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rangel\Documents\1_ESTUDIOS VIDA\SESAs\Historico\2020\Archivos de Trabajo\"/>
    </mc:Choice>
  </mc:AlternateContent>
  <xr:revisionPtr revIDLastSave="0" documentId="13_ncr:1_{6CD92F06-8A5F-4AEA-9E75-454B432836B4}" xr6:coauthVersionLast="47" xr6:coauthVersionMax="47" xr10:uidLastSave="{00000000-0000-0000-0000-000000000000}"/>
  <bookViews>
    <workbookView xWindow="19090" yWindow="-110" windowWidth="19420" windowHeight="10420" tabRatio="876" xr2:uid="{00000000-000D-0000-FFFF-FFFF00000000}"/>
  </bookViews>
  <sheets>
    <sheet name="Portada" sheetId="63" r:id="rId1"/>
    <sheet name="Directorio" sheetId="65" r:id="rId2"/>
    <sheet name="Introduccion" sheetId="67" r:id="rId3"/>
    <sheet name="Índice" sheetId="66" r:id="rId4"/>
    <sheet name="1 Total" sheetId="8" r:id="rId5"/>
    <sheet name="1M.N." sheetId="5" r:id="rId6"/>
    <sheet name="1M.E." sheetId="6" r:id="rId7"/>
    <sheet name="1T.I." sheetId="7" r:id="rId8"/>
    <sheet name="2Total" sheetId="10" r:id="rId9"/>
    <sheet name="2A" sheetId="11" state="hidden" r:id="rId10"/>
    <sheet name="2B" sheetId="12" state="hidden" r:id="rId11"/>
    <sheet name="2Total (G)" sheetId="77" r:id="rId12"/>
    <sheet name="2A (G)" sheetId="70" state="hidden" r:id="rId13"/>
    <sheet name="2B (G)" sheetId="69" state="hidden" r:id="rId14"/>
    <sheet name="3Total" sheetId="14" r:id="rId15"/>
    <sheet name="3A" sheetId="15" state="hidden" r:id="rId16"/>
    <sheet name="3B" sheetId="16" state="hidden" r:id="rId17"/>
    <sheet name="3Total (G)" sheetId="78" r:id="rId18"/>
    <sheet name="3A (G)" sheetId="73" state="hidden" r:id="rId19"/>
    <sheet name="3B (G)" sheetId="74" state="hidden" r:id="rId20"/>
    <sheet name="4Total Ind EPP" sheetId="20" r:id="rId21"/>
    <sheet name="4V 4_1 EPP.3" sheetId="21" r:id="rId22"/>
    <sheet name="4V 4_1 EPP.6" sheetId="22" r:id="rId23"/>
    <sheet name="4V 4_1 EPP.9" sheetId="23" r:id="rId24"/>
    <sheet name="4Total Ind PSA" sheetId="24" r:id="rId25"/>
    <sheet name="4V 4_1 PSA.3" sheetId="25" r:id="rId26"/>
    <sheet name="4V 4_1 PSA.6" sheetId="26" r:id="rId27"/>
    <sheet name="4V 4_1 PSA.9" sheetId="27" r:id="rId28"/>
    <sheet name="4Total Ind RPI" sheetId="28" r:id="rId29"/>
    <sheet name="4V 4_1 RPI.3" sheetId="29" r:id="rId30"/>
    <sheet name="4V 4_1 RPI.6" sheetId="30" r:id="rId31"/>
    <sheet name="4Total GPO EPP" sheetId="31" r:id="rId32"/>
    <sheet name="4VG EPP.3" sheetId="32" r:id="rId33"/>
    <sheet name="4VG EPP.6" sheetId="33" r:id="rId34"/>
    <sheet name="4Total GPO PSA" sheetId="34" r:id="rId35"/>
    <sheet name="4VG PSA.3" sheetId="35" r:id="rId36"/>
    <sheet name="4VG PSA.6" sheetId="36" r:id="rId37"/>
    <sheet name="4Total GPO RPI" sheetId="60" r:id="rId38"/>
    <sheet name="4VG RPI.3" sheetId="61" r:id="rId39"/>
    <sheet name="4VG RPI.6" sheetId="62" r:id="rId40"/>
    <sheet name="5INDIVIDUAL" sheetId="38" r:id="rId41"/>
    <sheet name="5GRUPO" sheetId="39" r:id="rId42"/>
    <sheet name="6Individual" sheetId="40" r:id="rId43"/>
    <sheet name="6Grupo" sheetId="75" r:id="rId44"/>
    <sheet name="Hoja1" sheetId="79" state="hidden" r:id="rId45"/>
    <sheet name="7 Individual" sheetId="68" r:id="rId46"/>
    <sheet name="7 Grupo" sheetId="76" r:id="rId47"/>
    <sheet name="8Individual" sheetId="44" r:id="rId48"/>
    <sheet name="8M.N." sheetId="45" r:id="rId49"/>
    <sheet name="8M.E." sheetId="46" r:id="rId50"/>
    <sheet name="8M.T." sheetId="47" r:id="rId51"/>
    <sheet name="8GRUPO" sheetId="48" r:id="rId52"/>
    <sheet name="8GM.N." sheetId="49" r:id="rId53"/>
    <sheet name="8GM.E." sheetId="50" r:id="rId54"/>
    <sheet name="8GM.T." sheetId="51" r:id="rId55"/>
    <sheet name="9Individual" sheetId="52" r:id="rId56"/>
    <sheet name="9M.N." sheetId="53" r:id="rId57"/>
    <sheet name="9M.E." sheetId="54" r:id="rId58"/>
    <sheet name="9M.I." sheetId="55" r:id="rId59"/>
    <sheet name="9Grupo" sheetId="56" r:id="rId60"/>
    <sheet name="9GM.N." sheetId="57" r:id="rId61"/>
    <sheet name="9GM.E." sheetId="58" r:id="rId62"/>
    <sheet name="9GM.I." sheetId="59" r:id="rId63"/>
  </sheets>
  <definedNames>
    <definedName name="_Fill" localSheetId="4" hidden="1">'1 Total'!$D$13:$D$63</definedName>
    <definedName name="_Fill" localSheetId="6" hidden="1">'1M.E.'!$D$13:$D$69</definedName>
    <definedName name="_Fill" localSheetId="5" hidden="1">'1M.N.'!$D$13:$D$69</definedName>
    <definedName name="_Fill" localSheetId="7" hidden="1">'1T.I.'!$D$13:$D$69</definedName>
    <definedName name="_Fill" localSheetId="9" hidden="1">'2A'!$B$138:$B$188</definedName>
    <definedName name="_Fill" localSheetId="12" hidden="1">'2A (G)'!$B$124:$B$174</definedName>
    <definedName name="_Fill" localSheetId="10" hidden="1">'2B'!$B$138:$B$188</definedName>
    <definedName name="_Fill" localSheetId="13" hidden="1">'2B (G)'!$B$124:$B$174</definedName>
    <definedName name="_Fill" localSheetId="8" hidden="1">'2Total'!$B$138:$B$188</definedName>
    <definedName name="_Fill" localSheetId="11" hidden="1">'2Total (G)'!$B$124:$B$174</definedName>
    <definedName name="_Fill" localSheetId="15" hidden="1">'3A'!$B$138:$B$188</definedName>
    <definedName name="_Fill" localSheetId="18" hidden="1">'3A (G)'!$B$123:$B$173</definedName>
    <definedName name="_Fill" localSheetId="16" hidden="1">'3B'!$B$138:$B$188</definedName>
    <definedName name="_Fill" localSheetId="19" hidden="1">'3B (G)'!$B$123:$B$173</definedName>
    <definedName name="_Fill" localSheetId="14" hidden="1">'3Total'!$B$138:$B$188</definedName>
    <definedName name="_Fill" localSheetId="37" hidden="1">#REF!</definedName>
    <definedName name="_Fill" localSheetId="38" hidden="1">#REF!</definedName>
    <definedName name="_Fill" localSheetId="39" hidden="1">#REF!</definedName>
    <definedName name="_Fill" localSheetId="43" hidden="1">'6Grupo'!#REF!</definedName>
    <definedName name="_Fill" localSheetId="42" hidden="1">'6Individual'!#REF!</definedName>
    <definedName name="_Fill" localSheetId="46" hidden="1">'7 Grupo'!#REF!</definedName>
    <definedName name="_Fill" localSheetId="45" hidden="1">'7 Individual'!#REF!</definedName>
    <definedName name="_Fill" localSheetId="53" hidden="1">'8GM.E.'!#REF!</definedName>
    <definedName name="_Fill" localSheetId="52" hidden="1">'8GM.N.'!#REF!</definedName>
    <definedName name="_Fill" localSheetId="54" hidden="1">'8GM.T.'!#REF!</definedName>
    <definedName name="_Fill" localSheetId="51" hidden="1">'8GRUPO'!#REF!</definedName>
    <definedName name="_Fill" localSheetId="47" hidden="1">'8Individual'!#REF!</definedName>
    <definedName name="_Fill" localSheetId="49" hidden="1">'8M.E.'!#REF!</definedName>
    <definedName name="_Fill" localSheetId="48" hidden="1">'8M.N.'!#REF!</definedName>
    <definedName name="_Fill" localSheetId="50" hidden="1">'8M.T.'!#REF!</definedName>
    <definedName name="_Fill" localSheetId="1" hidden="1">#REF!</definedName>
    <definedName name="_Fill" localSheetId="3" hidden="1">#REF!</definedName>
    <definedName name="_Fill" localSheetId="2" hidden="1">#REF!</definedName>
    <definedName name="_xlnm._FilterDatabase" localSheetId="43" hidden="1">'6Grupo'!$Y$44:$AA$73</definedName>
    <definedName name="_xlnm._FilterDatabase" localSheetId="42" hidden="1">'6Individual'!$Y$44:$AA$73</definedName>
    <definedName name="_xlnm._FilterDatabase" localSheetId="46" hidden="1">'7 Grupo'!$Y$44:$AA$73</definedName>
    <definedName name="_xlnm._FilterDatabase" localSheetId="45" hidden="1">'7 Individual'!$Y$44:$AA$73</definedName>
    <definedName name="_Regression_Int" localSheetId="4" hidden="1">1</definedName>
    <definedName name="_Regression_Int" localSheetId="6" hidden="1">1</definedName>
    <definedName name="_Regression_Int" localSheetId="5" hidden="1">1</definedName>
    <definedName name="_Regression_Int" localSheetId="7" hidden="1">1</definedName>
    <definedName name="_Regression_Int" localSheetId="9" hidden="1">1</definedName>
    <definedName name="_Regression_Int" localSheetId="12" hidden="1">1</definedName>
    <definedName name="_Regression_Int" localSheetId="10" hidden="1">1</definedName>
    <definedName name="_Regression_Int" localSheetId="13" hidden="1">1</definedName>
    <definedName name="_Regression_Int" localSheetId="8" hidden="1">1</definedName>
    <definedName name="_Regression_Int" localSheetId="11" hidden="1">1</definedName>
    <definedName name="_Regression_Int" localSheetId="15" hidden="1">1</definedName>
    <definedName name="_Regression_Int" localSheetId="18" hidden="1">1</definedName>
    <definedName name="_Regression_Int" localSheetId="16" hidden="1">1</definedName>
    <definedName name="_Regression_Int" localSheetId="19" hidden="1">1</definedName>
    <definedName name="_Regression_Int" localSheetId="14" hidden="1">1</definedName>
    <definedName name="_Regression_Int" localSheetId="31" hidden="1">1</definedName>
    <definedName name="_Regression_Int" localSheetId="34" hidden="1">1</definedName>
    <definedName name="_Regression_Int" localSheetId="37" hidden="1">1</definedName>
    <definedName name="_Regression_Int" localSheetId="20" hidden="1">1</definedName>
    <definedName name="_Regression_Int" localSheetId="24" hidden="1">1</definedName>
    <definedName name="_Regression_Int" localSheetId="28" hidden="1">1</definedName>
    <definedName name="_Regression_Int" localSheetId="21" hidden="1">1</definedName>
    <definedName name="_Regression_Int" localSheetId="22" hidden="1">1</definedName>
    <definedName name="_Regression_Int" localSheetId="23" hidden="1">1</definedName>
    <definedName name="_Regression_Int" localSheetId="25" hidden="1">1</definedName>
    <definedName name="_Regression_Int" localSheetId="26" hidden="1">1</definedName>
    <definedName name="_Regression_Int" localSheetId="27" hidden="1">1</definedName>
    <definedName name="_Regression_Int" localSheetId="29" hidden="1">1</definedName>
    <definedName name="_Regression_Int" localSheetId="30" hidden="1">1</definedName>
    <definedName name="_Regression_Int" localSheetId="32" hidden="1">1</definedName>
    <definedName name="_Regression_Int" localSheetId="33" hidden="1">1</definedName>
    <definedName name="_Regression_Int" localSheetId="35" hidden="1">1</definedName>
    <definedName name="_Regression_Int" localSheetId="36" hidden="1">1</definedName>
    <definedName name="_Regression_Int" localSheetId="38" hidden="1">1</definedName>
    <definedName name="_Regression_Int" localSheetId="39" hidden="1">1</definedName>
    <definedName name="_Regression_Int" localSheetId="41" hidden="1">1</definedName>
    <definedName name="_Regression_Int" localSheetId="40" hidden="1">1</definedName>
    <definedName name="_Regression_Int" localSheetId="43" hidden="1">1</definedName>
    <definedName name="_Regression_Int" localSheetId="42" hidden="1">1</definedName>
    <definedName name="_Regression_Int" localSheetId="46" hidden="1">1</definedName>
    <definedName name="_Regression_Int" localSheetId="45" hidden="1">1</definedName>
    <definedName name="_Regression_Int" localSheetId="53" hidden="1">1</definedName>
    <definedName name="_Regression_Int" localSheetId="52" hidden="1">1</definedName>
    <definedName name="_Regression_Int" localSheetId="54" hidden="1">1</definedName>
    <definedName name="_Regression_Int" localSheetId="51" hidden="1">1</definedName>
    <definedName name="_Regression_Int" localSheetId="47" hidden="1">1</definedName>
    <definedName name="_Regression_Int" localSheetId="49" hidden="1">1</definedName>
    <definedName name="_Regression_Int" localSheetId="48" hidden="1">1</definedName>
    <definedName name="_Regression_Int" localSheetId="50" hidden="1">1</definedName>
    <definedName name="_Regression_Int" localSheetId="61" hidden="1">1</definedName>
    <definedName name="_Regression_Int" localSheetId="62" hidden="1">1</definedName>
    <definedName name="_Regression_Int" localSheetId="60" hidden="1">1</definedName>
    <definedName name="_Regression_Int" localSheetId="59" hidden="1">1</definedName>
    <definedName name="_Regression_Int" localSheetId="55" hidden="1">1</definedName>
    <definedName name="_Regression_Int" localSheetId="57" hidden="1">1</definedName>
    <definedName name="_Regression_Int" localSheetId="58" hidden="1">1</definedName>
    <definedName name="_Regression_Int" localSheetId="56" hidden="1">1</definedName>
    <definedName name="_xlnm.Print_Area" localSheetId="4">'1 Total'!$A$1:$N$80</definedName>
    <definedName name="_xlnm.Print_Area" localSheetId="6">'1M.E.'!$A$1:$N$80</definedName>
    <definedName name="_xlnm.Print_Area" localSheetId="5">'1M.N.'!$A$1:$N$80</definedName>
    <definedName name="_xlnm.Print_Area" localSheetId="7">'1T.I.'!$A$1:$N$80</definedName>
    <definedName name="_xlnm.Print_Area" localSheetId="9">'2A'!$A$1:$U$117</definedName>
    <definedName name="_xlnm.Print_Area" localSheetId="12">'2A (G)'!$A$1:$U$103</definedName>
    <definedName name="_xlnm.Print_Area" localSheetId="10">'2B'!$A$1:$U$117</definedName>
    <definedName name="_xlnm.Print_Area" localSheetId="13">'2B (G)'!$A$1:$U$103</definedName>
    <definedName name="_xlnm.Print_Area" localSheetId="8">'2Total'!$A$1:$U$116</definedName>
    <definedName name="_xlnm.Print_Area" localSheetId="11">'2Total (G)'!$A$1:$U$103</definedName>
    <definedName name="_xlnm.Print_Area" localSheetId="15">'3A'!$A$1:$S$117</definedName>
    <definedName name="_xlnm.Print_Area" localSheetId="18">'3A (G)'!$A$1:$S$102</definedName>
    <definedName name="_xlnm.Print_Area" localSheetId="16">'3B'!$A$1:$S$118</definedName>
    <definedName name="_xlnm.Print_Area" localSheetId="19">'3B (G)'!$A$1:$S$102</definedName>
    <definedName name="_xlnm.Print_Area" localSheetId="14">'3Total'!$A$1:$S$117</definedName>
    <definedName name="_xlnm.Print_Area" localSheetId="31">'4Total GPO EPP'!$A$1:$E$70</definedName>
    <definedName name="_xlnm.Print_Area" localSheetId="34">'4Total GPO PSA'!$A$1:$E$70</definedName>
    <definedName name="_xlnm.Print_Area" localSheetId="37">'4Total GPO RPI'!$A$1:$E$70</definedName>
    <definedName name="_xlnm.Print_Area" localSheetId="20">'4Total Ind EPP'!$A$1:$E$69</definedName>
    <definedName name="_xlnm.Print_Area" localSheetId="24">'4Total Ind PSA'!$A$3:$E$69</definedName>
    <definedName name="_xlnm.Print_Area" localSheetId="28">'4Total Ind RPI'!$A$3:$E$70</definedName>
    <definedName name="_xlnm.Print_Area" localSheetId="21">'4V 4_1 EPP.3'!$A$1:$E$69</definedName>
    <definedName name="_xlnm.Print_Area" localSheetId="22">'4V 4_1 EPP.6'!$A$3:$E$69</definedName>
    <definedName name="_xlnm.Print_Area" localSheetId="23">'4V 4_1 EPP.9'!$A$3:$E$69</definedName>
    <definedName name="_xlnm.Print_Area" localSheetId="25">'4V 4_1 PSA.3'!$A$3:$E$69</definedName>
    <definedName name="_xlnm.Print_Area" localSheetId="26">'4V 4_1 PSA.6'!$A$3:$E$69</definedName>
    <definedName name="_xlnm.Print_Area" localSheetId="27">'4V 4_1 PSA.9'!$A$3:$E$69</definedName>
    <definedName name="_xlnm.Print_Area" localSheetId="29">'4V 4_1 RPI.3'!$A$3:$E$69</definedName>
    <definedName name="_xlnm.Print_Area" localSheetId="30">'4V 4_1 RPI.6'!$A$3:$E$69</definedName>
    <definedName name="_xlnm.Print_Area" localSheetId="32">'4VG EPP.3'!$A$1:$E$71</definedName>
    <definedName name="_xlnm.Print_Area" localSheetId="33">'4VG EPP.6'!$A$1:$E$71</definedName>
    <definedName name="_xlnm.Print_Area" localSheetId="35">'4VG PSA.3'!$A$1:$E$71</definedName>
    <definedName name="_xlnm.Print_Area" localSheetId="36">'4VG PSA.6'!$A$1:$E$71</definedName>
    <definedName name="_xlnm.Print_Area" localSheetId="38">'4VG RPI.3'!$A$1:$E$71</definedName>
    <definedName name="_xlnm.Print_Area" localSheetId="39">'4VG RPI.6'!$A$1:$E$71</definedName>
    <definedName name="_xlnm.Print_Area" localSheetId="41">'5GRUPO'!$A$1:$J$120</definedName>
    <definedName name="_xlnm.Print_Area" localSheetId="40">'5INDIVIDUAL'!$A$1:$J$119</definedName>
    <definedName name="_xlnm.Print_Area" localSheetId="43">'6Grupo'!$A$1:$U$42</definedName>
    <definedName name="_xlnm.Print_Area" localSheetId="42">'6Individual'!$A$1:$U$42</definedName>
    <definedName name="_xlnm.Print_Area" localSheetId="46">'7 Grupo'!$A$1:$U$42</definedName>
    <definedName name="_xlnm.Print_Area" localSheetId="45">'7 Individual'!$A$1:$U$42</definedName>
    <definedName name="_xlnm.Print_Area" localSheetId="53">'8GM.E.'!$A$1:$O$54</definedName>
    <definedName name="_xlnm.Print_Area" localSheetId="52">'8GM.N.'!$A$1:$O$54</definedName>
    <definedName name="_xlnm.Print_Area" localSheetId="54">'8GM.T.'!$A$1:$O$54</definedName>
    <definedName name="_xlnm.Print_Area" localSheetId="51">'8GRUPO'!$A$1:$O$54</definedName>
    <definedName name="_xlnm.Print_Area" localSheetId="47">'8Individual'!$A$1:$O$52</definedName>
    <definedName name="_xlnm.Print_Area" localSheetId="49">'8M.E.'!$A$1:$O$52</definedName>
    <definedName name="_xlnm.Print_Area" localSheetId="48">'8M.N.'!$A$1:$O$52</definedName>
    <definedName name="_xlnm.Print_Area" localSheetId="50">'8M.T.'!$A$1:$O$52</definedName>
    <definedName name="_xlnm.Print_Area" localSheetId="61">'9GM.E.'!$A$1:$I$103</definedName>
    <definedName name="_xlnm.Print_Area" localSheetId="62">'9GM.I.'!$A$1:$I$103</definedName>
    <definedName name="_xlnm.Print_Area" localSheetId="60">'9GM.N.'!$A$1:$I$103</definedName>
    <definedName name="_xlnm.Print_Area" localSheetId="59">'9Grupo'!$A$1:$I$103</definedName>
    <definedName name="_xlnm.Print_Area" localSheetId="55">'9Individual'!$A$1:$K$101</definedName>
    <definedName name="_xlnm.Print_Area" localSheetId="57">'9M.E.'!$A$1:$K$101</definedName>
    <definedName name="_xlnm.Print_Area" localSheetId="58">'9M.I.'!$A$2:$K$101</definedName>
    <definedName name="_xlnm.Print_Area" localSheetId="56">'9M.N.'!$A$1:$K$101</definedName>
    <definedName name="_xlnm.Print_Area" localSheetId="1">Directorio!$A$1:$I$58</definedName>
    <definedName name="_xlnm.Print_Area" localSheetId="3">Índice!$A$1:$J$68</definedName>
    <definedName name="_xlnm.Print_Area" localSheetId="2">Introduccion!$A$1:$I$57</definedName>
    <definedName name="_xlnm.Print_Area" localSheetId="0">Portada!$A$1:$I$58</definedName>
    <definedName name="CC" localSheetId="12">#REF!</definedName>
    <definedName name="CC" localSheetId="13">#REF!</definedName>
    <definedName name="CC" localSheetId="11">#REF!</definedName>
    <definedName name="CC" localSheetId="37">#REF!</definedName>
    <definedName name="CC" localSheetId="23">#REF!</definedName>
    <definedName name="CC" localSheetId="38">#REF!</definedName>
    <definedName name="CC" localSheetId="39">#REF!</definedName>
    <definedName name="CC" localSheetId="43">#REF!</definedName>
    <definedName name="CC" localSheetId="46">#REF!</definedName>
    <definedName name="CC" localSheetId="45">#REF!</definedName>
    <definedName name="CC" localSheetId="49">#REF!</definedName>
    <definedName name="CC" localSheetId="50">#REF!</definedName>
    <definedName name="CC" localSheetId="61">#REF!</definedName>
    <definedName name="CC" localSheetId="62">#REF!</definedName>
    <definedName name="CC" localSheetId="60">#REF!</definedName>
    <definedName name="CC" localSheetId="59">#REF!</definedName>
    <definedName name="CC" localSheetId="1">#REF!</definedName>
    <definedName name="CC" localSheetId="3">#REF!</definedName>
    <definedName name="CC" localSheetId="2">#REF!</definedName>
    <definedName name="CC">#REF!</definedName>
    <definedName name="COPIA" localSheetId="12">#REF!</definedName>
    <definedName name="COPIA" localSheetId="13">#REF!</definedName>
    <definedName name="COPIA" localSheetId="11">#REF!</definedName>
    <definedName name="COPIA" localSheetId="37">#REF!</definedName>
    <definedName name="COPIA" localSheetId="38">#REF!</definedName>
    <definedName name="COPIA" localSheetId="39">#REF!</definedName>
    <definedName name="COPIA" localSheetId="43">'6Grupo'!$A$13:$U$41</definedName>
    <definedName name="COPIA" localSheetId="42">'6Individual'!$A$13:$U$41</definedName>
    <definedName name="COPIA" localSheetId="46">'7 Grupo'!$A$13:$U$41</definedName>
    <definedName name="COPIA" localSheetId="45">'7 Individual'!$A$13:$U$41</definedName>
    <definedName name="COPIA" localSheetId="1">#REF!</definedName>
    <definedName name="COPIA" localSheetId="3">#REF!</definedName>
    <definedName name="COPIA" localSheetId="2">#REF!</definedName>
    <definedName name="COPIA">#REF!</definedName>
    <definedName name="ENCABEZADO">#N/A</definedName>
    <definedName name="Imprimir_área_IM" localSheetId="4">'1 Total'!$A$2:$O$69</definedName>
    <definedName name="Imprimir_área_IM" localSheetId="6">'1M.E.'!$A$1:$O$69</definedName>
    <definedName name="Imprimir_área_IM" localSheetId="5">'1M.N.'!$A$1:$O$69</definedName>
    <definedName name="Imprimir_área_IM" localSheetId="7">'1T.I.'!$A$1:$O$69</definedName>
    <definedName name="Imprimir_área_IM" localSheetId="9">'2A'!$A$2:$U$117</definedName>
    <definedName name="Imprimir_área_IM" localSheetId="12">'2A (G)'!$A$2:$U$103</definedName>
    <definedName name="Imprimir_área_IM" localSheetId="10">'2B'!$A$2:$U$117</definedName>
    <definedName name="Imprimir_área_IM" localSheetId="13">'2B (G)'!$A$2:$U$103</definedName>
    <definedName name="Imprimir_área_IM" localSheetId="8">'2Total'!$A$2:$U$117</definedName>
    <definedName name="Imprimir_área_IM" localSheetId="11">'2Total (G)'!$A$2:$U$103</definedName>
    <definedName name="Imprimir_área_IM" localSheetId="15">'3A'!$A$2:$S$117</definedName>
    <definedName name="Imprimir_área_IM" localSheetId="18">'3A (G)'!$A$2:$S$102</definedName>
    <definedName name="Imprimir_área_IM" localSheetId="16">'3B'!$A$2:$S$117</definedName>
    <definedName name="Imprimir_área_IM" localSheetId="19">'3B (G)'!$A$2:$S$102</definedName>
    <definedName name="Imprimir_área_IM" localSheetId="14">'3Total'!$A$2:$S$117</definedName>
    <definedName name="Imprimir_área_IM" localSheetId="31">'4Total GPO EPP'!$A$1:$R$46</definedName>
    <definedName name="Imprimir_área_IM" localSheetId="34">'4Total GPO PSA'!$A$1:$R$46</definedName>
    <definedName name="Imprimir_área_IM" localSheetId="37">'4Total GPO RPI'!$A$1:$R$46</definedName>
    <definedName name="Imprimir_área_IM" localSheetId="20">'4Total Ind EPP'!$A$1:$R$46</definedName>
    <definedName name="Imprimir_área_IM" localSheetId="24">'4Total Ind PSA'!$A$1:$R$46</definedName>
    <definedName name="Imprimir_área_IM" localSheetId="28">'4Total Ind RPI'!$A$1:$R$46</definedName>
    <definedName name="Imprimir_área_IM" localSheetId="21">'4V 4_1 EPP.3'!$A$1:$R$46</definedName>
    <definedName name="Imprimir_área_IM" localSheetId="22">'4V 4_1 EPP.6'!$A$1:$R$46</definedName>
    <definedName name="Imprimir_área_IM" localSheetId="23">'4V 4_1 EPP.9'!$A$1:$R$46</definedName>
    <definedName name="Imprimir_área_IM" localSheetId="25">'4V 4_1 PSA.3'!$A$1:$R$46</definedName>
    <definedName name="Imprimir_área_IM" localSheetId="26">'4V 4_1 PSA.6'!$A$1:$R$46</definedName>
    <definedName name="Imprimir_área_IM" localSheetId="27">'4V 4_1 PSA.9'!$A$1:$R$46</definedName>
    <definedName name="Imprimir_área_IM" localSheetId="29">'4V 4_1 RPI.3'!$A$1:$R$46</definedName>
    <definedName name="Imprimir_área_IM" localSheetId="30">'4V 4_1 RPI.6'!$A$1:$R$46</definedName>
    <definedName name="Imprimir_área_IM" localSheetId="32">'4VG EPP.3'!$A$1:$R$46</definedName>
    <definedName name="Imprimir_área_IM" localSheetId="33">'4VG EPP.6'!$A$1:$R$46</definedName>
    <definedName name="Imprimir_área_IM" localSheetId="35">'4VG PSA.3'!$A$1:$R$46</definedName>
    <definedName name="Imprimir_área_IM" localSheetId="36">'4VG PSA.6'!$A$1:$R$46</definedName>
    <definedName name="Imprimir_área_IM" localSheetId="38">'4VG RPI.3'!$A$1:$R$46</definedName>
    <definedName name="Imprimir_área_IM" localSheetId="39">'4VG RPI.6'!$A$1:$R$46</definedName>
    <definedName name="Imprimir_área_IM" localSheetId="41">'5GRUPO'!$B$2:$W$61</definedName>
    <definedName name="Imprimir_área_IM" localSheetId="40">'5INDIVIDUAL'!$B$2:$W$61</definedName>
    <definedName name="Imprimir_área_IM" localSheetId="43">'6Grupo'!$A$1:$T$41</definedName>
    <definedName name="Imprimir_área_IM" localSheetId="42">'6Individual'!$A$1:$T$41</definedName>
    <definedName name="Imprimir_área_IM" localSheetId="46">'7 Grupo'!$A$1:$T$41</definedName>
    <definedName name="Imprimir_área_IM" localSheetId="45">'7 Individual'!$A$1:$T$41</definedName>
    <definedName name="Imprimir_área_IM" localSheetId="53">'8GM.E.'!$A$2:$O$51</definedName>
    <definedName name="Imprimir_área_IM" localSheetId="52">'8GM.N.'!$A$2:$O$51</definedName>
    <definedName name="Imprimir_área_IM" localSheetId="54">'8GM.T.'!$A$2:$O$51</definedName>
    <definedName name="Imprimir_área_IM" localSheetId="51">'8GRUPO'!$A$2:$O$51</definedName>
    <definedName name="Imprimir_área_IM" localSheetId="47">'8Individual'!$A$2:$O$50</definedName>
    <definedName name="Imprimir_área_IM" localSheetId="49">'8M.E.'!$A$2:$O$50</definedName>
    <definedName name="Imprimir_área_IM" localSheetId="48">'8M.N.'!$A$2:$O$50</definedName>
    <definedName name="Imprimir_área_IM" localSheetId="50">'8M.T.'!$A$2:$O$50</definedName>
    <definedName name="Imprimir_área_IM" localSheetId="61">'9GM.E.'!$A$2:$I$101</definedName>
    <definedName name="Imprimir_área_IM" localSheetId="62">'9GM.I.'!$A$2:$I$101</definedName>
    <definedName name="Imprimir_área_IM" localSheetId="60">'9GM.N.'!$A$2:$I$101</definedName>
    <definedName name="Imprimir_área_IM" localSheetId="59">'9Grupo'!$A$2:$I$101</definedName>
    <definedName name="Imprimir_área_IM" localSheetId="55">'9Individual'!$A$2:$K$100</definedName>
    <definedName name="Imprimir_área_IM" localSheetId="57">'9M.E.'!$A$2:$K$100</definedName>
    <definedName name="Imprimir_área_IM" localSheetId="58">'9M.I.'!$A$2:$K$100</definedName>
    <definedName name="Imprimir_área_IM" localSheetId="56">'9M.N.'!$A$2:$K$100</definedName>
    <definedName name="Imprimir_área_IM" localSheetId="1">#REF!</definedName>
    <definedName name="Imprimir_área_IM" localSheetId="3">#REF!</definedName>
    <definedName name="Imprimir_área_IM" localSheetId="2">#REF!</definedName>
    <definedName name="SAGFREAF" localSheetId="12">#REF!</definedName>
    <definedName name="SAGFREAF" localSheetId="13">#REF!</definedName>
    <definedName name="SAGFREAF" localSheetId="11">#REF!</definedName>
    <definedName name="SAGFREAF" localSheetId="37">#REF!</definedName>
    <definedName name="SAGFREAF" localSheetId="38">#REF!</definedName>
    <definedName name="SAGFREAF" localSheetId="39">#REF!</definedName>
    <definedName name="SAGFREAF" localSheetId="43">#REF!</definedName>
    <definedName name="SAGFREAF" localSheetId="46">#REF!</definedName>
    <definedName name="SAGFREAF" localSheetId="45">#REF!</definedName>
    <definedName name="SAGFREAF" localSheetId="1">#REF!</definedName>
    <definedName name="SAGFREAF" localSheetId="3">#REF!</definedName>
    <definedName name="SAGFREAF" localSheetId="2">#REF!</definedName>
    <definedName name="SAGFREAF">#REF!</definedName>
    <definedName name="_xlnm.Print_Titles" localSheetId="9">'2A'!$1:$13</definedName>
    <definedName name="_xlnm.Print_Titles" localSheetId="12">'2A (G)'!$1:$13</definedName>
    <definedName name="_xlnm.Print_Titles" localSheetId="10">'2B'!$1:$13</definedName>
    <definedName name="_xlnm.Print_Titles" localSheetId="13">'2B (G)'!$1:$13</definedName>
    <definedName name="_xlnm.Print_Titles" localSheetId="8">'2Total'!$1:$13</definedName>
    <definedName name="_xlnm.Print_Titles" localSheetId="11">'2Total (G)'!$1:$13</definedName>
    <definedName name="_xlnm.Print_Titles" localSheetId="15">'3A'!$1:$13</definedName>
    <definedName name="_xlnm.Print_Titles" localSheetId="18">'3A (G)'!$1:$13</definedName>
    <definedName name="_xlnm.Print_Titles" localSheetId="16">'3B'!$1:$13</definedName>
    <definedName name="_xlnm.Print_Titles" localSheetId="19">'3B (G)'!$1:$13</definedName>
    <definedName name="_xlnm.Print_Titles" localSheetId="14">'3Total'!$1:$13</definedName>
    <definedName name="_xlnm.Print_Titles" localSheetId="41">'5GRUPO'!$2:$30</definedName>
    <definedName name="_xlnm.Print_Titles" localSheetId="40">'5INDIVIDUAL'!$2:$30</definedName>
    <definedName name="_xlnm.Print_Titles" localSheetId="61">'9GM.E.'!$1:$13</definedName>
    <definedName name="_xlnm.Print_Titles" localSheetId="62">'9GM.I.'!$1:$13</definedName>
    <definedName name="_xlnm.Print_Titles" localSheetId="60">'9GM.N.'!$1:$13</definedName>
    <definedName name="_xlnm.Print_Titles" localSheetId="59">'9Grupo'!$1:$13</definedName>
    <definedName name="_xlnm.Print_Titles" localSheetId="55">'9Individual'!$1:$13</definedName>
    <definedName name="_xlnm.Print_Titles" localSheetId="57">'9M.E.'!$1:$13</definedName>
    <definedName name="_xlnm.Print_Titles" localSheetId="58">'9M.I.'!$1:$13</definedName>
    <definedName name="_xlnm.Print_Titles" localSheetId="56">'9M.N.'!$1:$13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" i="59" l="1"/>
  <c r="A5" i="58"/>
  <c r="A5" i="57"/>
  <c r="A5" i="56"/>
  <c r="A5" i="55"/>
  <c r="A5" i="54"/>
  <c r="A5" i="53"/>
  <c r="A5" i="52"/>
  <c r="A6" i="51"/>
  <c r="A6" i="50"/>
  <c r="A6" i="49"/>
  <c r="A5" i="48"/>
  <c r="A6" i="47"/>
  <c r="A6" i="46"/>
  <c r="A6" i="45"/>
  <c r="A5" i="44"/>
  <c r="A5" i="76"/>
  <c r="A5" i="68"/>
  <c r="A5" i="75"/>
  <c r="A5" i="40"/>
  <c r="A5" i="39"/>
  <c r="A5" i="38"/>
  <c r="A6" i="62"/>
  <c r="A6" i="61"/>
  <c r="A6" i="60"/>
  <c r="A6" i="36"/>
  <c r="A6" i="35"/>
  <c r="A6" i="34"/>
  <c r="A6" i="33"/>
  <c r="A6" i="32"/>
  <c r="A6" i="31"/>
  <c r="A6" i="30"/>
  <c r="A6" i="29"/>
  <c r="A6" i="28"/>
  <c r="A6" i="27"/>
  <c r="A6" i="26"/>
  <c r="A6" i="25"/>
  <c r="A6" i="24"/>
  <c r="A6" i="23"/>
  <c r="A6" i="22"/>
  <c r="A6" i="21"/>
  <c r="A6" i="20"/>
  <c r="A5" i="78"/>
  <c r="A5" i="14"/>
  <c r="A5" i="77"/>
  <c r="A5" i="12"/>
  <c r="A5" i="11"/>
  <c r="A5" i="10"/>
  <c r="A3" i="7"/>
  <c r="A3" i="6"/>
  <c r="A3" i="5"/>
  <c r="E66" i="8" l="1"/>
  <c r="S108" i="10" l="1"/>
  <c r="U14" i="11" l="1"/>
  <c r="H66" i="8" l="1"/>
  <c r="M66" i="8"/>
  <c r="N66" i="8"/>
  <c r="L66" i="8"/>
  <c r="K66" i="8"/>
  <c r="J66" i="8"/>
  <c r="I66" i="8"/>
  <c r="G66" i="8"/>
  <c r="F66" i="8"/>
  <c r="K100" i="78" l="1"/>
  <c r="J100" i="78"/>
  <c r="R100" i="78"/>
  <c r="S16" i="78"/>
  <c r="S24" i="78"/>
  <c r="S32" i="78"/>
  <c r="S40" i="78"/>
  <c r="S48" i="78"/>
  <c r="S56" i="78"/>
  <c r="S64" i="78"/>
  <c r="S72" i="78"/>
  <c r="S88" i="78"/>
  <c r="H100" i="78"/>
  <c r="P100" i="78"/>
  <c r="I100" i="78"/>
  <c r="Q100" i="78"/>
  <c r="S28" i="78"/>
  <c r="S36" i="78"/>
  <c r="S44" i="78"/>
  <c r="S52" i="78"/>
  <c r="S68" i="78"/>
  <c r="S76" i="78"/>
  <c r="S79" i="78"/>
  <c r="S80" i="78"/>
  <c r="S84" i="78"/>
  <c r="S87" i="78"/>
  <c r="S92" i="78"/>
  <c r="S95" i="78"/>
  <c r="S96" i="78"/>
  <c r="S71" i="78"/>
  <c r="S14" i="78"/>
  <c r="M100" i="78"/>
  <c r="S15" i="78"/>
  <c r="S18" i="78"/>
  <c r="S22" i="78"/>
  <c r="S23" i="78"/>
  <c r="S26" i="78"/>
  <c r="S30" i="78"/>
  <c r="S31" i="78"/>
  <c r="S34" i="78"/>
  <c r="S38" i="78"/>
  <c r="S39" i="78"/>
  <c r="S42" i="78"/>
  <c r="S46" i="78"/>
  <c r="S47" i="78"/>
  <c r="S50" i="78"/>
  <c r="S54" i="78"/>
  <c r="S55" i="78"/>
  <c r="S58" i="78"/>
  <c r="S62" i="78"/>
  <c r="S63" i="78"/>
  <c r="S66" i="78"/>
  <c r="S70" i="78"/>
  <c r="S74" i="78"/>
  <c r="S78" i="78"/>
  <c r="S82" i="78"/>
  <c r="S86" i="78"/>
  <c r="S90" i="78"/>
  <c r="S94" i="78"/>
  <c r="S98" i="78"/>
  <c r="F100" i="78"/>
  <c r="N100" i="78"/>
  <c r="G100" i="78"/>
  <c r="O100" i="78"/>
  <c r="S17" i="78"/>
  <c r="S21" i="78"/>
  <c r="S25" i="78"/>
  <c r="S29" i="78"/>
  <c r="S33" i="78"/>
  <c r="S37" i="78"/>
  <c r="S41" i="78"/>
  <c r="S45" i="78"/>
  <c r="S49" i="78"/>
  <c r="S53" i="78"/>
  <c r="S57" i="78"/>
  <c r="S61" i="78"/>
  <c r="S65" i="78"/>
  <c r="S69" i="78"/>
  <c r="S73" i="78"/>
  <c r="S77" i="78"/>
  <c r="S81" i="78"/>
  <c r="S85" i="78"/>
  <c r="S89" i="78"/>
  <c r="S93" i="78"/>
  <c r="S97" i="78"/>
  <c r="L100" i="78"/>
  <c r="S19" i="78"/>
  <c r="S20" i="78"/>
  <c r="S27" i="78"/>
  <c r="S35" i="78"/>
  <c r="S43" i="78"/>
  <c r="S51" i="78"/>
  <c r="S59" i="78"/>
  <c r="S60" i="78"/>
  <c r="S67" i="78"/>
  <c r="S75" i="78"/>
  <c r="S83" i="78"/>
  <c r="S91" i="78"/>
  <c r="S99" i="78"/>
  <c r="E100" i="78"/>
  <c r="S100" i="78" l="1"/>
  <c r="D118" i="39" l="1"/>
  <c r="B50" i="48" l="1"/>
  <c r="T99" i="77" l="1"/>
  <c r="S99" i="77"/>
  <c r="R99" i="77"/>
  <c r="Q99" i="77"/>
  <c r="P99" i="77"/>
  <c r="O99" i="77"/>
  <c r="N99" i="77"/>
  <c r="M99" i="77"/>
  <c r="L99" i="77"/>
  <c r="K99" i="77"/>
  <c r="J99" i="77"/>
  <c r="I99" i="77"/>
  <c r="H99" i="77"/>
  <c r="G99" i="77"/>
  <c r="F99" i="77"/>
  <c r="E99" i="77"/>
  <c r="T98" i="77"/>
  <c r="S98" i="77"/>
  <c r="R98" i="77"/>
  <c r="Q98" i="77"/>
  <c r="P98" i="77"/>
  <c r="O98" i="77"/>
  <c r="N98" i="77"/>
  <c r="M98" i="77"/>
  <c r="L98" i="77"/>
  <c r="K98" i="77"/>
  <c r="J98" i="77"/>
  <c r="I98" i="77"/>
  <c r="H98" i="77"/>
  <c r="G98" i="77"/>
  <c r="F98" i="77"/>
  <c r="E98" i="77"/>
  <c r="T97" i="77"/>
  <c r="S97" i="77"/>
  <c r="R97" i="77"/>
  <c r="Q97" i="77"/>
  <c r="P97" i="77"/>
  <c r="O97" i="77"/>
  <c r="N97" i="77"/>
  <c r="M97" i="77"/>
  <c r="L97" i="77"/>
  <c r="K97" i="77"/>
  <c r="J97" i="77"/>
  <c r="I97" i="77"/>
  <c r="H97" i="77"/>
  <c r="G97" i="77"/>
  <c r="F97" i="77"/>
  <c r="E97" i="77"/>
  <c r="T96" i="77"/>
  <c r="S96" i="77"/>
  <c r="R96" i="77"/>
  <c r="Q96" i="77"/>
  <c r="P96" i="77"/>
  <c r="O96" i="77"/>
  <c r="N96" i="77"/>
  <c r="M96" i="77"/>
  <c r="L96" i="77"/>
  <c r="K96" i="77"/>
  <c r="J96" i="77"/>
  <c r="I96" i="77"/>
  <c r="H96" i="77"/>
  <c r="G96" i="77"/>
  <c r="F96" i="77"/>
  <c r="E96" i="77"/>
  <c r="T95" i="77"/>
  <c r="S95" i="77"/>
  <c r="R95" i="77"/>
  <c r="Q95" i="77"/>
  <c r="P95" i="77"/>
  <c r="O95" i="77"/>
  <c r="N95" i="77"/>
  <c r="M95" i="77"/>
  <c r="L95" i="77"/>
  <c r="K95" i="77"/>
  <c r="J95" i="77"/>
  <c r="I95" i="77"/>
  <c r="H95" i="77"/>
  <c r="G95" i="77"/>
  <c r="F95" i="77"/>
  <c r="E95" i="77"/>
  <c r="T94" i="77"/>
  <c r="S94" i="77"/>
  <c r="R94" i="77"/>
  <c r="Q94" i="77"/>
  <c r="P94" i="77"/>
  <c r="O94" i="77"/>
  <c r="N94" i="77"/>
  <c r="M94" i="77"/>
  <c r="L94" i="77"/>
  <c r="K94" i="77"/>
  <c r="J94" i="77"/>
  <c r="I94" i="77"/>
  <c r="H94" i="77"/>
  <c r="G94" i="77"/>
  <c r="F94" i="77"/>
  <c r="E94" i="77"/>
  <c r="T93" i="77"/>
  <c r="S93" i="77"/>
  <c r="R93" i="77"/>
  <c r="Q93" i="77"/>
  <c r="P93" i="77"/>
  <c r="O93" i="77"/>
  <c r="N93" i="77"/>
  <c r="M93" i="77"/>
  <c r="L93" i="77"/>
  <c r="K93" i="77"/>
  <c r="J93" i="77"/>
  <c r="I93" i="77"/>
  <c r="H93" i="77"/>
  <c r="G93" i="77"/>
  <c r="F93" i="77"/>
  <c r="E93" i="77"/>
  <c r="T92" i="77"/>
  <c r="S92" i="77"/>
  <c r="R92" i="77"/>
  <c r="Q92" i="77"/>
  <c r="P92" i="77"/>
  <c r="O92" i="77"/>
  <c r="N92" i="77"/>
  <c r="M92" i="77"/>
  <c r="L92" i="77"/>
  <c r="K92" i="77"/>
  <c r="J92" i="77"/>
  <c r="I92" i="77"/>
  <c r="H92" i="77"/>
  <c r="G92" i="77"/>
  <c r="F92" i="77"/>
  <c r="E92" i="77"/>
  <c r="T91" i="77"/>
  <c r="S91" i="77"/>
  <c r="R91" i="77"/>
  <c r="Q91" i="77"/>
  <c r="P91" i="77"/>
  <c r="O91" i="77"/>
  <c r="N91" i="77"/>
  <c r="M91" i="77"/>
  <c r="L91" i="77"/>
  <c r="K91" i="77"/>
  <c r="J91" i="77"/>
  <c r="I91" i="77"/>
  <c r="H91" i="77"/>
  <c r="G91" i="77"/>
  <c r="F91" i="77"/>
  <c r="E91" i="77"/>
  <c r="T90" i="77"/>
  <c r="S90" i="77"/>
  <c r="R90" i="77"/>
  <c r="Q90" i="77"/>
  <c r="P90" i="77"/>
  <c r="O90" i="77"/>
  <c r="N90" i="77"/>
  <c r="M90" i="77"/>
  <c r="L90" i="77"/>
  <c r="K90" i="77"/>
  <c r="J90" i="77"/>
  <c r="I90" i="77"/>
  <c r="H90" i="77"/>
  <c r="G90" i="77"/>
  <c r="F90" i="77"/>
  <c r="E90" i="77"/>
  <c r="T89" i="77"/>
  <c r="S89" i="77"/>
  <c r="R89" i="77"/>
  <c r="Q89" i="77"/>
  <c r="P89" i="77"/>
  <c r="O89" i="77"/>
  <c r="N89" i="77"/>
  <c r="M89" i="77"/>
  <c r="L89" i="77"/>
  <c r="K89" i="77"/>
  <c r="J89" i="77"/>
  <c r="I89" i="77"/>
  <c r="H89" i="77"/>
  <c r="G89" i="77"/>
  <c r="F89" i="77"/>
  <c r="E89" i="77"/>
  <c r="T88" i="77"/>
  <c r="S88" i="77"/>
  <c r="R88" i="77"/>
  <c r="Q88" i="77"/>
  <c r="P88" i="77"/>
  <c r="O88" i="77"/>
  <c r="N88" i="77"/>
  <c r="M88" i="77"/>
  <c r="L88" i="77"/>
  <c r="K88" i="77"/>
  <c r="J88" i="77"/>
  <c r="I88" i="77"/>
  <c r="H88" i="77"/>
  <c r="G88" i="77"/>
  <c r="F88" i="77"/>
  <c r="E88" i="77"/>
  <c r="T87" i="77"/>
  <c r="S87" i="77"/>
  <c r="R87" i="77"/>
  <c r="Q87" i="77"/>
  <c r="P87" i="77"/>
  <c r="O87" i="77"/>
  <c r="N87" i="77"/>
  <c r="M87" i="77"/>
  <c r="L87" i="77"/>
  <c r="K87" i="77"/>
  <c r="J87" i="77"/>
  <c r="I87" i="77"/>
  <c r="H87" i="77"/>
  <c r="G87" i="77"/>
  <c r="F87" i="77"/>
  <c r="E87" i="77"/>
  <c r="T86" i="77"/>
  <c r="S86" i="77"/>
  <c r="R86" i="77"/>
  <c r="Q86" i="77"/>
  <c r="P86" i="77"/>
  <c r="O86" i="77"/>
  <c r="N86" i="77"/>
  <c r="M86" i="77"/>
  <c r="L86" i="77"/>
  <c r="K86" i="77"/>
  <c r="J86" i="77"/>
  <c r="I86" i="77"/>
  <c r="H86" i="77"/>
  <c r="G86" i="77"/>
  <c r="F86" i="77"/>
  <c r="E86" i="77"/>
  <c r="T85" i="77"/>
  <c r="S85" i="77"/>
  <c r="R85" i="77"/>
  <c r="Q85" i="77"/>
  <c r="P85" i="77"/>
  <c r="O85" i="77"/>
  <c r="N85" i="77"/>
  <c r="M85" i="77"/>
  <c r="L85" i="77"/>
  <c r="K85" i="77"/>
  <c r="J85" i="77"/>
  <c r="I85" i="77"/>
  <c r="H85" i="77"/>
  <c r="G85" i="77"/>
  <c r="F85" i="77"/>
  <c r="E85" i="77"/>
  <c r="T84" i="77"/>
  <c r="S84" i="77"/>
  <c r="R84" i="77"/>
  <c r="Q84" i="77"/>
  <c r="P84" i="77"/>
  <c r="O84" i="77"/>
  <c r="N84" i="77"/>
  <c r="M84" i="77"/>
  <c r="L84" i="77"/>
  <c r="K84" i="77"/>
  <c r="J84" i="77"/>
  <c r="I84" i="77"/>
  <c r="H84" i="77"/>
  <c r="G84" i="77"/>
  <c r="F84" i="77"/>
  <c r="E84" i="77"/>
  <c r="T83" i="77"/>
  <c r="S83" i="77"/>
  <c r="R83" i="77"/>
  <c r="Q83" i="77"/>
  <c r="P83" i="77"/>
  <c r="O83" i="77"/>
  <c r="N83" i="77"/>
  <c r="M83" i="77"/>
  <c r="L83" i="77"/>
  <c r="K83" i="77"/>
  <c r="J83" i="77"/>
  <c r="I83" i="77"/>
  <c r="H83" i="77"/>
  <c r="G83" i="77"/>
  <c r="F83" i="77"/>
  <c r="E83" i="77"/>
  <c r="T82" i="77"/>
  <c r="S82" i="77"/>
  <c r="R82" i="77"/>
  <c r="Q82" i="77"/>
  <c r="P82" i="77"/>
  <c r="O82" i="77"/>
  <c r="N82" i="77"/>
  <c r="M82" i="77"/>
  <c r="L82" i="77"/>
  <c r="K82" i="77"/>
  <c r="J82" i="77"/>
  <c r="I82" i="77"/>
  <c r="H82" i="77"/>
  <c r="G82" i="77"/>
  <c r="F82" i="77"/>
  <c r="E82" i="77"/>
  <c r="T81" i="77"/>
  <c r="S81" i="77"/>
  <c r="R81" i="77"/>
  <c r="Q81" i="77"/>
  <c r="P81" i="77"/>
  <c r="O81" i="77"/>
  <c r="N81" i="77"/>
  <c r="M81" i="77"/>
  <c r="L81" i="77"/>
  <c r="K81" i="77"/>
  <c r="J81" i="77"/>
  <c r="I81" i="77"/>
  <c r="H81" i="77"/>
  <c r="G81" i="77"/>
  <c r="F81" i="77"/>
  <c r="E81" i="77"/>
  <c r="T80" i="77"/>
  <c r="S80" i="77"/>
  <c r="R80" i="77"/>
  <c r="Q80" i="77"/>
  <c r="P80" i="77"/>
  <c r="O80" i="77"/>
  <c r="N80" i="77"/>
  <c r="M80" i="77"/>
  <c r="L80" i="77"/>
  <c r="K80" i="77"/>
  <c r="J80" i="77"/>
  <c r="I80" i="77"/>
  <c r="H80" i="77"/>
  <c r="G80" i="77"/>
  <c r="F80" i="77"/>
  <c r="E80" i="77"/>
  <c r="T79" i="77"/>
  <c r="S79" i="77"/>
  <c r="R79" i="77"/>
  <c r="Q79" i="77"/>
  <c r="P79" i="77"/>
  <c r="O79" i="77"/>
  <c r="N79" i="77"/>
  <c r="M79" i="77"/>
  <c r="L79" i="77"/>
  <c r="K79" i="77"/>
  <c r="J79" i="77"/>
  <c r="I79" i="77"/>
  <c r="H79" i="77"/>
  <c r="G79" i="77"/>
  <c r="F79" i="77"/>
  <c r="E79" i="77"/>
  <c r="T78" i="77"/>
  <c r="S78" i="77"/>
  <c r="R78" i="77"/>
  <c r="Q78" i="77"/>
  <c r="P78" i="77"/>
  <c r="O78" i="77"/>
  <c r="N78" i="77"/>
  <c r="M78" i="77"/>
  <c r="L78" i="77"/>
  <c r="K78" i="77"/>
  <c r="J78" i="77"/>
  <c r="I78" i="77"/>
  <c r="H78" i="77"/>
  <c r="G78" i="77"/>
  <c r="F78" i="77"/>
  <c r="E78" i="77"/>
  <c r="T77" i="77"/>
  <c r="S77" i="77"/>
  <c r="R77" i="77"/>
  <c r="Q77" i="77"/>
  <c r="P77" i="77"/>
  <c r="O77" i="77"/>
  <c r="N77" i="77"/>
  <c r="M77" i="77"/>
  <c r="L77" i="77"/>
  <c r="K77" i="77"/>
  <c r="J77" i="77"/>
  <c r="I77" i="77"/>
  <c r="H77" i="77"/>
  <c r="G77" i="77"/>
  <c r="F77" i="77"/>
  <c r="E77" i="77"/>
  <c r="T76" i="77"/>
  <c r="S76" i="77"/>
  <c r="R76" i="77"/>
  <c r="Q76" i="77"/>
  <c r="P76" i="77"/>
  <c r="O76" i="77"/>
  <c r="N76" i="77"/>
  <c r="M76" i="77"/>
  <c r="L76" i="77"/>
  <c r="K76" i="77"/>
  <c r="J76" i="77"/>
  <c r="I76" i="77"/>
  <c r="H76" i="77"/>
  <c r="G76" i="77"/>
  <c r="F76" i="77"/>
  <c r="E76" i="77"/>
  <c r="T75" i="77"/>
  <c r="S75" i="77"/>
  <c r="R75" i="77"/>
  <c r="Q75" i="77"/>
  <c r="P75" i="77"/>
  <c r="O75" i="77"/>
  <c r="N75" i="77"/>
  <c r="M75" i="77"/>
  <c r="L75" i="77"/>
  <c r="K75" i="77"/>
  <c r="J75" i="77"/>
  <c r="I75" i="77"/>
  <c r="H75" i="77"/>
  <c r="G75" i="77"/>
  <c r="F75" i="77"/>
  <c r="E75" i="77"/>
  <c r="T74" i="77"/>
  <c r="S74" i="77"/>
  <c r="R74" i="77"/>
  <c r="Q74" i="77"/>
  <c r="P74" i="77"/>
  <c r="O74" i="77"/>
  <c r="N74" i="77"/>
  <c r="M74" i="77"/>
  <c r="L74" i="77"/>
  <c r="K74" i="77"/>
  <c r="J74" i="77"/>
  <c r="I74" i="77"/>
  <c r="H74" i="77"/>
  <c r="G74" i="77"/>
  <c r="F74" i="77"/>
  <c r="E74" i="77"/>
  <c r="T73" i="77"/>
  <c r="S73" i="77"/>
  <c r="R73" i="77"/>
  <c r="Q73" i="77"/>
  <c r="P73" i="77"/>
  <c r="O73" i="77"/>
  <c r="N73" i="77"/>
  <c r="M73" i="77"/>
  <c r="L73" i="77"/>
  <c r="K73" i="77"/>
  <c r="J73" i="77"/>
  <c r="I73" i="77"/>
  <c r="H73" i="77"/>
  <c r="G73" i="77"/>
  <c r="F73" i="77"/>
  <c r="E73" i="77"/>
  <c r="T72" i="77"/>
  <c r="S72" i="77"/>
  <c r="R72" i="77"/>
  <c r="Q72" i="77"/>
  <c r="P72" i="77"/>
  <c r="O72" i="77"/>
  <c r="N72" i="77"/>
  <c r="M72" i="77"/>
  <c r="L72" i="77"/>
  <c r="K72" i="77"/>
  <c r="J72" i="77"/>
  <c r="I72" i="77"/>
  <c r="H72" i="77"/>
  <c r="G72" i="77"/>
  <c r="F72" i="77"/>
  <c r="E72" i="77"/>
  <c r="T71" i="77"/>
  <c r="S71" i="77"/>
  <c r="R71" i="77"/>
  <c r="Q71" i="77"/>
  <c r="P71" i="77"/>
  <c r="O71" i="77"/>
  <c r="N71" i="77"/>
  <c r="M71" i="77"/>
  <c r="L71" i="77"/>
  <c r="K71" i="77"/>
  <c r="J71" i="77"/>
  <c r="I71" i="77"/>
  <c r="H71" i="77"/>
  <c r="G71" i="77"/>
  <c r="F71" i="77"/>
  <c r="E71" i="77"/>
  <c r="T70" i="77"/>
  <c r="S70" i="77"/>
  <c r="R70" i="77"/>
  <c r="Q70" i="77"/>
  <c r="P70" i="77"/>
  <c r="O70" i="77"/>
  <c r="N70" i="77"/>
  <c r="M70" i="77"/>
  <c r="L70" i="77"/>
  <c r="K70" i="77"/>
  <c r="J70" i="77"/>
  <c r="I70" i="77"/>
  <c r="H70" i="77"/>
  <c r="G70" i="77"/>
  <c r="F70" i="77"/>
  <c r="E70" i="77"/>
  <c r="T69" i="77"/>
  <c r="S69" i="77"/>
  <c r="R69" i="77"/>
  <c r="Q69" i="77"/>
  <c r="P69" i="77"/>
  <c r="O69" i="77"/>
  <c r="N69" i="77"/>
  <c r="M69" i="77"/>
  <c r="L69" i="77"/>
  <c r="K69" i="77"/>
  <c r="J69" i="77"/>
  <c r="I69" i="77"/>
  <c r="H69" i="77"/>
  <c r="G69" i="77"/>
  <c r="F69" i="77"/>
  <c r="E69" i="77"/>
  <c r="T68" i="77"/>
  <c r="S68" i="77"/>
  <c r="R68" i="77"/>
  <c r="Q68" i="77"/>
  <c r="P68" i="77"/>
  <c r="O68" i="77"/>
  <c r="N68" i="77"/>
  <c r="M68" i="77"/>
  <c r="L68" i="77"/>
  <c r="K68" i="77"/>
  <c r="J68" i="77"/>
  <c r="I68" i="77"/>
  <c r="H68" i="77"/>
  <c r="G68" i="77"/>
  <c r="F68" i="77"/>
  <c r="E68" i="77"/>
  <c r="T67" i="77"/>
  <c r="S67" i="77"/>
  <c r="R67" i="77"/>
  <c r="Q67" i="77"/>
  <c r="P67" i="77"/>
  <c r="O67" i="77"/>
  <c r="N67" i="77"/>
  <c r="M67" i="77"/>
  <c r="L67" i="77"/>
  <c r="K67" i="77"/>
  <c r="J67" i="77"/>
  <c r="I67" i="77"/>
  <c r="H67" i="77"/>
  <c r="G67" i="77"/>
  <c r="F67" i="77"/>
  <c r="E67" i="77"/>
  <c r="T66" i="77"/>
  <c r="S66" i="77"/>
  <c r="R66" i="77"/>
  <c r="Q66" i="77"/>
  <c r="P66" i="77"/>
  <c r="O66" i="77"/>
  <c r="N66" i="77"/>
  <c r="M66" i="77"/>
  <c r="L66" i="77"/>
  <c r="K66" i="77"/>
  <c r="J66" i="77"/>
  <c r="I66" i="77"/>
  <c r="H66" i="77"/>
  <c r="G66" i="77"/>
  <c r="F66" i="77"/>
  <c r="E66" i="77"/>
  <c r="T65" i="77"/>
  <c r="S65" i="77"/>
  <c r="R65" i="77"/>
  <c r="Q65" i="77"/>
  <c r="P65" i="77"/>
  <c r="O65" i="77"/>
  <c r="N65" i="77"/>
  <c r="M65" i="77"/>
  <c r="L65" i="77"/>
  <c r="K65" i="77"/>
  <c r="J65" i="77"/>
  <c r="I65" i="77"/>
  <c r="H65" i="77"/>
  <c r="G65" i="77"/>
  <c r="F65" i="77"/>
  <c r="E65" i="77"/>
  <c r="T64" i="77"/>
  <c r="S64" i="77"/>
  <c r="R64" i="77"/>
  <c r="Q64" i="77"/>
  <c r="P64" i="77"/>
  <c r="O64" i="77"/>
  <c r="N64" i="77"/>
  <c r="M64" i="77"/>
  <c r="L64" i="77"/>
  <c r="K64" i="77"/>
  <c r="J64" i="77"/>
  <c r="I64" i="77"/>
  <c r="H64" i="77"/>
  <c r="G64" i="77"/>
  <c r="F64" i="77"/>
  <c r="E64" i="77"/>
  <c r="T63" i="77"/>
  <c r="S63" i="77"/>
  <c r="R63" i="77"/>
  <c r="Q63" i="77"/>
  <c r="P63" i="77"/>
  <c r="O63" i="77"/>
  <c r="N63" i="77"/>
  <c r="M63" i="77"/>
  <c r="L63" i="77"/>
  <c r="K63" i="77"/>
  <c r="J63" i="77"/>
  <c r="I63" i="77"/>
  <c r="H63" i="77"/>
  <c r="G63" i="77"/>
  <c r="F63" i="77"/>
  <c r="E63" i="77"/>
  <c r="T62" i="77"/>
  <c r="S62" i="77"/>
  <c r="R62" i="77"/>
  <c r="Q62" i="77"/>
  <c r="P62" i="77"/>
  <c r="O62" i="77"/>
  <c r="N62" i="77"/>
  <c r="M62" i="77"/>
  <c r="L62" i="77"/>
  <c r="K62" i="77"/>
  <c r="J62" i="77"/>
  <c r="I62" i="77"/>
  <c r="H62" i="77"/>
  <c r="G62" i="77"/>
  <c r="F62" i="77"/>
  <c r="E62" i="77"/>
  <c r="T61" i="77"/>
  <c r="S61" i="77"/>
  <c r="R61" i="77"/>
  <c r="Q61" i="77"/>
  <c r="P61" i="77"/>
  <c r="O61" i="77"/>
  <c r="N61" i="77"/>
  <c r="M61" i="77"/>
  <c r="L61" i="77"/>
  <c r="K61" i="77"/>
  <c r="J61" i="77"/>
  <c r="I61" i="77"/>
  <c r="H61" i="77"/>
  <c r="G61" i="77"/>
  <c r="F61" i="77"/>
  <c r="E61" i="77"/>
  <c r="T60" i="77"/>
  <c r="S60" i="77"/>
  <c r="R60" i="77"/>
  <c r="Q60" i="77"/>
  <c r="P60" i="77"/>
  <c r="O60" i="77"/>
  <c r="N60" i="77"/>
  <c r="M60" i="77"/>
  <c r="L60" i="77"/>
  <c r="K60" i="77"/>
  <c r="J60" i="77"/>
  <c r="I60" i="77"/>
  <c r="H60" i="77"/>
  <c r="G60" i="77"/>
  <c r="F60" i="77"/>
  <c r="E60" i="77"/>
  <c r="T59" i="77"/>
  <c r="S59" i="77"/>
  <c r="R59" i="77"/>
  <c r="Q59" i="77"/>
  <c r="P59" i="77"/>
  <c r="O59" i="77"/>
  <c r="N59" i="77"/>
  <c r="M59" i="77"/>
  <c r="L59" i="77"/>
  <c r="K59" i="77"/>
  <c r="J59" i="77"/>
  <c r="I59" i="77"/>
  <c r="H59" i="77"/>
  <c r="G59" i="77"/>
  <c r="F59" i="77"/>
  <c r="E59" i="77"/>
  <c r="T58" i="77"/>
  <c r="S58" i="77"/>
  <c r="R58" i="77"/>
  <c r="Q58" i="77"/>
  <c r="P58" i="77"/>
  <c r="O58" i="77"/>
  <c r="N58" i="77"/>
  <c r="M58" i="77"/>
  <c r="L58" i="77"/>
  <c r="K58" i="77"/>
  <c r="J58" i="77"/>
  <c r="I58" i="77"/>
  <c r="H58" i="77"/>
  <c r="G58" i="77"/>
  <c r="F58" i="77"/>
  <c r="E58" i="77"/>
  <c r="T57" i="77"/>
  <c r="S57" i="77"/>
  <c r="R57" i="77"/>
  <c r="Q57" i="77"/>
  <c r="P57" i="77"/>
  <c r="O57" i="77"/>
  <c r="N57" i="77"/>
  <c r="M57" i="77"/>
  <c r="L57" i="77"/>
  <c r="K57" i="77"/>
  <c r="J57" i="77"/>
  <c r="I57" i="77"/>
  <c r="H57" i="77"/>
  <c r="G57" i="77"/>
  <c r="F57" i="77"/>
  <c r="E57" i="77"/>
  <c r="T56" i="77"/>
  <c r="S56" i="77"/>
  <c r="R56" i="77"/>
  <c r="Q56" i="77"/>
  <c r="P56" i="77"/>
  <c r="O56" i="77"/>
  <c r="N56" i="77"/>
  <c r="M56" i="77"/>
  <c r="L56" i="77"/>
  <c r="K56" i="77"/>
  <c r="J56" i="77"/>
  <c r="I56" i="77"/>
  <c r="H56" i="77"/>
  <c r="G56" i="77"/>
  <c r="F56" i="77"/>
  <c r="E56" i="77"/>
  <c r="T55" i="77"/>
  <c r="S55" i="77"/>
  <c r="R55" i="77"/>
  <c r="Q55" i="77"/>
  <c r="P55" i="77"/>
  <c r="O55" i="77"/>
  <c r="N55" i="77"/>
  <c r="M55" i="77"/>
  <c r="L55" i="77"/>
  <c r="K55" i="77"/>
  <c r="J55" i="77"/>
  <c r="I55" i="77"/>
  <c r="H55" i="77"/>
  <c r="G55" i="77"/>
  <c r="F55" i="77"/>
  <c r="E55" i="77"/>
  <c r="T54" i="77"/>
  <c r="S54" i="77"/>
  <c r="R54" i="77"/>
  <c r="Q54" i="77"/>
  <c r="P54" i="77"/>
  <c r="O54" i="77"/>
  <c r="N54" i="77"/>
  <c r="M54" i="77"/>
  <c r="L54" i="77"/>
  <c r="K54" i="77"/>
  <c r="J54" i="77"/>
  <c r="I54" i="77"/>
  <c r="H54" i="77"/>
  <c r="G54" i="77"/>
  <c r="F54" i="77"/>
  <c r="E54" i="77"/>
  <c r="T53" i="77"/>
  <c r="S53" i="77"/>
  <c r="R53" i="77"/>
  <c r="Q53" i="77"/>
  <c r="P53" i="77"/>
  <c r="O53" i="77"/>
  <c r="N53" i="77"/>
  <c r="M53" i="77"/>
  <c r="L53" i="77"/>
  <c r="K53" i="77"/>
  <c r="J53" i="77"/>
  <c r="I53" i="77"/>
  <c r="H53" i="77"/>
  <c r="G53" i="77"/>
  <c r="F53" i="77"/>
  <c r="E53" i="77"/>
  <c r="T52" i="77"/>
  <c r="S52" i="77"/>
  <c r="R52" i="77"/>
  <c r="Q52" i="77"/>
  <c r="P52" i="77"/>
  <c r="O52" i="77"/>
  <c r="N52" i="77"/>
  <c r="M52" i="77"/>
  <c r="L52" i="77"/>
  <c r="K52" i="77"/>
  <c r="J52" i="77"/>
  <c r="I52" i="77"/>
  <c r="H52" i="77"/>
  <c r="G52" i="77"/>
  <c r="F52" i="77"/>
  <c r="E52" i="77"/>
  <c r="T51" i="77"/>
  <c r="S51" i="77"/>
  <c r="R51" i="77"/>
  <c r="Q51" i="77"/>
  <c r="P51" i="77"/>
  <c r="O51" i="77"/>
  <c r="N51" i="77"/>
  <c r="M51" i="77"/>
  <c r="L51" i="77"/>
  <c r="K51" i="77"/>
  <c r="J51" i="77"/>
  <c r="I51" i="77"/>
  <c r="H51" i="77"/>
  <c r="G51" i="77"/>
  <c r="F51" i="77"/>
  <c r="E51" i="77"/>
  <c r="T50" i="77"/>
  <c r="S50" i="77"/>
  <c r="R50" i="77"/>
  <c r="Q50" i="77"/>
  <c r="P50" i="77"/>
  <c r="O50" i="77"/>
  <c r="N50" i="77"/>
  <c r="M50" i="77"/>
  <c r="L50" i="77"/>
  <c r="K50" i="77"/>
  <c r="J50" i="77"/>
  <c r="I50" i="77"/>
  <c r="H50" i="77"/>
  <c r="G50" i="77"/>
  <c r="F50" i="77"/>
  <c r="E50" i="77"/>
  <c r="T49" i="77"/>
  <c r="S49" i="77"/>
  <c r="R49" i="77"/>
  <c r="Q49" i="77"/>
  <c r="P49" i="77"/>
  <c r="O49" i="77"/>
  <c r="N49" i="77"/>
  <c r="M49" i="77"/>
  <c r="L49" i="77"/>
  <c r="K49" i="77"/>
  <c r="J49" i="77"/>
  <c r="I49" i="77"/>
  <c r="H49" i="77"/>
  <c r="G49" i="77"/>
  <c r="F49" i="77"/>
  <c r="E49" i="77"/>
  <c r="T48" i="77"/>
  <c r="S48" i="77"/>
  <c r="R48" i="77"/>
  <c r="Q48" i="77"/>
  <c r="P48" i="77"/>
  <c r="O48" i="77"/>
  <c r="N48" i="77"/>
  <c r="M48" i="77"/>
  <c r="L48" i="77"/>
  <c r="K48" i="77"/>
  <c r="J48" i="77"/>
  <c r="I48" i="77"/>
  <c r="H48" i="77"/>
  <c r="G48" i="77"/>
  <c r="F48" i="77"/>
  <c r="E48" i="77"/>
  <c r="T47" i="77"/>
  <c r="S47" i="77"/>
  <c r="R47" i="77"/>
  <c r="Q47" i="77"/>
  <c r="P47" i="77"/>
  <c r="O47" i="77"/>
  <c r="N47" i="77"/>
  <c r="M47" i="77"/>
  <c r="L47" i="77"/>
  <c r="K47" i="77"/>
  <c r="J47" i="77"/>
  <c r="I47" i="77"/>
  <c r="H47" i="77"/>
  <c r="G47" i="77"/>
  <c r="F47" i="77"/>
  <c r="E47" i="77"/>
  <c r="T46" i="77"/>
  <c r="S46" i="77"/>
  <c r="R46" i="77"/>
  <c r="Q46" i="77"/>
  <c r="P46" i="77"/>
  <c r="O46" i="77"/>
  <c r="N46" i="77"/>
  <c r="M46" i="77"/>
  <c r="L46" i="77"/>
  <c r="K46" i="77"/>
  <c r="J46" i="77"/>
  <c r="I46" i="77"/>
  <c r="H46" i="77"/>
  <c r="G46" i="77"/>
  <c r="F46" i="77"/>
  <c r="E46" i="77"/>
  <c r="T45" i="77"/>
  <c r="S45" i="77"/>
  <c r="R45" i="77"/>
  <c r="Q45" i="77"/>
  <c r="P45" i="77"/>
  <c r="O45" i="77"/>
  <c r="N45" i="77"/>
  <c r="M45" i="77"/>
  <c r="L45" i="77"/>
  <c r="K45" i="77"/>
  <c r="J45" i="77"/>
  <c r="I45" i="77"/>
  <c r="H45" i="77"/>
  <c r="G45" i="77"/>
  <c r="F45" i="77"/>
  <c r="E45" i="77"/>
  <c r="T44" i="77"/>
  <c r="S44" i="77"/>
  <c r="R44" i="77"/>
  <c r="Q44" i="77"/>
  <c r="P44" i="77"/>
  <c r="O44" i="77"/>
  <c r="N44" i="77"/>
  <c r="M44" i="77"/>
  <c r="L44" i="77"/>
  <c r="K44" i="77"/>
  <c r="J44" i="77"/>
  <c r="I44" i="77"/>
  <c r="H44" i="77"/>
  <c r="G44" i="77"/>
  <c r="F44" i="77"/>
  <c r="E44" i="77"/>
  <c r="T43" i="77"/>
  <c r="S43" i="77"/>
  <c r="R43" i="77"/>
  <c r="Q43" i="77"/>
  <c r="P43" i="77"/>
  <c r="O43" i="77"/>
  <c r="N43" i="77"/>
  <c r="M43" i="77"/>
  <c r="L43" i="77"/>
  <c r="K43" i="77"/>
  <c r="J43" i="77"/>
  <c r="I43" i="77"/>
  <c r="H43" i="77"/>
  <c r="G43" i="77"/>
  <c r="F43" i="77"/>
  <c r="E43" i="77"/>
  <c r="T42" i="77"/>
  <c r="S42" i="77"/>
  <c r="R42" i="77"/>
  <c r="Q42" i="77"/>
  <c r="P42" i="77"/>
  <c r="O42" i="77"/>
  <c r="N42" i="77"/>
  <c r="M42" i="77"/>
  <c r="L42" i="77"/>
  <c r="K42" i="77"/>
  <c r="J42" i="77"/>
  <c r="I42" i="77"/>
  <c r="H42" i="77"/>
  <c r="G42" i="77"/>
  <c r="F42" i="77"/>
  <c r="E42" i="77"/>
  <c r="T41" i="77"/>
  <c r="S41" i="77"/>
  <c r="R41" i="77"/>
  <c r="Q41" i="77"/>
  <c r="P41" i="77"/>
  <c r="O41" i="77"/>
  <c r="N41" i="77"/>
  <c r="M41" i="77"/>
  <c r="L41" i="77"/>
  <c r="K41" i="77"/>
  <c r="J41" i="77"/>
  <c r="I41" i="77"/>
  <c r="H41" i="77"/>
  <c r="G41" i="77"/>
  <c r="F41" i="77"/>
  <c r="E41" i="77"/>
  <c r="T40" i="77"/>
  <c r="S40" i="77"/>
  <c r="R40" i="77"/>
  <c r="Q40" i="77"/>
  <c r="P40" i="77"/>
  <c r="O40" i="77"/>
  <c r="N40" i="77"/>
  <c r="L40" i="77"/>
  <c r="K40" i="77"/>
  <c r="J40" i="77"/>
  <c r="I40" i="77"/>
  <c r="H40" i="77"/>
  <c r="G40" i="77"/>
  <c r="F40" i="77"/>
  <c r="E40" i="77"/>
  <c r="T39" i="77"/>
  <c r="S39" i="77"/>
  <c r="R39" i="77"/>
  <c r="Q39" i="77"/>
  <c r="P39" i="77"/>
  <c r="O39" i="77"/>
  <c r="N39" i="77"/>
  <c r="M39" i="77"/>
  <c r="L39" i="77"/>
  <c r="K39" i="77"/>
  <c r="J39" i="77"/>
  <c r="I39" i="77"/>
  <c r="H39" i="77"/>
  <c r="G39" i="77"/>
  <c r="F39" i="77"/>
  <c r="E39" i="77"/>
  <c r="T38" i="77"/>
  <c r="S38" i="77"/>
  <c r="R38" i="77"/>
  <c r="Q38" i="77"/>
  <c r="P38" i="77"/>
  <c r="O38" i="77"/>
  <c r="N38" i="77"/>
  <c r="M38" i="77"/>
  <c r="L38" i="77"/>
  <c r="K38" i="77"/>
  <c r="J38" i="77"/>
  <c r="I38" i="77"/>
  <c r="H38" i="77"/>
  <c r="G38" i="77"/>
  <c r="F38" i="77"/>
  <c r="E38" i="77"/>
  <c r="T37" i="77"/>
  <c r="S37" i="77"/>
  <c r="R37" i="77"/>
  <c r="Q37" i="77"/>
  <c r="P37" i="77"/>
  <c r="O37" i="77"/>
  <c r="N37" i="77"/>
  <c r="M37" i="77"/>
  <c r="L37" i="77"/>
  <c r="K37" i="77"/>
  <c r="J37" i="77"/>
  <c r="I37" i="77"/>
  <c r="H37" i="77"/>
  <c r="G37" i="77"/>
  <c r="F37" i="77"/>
  <c r="E37" i="77"/>
  <c r="T36" i="77"/>
  <c r="S36" i="77"/>
  <c r="R36" i="77"/>
  <c r="Q36" i="77"/>
  <c r="P36" i="77"/>
  <c r="O36" i="77"/>
  <c r="N36" i="77"/>
  <c r="M36" i="77"/>
  <c r="L36" i="77"/>
  <c r="K36" i="77"/>
  <c r="J36" i="77"/>
  <c r="I36" i="77"/>
  <c r="H36" i="77"/>
  <c r="G36" i="77"/>
  <c r="F36" i="77"/>
  <c r="E36" i="77"/>
  <c r="T35" i="77"/>
  <c r="S35" i="77"/>
  <c r="R35" i="77"/>
  <c r="Q35" i="77"/>
  <c r="P35" i="77"/>
  <c r="O35" i="77"/>
  <c r="N35" i="77"/>
  <c r="M35" i="77"/>
  <c r="L35" i="77"/>
  <c r="K35" i="77"/>
  <c r="J35" i="77"/>
  <c r="I35" i="77"/>
  <c r="H35" i="77"/>
  <c r="G35" i="77"/>
  <c r="F35" i="77"/>
  <c r="E35" i="77"/>
  <c r="T34" i="77"/>
  <c r="S34" i="77"/>
  <c r="R34" i="77"/>
  <c r="Q34" i="77"/>
  <c r="P34" i="77"/>
  <c r="O34" i="77"/>
  <c r="N34" i="77"/>
  <c r="M34" i="77"/>
  <c r="L34" i="77"/>
  <c r="K34" i="77"/>
  <c r="J34" i="77"/>
  <c r="I34" i="77"/>
  <c r="H34" i="77"/>
  <c r="G34" i="77"/>
  <c r="F34" i="77"/>
  <c r="E34" i="77"/>
  <c r="T33" i="77"/>
  <c r="S33" i="77"/>
  <c r="R33" i="77"/>
  <c r="Q33" i="77"/>
  <c r="P33" i="77"/>
  <c r="O33" i="77"/>
  <c r="N33" i="77"/>
  <c r="M33" i="77"/>
  <c r="L33" i="77"/>
  <c r="K33" i="77"/>
  <c r="J33" i="77"/>
  <c r="I33" i="77"/>
  <c r="H33" i="77"/>
  <c r="G33" i="77"/>
  <c r="F33" i="77"/>
  <c r="E33" i="77"/>
  <c r="T32" i="77"/>
  <c r="S32" i="77"/>
  <c r="R32" i="77"/>
  <c r="Q32" i="77"/>
  <c r="P32" i="77"/>
  <c r="O32" i="77"/>
  <c r="N32" i="77"/>
  <c r="M32" i="77"/>
  <c r="L32" i="77"/>
  <c r="K32" i="77"/>
  <c r="J32" i="77"/>
  <c r="I32" i="77"/>
  <c r="H32" i="77"/>
  <c r="G32" i="77"/>
  <c r="F32" i="77"/>
  <c r="E32" i="77"/>
  <c r="T31" i="77"/>
  <c r="S31" i="77"/>
  <c r="R31" i="77"/>
  <c r="Q31" i="77"/>
  <c r="P31" i="77"/>
  <c r="O31" i="77"/>
  <c r="N31" i="77"/>
  <c r="M31" i="77"/>
  <c r="L31" i="77"/>
  <c r="K31" i="77"/>
  <c r="J31" i="77"/>
  <c r="I31" i="77"/>
  <c r="H31" i="77"/>
  <c r="G31" i="77"/>
  <c r="F31" i="77"/>
  <c r="E31" i="77"/>
  <c r="T30" i="77"/>
  <c r="S30" i="77"/>
  <c r="R30" i="77"/>
  <c r="Q30" i="77"/>
  <c r="P30" i="77"/>
  <c r="O30" i="77"/>
  <c r="N30" i="77"/>
  <c r="M30" i="77"/>
  <c r="L30" i="77"/>
  <c r="K30" i="77"/>
  <c r="J30" i="77"/>
  <c r="I30" i="77"/>
  <c r="H30" i="77"/>
  <c r="G30" i="77"/>
  <c r="F30" i="77"/>
  <c r="E30" i="77"/>
  <c r="T29" i="77"/>
  <c r="S29" i="77"/>
  <c r="R29" i="77"/>
  <c r="Q29" i="77"/>
  <c r="P29" i="77"/>
  <c r="O29" i="77"/>
  <c r="N29" i="77"/>
  <c r="M29" i="77"/>
  <c r="L29" i="77"/>
  <c r="K29" i="77"/>
  <c r="J29" i="77"/>
  <c r="I29" i="77"/>
  <c r="H29" i="77"/>
  <c r="G29" i="77"/>
  <c r="F29" i="77"/>
  <c r="E29" i="77"/>
  <c r="T28" i="77"/>
  <c r="S28" i="77"/>
  <c r="R28" i="77"/>
  <c r="Q28" i="77"/>
  <c r="P28" i="77"/>
  <c r="O28" i="77"/>
  <c r="N28" i="77"/>
  <c r="M28" i="77"/>
  <c r="L28" i="77"/>
  <c r="K28" i="77"/>
  <c r="J28" i="77"/>
  <c r="I28" i="77"/>
  <c r="H28" i="77"/>
  <c r="G28" i="77"/>
  <c r="F28" i="77"/>
  <c r="E28" i="77"/>
  <c r="T27" i="77"/>
  <c r="S27" i="77"/>
  <c r="R27" i="77"/>
  <c r="Q27" i="77"/>
  <c r="P27" i="77"/>
  <c r="O27" i="77"/>
  <c r="N27" i="77"/>
  <c r="M27" i="77"/>
  <c r="L27" i="77"/>
  <c r="K27" i="77"/>
  <c r="J27" i="77"/>
  <c r="I27" i="77"/>
  <c r="H27" i="77"/>
  <c r="G27" i="77"/>
  <c r="F27" i="77"/>
  <c r="E27" i="77"/>
  <c r="T26" i="77"/>
  <c r="S26" i="77"/>
  <c r="R26" i="77"/>
  <c r="Q26" i="77"/>
  <c r="P26" i="77"/>
  <c r="O26" i="77"/>
  <c r="N26" i="77"/>
  <c r="M26" i="77"/>
  <c r="L26" i="77"/>
  <c r="K26" i="77"/>
  <c r="J26" i="77"/>
  <c r="I26" i="77"/>
  <c r="H26" i="77"/>
  <c r="G26" i="77"/>
  <c r="F26" i="77"/>
  <c r="E26" i="77"/>
  <c r="T25" i="77"/>
  <c r="S25" i="77"/>
  <c r="R25" i="77"/>
  <c r="Q25" i="77"/>
  <c r="P25" i="77"/>
  <c r="O25" i="77"/>
  <c r="N25" i="77"/>
  <c r="M25" i="77"/>
  <c r="L25" i="77"/>
  <c r="K25" i="77"/>
  <c r="J25" i="77"/>
  <c r="I25" i="77"/>
  <c r="H25" i="77"/>
  <c r="G25" i="77"/>
  <c r="F25" i="77"/>
  <c r="E25" i="77"/>
  <c r="T24" i="77"/>
  <c r="S24" i="77"/>
  <c r="R24" i="77"/>
  <c r="Q24" i="77"/>
  <c r="P24" i="77"/>
  <c r="O24" i="77"/>
  <c r="N24" i="77"/>
  <c r="M24" i="77"/>
  <c r="L24" i="77"/>
  <c r="K24" i="77"/>
  <c r="J24" i="77"/>
  <c r="I24" i="77"/>
  <c r="H24" i="77"/>
  <c r="G24" i="77"/>
  <c r="F24" i="77"/>
  <c r="E24" i="77"/>
  <c r="T23" i="77"/>
  <c r="S23" i="77"/>
  <c r="R23" i="77"/>
  <c r="Q23" i="77"/>
  <c r="P23" i="77"/>
  <c r="O23" i="77"/>
  <c r="N23" i="77"/>
  <c r="M23" i="77"/>
  <c r="L23" i="77"/>
  <c r="K23" i="77"/>
  <c r="J23" i="77"/>
  <c r="I23" i="77"/>
  <c r="H23" i="77"/>
  <c r="G23" i="77"/>
  <c r="F23" i="77"/>
  <c r="E23" i="77"/>
  <c r="T22" i="77"/>
  <c r="S22" i="77"/>
  <c r="R22" i="77"/>
  <c r="Q22" i="77"/>
  <c r="P22" i="77"/>
  <c r="O22" i="77"/>
  <c r="N22" i="77"/>
  <c r="M22" i="77"/>
  <c r="L22" i="77"/>
  <c r="K22" i="77"/>
  <c r="J22" i="77"/>
  <c r="I22" i="77"/>
  <c r="H22" i="77"/>
  <c r="G22" i="77"/>
  <c r="F22" i="77"/>
  <c r="E22" i="77"/>
  <c r="T21" i="77"/>
  <c r="S21" i="77"/>
  <c r="R21" i="77"/>
  <c r="Q21" i="77"/>
  <c r="P21" i="77"/>
  <c r="O21" i="77"/>
  <c r="N21" i="77"/>
  <c r="M21" i="77"/>
  <c r="L21" i="77"/>
  <c r="K21" i="77"/>
  <c r="J21" i="77"/>
  <c r="I21" i="77"/>
  <c r="H21" i="77"/>
  <c r="G21" i="77"/>
  <c r="F21" i="77"/>
  <c r="E21" i="77"/>
  <c r="T20" i="77"/>
  <c r="S20" i="77"/>
  <c r="R20" i="77"/>
  <c r="Q20" i="77"/>
  <c r="P20" i="77"/>
  <c r="O20" i="77"/>
  <c r="N20" i="77"/>
  <c r="M20" i="77"/>
  <c r="L20" i="77"/>
  <c r="K20" i="77"/>
  <c r="J20" i="77"/>
  <c r="I20" i="77"/>
  <c r="H20" i="77"/>
  <c r="G20" i="77"/>
  <c r="F20" i="77"/>
  <c r="E20" i="77"/>
  <c r="T19" i="77"/>
  <c r="S19" i="77"/>
  <c r="R19" i="77"/>
  <c r="Q19" i="77"/>
  <c r="P19" i="77"/>
  <c r="O19" i="77"/>
  <c r="N19" i="77"/>
  <c r="M19" i="77"/>
  <c r="L19" i="77"/>
  <c r="K19" i="77"/>
  <c r="J19" i="77"/>
  <c r="I19" i="77"/>
  <c r="H19" i="77"/>
  <c r="G19" i="77"/>
  <c r="F19" i="77"/>
  <c r="E19" i="77"/>
  <c r="T18" i="77"/>
  <c r="S18" i="77"/>
  <c r="R18" i="77"/>
  <c r="Q18" i="77"/>
  <c r="P18" i="77"/>
  <c r="O18" i="77"/>
  <c r="N18" i="77"/>
  <c r="M18" i="77"/>
  <c r="L18" i="77"/>
  <c r="K18" i="77"/>
  <c r="J18" i="77"/>
  <c r="I18" i="77"/>
  <c r="H18" i="77"/>
  <c r="G18" i="77"/>
  <c r="F18" i="77"/>
  <c r="E18" i="77"/>
  <c r="T17" i="77"/>
  <c r="S17" i="77"/>
  <c r="R17" i="77"/>
  <c r="Q17" i="77"/>
  <c r="P17" i="77"/>
  <c r="O17" i="77"/>
  <c r="N17" i="77"/>
  <c r="M17" i="77"/>
  <c r="L17" i="77"/>
  <c r="K17" i="77"/>
  <c r="J17" i="77"/>
  <c r="I17" i="77"/>
  <c r="H17" i="77"/>
  <c r="G17" i="77"/>
  <c r="F17" i="77"/>
  <c r="E17" i="77"/>
  <c r="T16" i="77"/>
  <c r="S16" i="77"/>
  <c r="R16" i="77"/>
  <c r="Q16" i="77"/>
  <c r="P16" i="77"/>
  <c r="O16" i="77"/>
  <c r="N16" i="77"/>
  <c r="M16" i="77"/>
  <c r="L16" i="77"/>
  <c r="K16" i="77"/>
  <c r="J16" i="77"/>
  <c r="I16" i="77"/>
  <c r="H16" i="77"/>
  <c r="G16" i="77"/>
  <c r="F16" i="77"/>
  <c r="E16" i="77"/>
  <c r="T15" i="77"/>
  <c r="S15" i="77"/>
  <c r="R15" i="77"/>
  <c r="Q15" i="77"/>
  <c r="P15" i="77"/>
  <c r="O15" i="77"/>
  <c r="N15" i="77"/>
  <c r="M15" i="77"/>
  <c r="L15" i="77"/>
  <c r="K15" i="77"/>
  <c r="J15" i="77"/>
  <c r="I15" i="77"/>
  <c r="H15" i="77"/>
  <c r="G15" i="77"/>
  <c r="F15" i="77"/>
  <c r="E15" i="77"/>
  <c r="T14" i="77"/>
  <c r="S14" i="77"/>
  <c r="R14" i="77"/>
  <c r="Q14" i="77"/>
  <c r="P14" i="77"/>
  <c r="O14" i="77"/>
  <c r="N14" i="77"/>
  <c r="M14" i="77"/>
  <c r="L14" i="77"/>
  <c r="K14" i="77"/>
  <c r="J14" i="77"/>
  <c r="I14" i="77"/>
  <c r="H14" i="77"/>
  <c r="G14" i="77"/>
  <c r="F14" i="77"/>
  <c r="E14" i="77"/>
  <c r="T100" i="77"/>
  <c r="S100" i="77"/>
  <c r="R100" i="77"/>
  <c r="Q100" i="77"/>
  <c r="P100" i="77"/>
  <c r="O100" i="77"/>
  <c r="K100" i="77"/>
  <c r="J100" i="77"/>
  <c r="I100" i="77"/>
  <c r="H100" i="77"/>
  <c r="F100" i="77"/>
  <c r="M100" i="77" l="1"/>
  <c r="E100" i="77"/>
  <c r="G100" i="77"/>
  <c r="G101" i="77" s="1"/>
  <c r="G104" i="77" s="1"/>
  <c r="N100" i="77"/>
  <c r="N101" i="77" s="1"/>
  <c r="N104" i="77" s="1"/>
  <c r="L100" i="77"/>
  <c r="L101" i="77" s="1"/>
  <c r="L104" i="77" s="1"/>
  <c r="F101" i="77"/>
  <c r="F104" i="77" s="1"/>
  <c r="O101" i="77"/>
  <c r="O104" i="77" s="1"/>
  <c r="E101" i="77"/>
  <c r="T101" i="77"/>
  <c r="T104" i="77" s="1"/>
  <c r="P101" i="77"/>
  <c r="P104" i="77" s="1"/>
  <c r="I101" i="77"/>
  <c r="I104" i="77" s="1"/>
  <c r="Q101" i="77"/>
  <c r="Q104" i="77" s="1"/>
  <c r="J101" i="77"/>
  <c r="J104" i="77" s="1"/>
  <c r="R101" i="77"/>
  <c r="R104" i="77" s="1"/>
  <c r="K101" i="77"/>
  <c r="K104" i="77" s="1"/>
  <c r="S101" i="77"/>
  <c r="S104" i="77" s="1"/>
  <c r="M40" i="77"/>
  <c r="H101" i="77"/>
  <c r="H104" i="77" s="1"/>
  <c r="C101" i="57"/>
  <c r="C104" i="57" s="1"/>
  <c r="G13" i="76"/>
  <c r="O13" i="76"/>
  <c r="E19" i="76"/>
  <c r="M19" i="76"/>
  <c r="K33" i="76"/>
  <c r="K13" i="76"/>
  <c r="S13" i="76"/>
  <c r="I19" i="76"/>
  <c r="Q19" i="76"/>
  <c r="F13" i="76"/>
  <c r="N13" i="76"/>
  <c r="L19" i="76"/>
  <c r="T19" i="76"/>
  <c r="S33" i="76"/>
  <c r="H13" i="76"/>
  <c r="P13" i="76"/>
  <c r="F19" i="76"/>
  <c r="N19" i="76"/>
  <c r="I13" i="76"/>
  <c r="Q13" i="76"/>
  <c r="G19" i="76"/>
  <c r="O19" i="76"/>
  <c r="J33" i="76"/>
  <c r="R33" i="76"/>
  <c r="E33" i="76"/>
  <c r="G33" i="76"/>
  <c r="O33" i="76"/>
  <c r="L13" i="76"/>
  <c r="T13" i="76"/>
  <c r="J19" i="76"/>
  <c r="R19" i="76"/>
  <c r="H33" i="76"/>
  <c r="P33" i="76"/>
  <c r="E13" i="76"/>
  <c r="M13" i="76"/>
  <c r="K19" i="76"/>
  <c r="S19" i="76"/>
  <c r="I33" i="76"/>
  <c r="Q33" i="76"/>
  <c r="L33" i="76"/>
  <c r="T33" i="76"/>
  <c r="M33" i="76"/>
  <c r="U100" i="69"/>
  <c r="J13" i="76"/>
  <c r="R13" i="76"/>
  <c r="H19" i="76"/>
  <c r="P19" i="76"/>
  <c r="F33" i="76"/>
  <c r="N33" i="76"/>
  <c r="M101" i="77" l="1"/>
  <c r="M104" i="77" s="1"/>
  <c r="E104" i="77"/>
  <c r="F41" i="76"/>
  <c r="I41" i="76"/>
  <c r="E41" i="76"/>
  <c r="H41" i="76"/>
  <c r="R41" i="76"/>
  <c r="O41" i="76"/>
  <c r="K41" i="76"/>
  <c r="M41" i="76"/>
  <c r="G41" i="76"/>
  <c r="N41" i="76"/>
  <c r="S41" i="76"/>
  <c r="J41" i="76"/>
  <c r="L41" i="76"/>
  <c r="P41" i="76"/>
  <c r="Q41" i="76"/>
  <c r="T41" i="76"/>
  <c r="C66" i="31"/>
  <c r="D66" i="31"/>
  <c r="E66" i="31"/>
  <c r="B66" i="31"/>
  <c r="C66" i="60"/>
  <c r="D66" i="60"/>
  <c r="E66" i="60"/>
  <c r="B66" i="60"/>
  <c r="B67" i="60"/>
  <c r="C66" i="34"/>
  <c r="D66" i="34"/>
  <c r="E66" i="34"/>
  <c r="B66" i="34"/>
  <c r="B18" i="34"/>
  <c r="C18" i="34"/>
  <c r="D18" i="34"/>
  <c r="E18" i="34"/>
  <c r="B19" i="34"/>
  <c r="C19" i="34"/>
  <c r="D19" i="34"/>
  <c r="E19" i="34"/>
  <c r="B20" i="34"/>
  <c r="C20" i="34"/>
  <c r="D20" i="34"/>
  <c r="E20" i="34"/>
  <c r="B21" i="34"/>
  <c r="C21" i="34"/>
  <c r="D21" i="34"/>
  <c r="E21" i="34"/>
  <c r="B22" i="34"/>
  <c r="C22" i="34"/>
  <c r="D22" i="34"/>
  <c r="E22" i="34"/>
  <c r="B23" i="34"/>
  <c r="C23" i="34"/>
  <c r="D23" i="34"/>
  <c r="E23" i="34"/>
  <c r="B24" i="34"/>
  <c r="C24" i="34"/>
  <c r="D24" i="34"/>
  <c r="E24" i="34"/>
  <c r="B25" i="34"/>
  <c r="C25" i="34"/>
  <c r="D25" i="34"/>
  <c r="E25" i="34"/>
  <c r="B26" i="34"/>
  <c r="C26" i="34"/>
  <c r="D26" i="34"/>
  <c r="E26" i="34"/>
  <c r="B27" i="34"/>
  <c r="C27" i="34"/>
  <c r="D27" i="34"/>
  <c r="E27" i="34"/>
  <c r="B28" i="34"/>
  <c r="C28" i="34"/>
  <c r="D28" i="34"/>
  <c r="E28" i="34"/>
  <c r="B29" i="34"/>
  <c r="C29" i="34"/>
  <c r="D29" i="34"/>
  <c r="E29" i="34"/>
  <c r="B30" i="34"/>
  <c r="C30" i="34"/>
  <c r="D30" i="34"/>
  <c r="E30" i="34"/>
  <c r="B31" i="34"/>
  <c r="C31" i="34"/>
  <c r="D31" i="34"/>
  <c r="E31" i="34"/>
  <c r="B32" i="34"/>
  <c r="C32" i="34"/>
  <c r="D32" i="34"/>
  <c r="E32" i="34"/>
  <c r="B33" i="34"/>
  <c r="C33" i="34"/>
  <c r="D33" i="34"/>
  <c r="E33" i="34"/>
  <c r="B34" i="34"/>
  <c r="C34" i="34"/>
  <c r="D34" i="34"/>
  <c r="E34" i="34"/>
  <c r="B35" i="34"/>
  <c r="C35" i="34"/>
  <c r="D35" i="34"/>
  <c r="E35" i="34"/>
  <c r="B36" i="34"/>
  <c r="C36" i="34"/>
  <c r="D36" i="34"/>
  <c r="E36" i="34"/>
  <c r="B37" i="34"/>
  <c r="C37" i="34"/>
  <c r="D37" i="34"/>
  <c r="E37" i="34"/>
  <c r="B38" i="34"/>
  <c r="C38" i="34"/>
  <c r="D38" i="34"/>
  <c r="E38" i="34"/>
  <c r="B39" i="34"/>
  <c r="C39" i="34"/>
  <c r="D39" i="34"/>
  <c r="E39" i="34"/>
  <c r="B40" i="34"/>
  <c r="C40" i="34"/>
  <c r="D40" i="34"/>
  <c r="E40" i="34"/>
  <c r="B41" i="34"/>
  <c r="C41" i="34"/>
  <c r="D41" i="34"/>
  <c r="E41" i="34"/>
  <c r="B42" i="34"/>
  <c r="C42" i="34"/>
  <c r="D42" i="34"/>
  <c r="E42" i="34"/>
  <c r="B43" i="34"/>
  <c r="C43" i="34"/>
  <c r="D43" i="34"/>
  <c r="E43" i="34"/>
  <c r="B44" i="34"/>
  <c r="C44" i="34"/>
  <c r="D44" i="34"/>
  <c r="E44" i="34"/>
  <c r="B45" i="34"/>
  <c r="C45" i="34"/>
  <c r="D45" i="34"/>
  <c r="E45" i="34"/>
  <c r="B46" i="34"/>
  <c r="C46" i="34"/>
  <c r="D46" i="34"/>
  <c r="E46" i="34"/>
  <c r="B47" i="34"/>
  <c r="C47" i="34"/>
  <c r="D47" i="34"/>
  <c r="E47" i="34"/>
  <c r="B48" i="34"/>
  <c r="C48" i="34"/>
  <c r="D48" i="34"/>
  <c r="E48" i="34"/>
  <c r="B49" i="34"/>
  <c r="C49" i="34"/>
  <c r="D49" i="34"/>
  <c r="E49" i="34"/>
  <c r="B50" i="34"/>
  <c r="C50" i="34"/>
  <c r="D50" i="34"/>
  <c r="E50" i="34"/>
  <c r="B51" i="34"/>
  <c r="C51" i="34"/>
  <c r="D51" i="34"/>
  <c r="E51" i="34"/>
  <c r="B52" i="34"/>
  <c r="C52" i="34"/>
  <c r="D52" i="34"/>
  <c r="E52" i="34"/>
  <c r="B53" i="34"/>
  <c r="C53" i="34"/>
  <c r="D53" i="34"/>
  <c r="E53" i="34"/>
  <c r="B54" i="34"/>
  <c r="C54" i="34"/>
  <c r="D54" i="34"/>
  <c r="E54" i="34"/>
  <c r="B55" i="34"/>
  <c r="C55" i="34"/>
  <c r="D55" i="34"/>
  <c r="E55" i="34"/>
  <c r="B56" i="34"/>
  <c r="C56" i="34"/>
  <c r="D56" i="34"/>
  <c r="E56" i="34"/>
  <c r="B57" i="34"/>
  <c r="C57" i="34"/>
  <c r="D57" i="34"/>
  <c r="E57" i="34"/>
  <c r="B58" i="34"/>
  <c r="C58" i="34"/>
  <c r="D58" i="34"/>
  <c r="E58" i="34"/>
  <c r="B59" i="34"/>
  <c r="C59" i="34"/>
  <c r="D59" i="34"/>
  <c r="E59" i="34"/>
  <c r="B60" i="34"/>
  <c r="C60" i="34"/>
  <c r="D60" i="34"/>
  <c r="E60" i="34"/>
  <c r="B61" i="34"/>
  <c r="C61" i="34"/>
  <c r="D61" i="34"/>
  <c r="E61" i="34"/>
  <c r="B62" i="34"/>
  <c r="C62" i="34"/>
  <c r="D62" i="34"/>
  <c r="E62" i="34"/>
  <c r="B63" i="34"/>
  <c r="C63" i="34"/>
  <c r="D63" i="34"/>
  <c r="E63" i="34"/>
  <c r="B64" i="34"/>
  <c r="C64" i="34"/>
  <c r="D64" i="34"/>
  <c r="E64" i="34"/>
  <c r="B65" i="34"/>
  <c r="C65" i="34"/>
  <c r="D65" i="34"/>
  <c r="E65" i="34"/>
  <c r="B67" i="34"/>
  <c r="C67" i="34"/>
  <c r="D67" i="34"/>
  <c r="E67" i="34"/>
  <c r="B69" i="35"/>
  <c r="B72" i="35" s="1"/>
  <c r="B69" i="32"/>
  <c r="B72" i="32" s="1"/>
  <c r="U101" i="77" l="1"/>
  <c r="U100" i="70"/>
  <c r="U100" i="77" l="1"/>
  <c r="U104" i="77" s="1"/>
  <c r="T101" i="70"/>
  <c r="T104" i="70" s="1"/>
  <c r="S101" i="70"/>
  <c r="S104" i="70" s="1"/>
  <c r="R101" i="70"/>
  <c r="R104" i="70" s="1"/>
  <c r="Q101" i="70"/>
  <c r="Q104" i="70" s="1"/>
  <c r="P101" i="70"/>
  <c r="P104" i="70" s="1"/>
  <c r="O101" i="70"/>
  <c r="O104" i="70" s="1"/>
  <c r="N101" i="70"/>
  <c r="N104" i="70" s="1"/>
  <c r="M101" i="70"/>
  <c r="M104" i="70" s="1"/>
  <c r="L101" i="70"/>
  <c r="L104" i="70" s="1"/>
  <c r="K101" i="70"/>
  <c r="K104" i="70" s="1"/>
  <c r="J101" i="70"/>
  <c r="J104" i="70" s="1"/>
  <c r="I101" i="70"/>
  <c r="I104" i="70" s="1"/>
  <c r="H101" i="70"/>
  <c r="H104" i="70" s="1"/>
  <c r="G101" i="70"/>
  <c r="G104" i="70" s="1"/>
  <c r="F19" i="68" l="1"/>
  <c r="N19" i="68"/>
  <c r="L13" i="40"/>
  <c r="T13" i="40"/>
  <c r="J13" i="68"/>
  <c r="R13" i="68"/>
  <c r="H19" i="68"/>
  <c r="P19" i="68"/>
  <c r="M13" i="40"/>
  <c r="I19" i="68"/>
  <c r="Q19" i="68"/>
  <c r="G33" i="68"/>
  <c r="O33" i="68"/>
  <c r="L33" i="68"/>
  <c r="T33" i="68"/>
  <c r="C13" i="40"/>
  <c r="K13" i="40"/>
  <c r="S13" i="40"/>
  <c r="I13" i="68"/>
  <c r="Q13" i="68"/>
  <c r="G19" i="68"/>
  <c r="O19" i="68"/>
  <c r="E33" i="68"/>
  <c r="M33" i="68"/>
  <c r="F33" i="68"/>
  <c r="N33" i="68"/>
  <c r="N13" i="40"/>
  <c r="J19" i="68"/>
  <c r="R19" i="68"/>
  <c r="H33" i="68"/>
  <c r="P33" i="68"/>
  <c r="O13" i="40"/>
  <c r="E13" i="68"/>
  <c r="M13" i="68"/>
  <c r="K19" i="68"/>
  <c r="S19" i="68"/>
  <c r="I33" i="68"/>
  <c r="Q33" i="68"/>
  <c r="H13" i="40"/>
  <c r="P13" i="40"/>
  <c r="F13" i="68"/>
  <c r="F41" i="68" s="1"/>
  <c r="N13" i="68"/>
  <c r="L19" i="68"/>
  <c r="T19" i="68"/>
  <c r="J33" i="68"/>
  <c r="R33" i="68"/>
  <c r="I13" i="40"/>
  <c r="Q13" i="40"/>
  <c r="G13" i="68"/>
  <c r="O13" i="68"/>
  <c r="E19" i="68"/>
  <c r="M19" i="68"/>
  <c r="K33" i="68"/>
  <c r="S33" i="68"/>
  <c r="J13" i="40"/>
  <c r="R13" i="40"/>
  <c r="H13" i="68"/>
  <c r="P13" i="68"/>
  <c r="I20" i="5"/>
  <c r="K13" i="68"/>
  <c r="S13" i="68"/>
  <c r="L13" i="68"/>
  <c r="T13" i="68"/>
  <c r="N41" i="68" l="1"/>
  <c r="L41" i="68"/>
  <c r="Q41" i="68"/>
  <c r="R41" i="68"/>
  <c r="J41" i="68"/>
  <c r="I41" i="68"/>
  <c r="S41" i="68"/>
  <c r="P41" i="68"/>
  <c r="O41" i="68"/>
  <c r="M41" i="68"/>
  <c r="E41" i="68"/>
  <c r="H41" i="68"/>
  <c r="G41" i="68"/>
  <c r="T41" i="68"/>
  <c r="K41" i="68"/>
  <c r="F101" i="58" l="1"/>
  <c r="F104" i="58" s="1"/>
  <c r="E101" i="58"/>
  <c r="E104" i="58" s="1"/>
  <c r="H101" i="58"/>
  <c r="H104" i="58" s="1"/>
  <c r="I101" i="58"/>
  <c r="I104" i="58" s="1"/>
  <c r="D101" i="58"/>
  <c r="D104" i="58" s="1"/>
  <c r="G101" i="58"/>
  <c r="G104" i="58" s="1"/>
  <c r="C101" i="58"/>
  <c r="C104" i="58" s="1"/>
  <c r="U97" i="69" l="1"/>
  <c r="E101" i="69"/>
  <c r="E104" i="69" s="1"/>
  <c r="U45" i="69" l="1"/>
  <c r="U61" i="69"/>
  <c r="U69" i="69"/>
  <c r="U77" i="69"/>
  <c r="U85" i="69"/>
  <c r="U89" i="69"/>
  <c r="U93" i="69"/>
  <c r="U29" i="69"/>
  <c r="U57" i="69"/>
  <c r="U65" i="69"/>
  <c r="U73" i="69"/>
  <c r="U81" i="69"/>
  <c r="U15" i="69"/>
  <c r="U16" i="69"/>
  <c r="U17" i="69"/>
  <c r="U18" i="69"/>
  <c r="U19" i="69"/>
  <c r="U20" i="69"/>
  <c r="U21" i="69"/>
  <c r="U22" i="69"/>
  <c r="U23" i="69"/>
  <c r="U24" i="69"/>
  <c r="U25" i="69"/>
  <c r="U26" i="69"/>
  <c r="U27" i="69"/>
  <c r="U28" i="69"/>
  <c r="U30" i="69"/>
  <c r="U31" i="69"/>
  <c r="U32" i="69"/>
  <c r="U33" i="69"/>
  <c r="U34" i="69"/>
  <c r="U35" i="69"/>
  <c r="U36" i="69"/>
  <c r="U37" i="69"/>
  <c r="U38" i="69"/>
  <c r="U39" i="69"/>
  <c r="U40" i="69"/>
  <c r="U41" i="69"/>
  <c r="U42" i="69"/>
  <c r="U43" i="69"/>
  <c r="U44" i="69"/>
  <c r="U46" i="69"/>
  <c r="U47" i="69"/>
  <c r="U48" i="69"/>
  <c r="U49" i="69"/>
  <c r="U50" i="69"/>
  <c r="U51" i="69"/>
  <c r="U52" i="69"/>
  <c r="U53" i="69"/>
  <c r="U54" i="69"/>
  <c r="U55" i="69"/>
  <c r="U56" i="69"/>
  <c r="U58" i="69"/>
  <c r="U59" i="69"/>
  <c r="U60" i="69"/>
  <c r="U62" i="69"/>
  <c r="U63" i="69"/>
  <c r="U64" i="69"/>
  <c r="U66" i="69"/>
  <c r="U67" i="69"/>
  <c r="U68" i="69"/>
  <c r="U70" i="69"/>
  <c r="U71" i="69"/>
  <c r="U72" i="69"/>
  <c r="U74" i="69"/>
  <c r="U75" i="69"/>
  <c r="U76" i="69"/>
  <c r="U78" i="69"/>
  <c r="U79" i="69"/>
  <c r="U80" i="69"/>
  <c r="U82" i="69"/>
  <c r="U83" i="69"/>
  <c r="U84" i="69"/>
  <c r="U86" i="69"/>
  <c r="U87" i="69"/>
  <c r="U88" i="69"/>
  <c r="U90" i="69"/>
  <c r="U91" i="69"/>
  <c r="U92" i="69"/>
  <c r="U94" i="69"/>
  <c r="U95" i="69"/>
  <c r="U96" i="69"/>
  <c r="U98" i="69"/>
  <c r="U14" i="69"/>
  <c r="U98" i="70" l="1"/>
  <c r="U98" i="77" s="1"/>
  <c r="U97" i="70"/>
  <c r="U97" i="77" s="1"/>
  <c r="U96" i="70"/>
  <c r="U96" i="77" s="1"/>
  <c r="U95" i="70"/>
  <c r="U95" i="77" s="1"/>
  <c r="U94" i="70"/>
  <c r="U94" i="77" s="1"/>
  <c r="U93" i="70"/>
  <c r="U93" i="77" s="1"/>
  <c r="U92" i="70"/>
  <c r="U92" i="77" s="1"/>
  <c r="U91" i="70"/>
  <c r="U91" i="77" s="1"/>
  <c r="U90" i="70"/>
  <c r="U90" i="77" s="1"/>
  <c r="U89" i="70"/>
  <c r="U89" i="77" s="1"/>
  <c r="U88" i="70"/>
  <c r="U88" i="77" s="1"/>
  <c r="U87" i="70"/>
  <c r="U87" i="77" s="1"/>
  <c r="U86" i="70"/>
  <c r="U86" i="77" s="1"/>
  <c r="U85" i="70"/>
  <c r="U85" i="77" s="1"/>
  <c r="U84" i="70"/>
  <c r="U84" i="77" s="1"/>
  <c r="U83" i="70"/>
  <c r="U83" i="77" s="1"/>
  <c r="U82" i="70"/>
  <c r="U82" i="77" s="1"/>
  <c r="U81" i="70"/>
  <c r="U81" i="77" s="1"/>
  <c r="U80" i="70"/>
  <c r="U80" i="77" s="1"/>
  <c r="U79" i="70"/>
  <c r="U79" i="77" s="1"/>
  <c r="U78" i="70"/>
  <c r="U78" i="77" s="1"/>
  <c r="U77" i="70"/>
  <c r="U77" i="77" s="1"/>
  <c r="U76" i="70"/>
  <c r="U76" i="77" s="1"/>
  <c r="U75" i="70"/>
  <c r="U75" i="77" s="1"/>
  <c r="U74" i="70"/>
  <c r="U74" i="77" s="1"/>
  <c r="U73" i="70"/>
  <c r="U73" i="77" s="1"/>
  <c r="U72" i="70"/>
  <c r="U72" i="77" s="1"/>
  <c r="U71" i="70"/>
  <c r="U71" i="77" s="1"/>
  <c r="U70" i="70"/>
  <c r="U70" i="77" s="1"/>
  <c r="U69" i="70"/>
  <c r="U69" i="77" s="1"/>
  <c r="U68" i="70"/>
  <c r="U68" i="77" s="1"/>
  <c r="U67" i="70"/>
  <c r="U67" i="77" s="1"/>
  <c r="U66" i="70"/>
  <c r="U66" i="77" s="1"/>
  <c r="U65" i="70"/>
  <c r="U65" i="77" s="1"/>
  <c r="U64" i="70"/>
  <c r="U64" i="77" s="1"/>
  <c r="U63" i="70"/>
  <c r="U63" i="77" s="1"/>
  <c r="U62" i="70"/>
  <c r="U62" i="77" s="1"/>
  <c r="U61" i="70"/>
  <c r="U61" i="77" s="1"/>
  <c r="U60" i="70"/>
  <c r="U60" i="77" s="1"/>
  <c r="U59" i="70"/>
  <c r="U59" i="77" s="1"/>
  <c r="U58" i="70"/>
  <c r="U58" i="77" s="1"/>
  <c r="U57" i="70"/>
  <c r="U57" i="77" s="1"/>
  <c r="U56" i="70"/>
  <c r="U56" i="77" s="1"/>
  <c r="U55" i="70"/>
  <c r="U55" i="77" s="1"/>
  <c r="U54" i="70"/>
  <c r="U54" i="77" s="1"/>
  <c r="U53" i="70"/>
  <c r="U53" i="77" s="1"/>
  <c r="U52" i="70"/>
  <c r="U52" i="77" s="1"/>
  <c r="U51" i="70"/>
  <c r="U51" i="77" s="1"/>
  <c r="U50" i="70"/>
  <c r="U50" i="77" s="1"/>
  <c r="U49" i="70"/>
  <c r="U49" i="77" s="1"/>
  <c r="U48" i="70"/>
  <c r="U48" i="77" s="1"/>
  <c r="U47" i="70"/>
  <c r="U47" i="77" s="1"/>
  <c r="U46" i="70"/>
  <c r="U46" i="77" s="1"/>
  <c r="U45" i="70"/>
  <c r="U45" i="77" s="1"/>
  <c r="U44" i="70"/>
  <c r="U44" i="77" s="1"/>
  <c r="U43" i="70"/>
  <c r="U43" i="77" s="1"/>
  <c r="U42" i="70"/>
  <c r="U42" i="77" s="1"/>
  <c r="U41" i="70"/>
  <c r="U41" i="77" s="1"/>
  <c r="U40" i="70"/>
  <c r="U40" i="77" s="1"/>
  <c r="U39" i="70"/>
  <c r="U39" i="77" s="1"/>
  <c r="U38" i="70"/>
  <c r="U38" i="77" s="1"/>
  <c r="U37" i="70"/>
  <c r="U37" i="77" s="1"/>
  <c r="U36" i="70"/>
  <c r="U36" i="77" s="1"/>
  <c r="U35" i="70"/>
  <c r="U35" i="77" s="1"/>
  <c r="U34" i="70"/>
  <c r="U34" i="77" s="1"/>
  <c r="U33" i="70"/>
  <c r="U33" i="77" s="1"/>
  <c r="U32" i="70"/>
  <c r="U32" i="77" s="1"/>
  <c r="U31" i="70"/>
  <c r="U31" i="77" s="1"/>
  <c r="U30" i="70"/>
  <c r="U30" i="77" s="1"/>
  <c r="U29" i="70"/>
  <c r="U29" i="77" s="1"/>
  <c r="U28" i="70"/>
  <c r="U28" i="77" s="1"/>
  <c r="U27" i="70"/>
  <c r="U27" i="77" s="1"/>
  <c r="U26" i="70"/>
  <c r="U26" i="77" s="1"/>
  <c r="U25" i="70"/>
  <c r="U25" i="77" s="1"/>
  <c r="U24" i="70"/>
  <c r="U24" i="77" s="1"/>
  <c r="U23" i="70"/>
  <c r="U23" i="77" s="1"/>
  <c r="U22" i="70"/>
  <c r="U22" i="77" s="1"/>
  <c r="U21" i="70"/>
  <c r="U21" i="77" s="1"/>
  <c r="U20" i="70"/>
  <c r="U20" i="77" s="1"/>
  <c r="U19" i="70"/>
  <c r="U19" i="77" s="1"/>
  <c r="U18" i="70"/>
  <c r="U18" i="77" s="1"/>
  <c r="U17" i="70"/>
  <c r="U17" i="77" s="1"/>
  <c r="U16" i="70"/>
  <c r="U16" i="77" s="1"/>
  <c r="U15" i="70"/>
  <c r="U15" i="77" s="1"/>
  <c r="U99" i="70"/>
  <c r="U109" i="12"/>
  <c r="U101" i="12"/>
  <c r="U81" i="12"/>
  <c r="U65" i="12"/>
  <c r="U49" i="12"/>
  <c r="U33" i="12"/>
  <c r="S115" i="12"/>
  <c r="R115" i="12"/>
  <c r="Q115" i="12"/>
  <c r="P115" i="12"/>
  <c r="O115" i="12"/>
  <c r="N115" i="12"/>
  <c r="M115" i="12"/>
  <c r="K115" i="12"/>
  <c r="J115" i="12"/>
  <c r="I115" i="12"/>
  <c r="G115" i="12"/>
  <c r="F115" i="12"/>
  <c r="E115" i="12"/>
  <c r="U93" i="12"/>
  <c r="T115" i="12"/>
  <c r="L115" i="12"/>
  <c r="H115" i="12"/>
  <c r="U21" i="12" l="1"/>
  <c r="U29" i="12"/>
  <c r="U37" i="12"/>
  <c r="U41" i="12"/>
  <c r="U45" i="12"/>
  <c r="U53" i="12"/>
  <c r="U57" i="12"/>
  <c r="U61" i="12"/>
  <c r="U69" i="12"/>
  <c r="U73" i="12"/>
  <c r="U77" i="12"/>
  <c r="U85" i="12"/>
  <c r="U89" i="12"/>
  <c r="U92" i="12"/>
  <c r="U96" i="12"/>
  <c r="U97" i="12"/>
  <c r="U100" i="12"/>
  <c r="U104" i="12"/>
  <c r="U105" i="12"/>
  <c r="U108" i="12"/>
  <c r="U112" i="12"/>
  <c r="U113" i="12"/>
  <c r="U16" i="12"/>
  <c r="U17" i="12"/>
  <c r="U20" i="12"/>
  <c r="U24" i="12"/>
  <c r="U25" i="12"/>
  <c r="U28" i="12"/>
  <c r="U32" i="12"/>
  <c r="U36" i="12"/>
  <c r="U40" i="12"/>
  <c r="U42" i="12"/>
  <c r="U43" i="12"/>
  <c r="U44" i="12"/>
  <c r="U46" i="12"/>
  <c r="U47" i="12"/>
  <c r="U48" i="12"/>
  <c r="U50" i="12"/>
  <c r="U51" i="12"/>
  <c r="U52" i="12"/>
  <c r="U54" i="12"/>
  <c r="U55" i="12"/>
  <c r="U56" i="12"/>
  <c r="U58" i="12"/>
  <c r="U59" i="12"/>
  <c r="U60" i="12"/>
  <c r="U62" i="12"/>
  <c r="U63" i="12"/>
  <c r="U64" i="12"/>
  <c r="U66" i="12"/>
  <c r="U67" i="12"/>
  <c r="U68" i="12"/>
  <c r="U70" i="12"/>
  <c r="U71" i="12"/>
  <c r="U72" i="12"/>
  <c r="U74" i="12"/>
  <c r="U75" i="12"/>
  <c r="U76" i="12"/>
  <c r="U78" i="12"/>
  <c r="U79" i="12"/>
  <c r="U80" i="12"/>
  <c r="U82" i="12"/>
  <c r="U83" i="12"/>
  <c r="U84" i="12"/>
  <c r="U86" i="12"/>
  <c r="U87" i="12"/>
  <c r="U88" i="12"/>
  <c r="U90" i="12"/>
  <c r="U91" i="12"/>
  <c r="U94" i="12"/>
  <c r="U95" i="12"/>
  <c r="U98" i="12"/>
  <c r="U99" i="12"/>
  <c r="U102" i="12"/>
  <c r="U103" i="12"/>
  <c r="U15" i="12"/>
  <c r="U18" i="12"/>
  <c r="U19" i="12"/>
  <c r="U22" i="12"/>
  <c r="U23" i="12"/>
  <c r="U26" i="12"/>
  <c r="U27" i="12"/>
  <c r="U30" i="12"/>
  <c r="U31" i="12"/>
  <c r="U34" i="12"/>
  <c r="U35" i="12"/>
  <c r="U38" i="12"/>
  <c r="U39" i="12"/>
  <c r="U106" i="12"/>
  <c r="U107" i="12"/>
  <c r="U110" i="12"/>
  <c r="U111" i="12"/>
  <c r="U114" i="12"/>
  <c r="U14" i="70"/>
  <c r="U14" i="77" s="1"/>
  <c r="U115" i="12"/>
  <c r="U14" i="12"/>
  <c r="B100" i="56" l="1"/>
  <c r="N20" i="5"/>
  <c r="F20" i="5"/>
  <c r="L15" i="5"/>
  <c r="F15" i="5" l="1"/>
  <c r="J20" i="5"/>
  <c r="H15" i="5"/>
  <c r="J35" i="5"/>
  <c r="N35" i="5"/>
  <c r="E15" i="5"/>
  <c r="H25" i="5"/>
  <c r="L25" i="5"/>
  <c r="F30" i="5"/>
  <c r="J30" i="5"/>
  <c r="N30" i="5"/>
  <c r="H35" i="5"/>
  <c r="L35" i="5"/>
  <c r="K15" i="5"/>
  <c r="E20" i="5"/>
  <c r="M20" i="5"/>
  <c r="G25" i="5"/>
  <c r="E30" i="5"/>
  <c r="I30" i="5"/>
  <c r="M30" i="5"/>
  <c r="G35" i="5"/>
  <c r="K35" i="5"/>
  <c r="I15" i="5"/>
  <c r="M15" i="5"/>
  <c r="G20" i="5"/>
  <c r="K20" i="5"/>
  <c r="E25" i="5"/>
  <c r="I25" i="5"/>
  <c r="M25" i="5"/>
  <c r="G30" i="5"/>
  <c r="K30" i="5"/>
  <c r="E35" i="5"/>
  <c r="I35" i="5"/>
  <c r="M35" i="5"/>
  <c r="G15" i="5"/>
  <c r="J15" i="5"/>
  <c r="N15" i="5"/>
  <c r="H20" i="5"/>
  <c r="L20" i="5"/>
  <c r="F25" i="5"/>
  <c r="J25" i="5"/>
  <c r="N25" i="5"/>
  <c r="H30" i="5"/>
  <c r="L30" i="5"/>
  <c r="F35" i="5"/>
  <c r="K25" i="5"/>
  <c r="E14" i="5" l="1"/>
  <c r="I101" i="57"/>
  <c r="I104" i="57" s="1"/>
  <c r="N50" i="47"/>
  <c r="F50" i="47"/>
  <c r="M50" i="47"/>
  <c r="L50" i="47"/>
  <c r="E50" i="47"/>
  <c r="D50" i="47"/>
  <c r="N50" i="46"/>
  <c r="L50" i="46"/>
  <c r="J50" i="46"/>
  <c r="H50" i="46"/>
  <c r="D19" i="76"/>
  <c r="S33" i="75"/>
  <c r="C33" i="75"/>
  <c r="R19" i="75"/>
  <c r="J19" i="75"/>
  <c r="P19" i="75"/>
  <c r="H19" i="75"/>
  <c r="S13" i="75"/>
  <c r="R13" i="75"/>
  <c r="M13" i="75"/>
  <c r="K13" i="75"/>
  <c r="J13" i="75"/>
  <c r="C13" i="75"/>
  <c r="N19" i="75" l="1"/>
  <c r="N33" i="75"/>
  <c r="E13" i="75"/>
  <c r="I13" i="75"/>
  <c r="Q13" i="75"/>
  <c r="G13" i="75"/>
  <c r="O13" i="75"/>
  <c r="E33" i="75"/>
  <c r="M33" i="75"/>
  <c r="K33" i="75"/>
  <c r="I33" i="75"/>
  <c r="Q33" i="75"/>
  <c r="G33" i="75"/>
  <c r="O33" i="75"/>
  <c r="U38" i="75"/>
  <c r="U25" i="75"/>
  <c r="U34" i="75"/>
  <c r="U21" i="75"/>
  <c r="G50" i="47"/>
  <c r="O50" i="47"/>
  <c r="H50" i="47"/>
  <c r="B50" i="47"/>
  <c r="J50" i="47"/>
  <c r="U14" i="75"/>
  <c r="N13" i="75"/>
  <c r="U18" i="75"/>
  <c r="D19" i="75"/>
  <c r="L19" i="75"/>
  <c r="T19" i="75"/>
  <c r="J33" i="75"/>
  <c r="J41" i="75" s="1"/>
  <c r="R33" i="75"/>
  <c r="R41" i="75" s="1"/>
  <c r="I50" i="47"/>
  <c r="U29" i="75"/>
  <c r="C50" i="47"/>
  <c r="K50" i="47"/>
  <c r="D13" i="76"/>
  <c r="U26" i="76"/>
  <c r="D33" i="76"/>
  <c r="C13" i="76"/>
  <c r="U16" i="76"/>
  <c r="U17" i="76"/>
  <c r="U18" i="76"/>
  <c r="U21" i="76"/>
  <c r="U22" i="76"/>
  <c r="U23" i="76"/>
  <c r="U25" i="76"/>
  <c r="U27" i="76"/>
  <c r="U29" i="76"/>
  <c r="U30" i="76"/>
  <c r="U31" i="76"/>
  <c r="U34" i="76"/>
  <c r="U36" i="76"/>
  <c r="U37" i="76"/>
  <c r="U38" i="76"/>
  <c r="U40" i="76"/>
  <c r="D13" i="75"/>
  <c r="H13" i="75"/>
  <c r="L13" i="75"/>
  <c r="P13" i="75"/>
  <c r="T13" i="75"/>
  <c r="U16" i="75"/>
  <c r="U23" i="75"/>
  <c r="U27" i="75"/>
  <c r="U31" i="75"/>
  <c r="D33" i="75"/>
  <c r="H33" i="75"/>
  <c r="L33" i="75"/>
  <c r="P33" i="75"/>
  <c r="T33" i="75"/>
  <c r="U36" i="75"/>
  <c r="G19" i="75"/>
  <c r="K19" i="75"/>
  <c r="O19" i="75"/>
  <c r="S19" i="75"/>
  <c r="S41" i="75" s="1"/>
  <c r="U15" i="76"/>
  <c r="U20" i="76"/>
  <c r="U24" i="76"/>
  <c r="U28" i="76"/>
  <c r="U32" i="76"/>
  <c r="U35" i="76"/>
  <c r="U39" i="76"/>
  <c r="F13" i="75"/>
  <c r="F33" i="75"/>
  <c r="U15" i="75"/>
  <c r="U17" i="75"/>
  <c r="U20" i="75"/>
  <c r="U22" i="75"/>
  <c r="U24" i="75"/>
  <c r="U26" i="75"/>
  <c r="U28" i="75"/>
  <c r="U30" i="75"/>
  <c r="U32" i="75"/>
  <c r="U35" i="75"/>
  <c r="U37" i="75"/>
  <c r="U39" i="75"/>
  <c r="C19" i="76"/>
  <c r="E19" i="75"/>
  <c r="I19" i="75"/>
  <c r="M19" i="75"/>
  <c r="Q19" i="75"/>
  <c r="F19" i="75"/>
  <c r="C19" i="75"/>
  <c r="C41" i="75" s="1"/>
  <c r="C33" i="76"/>
  <c r="U40" i="40"/>
  <c r="U14" i="76"/>
  <c r="I50" i="46"/>
  <c r="K50" i="46"/>
  <c r="M50" i="46"/>
  <c r="O50" i="46"/>
  <c r="U40" i="68"/>
  <c r="B101" i="59"/>
  <c r="B104" i="59" s="1"/>
  <c r="U40" i="75"/>
  <c r="E100" i="74"/>
  <c r="S99" i="74"/>
  <c r="S98" i="74"/>
  <c r="S97" i="74"/>
  <c r="S96" i="74"/>
  <c r="S95" i="74"/>
  <c r="S94" i="74"/>
  <c r="S93" i="74"/>
  <c r="S92" i="74"/>
  <c r="S91" i="74"/>
  <c r="S90" i="74"/>
  <c r="S89" i="74"/>
  <c r="S88" i="74"/>
  <c r="S87" i="74"/>
  <c r="S86" i="74"/>
  <c r="S85" i="74"/>
  <c r="S84" i="74"/>
  <c r="S83" i="74"/>
  <c r="S82" i="74"/>
  <c r="S81" i="74"/>
  <c r="S80" i="74"/>
  <c r="S79" i="74"/>
  <c r="S78" i="74"/>
  <c r="S77" i="74"/>
  <c r="S76" i="74"/>
  <c r="S75" i="74"/>
  <c r="S74" i="74"/>
  <c r="S73" i="74"/>
  <c r="S72" i="74"/>
  <c r="S71" i="74"/>
  <c r="S70" i="74"/>
  <c r="S69" i="74"/>
  <c r="S68" i="74"/>
  <c r="S67" i="74"/>
  <c r="S66" i="74"/>
  <c r="S65" i="74"/>
  <c r="S64" i="74"/>
  <c r="S63" i="74"/>
  <c r="S62" i="74"/>
  <c r="S61" i="74"/>
  <c r="S60" i="74"/>
  <c r="S59" i="74"/>
  <c r="S58" i="74"/>
  <c r="S57" i="74"/>
  <c r="S56" i="74"/>
  <c r="S55" i="74"/>
  <c r="S54" i="74"/>
  <c r="S53" i="74"/>
  <c r="S52" i="74"/>
  <c r="S51" i="74"/>
  <c r="S50" i="74"/>
  <c r="S49" i="74"/>
  <c r="S48" i="74"/>
  <c r="S47" i="74"/>
  <c r="S46" i="74"/>
  <c r="S45" i="74"/>
  <c r="S44" i="74"/>
  <c r="S43" i="74"/>
  <c r="S42" i="74"/>
  <c r="S41" i="74"/>
  <c r="S40" i="74"/>
  <c r="S39" i="74"/>
  <c r="S38" i="74"/>
  <c r="S37" i="74"/>
  <c r="S36" i="74"/>
  <c r="S35" i="74"/>
  <c r="S34" i="74"/>
  <c r="S33" i="74"/>
  <c r="S32" i="74"/>
  <c r="S31" i="74"/>
  <c r="S30" i="74"/>
  <c r="S29" i="74"/>
  <c r="S28" i="74"/>
  <c r="S27" i="74"/>
  <c r="S26" i="74"/>
  <c r="S25" i="74"/>
  <c r="S24" i="74"/>
  <c r="S23" i="74"/>
  <c r="S22" i="74"/>
  <c r="S21" i="74"/>
  <c r="S20" i="74"/>
  <c r="S19" i="74"/>
  <c r="S18" i="74"/>
  <c r="S17" i="74"/>
  <c r="S16" i="74"/>
  <c r="S15" i="74"/>
  <c r="R100" i="74"/>
  <c r="Q100" i="74"/>
  <c r="P100" i="74"/>
  <c r="O100" i="74"/>
  <c r="N100" i="74"/>
  <c r="M100" i="74"/>
  <c r="L100" i="74"/>
  <c r="K100" i="74"/>
  <c r="J100" i="74"/>
  <c r="I100" i="74"/>
  <c r="H100" i="74"/>
  <c r="G100" i="74"/>
  <c r="F100" i="74"/>
  <c r="S99" i="73"/>
  <c r="S98" i="73"/>
  <c r="S97" i="73"/>
  <c r="S96" i="73"/>
  <c r="S95" i="73"/>
  <c r="S94" i="73"/>
  <c r="S93" i="73"/>
  <c r="S92" i="73"/>
  <c r="S91" i="73"/>
  <c r="S90" i="73"/>
  <c r="S89" i="73"/>
  <c r="S88" i="73"/>
  <c r="S87" i="73"/>
  <c r="S86" i="73"/>
  <c r="S85" i="73"/>
  <c r="S84" i="73"/>
  <c r="S83" i="73"/>
  <c r="S82" i="73"/>
  <c r="S81" i="73"/>
  <c r="S80" i="73"/>
  <c r="S79" i="73"/>
  <c r="S78" i="73"/>
  <c r="S77" i="73"/>
  <c r="S76" i="73"/>
  <c r="S75" i="73"/>
  <c r="S74" i="73"/>
  <c r="S73" i="73"/>
  <c r="S72" i="73"/>
  <c r="S71" i="73"/>
  <c r="S70" i="73"/>
  <c r="S69" i="73"/>
  <c r="S68" i="73"/>
  <c r="S67" i="73"/>
  <c r="S66" i="73"/>
  <c r="S65" i="73"/>
  <c r="S64" i="73"/>
  <c r="S63" i="73"/>
  <c r="S62" i="73"/>
  <c r="S61" i="73"/>
  <c r="S60" i="73"/>
  <c r="S59" i="73"/>
  <c r="S58" i="73"/>
  <c r="S57" i="73"/>
  <c r="S56" i="73"/>
  <c r="S55" i="73"/>
  <c r="S54" i="73"/>
  <c r="S53" i="73"/>
  <c r="S52" i="73"/>
  <c r="S51" i="73"/>
  <c r="S50" i="73"/>
  <c r="S49" i="73"/>
  <c r="S48" i="73"/>
  <c r="S47" i="73"/>
  <c r="S46" i="73"/>
  <c r="S45" i="73"/>
  <c r="S44" i="73"/>
  <c r="S43" i="73"/>
  <c r="S42" i="73"/>
  <c r="S41" i="73"/>
  <c r="S40" i="73"/>
  <c r="S39" i="73"/>
  <c r="S38" i="73"/>
  <c r="S37" i="73"/>
  <c r="S36" i="73"/>
  <c r="S35" i="73"/>
  <c r="S34" i="73"/>
  <c r="S33" i="73"/>
  <c r="S32" i="73"/>
  <c r="S31" i="73"/>
  <c r="S30" i="73"/>
  <c r="S29" i="73"/>
  <c r="S28" i="73"/>
  <c r="S27" i="73"/>
  <c r="S26" i="73"/>
  <c r="S25" i="73"/>
  <c r="S24" i="73"/>
  <c r="S23" i="73"/>
  <c r="S22" i="73"/>
  <c r="S21" i="73"/>
  <c r="S20" i="73"/>
  <c r="S19" i="73"/>
  <c r="S18" i="73"/>
  <c r="S17" i="73"/>
  <c r="S16" i="73"/>
  <c r="S15" i="73"/>
  <c r="R100" i="73"/>
  <c r="Q100" i="73"/>
  <c r="P100" i="73"/>
  <c r="O100" i="73"/>
  <c r="N100" i="73"/>
  <c r="M100" i="73"/>
  <c r="L100" i="73"/>
  <c r="K100" i="73"/>
  <c r="J100" i="73"/>
  <c r="I100" i="73"/>
  <c r="H100" i="73"/>
  <c r="G100" i="73"/>
  <c r="F100" i="73"/>
  <c r="E100" i="73"/>
  <c r="O115" i="16"/>
  <c r="M115" i="16"/>
  <c r="K115" i="16"/>
  <c r="I115" i="16"/>
  <c r="G115" i="16"/>
  <c r="E115" i="16"/>
  <c r="S114" i="16"/>
  <c r="R115" i="16"/>
  <c r="Q115" i="16"/>
  <c r="P115" i="16"/>
  <c r="N115" i="16"/>
  <c r="L115" i="16"/>
  <c r="J115" i="16"/>
  <c r="H115" i="16"/>
  <c r="F115" i="16"/>
  <c r="E115" i="15"/>
  <c r="F101" i="70"/>
  <c r="F104" i="70" s="1"/>
  <c r="E101" i="70"/>
  <c r="E104" i="70" s="1"/>
  <c r="K41" i="75" l="1"/>
  <c r="U13" i="75"/>
  <c r="M41" i="75"/>
  <c r="L41" i="75"/>
  <c r="S100" i="73"/>
  <c r="Q41" i="75"/>
  <c r="N41" i="75"/>
  <c r="S100" i="74"/>
  <c r="D41" i="75"/>
  <c r="U101" i="70"/>
  <c r="O41" i="75"/>
  <c r="H41" i="75"/>
  <c r="T41" i="75"/>
  <c r="E41" i="75"/>
  <c r="I41" i="75"/>
  <c r="G41" i="75"/>
  <c r="U19" i="76"/>
  <c r="D41" i="76"/>
  <c r="U33" i="76"/>
  <c r="F41" i="75"/>
  <c r="P41" i="75"/>
  <c r="U13" i="76"/>
  <c r="U33" i="75"/>
  <c r="C41" i="76"/>
  <c r="U19" i="75"/>
  <c r="S14" i="73"/>
  <c r="S14" i="74"/>
  <c r="S115" i="16"/>
  <c r="S15" i="16"/>
  <c r="S16" i="16"/>
  <c r="S17" i="16"/>
  <c r="S18" i="16"/>
  <c r="S19" i="16"/>
  <c r="S20" i="16"/>
  <c r="S21" i="16"/>
  <c r="S22" i="16"/>
  <c r="S23" i="16"/>
  <c r="S24" i="16"/>
  <c r="S25" i="16"/>
  <c r="S26" i="16"/>
  <c r="S27" i="16"/>
  <c r="S28" i="16"/>
  <c r="S29" i="16"/>
  <c r="S30" i="16"/>
  <c r="S31" i="16"/>
  <c r="S32" i="16"/>
  <c r="S33" i="16"/>
  <c r="S34" i="16"/>
  <c r="S35" i="16"/>
  <c r="S36" i="16"/>
  <c r="S37" i="16"/>
  <c r="S38" i="16"/>
  <c r="S39" i="16"/>
  <c r="S40" i="16"/>
  <c r="S41" i="16"/>
  <c r="S42" i="16"/>
  <c r="S43" i="16"/>
  <c r="S44" i="16"/>
  <c r="S45" i="16"/>
  <c r="S46" i="16"/>
  <c r="S47" i="16"/>
  <c r="S48" i="16"/>
  <c r="S49" i="16"/>
  <c r="S50" i="16"/>
  <c r="S51" i="16"/>
  <c r="S52" i="16"/>
  <c r="S53" i="16"/>
  <c r="S54" i="16"/>
  <c r="S55" i="16"/>
  <c r="S56" i="16"/>
  <c r="S57" i="16"/>
  <c r="S58" i="16"/>
  <c r="S59" i="16"/>
  <c r="S60" i="16"/>
  <c r="S61" i="16"/>
  <c r="S62" i="16"/>
  <c r="S63" i="16"/>
  <c r="S64" i="16"/>
  <c r="S65" i="16"/>
  <c r="S66" i="16"/>
  <c r="S67" i="16"/>
  <c r="S68" i="16"/>
  <c r="S69" i="16"/>
  <c r="S70" i="16"/>
  <c r="S71" i="16"/>
  <c r="S72" i="16"/>
  <c r="S73" i="16"/>
  <c r="S74" i="16"/>
  <c r="S75" i="16"/>
  <c r="S76" i="16"/>
  <c r="S77" i="16"/>
  <c r="S78" i="16"/>
  <c r="S79" i="16"/>
  <c r="S80" i="16"/>
  <c r="S81" i="16"/>
  <c r="S82" i="16"/>
  <c r="S83" i="16"/>
  <c r="S84" i="16"/>
  <c r="S85" i="16"/>
  <c r="S86" i="16"/>
  <c r="S87" i="16"/>
  <c r="S88" i="16"/>
  <c r="S89" i="16"/>
  <c r="S90" i="16"/>
  <c r="S91" i="16"/>
  <c r="S92" i="16"/>
  <c r="S93" i="16"/>
  <c r="S94" i="16"/>
  <c r="S95" i="16"/>
  <c r="S96" i="16"/>
  <c r="S97" i="16"/>
  <c r="S98" i="16"/>
  <c r="S99" i="16"/>
  <c r="S100" i="16"/>
  <c r="S101" i="16"/>
  <c r="S102" i="16"/>
  <c r="S103" i="16"/>
  <c r="S104" i="16"/>
  <c r="S105" i="16"/>
  <c r="S106" i="16"/>
  <c r="S107" i="16"/>
  <c r="S108" i="16"/>
  <c r="S109" i="16"/>
  <c r="S110" i="16"/>
  <c r="S111" i="16"/>
  <c r="S112" i="16"/>
  <c r="S113" i="16"/>
  <c r="S14" i="16"/>
  <c r="U104" i="70" l="1"/>
  <c r="U41" i="76"/>
  <c r="U41" i="75"/>
  <c r="O50" i="45" l="1"/>
  <c r="N50" i="45"/>
  <c r="M50" i="45"/>
  <c r="L50" i="45"/>
  <c r="K50" i="45"/>
  <c r="J50" i="45"/>
  <c r="I50" i="45"/>
  <c r="H50" i="45"/>
  <c r="G50" i="45"/>
  <c r="E50" i="45"/>
  <c r="C50" i="45"/>
  <c r="U39" i="68"/>
  <c r="U36" i="68"/>
  <c r="U35" i="68"/>
  <c r="U30" i="68"/>
  <c r="U27" i="68"/>
  <c r="U26" i="68"/>
  <c r="U18" i="68"/>
  <c r="D13" i="68"/>
  <c r="C33" i="68"/>
  <c r="C19" i="68"/>
  <c r="U31" i="68" l="1"/>
  <c r="U23" i="68"/>
  <c r="U16" i="68"/>
  <c r="U21" i="68"/>
  <c r="U25" i="68"/>
  <c r="U29" i="68"/>
  <c r="U34" i="68"/>
  <c r="U38" i="68"/>
  <c r="U15" i="68"/>
  <c r="U17" i="68"/>
  <c r="D19" i="68"/>
  <c r="U22" i="68"/>
  <c r="U24" i="68"/>
  <c r="U28" i="68"/>
  <c r="U32" i="68"/>
  <c r="U37" i="68"/>
  <c r="U20" i="68"/>
  <c r="D33" i="68"/>
  <c r="U14" i="68"/>
  <c r="C13" i="68"/>
  <c r="C41" i="68" s="1"/>
  <c r="D50" i="45"/>
  <c r="F50" i="45"/>
  <c r="D41" i="68" l="1"/>
  <c r="U19" i="68"/>
  <c r="U13" i="68"/>
  <c r="U33" i="68"/>
  <c r="F13" i="40"/>
  <c r="E13" i="40"/>
  <c r="J117" i="38"/>
  <c r="I117" i="38"/>
  <c r="H117" i="38"/>
  <c r="E67" i="28"/>
  <c r="D67" i="28"/>
  <c r="C67" i="28"/>
  <c r="B67" i="28"/>
  <c r="B68" i="29"/>
  <c r="B68" i="23"/>
  <c r="B68" i="22"/>
  <c r="D68" i="22"/>
  <c r="E68" i="30"/>
  <c r="D68" i="30"/>
  <c r="C68" i="30"/>
  <c r="B68" i="30"/>
  <c r="E68" i="29"/>
  <c r="D68" i="29"/>
  <c r="C68" i="29"/>
  <c r="E68" i="27"/>
  <c r="D68" i="27"/>
  <c r="C68" i="27"/>
  <c r="B68" i="27"/>
  <c r="E68" i="25"/>
  <c r="D68" i="25"/>
  <c r="C68" i="25"/>
  <c r="B68" i="25"/>
  <c r="E68" i="23"/>
  <c r="D68" i="23"/>
  <c r="C68" i="23"/>
  <c r="C68" i="22"/>
  <c r="U114" i="11"/>
  <c r="U113" i="11"/>
  <c r="U112" i="11"/>
  <c r="U111" i="11"/>
  <c r="U110" i="11"/>
  <c r="U109" i="11"/>
  <c r="U108" i="11"/>
  <c r="U107" i="11"/>
  <c r="U106" i="11"/>
  <c r="U105" i="11"/>
  <c r="U104" i="11"/>
  <c r="U103" i="11"/>
  <c r="U102" i="11"/>
  <c r="U101" i="11"/>
  <c r="U100" i="11"/>
  <c r="U99" i="11"/>
  <c r="U98" i="11"/>
  <c r="U97" i="11"/>
  <c r="U96" i="11"/>
  <c r="U95" i="11"/>
  <c r="U94" i="11"/>
  <c r="U93" i="11"/>
  <c r="U92" i="11"/>
  <c r="U91" i="11"/>
  <c r="U90" i="11"/>
  <c r="U89" i="11"/>
  <c r="U88" i="11"/>
  <c r="U87" i="11"/>
  <c r="U86" i="11"/>
  <c r="U85" i="11"/>
  <c r="U84" i="11"/>
  <c r="U83" i="11"/>
  <c r="U82" i="11"/>
  <c r="U81" i="11"/>
  <c r="U80" i="11"/>
  <c r="U79" i="11"/>
  <c r="U78" i="11"/>
  <c r="U77" i="11"/>
  <c r="U76" i="11"/>
  <c r="U75" i="11"/>
  <c r="U74" i="11"/>
  <c r="U73" i="11"/>
  <c r="U72" i="11"/>
  <c r="U71" i="11"/>
  <c r="U70" i="11"/>
  <c r="U69" i="11"/>
  <c r="U68" i="11"/>
  <c r="U67" i="11"/>
  <c r="U66" i="11"/>
  <c r="U65" i="11"/>
  <c r="U64" i="11"/>
  <c r="U63" i="11"/>
  <c r="U62" i="11"/>
  <c r="U61" i="11"/>
  <c r="U60" i="11"/>
  <c r="U59" i="11"/>
  <c r="U58" i="11"/>
  <c r="U57" i="11"/>
  <c r="U56" i="11"/>
  <c r="U55" i="11"/>
  <c r="U54" i="11"/>
  <c r="U53" i="11"/>
  <c r="U52" i="11"/>
  <c r="U51" i="11"/>
  <c r="U50" i="11"/>
  <c r="U49" i="11"/>
  <c r="U48" i="11"/>
  <c r="U47" i="11"/>
  <c r="U46" i="11"/>
  <c r="U45" i="11"/>
  <c r="U44" i="11"/>
  <c r="U43" i="11"/>
  <c r="U42" i="11"/>
  <c r="U41" i="11"/>
  <c r="U40" i="11"/>
  <c r="U39" i="11"/>
  <c r="U38" i="11"/>
  <c r="U37" i="11"/>
  <c r="U36" i="11"/>
  <c r="U35" i="11"/>
  <c r="U34" i="11"/>
  <c r="U33" i="11"/>
  <c r="U32" i="11"/>
  <c r="U31" i="11"/>
  <c r="U30" i="11"/>
  <c r="U29" i="11"/>
  <c r="U28" i="11"/>
  <c r="U27" i="11"/>
  <c r="U26" i="11"/>
  <c r="U25" i="11"/>
  <c r="U24" i="11"/>
  <c r="U23" i="11"/>
  <c r="U22" i="11"/>
  <c r="U21" i="11"/>
  <c r="U20" i="11"/>
  <c r="U19" i="11"/>
  <c r="U18" i="11"/>
  <c r="U17" i="11"/>
  <c r="U16" i="11"/>
  <c r="U15" i="11"/>
  <c r="U41" i="68" l="1"/>
  <c r="G117" i="38"/>
  <c r="G13" i="40"/>
  <c r="E15" i="7"/>
  <c r="I15" i="7"/>
  <c r="M15" i="7"/>
  <c r="G20" i="7"/>
  <c r="K20" i="7"/>
  <c r="E25" i="7"/>
  <c r="I25" i="7"/>
  <c r="M25" i="7"/>
  <c r="G30" i="7"/>
  <c r="K30" i="7"/>
  <c r="F15" i="7"/>
  <c r="J15" i="7"/>
  <c r="N15" i="7"/>
  <c r="H20" i="7"/>
  <c r="L20" i="7"/>
  <c r="F25" i="7"/>
  <c r="J25" i="7"/>
  <c r="N25" i="7"/>
  <c r="H30" i="7"/>
  <c r="L30" i="7"/>
  <c r="D19" i="40"/>
  <c r="H19" i="40"/>
  <c r="L19" i="40"/>
  <c r="P19" i="40"/>
  <c r="T19" i="40"/>
  <c r="E68" i="22"/>
  <c r="C19" i="40"/>
  <c r="G15" i="7"/>
  <c r="K15" i="7"/>
  <c r="E20" i="7"/>
  <c r="I20" i="7"/>
  <c r="M20" i="7"/>
  <c r="G25" i="7"/>
  <c r="K25" i="7"/>
  <c r="E30" i="7"/>
  <c r="I30" i="7"/>
  <c r="M30" i="7"/>
  <c r="E117" i="38"/>
  <c r="U17" i="40"/>
  <c r="U37" i="40"/>
  <c r="E33" i="40"/>
  <c r="I33" i="40"/>
  <c r="M33" i="40"/>
  <c r="Q33" i="40"/>
  <c r="H15" i="7"/>
  <c r="L15" i="7"/>
  <c r="F20" i="7"/>
  <c r="J20" i="7"/>
  <c r="N20" i="7"/>
  <c r="H25" i="7"/>
  <c r="L25" i="7"/>
  <c r="F30" i="7"/>
  <c r="J30" i="7"/>
  <c r="N30" i="7"/>
  <c r="D68" i="21"/>
  <c r="U15" i="40"/>
  <c r="D13" i="40"/>
  <c r="F19" i="40"/>
  <c r="J19" i="40"/>
  <c r="N19" i="40"/>
  <c r="R19" i="40"/>
  <c r="U35" i="40"/>
  <c r="U39" i="40"/>
  <c r="G33" i="40"/>
  <c r="K33" i="40"/>
  <c r="O33" i="40"/>
  <c r="S33" i="40"/>
  <c r="E35" i="7"/>
  <c r="M35" i="7"/>
  <c r="K35" i="7"/>
  <c r="I35" i="7"/>
  <c r="G35" i="7"/>
  <c r="N35" i="7"/>
  <c r="L35" i="7"/>
  <c r="J35" i="7"/>
  <c r="H35" i="7"/>
  <c r="F35" i="7"/>
  <c r="C117" i="38"/>
  <c r="B68" i="21"/>
  <c r="C68" i="21"/>
  <c r="E68" i="21"/>
  <c r="F117" i="38"/>
  <c r="D117" i="38"/>
  <c r="U14" i="40"/>
  <c r="U16" i="40"/>
  <c r="U18" i="40"/>
  <c r="E19" i="40"/>
  <c r="G19" i="40"/>
  <c r="I19" i="40"/>
  <c r="K19" i="40"/>
  <c r="M19" i="40"/>
  <c r="O19" i="40"/>
  <c r="Q19" i="40"/>
  <c r="S19" i="40"/>
  <c r="U34" i="40"/>
  <c r="U36" i="40"/>
  <c r="U38" i="40"/>
  <c r="D33" i="40"/>
  <c r="F33" i="40"/>
  <c r="H33" i="40"/>
  <c r="J33" i="40"/>
  <c r="L33" i="40"/>
  <c r="N33" i="40"/>
  <c r="P33" i="40"/>
  <c r="P41" i="40" s="1"/>
  <c r="R33" i="40"/>
  <c r="T33" i="40"/>
  <c r="C67" i="20"/>
  <c r="E67" i="20"/>
  <c r="C33" i="40"/>
  <c r="B67" i="20"/>
  <c r="D67" i="20"/>
  <c r="E115" i="11"/>
  <c r="R115" i="11"/>
  <c r="H41" i="40" l="1"/>
  <c r="V40" i="68"/>
  <c r="V39" i="68"/>
  <c r="V18" i="68"/>
  <c r="V27" i="68"/>
  <c r="V30" i="68"/>
  <c r="V26" i="68"/>
  <c r="V17" i="68"/>
  <c r="V25" i="68"/>
  <c r="V31" i="68"/>
  <c r="V22" i="68"/>
  <c r="V23" i="68"/>
  <c r="V32" i="68"/>
  <c r="V29" i="68"/>
  <c r="V16" i="68"/>
  <c r="V28" i="68"/>
  <c r="V24" i="68"/>
  <c r="V19" i="68"/>
  <c r="V13" i="68"/>
  <c r="V33" i="68"/>
  <c r="L41" i="40"/>
  <c r="J41" i="40"/>
  <c r="R41" i="40"/>
  <c r="N41" i="40"/>
  <c r="F41" i="40"/>
  <c r="Q41" i="40"/>
  <c r="S41" i="40"/>
  <c r="M41" i="40"/>
  <c r="O41" i="40"/>
  <c r="I41" i="40"/>
  <c r="K41" i="40"/>
  <c r="E41" i="40"/>
  <c r="G41" i="40"/>
  <c r="E14" i="7"/>
  <c r="T41" i="40"/>
  <c r="D41" i="40"/>
  <c r="C41" i="40"/>
  <c r="D101" i="57"/>
  <c r="D104" i="57" s="1"/>
  <c r="H101" i="57"/>
  <c r="H104" i="57" s="1"/>
  <c r="B101" i="57"/>
  <c r="B104" i="57" s="1"/>
  <c r="F101" i="57"/>
  <c r="F104" i="57" s="1"/>
  <c r="G101" i="57"/>
  <c r="G104" i="57" s="1"/>
  <c r="E101" i="57"/>
  <c r="E104" i="57" s="1"/>
  <c r="V41" i="68" l="1"/>
  <c r="C69" i="32"/>
  <c r="C72" i="32" s="1"/>
  <c r="C69" i="61"/>
  <c r="C72" i="61" s="1"/>
  <c r="B69" i="61"/>
  <c r="B72" i="61" s="1"/>
  <c r="B69" i="62"/>
  <c r="B72" i="62" s="1"/>
  <c r="B100" i="53" l="1"/>
  <c r="B14" i="52"/>
  <c r="C22" i="60"/>
  <c r="E16" i="60"/>
  <c r="E18" i="60"/>
  <c r="E21" i="60"/>
  <c r="E17" i="60"/>
  <c r="E19" i="60"/>
  <c r="E20" i="60"/>
  <c r="E22" i="60"/>
  <c r="E23" i="60"/>
  <c r="E24" i="60"/>
  <c r="E25" i="60"/>
  <c r="E26" i="60"/>
  <c r="E27" i="60"/>
  <c r="E28" i="60"/>
  <c r="E29" i="60"/>
  <c r="E30" i="60"/>
  <c r="E31" i="60"/>
  <c r="C18" i="60"/>
  <c r="C26" i="60"/>
  <c r="C30" i="60"/>
  <c r="C34" i="60"/>
  <c r="C38" i="60"/>
  <c r="C42" i="60"/>
  <c r="C46" i="60"/>
  <c r="C50" i="60"/>
  <c r="C54" i="60"/>
  <c r="C56" i="60"/>
  <c r="C58" i="60"/>
  <c r="C60" i="60"/>
  <c r="C62" i="60"/>
  <c r="C64" i="60"/>
  <c r="D69" i="62"/>
  <c r="D72" i="62" s="1"/>
  <c r="D69" i="61"/>
  <c r="D72" i="61" s="1"/>
  <c r="D17" i="60"/>
  <c r="D18" i="60"/>
  <c r="D19" i="60"/>
  <c r="D20" i="60"/>
  <c r="D21" i="60"/>
  <c r="D22" i="60"/>
  <c r="D23" i="60"/>
  <c r="D24" i="60"/>
  <c r="D25" i="60"/>
  <c r="D26" i="60"/>
  <c r="D27" i="60"/>
  <c r="D28" i="60"/>
  <c r="D29" i="60"/>
  <c r="D30" i="60"/>
  <c r="E32" i="60"/>
  <c r="E33" i="60"/>
  <c r="E34" i="60"/>
  <c r="E35" i="60"/>
  <c r="E36" i="60"/>
  <c r="E37" i="60"/>
  <c r="E38" i="60"/>
  <c r="E39" i="60"/>
  <c r="E40" i="60"/>
  <c r="E41" i="60"/>
  <c r="E42" i="60"/>
  <c r="E43" i="60"/>
  <c r="E44" i="60"/>
  <c r="E45" i="60"/>
  <c r="E46" i="60"/>
  <c r="E47" i="60"/>
  <c r="E48" i="60"/>
  <c r="E49" i="60"/>
  <c r="E50" i="60"/>
  <c r="E51" i="60"/>
  <c r="E52" i="60"/>
  <c r="E53" i="60"/>
  <c r="E54" i="60"/>
  <c r="E55" i="60"/>
  <c r="E56" i="60"/>
  <c r="E57" i="60"/>
  <c r="E58" i="60"/>
  <c r="E59" i="60"/>
  <c r="E60" i="60"/>
  <c r="E61" i="60"/>
  <c r="E62" i="60"/>
  <c r="E63" i="60"/>
  <c r="E64" i="60"/>
  <c r="E65" i="60"/>
  <c r="B17" i="60"/>
  <c r="B18" i="60"/>
  <c r="B19" i="60"/>
  <c r="B20" i="60"/>
  <c r="B21" i="60"/>
  <c r="B22" i="60"/>
  <c r="B23" i="60"/>
  <c r="B24" i="60"/>
  <c r="B25" i="60"/>
  <c r="B26" i="60"/>
  <c r="B27" i="60"/>
  <c r="B28" i="60"/>
  <c r="B29" i="60"/>
  <c r="B30" i="60"/>
  <c r="B31" i="60"/>
  <c r="B32" i="60"/>
  <c r="B33" i="60"/>
  <c r="B34" i="60"/>
  <c r="B35" i="60"/>
  <c r="B36" i="60"/>
  <c r="B37" i="60"/>
  <c r="B38" i="60"/>
  <c r="B39" i="60"/>
  <c r="B40" i="60"/>
  <c r="B41" i="60"/>
  <c r="B42" i="60"/>
  <c r="B43" i="60"/>
  <c r="B44" i="60"/>
  <c r="B45" i="60"/>
  <c r="B46" i="60"/>
  <c r="B47" i="60"/>
  <c r="B48" i="60"/>
  <c r="B49" i="60"/>
  <c r="B50" i="60"/>
  <c r="B51" i="60"/>
  <c r="B52" i="60"/>
  <c r="B53" i="60"/>
  <c r="B54" i="60"/>
  <c r="B55" i="60"/>
  <c r="B56" i="60"/>
  <c r="B57" i="60"/>
  <c r="B58" i="60"/>
  <c r="B59" i="60"/>
  <c r="B60" i="60"/>
  <c r="B61" i="60"/>
  <c r="B62" i="60"/>
  <c r="B63" i="60"/>
  <c r="B64" i="60"/>
  <c r="B65" i="60"/>
  <c r="C16" i="60"/>
  <c r="C20" i="60"/>
  <c r="C24" i="60"/>
  <c r="C28" i="60"/>
  <c r="C32" i="60"/>
  <c r="C36" i="60"/>
  <c r="C40" i="60"/>
  <c r="C44" i="60"/>
  <c r="C48" i="60"/>
  <c r="C52" i="60"/>
  <c r="D31" i="60"/>
  <c r="D32" i="60"/>
  <c r="D33" i="60"/>
  <c r="D34" i="60"/>
  <c r="D35" i="60"/>
  <c r="D36" i="60"/>
  <c r="D37" i="60"/>
  <c r="D38" i="60"/>
  <c r="D39" i="60"/>
  <c r="D40" i="60"/>
  <c r="D41" i="60"/>
  <c r="D42" i="60"/>
  <c r="D43" i="60"/>
  <c r="D44" i="60"/>
  <c r="D45" i="60"/>
  <c r="D46" i="60"/>
  <c r="D47" i="60"/>
  <c r="D48" i="60"/>
  <c r="D49" i="60"/>
  <c r="D50" i="60"/>
  <c r="D51" i="60"/>
  <c r="D52" i="60"/>
  <c r="D53" i="60"/>
  <c r="D54" i="60"/>
  <c r="D55" i="60"/>
  <c r="D56" i="60"/>
  <c r="D57" i="60"/>
  <c r="D58" i="60"/>
  <c r="D59" i="60"/>
  <c r="D60" i="60"/>
  <c r="D61" i="60"/>
  <c r="D62" i="60"/>
  <c r="D63" i="60"/>
  <c r="D64" i="60"/>
  <c r="D65" i="60"/>
  <c r="E67" i="60"/>
  <c r="E69" i="62"/>
  <c r="E72" i="62" s="1"/>
  <c r="B16" i="60"/>
  <c r="C67" i="60"/>
  <c r="C17" i="60"/>
  <c r="C19" i="60"/>
  <c r="C21" i="60"/>
  <c r="C23" i="60"/>
  <c r="C25" i="60"/>
  <c r="C27" i="60"/>
  <c r="C29" i="60"/>
  <c r="C31" i="60"/>
  <c r="C33" i="60"/>
  <c r="C35" i="60"/>
  <c r="C37" i="60"/>
  <c r="C39" i="60"/>
  <c r="C41" i="60"/>
  <c r="C43" i="60"/>
  <c r="C45" i="60"/>
  <c r="C47" i="60"/>
  <c r="C49" i="60"/>
  <c r="C51" i="60"/>
  <c r="C53" i="60"/>
  <c r="C55" i="60"/>
  <c r="C57" i="60"/>
  <c r="C59" i="60"/>
  <c r="C61" i="60"/>
  <c r="C63" i="60"/>
  <c r="C65" i="60"/>
  <c r="D67" i="60"/>
  <c r="D16" i="60"/>
  <c r="C69" i="62"/>
  <c r="C72" i="62" s="1"/>
  <c r="E69" i="61"/>
  <c r="E72" i="61" s="1"/>
  <c r="I101" i="59"/>
  <c r="I104" i="59" s="1"/>
  <c r="H101" i="59"/>
  <c r="H104" i="59" s="1"/>
  <c r="G101" i="59"/>
  <c r="G104" i="59" s="1"/>
  <c r="F101" i="59"/>
  <c r="F104" i="59" s="1"/>
  <c r="E101" i="59"/>
  <c r="E104" i="59" s="1"/>
  <c r="D101" i="59"/>
  <c r="D104" i="59" s="1"/>
  <c r="C101" i="59"/>
  <c r="C104" i="59" s="1"/>
  <c r="F118" i="39"/>
  <c r="F122" i="39" s="1"/>
  <c r="D122" i="39"/>
  <c r="C69" i="33"/>
  <c r="C72" i="33" s="1"/>
  <c r="U32" i="40" l="1"/>
  <c r="E68" i="60"/>
  <c r="E71" i="60" s="1"/>
  <c r="B68" i="60"/>
  <c r="B71" i="60" s="1"/>
  <c r="C68" i="60"/>
  <c r="C71" i="60" s="1"/>
  <c r="D68" i="60"/>
  <c r="D71" i="60" s="1"/>
  <c r="B99" i="56" l="1"/>
  <c r="I98" i="56"/>
  <c r="H98" i="56"/>
  <c r="G98" i="56"/>
  <c r="B98" i="56"/>
  <c r="I97" i="56"/>
  <c r="H97" i="56"/>
  <c r="G97" i="56"/>
  <c r="B97" i="56"/>
  <c r="I96" i="56"/>
  <c r="H96" i="56"/>
  <c r="G96" i="56"/>
  <c r="B96" i="56"/>
  <c r="I95" i="56"/>
  <c r="H95" i="56"/>
  <c r="G95" i="56"/>
  <c r="B95" i="56"/>
  <c r="I94" i="56"/>
  <c r="H94" i="56"/>
  <c r="G94" i="56"/>
  <c r="B94" i="56"/>
  <c r="I93" i="56"/>
  <c r="H93" i="56"/>
  <c r="B93" i="56"/>
  <c r="I92" i="56"/>
  <c r="H92" i="56"/>
  <c r="B92" i="56"/>
  <c r="I91" i="56"/>
  <c r="H91" i="56"/>
  <c r="B91" i="56"/>
  <c r="I90" i="56"/>
  <c r="H90" i="56"/>
  <c r="B90" i="56"/>
  <c r="I89" i="56"/>
  <c r="H89" i="56"/>
  <c r="B89" i="56"/>
  <c r="I88" i="56"/>
  <c r="H88" i="56"/>
  <c r="B88" i="56"/>
  <c r="I87" i="56"/>
  <c r="H87" i="56"/>
  <c r="B87" i="56"/>
  <c r="I86" i="56"/>
  <c r="H86" i="56"/>
  <c r="B86" i="56"/>
  <c r="I85" i="56"/>
  <c r="H85" i="56"/>
  <c r="B85" i="56"/>
  <c r="I84" i="56"/>
  <c r="H84" i="56"/>
  <c r="B84" i="56"/>
  <c r="I83" i="56"/>
  <c r="B83" i="56"/>
  <c r="I82" i="56"/>
  <c r="H82" i="56"/>
  <c r="B82" i="56"/>
  <c r="I81" i="56"/>
  <c r="H81" i="56"/>
  <c r="B81" i="56"/>
  <c r="I80" i="56"/>
  <c r="H80" i="56"/>
  <c r="B80" i="56"/>
  <c r="I79" i="56"/>
  <c r="H79" i="56"/>
  <c r="B79" i="56"/>
  <c r="I78" i="56"/>
  <c r="H78" i="56"/>
  <c r="B78" i="56"/>
  <c r="I77" i="56"/>
  <c r="H77" i="56"/>
  <c r="B77" i="56"/>
  <c r="I76" i="56"/>
  <c r="H76" i="56"/>
  <c r="B76" i="56"/>
  <c r="I75" i="56"/>
  <c r="H75" i="56"/>
  <c r="B75" i="56"/>
  <c r="I74" i="56"/>
  <c r="H74" i="56"/>
  <c r="B74" i="56"/>
  <c r="I73" i="56"/>
  <c r="H73" i="56"/>
  <c r="B73" i="56"/>
  <c r="I72" i="56"/>
  <c r="H72" i="56"/>
  <c r="B72" i="56"/>
  <c r="I71" i="56"/>
  <c r="H71" i="56"/>
  <c r="B71" i="56"/>
  <c r="I70" i="56"/>
  <c r="H70" i="56"/>
  <c r="B70" i="56"/>
  <c r="I69" i="56"/>
  <c r="H69" i="56"/>
  <c r="B69" i="56"/>
  <c r="I68" i="56"/>
  <c r="H68" i="56"/>
  <c r="F68" i="56"/>
  <c r="B68" i="56"/>
  <c r="I67" i="56"/>
  <c r="H67" i="56"/>
  <c r="B67" i="56"/>
  <c r="I66" i="56"/>
  <c r="H66" i="56"/>
  <c r="B66" i="56"/>
  <c r="I65" i="56"/>
  <c r="H65" i="56"/>
  <c r="B65" i="56"/>
  <c r="I64" i="56"/>
  <c r="H64" i="56"/>
  <c r="B64" i="56"/>
  <c r="I63" i="56"/>
  <c r="H63" i="56"/>
  <c r="B63" i="56"/>
  <c r="I62" i="56"/>
  <c r="H62" i="56"/>
  <c r="B62" i="56"/>
  <c r="I61" i="56"/>
  <c r="H61" i="56"/>
  <c r="B61" i="56"/>
  <c r="I60" i="56"/>
  <c r="H60" i="56"/>
  <c r="B60" i="56"/>
  <c r="I59" i="56"/>
  <c r="H59" i="56"/>
  <c r="B59" i="56"/>
  <c r="I58" i="56"/>
  <c r="H58" i="56"/>
  <c r="B58" i="56"/>
  <c r="I57" i="56"/>
  <c r="H57" i="56"/>
  <c r="B57" i="56"/>
  <c r="I56" i="56"/>
  <c r="H56" i="56"/>
  <c r="B56" i="56"/>
  <c r="I55" i="56"/>
  <c r="H55" i="56"/>
  <c r="B55" i="56"/>
  <c r="I54" i="56"/>
  <c r="H54" i="56"/>
  <c r="F54" i="56"/>
  <c r="B54" i="56"/>
  <c r="I53" i="56"/>
  <c r="H53" i="56"/>
  <c r="B53" i="56"/>
  <c r="I52" i="56"/>
  <c r="H52" i="56"/>
  <c r="B52" i="56"/>
  <c r="I51" i="56"/>
  <c r="H51" i="56"/>
  <c r="B51" i="56"/>
  <c r="I50" i="56"/>
  <c r="H50" i="56"/>
  <c r="B50" i="56"/>
  <c r="I49" i="56"/>
  <c r="H49" i="56"/>
  <c r="B49" i="56"/>
  <c r="I48" i="56"/>
  <c r="H48" i="56"/>
  <c r="B48" i="56"/>
  <c r="I47" i="56"/>
  <c r="H47" i="56"/>
  <c r="B47" i="56"/>
  <c r="I46" i="56"/>
  <c r="H46" i="56"/>
  <c r="B46" i="56"/>
  <c r="I45" i="56"/>
  <c r="H45" i="56"/>
  <c r="B45" i="56"/>
  <c r="I44" i="56"/>
  <c r="H44" i="56"/>
  <c r="B44" i="56"/>
  <c r="I43" i="56"/>
  <c r="H43" i="56"/>
  <c r="B43" i="56"/>
  <c r="I42" i="56"/>
  <c r="H42" i="56"/>
  <c r="B42" i="56"/>
  <c r="I41" i="56"/>
  <c r="H41" i="56"/>
  <c r="B41" i="56"/>
  <c r="I40" i="56"/>
  <c r="H40" i="56"/>
  <c r="B40" i="56"/>
  <c r="I39" i="56"/>
  <c r="H39" i="56"/>
  <c r="D39" i="56"/>
  <c r="B39" i="56"/>
  <c r="I38" i="56"/>
  <c r="H38" i="56"/>
  <c r="B38" i="56"/>
  <c r="I37" i="56"/>
  <c r="H37" i="56"/>
  <c r="B37" i="56"/>
  <c r="I36" i="56"/>
  <c r="H36" i="56"/>
  <c r="B36" i="56"/>
  <c r="I35" i="56"/>
  <c r="H35" i="56"/>
  <c r="B35" i="56"/>
  <c r="I34" i="56"/>
  <c r="H34" i="56"/>
  <c r="G34" i="56"/>
  <c r="B34" i="56"/>
  <c r="I33" i="56"/>
  <c r="H33" i="56"/>
  <c r="B33" i="56"/>
  <c r="I32" i="56"/>
  <c r="H32" i="56"/>
  <c r="B32" i="56"/>
  <c r="I31" i="56"/>
  <c r="H31" i="56"/>
  <c r="B31" i="56"/>
  <c r="I30" i="56"/>
  <c r="H30" i="56"/>
  <c r="B30" i="56"/>
  <c r="I29" i="56"/>
  <c r="H29" i="56"/>
  <c r="B29" i="56"/>
  <c r="I28" i="56"/>
  <c r="H28" i="56"/>
  <c r="B28" i="56"/>
  <c r="I27" i="56"/>
  <c r="H27" i="56"/>
  <c r="B27" i="56"/>
  <c r="I26" i="56"/>
  <c r="H26" i="56"/>
  <c r="B26" i="56"/>
  <c r="I25" i="56"/>
  <c r="H25" i="56"/>
  <c r="B25" i="56"/>
  <c r="I24" i="56"/>
  <c r="H24" i="56"/>
  <c r="B24" i="56"/>
  <c r="I23" i="56"/>
  <c r="B23" i="56"/>
  <c r="I22" i="56"/>
  <c r="H22" i="56"/>
  <c r="B22" i="56"/>
  <c r="I21" i="56"/>
  <c r="H21" i="56"/>
  <c r="B21" i="56"/>
  <c r="I20" i="56"/>
  <c r="H20" i="56"/>
  <c r="B20" i="56"/>
  <c r="I19" i="56"/>
  <c r="H19" i="56"/>
  <c r="B19" i="56"/>
  <c r="I18" i="56"/>
  <c r="H18" i="56"/>
  <c r="B18" i="56"/>
  <c r="I17" i="56"/>
  <c r="H17" i="56"/>
  <c r="B17" i="56"/>
  <c r="I16" i="56"/>
  <c r="H16" i="56"/>
  <c r="B16" i="56"/>
  <c r="I15" i="56"/>
  <c r="H15" i="56"/>
  <c r="B15" i="56"/>
  <c r="I100" i="56"/>
  <c r="H100" i="56"/>
  <c r="G100" i="56"/>
  <c r="F100" i="56"/>
  <c r="E100" i="56"/>
  <c r="D100" i="56"/>
  <c r="C100" i="56"/>
  <c r="I99" i="56"/>
  <c r="H99" i="56"/>
  <c r="G99" i="56"/>
  <c r="H83" i="56"/>
  <c r="H23" i="56"/>
  <c r="D99" i="52"/>
  <c r="J98" i="52"/>
  <c r="F98" i="52"/>
  <c r="B96" i="52"/>
  <c r="D95" i="52"/>
  <c r="F94" i="52"/>
  <c r="F92" i="52"/>
  <c r="B92" i="52"/>
  <c r="H91" i="52"/>
  <c r="B90" i="52"/>
  <c r="H89" i="52"/>
  <c r="J88" i="52"/>
  <c r="F86" i="52"/>
  <c r="H85" i="52"/>
  <c r="J84" i="52"/>
  <c r="F84" i="52"/>
  <c r="J82" i="52"/>
  <c r="B82" i="52"/>
  <c r="H81" i="52"/>
  <c r="D81" i="52"/>
  <c r="D79" i="52"/>
  <c r="J78" i="52"/>
  <c r="F78" i="52"/>
  <c r="B78" i="52"/>
  <c r="D77" i="52"/>
  <c r="F76" i="52"/>
  <c r="B76" i="52"/>
  <c r="H75" i="52"/>
  <c r="B74" i="52"/>
  <c r="H73" i="52"/>
  <c r="D73" i="52"/>
  <c r="J70" i="52"/>
  <c r="B70" i="52"/>
  <c r="H69" i="52"/>
  <c r="D69" i="52"/>
  <c r="H68" i="52"/>
  <c r="F68" i="52"/>
  <c r="H67" i="52"/>
  <c r="D67" i="52"/>
  <c r="J66" i="52"/>
  <c r="F66" i="52"/>
  <c r="B66" i="52"/>
  <c r="D65" i="52"/>
  <c r="F64" i="52"/>
  <c r="B64" i="52"/>
  <c r="J62" i="52"/>
  <c r="F62" i="52"/>
  <c r="B62" i="52"/>
  <c r="H60" i="52"/>
  <c r="F60" i="52"/>
  <c r="B60" i="52"/>
  <c r="H59" i="52"/>
  <c r="J58" i="52"/>
  <c r="B58" i="52"/>
  <c r="D57" i="52"/>
  <c r="F56" i="52"/>
  <c r="B56" i="52"/>
  <c r="H55" i="52"/>
  <c r="F54" i="52"/>
  <c r="D54" i="52"/>
  <c r="B54" i="52"/>
  <c r="D53" i="52"/>
  <c r="J52" i="52"/>
  <c r="H52" i="52"/>
  <c r="F52" i="52"/>
  <c r="H51" i="52"/>
  <c r="J50" i="52"/>
  <c r="H50" i="52"/>
  <c r="B50" i="52"/>
  <c r="J49" i="52"/>
  <c r="D49" i="52"/>
  <c r="B49" i="52"/>
  <c r="H48" i="52"/>
  <c r="F48" i="52"/>
  <c r="D48" i="52"/>
  <c r="H47" i="52"/>
  <c r="F47" i="52"/>
  <c r="B47" i="52"/>
  <c r="J46" i="52"/>
  <c r="H46" i="52"/>
  <c r="F46" i="52"/>
  <c r="B46" i="52"/>
  <c r="J45" i="52"/>
  <c r="D45" i="52"/>
  <c r="B45" i="52"/>
  <c r="F44" i="52"/>
  <c r="D44" i="52"/>
  <c r="H43" i="52"/>
  <c r="F43" i="52"/>
  <c r="J42" i="52"/>
  <c r="H42" i="52"/>
  <c r="J41" i="52"/>
  <c r="D41" i="52"/>
  <c r="B41" i="52"/>
  <c r="F40" i="52"/>
  <c r="D40" i="52"/>
  <c r="B40" i="52"/>
  <c r="J39" i="52"/>
  <c r="H39" i="52"/>
  <c r="F39" i="52"/>
  <c r="J38" i="52"/>
  <c r="H38" i="52"/>
  <c r="F38" i="52"/>
  <c r="B38" i="52"/>
  <c r="J37" i="52"/>
  <c r="D37" i="52"/>
  <c r="B37" i="52"/>
  <c r="J36" i="52"/>
  <c r="F36" i="52"/>
  <c r="D36" i="52"/>
  <c r="H35" i="52"/>
  <c r="F35" i="52"/>
  <c r="J34" i="52"/>
  <c r="H34" i="52"/>
  <c r="D34" i="52"/>
  <c r="B34" i="52"/>
  <c r="J33" i="52"/>
  <c r="H33" i="52"/>
  <c r="D33" i="52"/>
  <c r="B33" i="52"/>
  <c r="F32" i="52"/>
  <c r="D32" i="52"/>
  <c r="H31" i="52"/>
  <c r="F31" i="52"/>
  <c r="J30" i="52"/>
  <c r="H30" i="52"/>
  <c r="F30" i="52"/>
  <c r="B30" i="52"/>
  <c r="J29" i="52"/>
  <c r="D29" i="52"/>
  <c r="B29" i="52"/>
  <c r="I28" i="52"/>
  <c r="F28" i="52"/>
  <c r="D28" i="52"/>
  <c r="K27" i="52"/>
  <c r="F27" i="52"/>
  <c r="C27" i="52"/>
  <c r="B27" i="52"/>
  <c r="J26" i="52"/>
  <c r="H26" i="52"/>
  <c r="E26" i="52"/>
  <c r="B26" i="52"/>
  <c r="J25" i="52"/>
  <c r="G25" i="52"/>
  <c r="D25" i="52"/>
  <c r="B25" i="52"/>
  <c r="I24" i="52"/>
  <c r="F24" i="52"/>
  <c r="D24" i="52"/>
  <c r="B24" i="52"/>
  <c r="K23" i="52"/>
  <c r="H23" i="52"/>
  <c r="F23" i="52"/>
  <c r="C23" i="52"/>
  <c r="J22" i="52"/>
  <c r="H22" i="52"/>
  <c r="E22" i="52"/>
  <c r="B22" i="52"/>
  <c r="J21" i="52"/>
  <c r="G21" i="52"/>
  <c r="B21" i="52"/>
  <c r="I20" i="52"/>
  <c r="F20" i="52"/>
  <c r="D20" i="52"/>
  <c r="K19" i="52"/>
  <c r="H19" i="52"/>
  <c r="F19" i="52"/>
  <c r="C19" i="52"/>
  <c r="J18" i="52"/>
  <c r="H18" i="52"/>
  <c r="E18" i="52"/>
  <c r="D18" i="52"/>
  <c r="B18" i="52"/>
  <c r="J17" i="52"/>
  <c r="H17" i="52"/>
  <c r="G17" i="52"/>
  <c r="D17" i="52"/>
  <c r="B17" i="52"/>
  <c r="I16" i="52"/>
  <c r="F16" i="52"/>
  <c r="D16" i="52"/>
  <c r="K15" i="52"/>
  <c r="H15" i="52"/>
  <c r="F15" i="52"/>
  <c r="C15" i="52"/>
  <c r="J14" i="52"/>
  <c r="E14" i="52"/>
  <c r="B98" i="52"/>
  <c r="J92" i="52"/>
  <c r="B88" i="52"/>
  <c r="F82" i="52"/>
  <c r="J76" i="52"/>
  <c r="D71" i="52"/>
  <c r="I69" i="52"/>
  <c r="J68" i="52"/>
  <c r="D63" i="52"/>
  <c r="C56" i="52"/>
  <c r="F53" i="52"/>
  <c r="D46" i="52"/>
  <c r="E43" i="52"/>
  <c r="H41" i="52"/>
  <c r="F41" i="52"/>
  <c r="H40" i="52"/>
  <c r="J35" i="52"/>
  <c r="F33" i="52"/>
  <c r="B31" i="52"/>
  <c r="H24" i="52"/>
  <c r="H20" i="52"/>
  <c r="F15" i="56" l="1"/>
  <c r="F16" i="56"/>
  <c r="F17" i="56"/>
  <c r="F18" i="56"/>
  <c r="F19" i="56"/>
  <c r="D17" i="56"/>
  <c r="D18" i="56"/>
  <c r="D21" i="56"/>
  <c r="D22" i="56"/>
  <c r="D23" i="56"/>
  <c r="D25" i="56"/>
  <c r="D26" i="56"/>
  <c r="D27" i="56"/>
  <c r="D28" i="56"/>
  <c r="D29" i="56"/>
  <c r="D30" i="56"/>
  <c r="D31" i="56"/>
  <c r="D33" i="56"/>
  <c r="D34" i="56"/>
  <c r="D35" i="56"/>
  <c r="D36" i="56"/>
  <c r="D37" i="56"/>
  <c r="D38" i="56"/>
  <c r="D40" i="56"/>
  <c r="D41" i="56"/>
  <c r="D42" i="56"/>
  <c r="D43" i="56"/>
  <c r="D44" i="56"/>
  <c r="D45" i="56"/>
  <c r="D46" i="56"/>
  <c r="D47" i="56"/>
  <c r="D48" i="56"/>
  <c r="D49" i="56"/>
  <c r="D50" i="56"/>
  <c r="D52" i="56"/>
  <c r="D53" i="56"/>
  <c r="D54" i="56"/>
  <c r="D55" i="56"/>
  <c r="D56" i="56"/>
  <c r="D57" i="56"/>
  <c r="D59" i="56"/>
  <c r="D60" i="56"/>
  <c r="D61" i="56"/>
  <c r="D62" i="56"/>
  <c r="D63" i="56"/>
  <c r="D64" i="56"/>
  <c r="D66" i="56"/>
  <c r="D67" i="56"/>
  <c r="D68" i="56"/>
  <c r="D69" i="56"/>
  <c r="D70" i="56"/>
  <c r="D71" i="56"/>
  <c r="D72" i="56"/>
  <c r="D73" i="56"/>
  <c r="D74" i="56"/>
  <c r="D75" i="56"/>
  <c r="D76" i="56"/>
  <c r="D77" i="56"/>
  <c r="D78" i="56"/>
  <c r="D79" i="56"/>
  <c r="D81" i="56"/>
  <c r="D82" i="56"/>
  <c r="D83" i="56"/>
  <c r="D85" i="56"/>
  <c r="D86" i="56"/>
  <c r="D87" i="56"/>
  <c r="D89" i="56"/>
  <c r="D90" i="56"/>
  <c r="D91" i="56"/>
  <c r="D93" i="56"/>
  <c r="D94" i="56"/>
  <c r="D95" i="56"/>
  <c r="D96" i="56"/>
  <c r="D97" i="56"/>
  <c r="D98" i="56"/>
  <c r="D99" i="56"/>
  <c r="E24" i="56"/>
  <c r="E35" i="56"/>
  <c r="E45" i="56"/>
  <c r="E51" i="56"/>
  <c r="E59" i="56"/>
  <c r="E67" i="56"/>
  <c r="E69" i="56"/>
  <c r="E72" i="56"/>
  <c r="E75" i="56"/>
  <c r="D14" i="56"/>
  <c r="H14" i="56"/>
  <c r="H101" i="56" s="1"/>
  <c r="F20" i="56"/>
  <c r="F28" i="56"/>
  <c r="F52" i="56"/>
  <c r="F60" i="56"/>
  <c r="F70" i="56"/>
  <c r="F76" i="56"/>
  <c r="E15" i="52"/>
  <c r="C16" i="52"/>
  <c r="K16" i="52"/>
  <c r="I17" i="52"/>
  <c r="G18" i="52"/>
  <c r="E19" i="52"/>
  <c r="C20" i="52"/>
  <c r="K20" i="52"/>
  <c r="I21" i="52"/>
  <c r="G22" i="52"/>
  <c r="E23" i="52"/>
  <c r="C24" i="52"/>
  <c r="K24" i="52"/>
  <c r="I25" i="52"/>
  <c r="G26" i="52"/>
  <c r="E27" i="52"/>
  <c r="C28" i="52"/>
  <c r="K28" i="52"/>
  <c r="I29" i="52"/>
  <c r="G30" i="52"/>
  <c r="E31" i="52"/>
  <c r="C32" i="52"/>
  <c r="K32" i="52"/>
  <c r="I33" i="52"/>
  <c r="G34" i="52"/>
  <c r="E35" i="52"/>
  <c r="C36" i="52"/>
  <c r="K36" i="52"/>
  <c r="I37" i="52"/>
  <c r="G38" i="52"/>
  <c r="E39" i="52"/>
  <c r="C40" i="52"/>
  <c r="K40" i="52"/>
  <c r="I41" i="52"/>
  <c r="G42" i="52"/>
  <c r="C44" i="52"/>
  <c r="K44" i="52"/>
  <c r="I45" i="52"/>
  <c r="G46" i="52"/>
  <c r="E47" i="52"/>
  <c r="C48" i="52"/>
  <c r="K48" i="52"/>
  <c r="I49" i="52"/>
  <c r="G50" i="52"/>
  <c r="E51" i="52"/>
  <c r="C52" i="52"/>
  <c r="K52" i="52"/>
  <c r="I53" i="52"/>
  <c r="G54" i="52"/>
  <c r="E55" i="52"/>
  <c r="K56" i="52"/>
  <c r="I57" i="52"/>
  <c r="G58" i="52"/>
  <c r="E59" i="52"/>
  <c r="C60" i="52"/>
  <c r="K60" i="52"/>
  <c r="I61" i="52"/>
  <c r="G62" i="52"/>
  <c r="E63" i="52"/>
  <c r="C64" i="52"/>
  <c r="K64" i="52"/>
  <c r="I65" i="52"/>
  <c r="D15" i="56"/>
  <c r="D16" i="56"/>
  <c r="D19" i="56"/>
  <c r="D20" i="56"/>
  <c r="D24" i="56"/>
  <c r="D32" i="56"/>
  <c r="D51" i="56"/>
  <c r="D58" i="56"/>
  <c r="D65" i="56"/>
  <c r="D80" i="56"/>
  <c r="D84" i="56"/>
  <c r="D88" i="56"/>
  <c r="D92" i="56"/>
  <c r="G29" i="52"/>
  <c r="E30" i="52"/>
  <c r="C31" i="52"/>
  <c r="K31" i="52"/>
  <c r="I32" i="52"/>
  <c r="G33" i="52"/>
  <c r="E34" i="52"/>
  <c r="C35" i="52"/>
  <c r="K35" i="52"/>
  <c r="I36" i="52"/>
  <c r="G37" i="52"/>
  <c r="E38" i="52"/>
  <c r="C39" i="52"/>
  <c r="K39" i="52"/>
  <c r="I40" i="52"/>
  <c r="G41" i="52"/>
  <c r="E42" i="52"/>
  <c r="C43" i="52"/>
  <c r="K43" i="52"/>
  <c r="I44" i="52"/>
  <c r="G45" i="52"/>
  <c r="E46" i="52"/>
  <c r="C47" i="52"/>
  <c r="K47" i="52"/>
  <c r="I48" i="52"/>
  <c r="G49" i="52"/>
  <c r="E50" i="52"/>
  <c r="C51" i="52"/>
  <c r="K51" i="52"/>
  <c r="I52" i="52"/>
  <c r="G53" i="52"/>
  <c r="E54" i="52"/>
  <c r="C55" i="52"/>
  <c r="K55" i="52"/>
  <c r="I56" i="52"/>
  <c r="E74" i="52"/>
  <c r="C75" i="52"/>
  <c r="K75" i="52"/>
  <c r="G77" i="52"/>
  <c r="E78" i="52"/>
  <c r="C79" i="52"/>
  <c r="I80" i="52"/>
  <c r="G81" i="52"/>
  <c r="E82" i="52"/>
  <c r="K83" i="52"/>
  <c r="I84" i="52"/>
  <c r="G85" i="52"/>
  <c r="C87" i="52"/>
  <c r="K87" i="52"/>
  <c r="I88" i="52"/>
  <c r="G89" i="52"/>
  <c r="E90" i="52"/>
  <c r="C91" i="52"/>
  <c r="K91" i="52"/>
  <c r="I92" i="52"/>
  <c r="G93" i="52"/>
  <c r="E94" i="52"/>
  <c r="C95" i="52"/>
  <c r="K95" i="52"/>
  <c r="I96" i="52"/>
  <c r="G97" i="52"/>
  <c r="E98" i="52"/>
  <c r="C99" i="52"/>
  <c r="K99" i="52"/>
  <c r="G15" i="52"/>
  <c r="E16" i="52"/>
  <c r="C17" i="52"/>
  <c r="K17" i="52"/>
  <c r="I18" i="52"/>
  <c r="G19" i="52"/>
  <c r="E20" i="52"/>
  <c r="C21" i="52"/>
  <c r="K21" i="52"/>
  <c r="I22" i="52"/>
  <c r="G23" i="52"/>
  <c r="E24" i="52"/>
  <c r="C25" i="52"/>
  <c r="K25" i="52"/>
  <c r="I26" i="52"/>
  <c r="G27" i="52"/>
  <c r="E28" i="52"/>
  <c r="C29" i="52"/>
  <c r="K29" i="52"/>
  <c r="I30" i="52"/>
  <c r="G31" i="52"/>
  <c r="E32" i="52"/>
  <c r="C33" i="52"/>
  <c r="K33" i="52"/>
  <c r="I34" i="52"/>
  <c r="G35" i="52"/>
  <c r="E36" i="52"/>
  <c r="C37" i="52"/>
  <c r="K37" i="52"/>
  <c r="I38" i="52"/>
  <c r="G39" i="52"/>
  <c r="E40" i="52"/>
  <c r="C41" i="52"/>
  <c r="K41" i="52"/>
  <c r="I42" i="52"/>
  <c r="G43" i="52"/>
  <c r="E44" i="52"/>
  <c r="C45" i="52"/>
  <c r="K45" i="52"/>
  <c r="I46" i="52"/>
  <c r="G47" i="52"/>
  <c r="E48" i="52"/>
  <c r="C49" i="52"/>
  <c r="K49" i="52"/>
  <c r="I50" i="52"/>
  <c r="G51" i="52"/>
  <c r="E52" i="52"/>
  <c r="C53" i="52"/>
  <c r="K53" i="52"/>
  <c r="I54" i="52"/>
  <c r="G55" i="52"/>
  <c r="E56" i="52"/>
  <c r="C57" i="52"/>
  <c r="K57" i="52"/>
  <c r="I58" i="52"/>
  <c r="G59" i="52"/>
  <c r="E60" i="52"/>
  <c r="C61" i="52"/>
  <c r="K61" i="52"/>
  <c r="B16" i="52"/>
  <c r="J20" i="52"/>
  <c r="F22" i="52"/>
  <c r="D27" i="52"/>
  <c r="J28" i="52"/>
  <c r="D35" i="52"/>
  <c r="D43" i="52"/>
  <c r="B48" i="52"/>
  <c r="H49" i="52"/>
  <c r="D51" i="52"/>
  <c r="F58" i="52"/>
  <c r="G66" i="52"/>
  <c r="E67" i="52"/>
  <c r="C68" i="52"/>
  <c r="K68" i="52"/>
  <c r="G70" i="52"/>
  <c r="E71" i="52"/>
  <c r="C72" i="52"/>
  <c r="K72" i="52"/>
  <c r="I73" i="52"/>
  <c r="G74" i="52"/>
  <c r="E75" i="52"/>
  <c r="C76" i="52"/>
  <c r="K76" i="52"/>
  <c r="I77" i="52"/>
  <c r="G78" i="52"/>
  <c r="E79" i="52"/>
  <c r="C80" i="52"/>
  <c r="K80" i="52"/>
  <c r="I81" i="52"/>
  <c r="G82" i="52"/>
  <c r="E83" i="52"/>
  <c r="C84" i="52"/>
  <c r="K84" i="52"/>
  <c r="I85" i="52"/>
  <c r="G86" i="52"/>
  <c r="E87" i="52"/>
  <c r="C88" i="52"/>
  <c r="K88" i="52"/>
  <c r="I89" i="52"/>
  <c r="G90" i="52"/>
  <c r="E91" i="52"/>
  <c r="C92" i="52"/>
  <c r="K92" i="52"/>
  <c r="I93" i="52"/>
  <c r="G94" i="52"/>
  <c r="E95" i="52"/>
  <c r="C96" i="52"/>
  <c r="K96" i="52"/>
  <c r="I97" i="52"/>
  <c r="G98" i="52"/>
  <c r="E99" i="52"/>
  <c r="F51" i="52"/>
  <c r="D52" i="52"/>
  <c r="B53" i="52"/>
  <c r="J53" i="52"/>
  <c r="H54" i="52"/>
  <c r="F55" i="52"/>
  <c r="D56" i="52"/>
  <c r="B57" i="52"/>
  <c r="J57" i="52"/>
  <c r="H58" i="52"/>
  <c r="F59" i="52"/>
  <c r="D60" i="52"/>
  <c r="B61" i="52"/>
  <c r="J61" i="52"/>
  <c r="H62" i="52"/>
  <c r="F63" i="52"/>
  <c r="D64" i="52"/>
  <c r="B65" i="52"/>
  <c r="J65" i="52"/>
  <c r="H66" i="52"/>
  <c r="F67" i="52"/>
  <c r="D68" i="52"/>
  <c r="B69" i="52"/>
  <c r="J69" i="52"/>
  <c r="H70" i="52"/>
  <c r="F71" i="52"/>
  <c r="D72" i="52"/>
  <c r="B73" i="52"/>
  <c r="J73" i="52"/>
  <c r="H74" i="52"/>
  <c r="F75" i="52"/>
  <c r="D76" i="52"/>
  <c r="B77" i="52"/>
  <c r="J77" i="52"/>
  <c r="H78" i="52"/>
  <c r="F79" i="52"/>
  <c r="D80" i="52"/>
  <c r="B81" i="52"/>
  <c r="J81" i="52"/>
  <c r="H82" i="52"/>
  <c r="F83" i="52"/>
  <c r="D84" i="52"/>
  <c r="B85" i="52"/>
  <c r="J85" i="52"/>
  <c r="H86" i="52"/>
  <c r="F87" i="52"/>
  <c r="D88" i="52"/>
  <c r="B89" i="52"/>
  <c r="J89" i="52"/>
  <c r="H90" i="52"/>
  <c r="F91" i="52"/>
  <c r="D92" i="52"/>
  <c r="B93" i="52"/>
  <c r="J93" i="52"/>
  <c r="H94" i="52"/>
  <c r="F95" i="52"/>
  <c r="D96" i="52"/>
  <c r="B97" i="52"/>
  <c r="J97" i="52"/>
  <c r="H98" i="52"/>
  <c r="F99" i="52"/>
  <c r="E56" i="56"/>
  <c r="G15" i="56"/>
  <c r="G16" i="56"/>
  <c r="G17" i="56"/>
  <c r="G18" i="56"/>
  <c r="G19" i="56"/>
  <c r="G20" i="56"/>
  <c r="G21" i="56"/>
  <c r="G22" i="56"/>
  <c r="G23" i="56"/>
  <c r="G24" i="56"/>
  <c r="G25" i="56"/>
  <c r="G26" i="56"/>
  <c r="G27" i="56"/>
  <c r="G28" i="56"/>
  <c r="G29" i="56"/>
  <c r="G30" i="56"/>
  <c r="G31" i="56"/>
  <c r="G32" i="56"/>
  <c r="G33" i="56"/>
  <c r="G35" i="56"/>
  <c r="G36" i="56"/>
  <c r="G37" i="56"/>
  <c r="G38" i="56"/>
  <c r="G39" i="56"/>
  <c r="G40" i="56"/>
  <c r="G41" i="56"/>
  <c r="G42" i="56"/>
  <c r="G43" i="56"/>
  <c r="G44" i="56"/>
  <c r="G45" i="56"/>
  <c r="G46" i="56"/>
  <c r="G47" i="56"/>
  <c r="G48" i="56"/>
  <c r="G49" i="56"/>
  <c r="G50" i="56"/>
  <c r="G51" i="56"/>
  <c r="G52" i="56"/>
  <c r="G53" i="56"/>
  <c r="G54" i="56"/>
  <c r="G55" i="56"/>
  <c r="G56" i="56"/>
  <c r="G57" i="56"/>
  <c r="G58" i="56"/>
  <c r="G59" i="56"/>
  <c r="G60" i="56"/>
  <c r="G61" i="56"/>
  <c r="G62" i="56"/>
  <c r="G63" i="56"/>
  <c r="G64" i="56"/>
  <c r="G65" i="56"/>
  <c r="G66" i="56"/>
  <c r="G67" i="56"/>
  <c r="G68" i="56"/>
  <c r="G69" i="56"/>
  <c r="G70" i="56"/>
  <c r="G71" i="56"/>
  <c r="G72" i="56"/>
  <c r="G73" i="56"/>
  <c r="G74" i="56"/>
  <c r="G75" i="56"/>
  <c r="G76" i="56"/>
  <c r="G77" i="56"/>
  <c r="G78" i="56"/>
  <c r="G79" i="56"/>
  <c r="G80" i="56"/>
  <c r="G81" i="56"/>
  <c r="G82" i="56"/>
  <c r="G83" i="56"/>
  <c r="G84" i="56"/>
  <c r="G85" i="56"/>
  <c r="G86" i="56"/>
  <c r="G87" i="56"/>
  <c r="G88" i="56"/>
  <c r="G89" i="56"/>
  <c r="G90" i="56"/>
  <c r="G91" i="56"/>
  <c r="G92" i="56"/>
  <c r="G93" i="56"/>
  <c r="C14" i="52"/>
  <c r="I15" i="52"/>
  <c r="G100" i="55"/>
  <c r="F14" i="52"/>
  <c r="D15" i="52"/>
  <c r="J16" i="52"/>
  <c r="F18" i="52"/>
  <c r="D19" i="52"/>
  <c r="B20" i="52"/>
  <c r="H21" i="52"/>
  <c r="D23" i="52"/>
  <c r="J24" i="52"/>
  <c r="H25" i="52"/>
  <c r="F26" i="52"/>
  <c r="B28" i="52"/>
  <c r="H29" i="52"/>
  <c r="D31" i="52"/>
  <c r="B32" i="52"/>
  <c r="J32" i="52"/>
  <c r="F34" i="52"/>
  <c r="B36" i="52"/>
  <c r="H37" i="52"/>
  <c r="D39" i="52"/>
  <c r="J40" i="52"/>
  <c r="F42" i="52"/>
  <c r="B44" i="52"/>
  <c r="J44" i="52"/>
  <c r="H45" i="52"/>
  <c r="D47" i="52"/>
  <c r="J48" i="52"/>
  <c r="F50" i="52"/>
  <c r="B52" i="52"/>
  <c r="H53" i="52"/>
  <c r="D55" i="52"/>
  <c r="J56" i="52"/>
  <c r="H57" i="52"/>
  <c r="D59" i="52"/>
  <c r="J60" i="52"/>
  <c r="H61" i="52"/>
  <c r="J64" i="52"/>
  <c r="H65" i="52"/>
  <c r="B68" i="52"/>
  <c r="F70" i="52"/>
  <c r="B72" i="52"/>
  <c r="J72" i="52"/>
  <c r="F74" i="52"/>
  <c r="D75" i="52"/>
  <c r="H77" i="52"/>
  <c r="B80" i="52"/>
  <c r="J80" i="52"/>
  <c r="D83" i="52"/>
  <c r="B84" i="52"/>
  <c r="D87" i="52"/>
  <c r="F90" i="52"/>
  <c r="D91" i="52"/>
  <c r="H93" i="52"/>
  <c r="J96" i="52"/>
  <c r="H97" i="52"/>
  <c r="D21" i="52"/>
  <c r="H27" i="52"/>
  <c r="B42" i="52"/>
  <c r="J54" i="52"/>
  <c r="D61" i="52"/>
  <c r="H63" i="52"/>
  <c r="H71" i="52"/>
  <c r="F72" i="52"/>
  <c r="J74" i="52"/>
  <c r="H79" i="52"/>
  <c r="F80" i="52"/>
  <c r="H83" i="52"/>
  <c r="D85" i="52"/>
  <c r="J86" i="52"/>
  <c r="H87" i="52"/>
  <c r="J90" i="52"/>
  <c r="D93" i="52"/>
  <c r="B94" i="52"/>
  <c r="F96" i="52"/>
  <c r="D97" i="52"/>
  <c r="H99" i="52"/>
  <c r="D100" i="54"/>
  <c r="H16" i="52"/>
  <c r="F17" i="52"/>
  <c r="B19" i="52"/>
  <c r="J19" i="52"/>
  <c r="F21" i="52"/>
  <c r="D22" i="52"/>
  <c r="B23" i="52"/>
  <c r="J23" i="52"/>
  <c r="F25" i="52"/>
  <c r="D26" i="52"/>
  <c r="J27" i="52"/>
  <c r="H28" i="52"/>
  <c r="F29" i="52"/>
  <c r="D30" i="52"/>
  <c r="J31" i="52"/>
  <c r="H32" i="52"/>
  <c r="B35" i="52"/>
  <c r="H36" i="52"/>
  <c r="F37" i="52"/>
  <c r="D38" i="52"/>
  <c r="B39" i="52"/>
  <c r="D42" i="52"/>
  <c r="B43" i="52"/>
  <c r="J43" i="52"/>
  <c r="H44" i="52"/>
  <c r="F45" i="52"/>
  <c r="J47" i="52"/>
  <c r="F49" i="52"/>
  <c r="D50" i="52"/>
  <c r="B51" i="52"/>
  <c r="J51" i="52"/>
  <c r="B55" i="52"/>
  <c r="J55" i="52"/>
  <c r="H56" i="52"/>
  <c r="F57" i="52"/>
  <c r="D62" i="52"/>
  <c r="B67" i="52"/>
  <c r="J71" i="52"/>
  <c r="F21" i="56"/>
  <c r="F22" i="56"/>
  <c r="F23" i="56"/>
  <c r="F24" i="56"/>
  <c r="F25" i="56"/>
  <c r="F26" i="56"/>
  <c r="F27" i="56"/>
  <c r="F29" i="56"/>
  <c r="F30" i="56"/>
  <c r="F31" i="56"/>
  <c r="F32" i="56"/>
  <c r="F33" i="56"/>
  <c r="F34" i="56"/>
  <c r="F35" i="56"/>
  <c r="F36" i="56"/>
  <c r="F37" i="56"/>
  <c r="F38" i="56"/>
  <c r="F39" i="56"/>
  <c r="F40" i="56"/>
  <c r="F41" i="56"/>
  <c r="F42" i="56"/>
  <c r="F43" i="56"/>
  <c r="F44" i="56"/>
  <c r="F45" i="56"/>
  <c r="F46" i="56"/>
  <c r="F47" i="56"/>
  <c r="F48" i="56"/>
  <c r="F49" i="56"/>
  <c r="F50" i="56"/>
  <c r="F51" i="56"/>
  <c r="F53" i="56"/>
  <c r="F55" i="56"/>
  <c r="F56" i="56"/>
  <c r="F57" i="56"/>
  <c r="F58" i="56"/>
  <c r="F59" i="56"/>
  <c r="F61" i="56"/>
  <c r="F62" i="56"/>
  <c r="F63" i="56"/>
  <c r="F64" i="56"/>
  <c r="F65" i="56"/>
  <c r="F66" i="56"/>
  <c r="F67" i="56"/>
  <c r="F69" i="56"/>
  <c r="F71" i="56"/>
  <c r="F72" i="56"/>
  <c r="F73" i="56"/>
  <c r="F74" i="56"/>
  <c r="F75" i="56"/>
  <c r="F77" i="56"/>
  <c r="F78" i="56"/>
  <c r="F79" i="56"/>
  <c r="F80" i="56"/>
  <c r="F81" i="56"/>
  <c r="F82" i="56"/>
  <c r="F83" i="56"/>
  <c r="F84" i="56"/>
  <c r="F85" i="56"/>
  <c r="F86" i="56"/>
  <c r="F87" i="56"/>
  <c r="F88" i="56"/>
  <c r="F89" i="56"/>
  <c r="F90" i="56"/>
  <c r="F91" i="56"/>
  <c r="F92" i="56"/>
  <c r="F93" i="56"/>
  <c r="F94" i="56"/>
  <c r="F95" i="56"/>
  <c r="F96" i="56"/>
  <c r="F97" i="56"/>
  <c r="F98" i="56"/>
  <c r="F99" i="56"/>
  <c r="C15" i="56"/>
  <c r="C16" i="56"/>
  <c r="C17" i="56"/>
  <c r="C18" i="56"/>
  <c r="C19" i="56"/>
  <c r="C20" i="56"/>
  <c r="C21" i="56"/>
  <c r="C22" i="56"/>
  <c r="C23" i="56"/>
  <c r="C24" i="56"/>
  <c r="C25" i="56"/>
  <c r="C26" i="56"/>
  <c r="C27" i="56"/>
  <c r="C28" i="56"/>
  <c r="C29" i="56"/>
  <c r="C30" i="56"/>
  <c r="C31" i="56"/>
  <c r="C32" i="56"/>
  <c r="C33" i="56"/>
  <c r="C34" i="56"/>
  <c r="C35" i="56"/>
  <c r="C36" i="56"/>
  <c r="C37" i="56"/>
  <c r="C38" i="56"/>
  <c r="C39" i="56"/>
  <c r="C40" i="56"/>
  <c r="C41" i="56"/>
  <c r="C42" i="56"/>
  <c r="C43" i="56"/>
  <c r="C44" i="56"/>
  <c r="C45" i="56"/>
  <c r="C46" i="56"/>
  <c r="C47" i="56"/>
  <c r="C48" i="56"/>
  <c r="C49" i="56"/>
  <c r="C50" i="56"/>
  <c r="C51" i="56"/>
  <c r="C52" i="56"/>
  <c r="C53" i="56"/>
  <c r="C54" i="56"/>
  <c r="C55" i="56"/>
  <c r="C56" i="56"/>
  <c r="C57" i="56"/>
  <c r="C58" i="56"/>
  <c r="C59" i="56"/>
  <c r="C60" i="56"/>
  <c r="C61" i="56"/>
  <c r="C62" i="56"/>
  <c r="C63" i="56"/>
  <c r="C64" i="56"/>
  <c r="C65" i="56"/>
  <c r="C66" i="56"/>
  <c r="C67" i="56"/>
  <c r="C68" i="56"/>
  <c r="C69" i="56"/>
  <c r="C70" i="56"/>
  <c r="C71" i="56"/>
  <c r="C72" i="56"/>
  <c r="C73" i="56"/>
  <c r="C74" i="56"/>
  <c r="C75" i="56"/>
  <c r="C76" i="56"/>
  <c r="C77" i="56"/>
  <c r="C78" i="56"/>
  <c r="C79" i="56"/>
  <c r="C80" i="56"/>
  <c r="C81" i="56"/>
  <c r="C82" i="56"/>
  <c r="C83" i="56"/>
  <c r="C84" i="56"/>
  <c r="C85" i="56"/>
  <c r="C86" i="56"/>
  <c r="C87" i="56"/>
  <c r="C88" i="56"/>
  <c r="C89" i="56"/>
  <c r="C90" i="56"/>
  <c r="C91" i="56"/>
  <c r="C92" i="56"/>
  <c r="C93" i="56"/>
  <c r="C94" i="56"/>
  <c r="C95" i="56"/>
  <c r="C96" i="56"/>
  <c r="C97" i="56"/>
  <c r="C98" i="56"/>
  <c r="C99" i="56"/>
  <c r="C14" i="56"/>
  <c r="B101" i="58"/>
  <c r="B104" i="58" s="1"/>
  <c r="D14" i="52"/>
  <c r="B15" i="52"/>
  <c r="J15" i="52"/>
  <c r="D58" i="52"/>
  <c r="B59" i="52"/>
  <c r="J59" i="52"/>
  <c r="F61" i="52"/>
  <c r="B63" i="52"/>
  <c r="J63" i="52"/>
  <c r="H64" i="52"/>
  <c r="F65" i="52"/>
  <c r="D66" i="52"/>
  <c r="J67" i="52"/>
  <c r="F69" i="52"/>
  <c r="D70" i="52"/>
  <c r="B71" i="52"/>
  <c r="H72" i="52"/>
  <c r="F73" i="52"/>
  <c r="D74" i="52"/>
  <c r="B75" i="52"/>
  <c r="J75" i="52"/>
  <c r="H76" i="52"/>
  <c r="F77" i="52"/>
  <c r="D78" i="52"/>
  <c r="B79" i="52"/>
  <c r="J79" i="52"/>
  <c r="H80" i="52"/>
  <c r="F81" i="52"/>
  <c r="D82" i="52"/>
  <c r="B83" i="52"/>
  <c r="J83" i="52"/>
  <c r="H84" i="52"/>
  <c r="F85" i="52"/>
  <c r="D86" i="52"/>
  <c r="B87" i="52"/>
  <c r="J87" i="52"/>
  <c r="H88" i="52"/>
  <c r="F89" i="52"/>
  <c r="D90" i="52"/>
  <c r="B91" i="52"/>
  <c r="J91" i="52"/>
  <c r="H92" i="52"/>
  <c r="F93" i="52"/>
  <c r="D94" i="52"/>
  <c r="B95" i="52"/>
  <c r="J95" i="52"/>
  <c r="H96" i="52"/>
  <c r="F97" i="52"/>
  <c r="D98" i="52"/>
  <c r="B99" i="52"/>
  <c r="J99" i="52"/>
  <c r="D100" i="55"/>
  <c r="K14" i="52"/>
  <c r="I100" i="54"/>
  <c r="I62" i="52"/>
  <c r="G63" i="52"/>
  <c r="E64" i="52"/>
  <c r="C65" i="52"/>
  <c r="K65" i="52"/>
  <c r="I66" i="52"/>
  <c r="G67" i="52"/>
  <c r="E68" i="52"/>
  <c r="C69" i="52"/>
  <c r="K69" i="52"/>
  <c r="I70" i="52"/>
  <c r="G71" i="52"/>
  <c r="E72" i="52"/>
  <c r="B86" i="52"/>
  <c r="F88" i="52"/>
  <c r="D89" i="52"/>
  <c r="J94" i="52"/>
  <c r="H95" i="52"/>
  <c r="E17" i="56"/>
  <c r="E19" i="56"/>
  <c r="E21" i="56"/>
  <c r="E27" i="56"/>
  <c r="E29" i="56"/>
  <c r="E33" i="56"/>
  <c r="E37" i="56"/>
  <c r="E40" i="56"/>
  <c r="E43" i="56"/>
  <c r="E49" i="56"/>
  <c r="E53" i="56"/>
  <c r="E61" i="56"/>
  <c r="E65" i="56"/>
  <c r="E77" i="56"/>
  <c r="E81" i="56"/>
  <c r="E14" i="56"/>
  <c r="E15" i="56"/>
  <c r="E16" i="56"/>
  <c r="E18" i="56"/>
  <c r="E20" i="56"/>
  <c r="E22" i="56"/>
  <c r="E23" i="56"/>
  <c r="E25" i="56"/>
  <c r="E26" i="56"/>
  <c r="E28" i="56"/>
  <c r="E30" i="56"/>
  <c r="E31" i="56"/>
  <c r="E32" i="56"/>
  <c r="E34" i="56"/>
  <c r="E36" i="56"/>
  <c r="E38" i="56"/>
  <c r="E39" i="56"/>
  <c r="E41" i="56"/>
  <c r="E42" i="56"/>
  <c r="E44" i="56"/>
  <c r="E46" i="56"/>
  <c r="E47" i="56"/>
  <c r="E48" i="56"/>
  <c r="E50" i="56"/>
  <c r="E52" i="56"/>
  <c r="E54" i="56"/>
  <c r="E55" i="56"/>
  <c r="E57" i="56"/>
  <c r="E58" i="56"/>
  <c r="E60" i="56"/>
  <c r="E62" i="56"/>
  <c r="E63" i="56"/>
  <c r="E64" i="56"/>
  <c r="E66" i="56"/>
  <c r="E68" i="56"/>
  <c r="E70" i="56"/>
  <c r="E71" i="56"/>
  <c r="E73" i="56"/>
  <c r="E74" i="56"/>
  <c r="E76" i="56"/>
  <c r="E78" i="56"/>
  <c r="E79" i="56"/>
  <c r="E80" i="56"/>
  <c r="E82" i="56"/>
  <c r="E83" i="56"/>
  <c r="E84" i="56"/>
  <c r="E85" i="56"/>
  <c r="E86" i="56"/>
  <c r="E87" i="56"/>
  <c r="E88" i="56"/>
  <c r="E89" i="56"/>
  <c r="E90" i="56"/>
  <c r="E91" i="56"/>
  <c r="E92" i="56"/>
  <c r="E93" i="56"/>
  <c r="E94" i="56"/>
  <c r="E95" i="56"/>
  <c r="E96" i="56"/>
  <c r="E97" i="56"/>
  <c r="E98" i="56"/>
  <c r="E99" i="56"/>
  <c r="G100" i="53"/>
  <c r="G14" i="52"/>
  <c r="G14" i="56"/>
  <c r="H100" i="53"/>
  <c r="H14" i="52"/>
  <c r="K100" i="53"/>
  <c r="G16" i="52"/>
  <c r="C18" i="52"/>
  <c r="I19" i="52"/>
  <c r="G20" i="52"/>
  <c r="C22" i="52"/>
  <c r="K22" i="52"/>
  <c r="I23" i="52"/>
  <c r="E25" i="52"/>
  <c r="C26" i="52"/>
  <c r="K26" i="52"/>
  <c r="I27" i="52"/>
  <c r="G28" i="52"/>
  <c r="E29" i="52"/>
  <c r="C30" i="52"/>
  <c r="K30" i="52"/>
  <c r="I31" i="52"/>
  <c r="G32" i="52"/>
  <c r="E33" i="52"/>
  <c r="C34" i="52"/>
  <c r="K34" i="52"/>
  <c r="I35" i="52"/>
  <c r="G36" i="52"/>
  <c r="E37" i="52"/>
  <c r="C38" i="52"/>
  <c r="K38" i="52"/>
  <c r="I39" i="52"/>
  <c r="E41" i="52"/>
  <c r="C42" i="52"/>
  <c r="K42" i="52"/>
  <c r="I43" i="52"/>
  <c r="G44" i="52"/>
  <c r="E45" i="52"/>
  <c r="C46" i="52"/>
  <c r="K46" i="52"/>
  <c r="I47" i="52"/>
  <c r="G48" i="52"/>
  <c r="E49" i="52"/>
  <c r="C50" i="52"/>
  <c r="K50" i="52"/>
  <c r="I51" i="52"/>
  <c r="G52" i="52"/>
  <c r="E53" i="52"/>
  <c r="C54" i="52"/>
  <c r="K54" i="52"/>
  <c r="I55" i="52"/>
  <c r="G56" i="52"/>
  <c r="E57" i="52"/>
  <c r="C58" i="52"/>
  <c r="K58" i="52"/>
  <c r="I59" i="52"/>
  <c r="G60" i="52"/>
  <c r="E61" i="52"/>
  <c r="C62" i="52"/>
  <c r="K62" i="52"/>
  <c r="I63" i="52"/>
  <c r="G64" i="52"/>
  <c r="E65" i="52"/>
  <c r="C66" i="52"/>
  <c r="K66" i="52"/>
  <c r="I67" i="52"/>
  <c r="G68" i="52"/>
  <c r="E69" i="52"/>
  <c r="C70" i="52"/>
  <c r="K70" i="52"/>
  <c r="I71" i="52"/>
  <c r="G72" i="52"/>
  <c r="E73" i="52"/>
  <c r="C74" i="52"/>
  <c r="K74" i="52"/>
  <c r="I75" i="52"/>
  <c r="G76" i="52"/>
  <c r="E77" i="52"/>
  <c r="C78" i="52"/>
  <c r="K78" i="52"/>
  <c r="I79" i="52"/>
  <c r="G80" i="52"/>
  <c r="E81" i="52"/>
  <c r="C82" i="52"/>
  <c r="K82" i="52"/>
  <c r="I83" i="52"/>
  <c r="G84" i="52"/>
  <c r="E85" i="52"/>
  <c r="C86" i="52"/>
  <c r="K86" i="52"/>
  <c r="I87" i="52"/>
  <c r="G88" i="52"/>
  <c r="E89" i="52"/>
  <c r="C90" i="52"/>
  <c r="K90" i="52"/>
  <c r="I91" i="52"/>
  <c r="G92" i="52"/>
  <c r="E93" i="52"/>
  <c r="C94" i="52"/>
  <c r="K94" i="52"/>
  <c r="I95" i="52"/>
  <c r="G96" i="52"/>
  <c r="E97" i="52"/>
  <c r="C98" i="52"/>
  <c r="K98" i="52"/>
  <c r="I99" i="52"/>
  <c r="C100" i="55"/>
  <c r="K100" i="55"/>
  <c r="I14" i="56"/>
  <c r="I101" i="56" s="1"/>
  <c r="C100" i="53"/>
  <c r="E17" i="52"/>
  <c r="K18" i="52"/>
  <c r="E21" i="52"/>
  <c r="G24" i="52"/>
  <c r="G40" i="52"/>
  <c r="I14" i="52"/>
  <c r="H100" i="54"/>
  <c r="B100" i="54"/>
  <c r="J100" i="54"/>
  <c r="F100" i="55"/>
  <c r="B14" i="56"/>
  <c r="B101" i="56" s="1"/>
  <c r="B104" i="56" s="1"/>
  <c r="E100" i="54"/>
  <c r="G57" i="52"/>
  <c r="E58" i="52"/>
  <c r="C59" i="52"/>
  <c r="K59" i="52"/>
  <c r="I60" i="52"/>
  <c r="G61" i="52"/>
  <c r="E62" i="52"/>
  <c r="C63" i="52"/>
  <c r="K63" i="52"/>
  <c r="I64" i="52"/>
  <c r="G65" i="52"/>
  <c r="E66" i="52"/>
  <c r="C67" i="52"/>
  <c r="K67" i="52"/>
  <c r="I68" i="52"/>
  <c r="G69" i="52"/>
  <c r="E70" i="52"/>
  <c r="C71" i="52"/>
  <c r="K71" i="52"/>
  <c r="I72" i="52"/>
  <c r="G73" i="52"/>
  <c r="I76" i="52"/>
  <c r="K79" i="52"/>
  <c r="C83" i="52"/>
  <c r="E86" i="52"/>
  <c r="F14" i="56"/>
  <c r="F100" i="54"/>
  <c r="B100" i="55"/>
  <c r="J100" i="55"/>
  <c r="C73" i="52"/>
  <c r="K73" i="52"/>
  <c r="I74" i="52"/>
  <c r="G75" i="52"/>
  <c r="E76" i="52"/>
  <c r="C77" i="52"/>
  <c r="K77" i="52"/>
  <c r="I78" i="52"/>
  <c r="G79" i="52"/>
  <c r="E80" i="52"/>
  <c r="C81" i="52"/>
  <c r="K81" i="52"/>
  <c r="I82" i="52"/>
  <c r="G83" i="52"/>
  <c r="E84" i="52"/>
  <c r="C85" i="52"/>
  <c r="K85" i="52"/>
  <c r="I86" i="52"/>
  <c r="G87" i="52"/>
  <c r="E88" i="52"/>
  <c r="C89" i="52"/>
  <c r="K89" i="52"/>
  <c r="I90" i="52"/>
  <c r="G91" i="52"/>
  <c r="E92" i="52"/>
  <c r="C93" i="52"/>
  <c r="K93" i="52"/>
  <c r="I94" i="52"/>
  <c r="G95" i="52"/>
  <c r="E96" i="52"/>
  <c r="C97" i="52"/>
  <c r="K97" i="52"/>
  <c r="I98" i="52"/>
  <c r="G99" i="52"/>
  <c r="H100" i="55"/>
  <c r="D100" i="53"/>
  <c r="E100" i="53"/>
  <c r="I100" i="53"/>
  <c r="F100" i="53"/>
  <c r="J100" i="53"/>
  <c r="C100" i="54"/>
  <c r="G100" i="54"/>
  <c r="K100" i="54"/>
  <c r="E100" i="55"/>
  <c r="I100" i="55"/>
  <c r="I104" i="56" l="1"/>
  <c r="H104" i="56"/>
  <c r="D101" i="56"/>
  <c r="B100" i="52"/>
  <c r="D100" i="52"/>
  <c r="K100" i="52"/>
  <c r="F101" i="56"/>
  <c r="I100" i="52"/>
  <c r="G101" i="56"/>
  <c r="F100" i="52"/>
  <c r="J100" i="52"/>
  <c r="C101" i="56"/>
  <c r="E100" i="52"/>
  <c r="H100" i="52"/>
  <c r="G100" i="52"/>
  <c r="C100" i="52"/>
  <c r="E101" i="56"/>
  <c r="D45" i="48"/>
  <c r="O46" i="44"/>
  <c r="M44" i="44"/>
  <c r="J41" i="44"/>
  <c r="N39" i="44"/>
  <c r="L38" i="44"/>
  <c r="K37" i="44"/>
  <c r="J37" i="44"/>
  <c r="K36" i="44"/>
  <c r="O35" i="44"/>
  <c r="N35" i="44"/>
  <c r="M34" i="44"/>
  <c r="L34" i="44"/>
  <c r="K33" i="44"/>
  <c r="J33" i="44"/>
  <c r="K32" i="44"/>
  <c r="O31" i="44"/>
  <c r="N31" i="44"/>
  <c r="O30" i="44"/>
  <c r="M30" i="44"/>
  <c r="L30" i="44"/>
  <c r="J30" i="44"/>
  <c r="K29" i="44"/>
  <c r="J29" i="44"/>
  <c r="K28" i="44"/>
  <c r="O27" i="44"/>
  <c r="N27" i="44"/>
  <c r="M26" i="44"/>
  <c r="L26" i="44"/>
  <c r="K25" i="44"/>
  <c r="J25" i="44"/>
  <c r="K24" i="44"/>
  <c r="O23" i="44"/>
  <c r="N23" i="44"/>
  <c r="M22" i="44"/>
  <c r="L22" i="44"/>
  <c r="M21" i="44"/>
  <c r="K21" i="44"/>
  <c r="J21" i="44"/>
  <c r="N20" i="44"/>
  <c r="O19" i="44"/>
  <c r="N19" i="44"/>
  <c r="M18" i="44"/>
  <c r="L18" i="44"/>
  <c r="K17" i="44"/>
  <c r="J17" i="44"/>
  <c r="L45" i="44"/>
  <c r="N26" i="44"/>
  <c r="C104" i="56" l="1"/>
  <c r="E104" i="56"/>
  <c r="G104" i="56"/>
  <c r="F104" i="56"/>
  <c r="D104" i="56"/>
  <c r="M34" i="48"/>
  <c r="I48" i="48"/>
  <c r="L27" i="44"/>
  <c r="L49" i="44"/>
  <c r="M19" i="48"/>
  <c r="I21" i="48"/>
  <c r="M23" i="48"/>
  <c r="I25" i="48"/>
  <c r="M27" i="48"/>
  <c r="I29" i="48"/>
  <c r="M31" i="48"/>
  <c r="I33" i="48"/>
  <c r="M35" i="48"/>
  <c r="I37" i="48"/>
  <c r="M39" i="48"/>
  <c r="I41" i="48"/>
  <c r="M43" i="48"/>
  <c r="I45" i="48"/>
  <c r="M47" i="48"/>
  <c r="I49" i="48"/>
  <c r="C50" i="48"/>
  <c r="K50" i="48"/>
  <c r="I31" i="48"/>
  <c r="L42" i="44"/>
  <c r="N43" i="44"/>
  <c r="J45" i="44"/>
  <c r="L46" i="44"/>
  <c r="N47" i="44"/>
  <c r="J49" i="44"/>
  <c r="L20" i="44"/>
  <c r="J47" i="44"/>
  <c r="N49" i="44"/>
  <c r="D24" i="48"/>
  <c r="F45" i="48"/>
  <c r="D17" i="48"/>
  <c r="L17" i="48"/>
  <c r="F18" i="48"/>
  <c r="H19" i="48"/>
  <c r="D21" i="48"/>
  <c r="L21" i="48"/>
  <c r="F22" i="48"/>
  <c r="H23" i="48"/>
  <c r="D25" i="48"/>
  <c r="L25" i="48"/>
  <c r="F26" i="48"/>
  <c r="H27" i="48"/>
  <c r="D29" i="48"/>
  <c r="L29" i="48"/>
  <c r="F30" i="48"/>
  <c r="H31" i="48"/>
  <c r="D33" i="48"/>
  <c r="L33" i="48"/>
  <c r="F34" i="48"/>
  <c r="H35" i="48"/>
  <c r="D37" i="48"/>
  <c r="L37" i="48"/>
  <c r="F38" i="48"/>
  <c r="H39" i="48"/>
  <c r="D41" i="48"/>
  <c r="L41" i="48"/>
  <c r="F42" i="48"/>
  <c r="H43" i="48"/>
  <c r="L45" i="48"/>
  <c r="F46" i="48"/>
  <c r="H47" i="48"/>
  <c r="D49" i="48"/>
  <c r="L49" i="48"/>
  <c r="F50" i="48"/>
  <c r="N50" i="48"/>
  <c r="M38" i="44"/>
  <c r="O39" i="44"/>
  <c r="K41" i="44"/>
  <c r="M42" i="44"/>
  <c r="O43" i="44"/>
  <c r="K45" i="44"/>
  <c r="M46" i="44"/>
  <c r="O47" i="44"/>
  <c r="K49" i="44"/>
  <c r="O17" i="44"/>
  <c r="O21" i="44"/>
  <c r="M32" i="44"/>
  <c r="K35" i="44"/>
  <c r="K43" i="44"/>
  <c r="M16" i="48"/>
  <c r="I18" i="48"/>
  <c r="M20" i="48"/>
  <c r="I22" i="48"/>
  <c r="M24" i="48"/>
  <c r="I26" i="48"/>
  <c r="M28" i="48"/>
  <c r="I30" i="48"/>
  <c r="M32" i="48"/>
  <c r="I34" i="48"/>
  <c r="M36" i="48"/>
  <c r="I38" i="48"/>
  <c r="M40" i="48"/>
  <c r="I42" i="48"/>
  <c r="M44" i="48"/>
  <c r="I46" i="48"/>
  <c r="M48" i="48"/>
  <c r="I50" i="48"/>
  <c r="I19" i="48"/>
  <c r="M21" i="48"/>
  <c r="M25" i="48"/>
  <c r="I27" i="48"/>
  <c r="M29" i="48"/>
  <c r="M33" i="48"/>
  <c r="I35" i="48"/>
  <c r="M37" i="48"/>
  <c r="I39" i="48"/>
  <c r="M41" i="48"/>
  <c r="I43" i="48"/>
  <c r="M45" i="48"/>
  <c r="I47" i="48"/>
  <c r="M49" i="48"/>
  <c r="G50" i="48"/>
  <c r="O50" i="48"/>
  <c r="M18" i="48"/>
  <c r="I32" i="48"/>
  <c r="I40" i="48"/>
  <c r="J16" i="44"/>
  <c r="L33" i="44"/>
  <c r="L37" i="44"/>
  <c r="N46" i="44"/>
  <c r="N16" i="44"/>
  <c r="J26" i="44"/>
  <c r="L47" i="44"/>
  <c r="N48" i="44"/>
  <c r="D16" i="48"/>
  <c r="L16" i="48"/>
  <c r="F17" i="48"/>
  <c r="H18" i="48"/>
  <c r="D20" i="48"/>
  <c r="L20" i="48"/>
  <c r="F21" i="48"/>
  <c r="H22" i="48"/>
  <c r="L24" i="48"/>
  <c r="F25" i="48"/>
  <c r="H26" i="48"/>
  <c r="D28" i="48"/>
  <c r="L28" i="48"/>
  <c r="F29" i="48"/>
  <c r="H30" i="48"/>
  <c r="D32" i="48"/>
  <c r="L32" i="48"/>
  <c r="F33" i="48"/>
  <c r="H34" i="48"/>
  <c r="D36" i="48"/>
  <c r="L36" i="48"/>
  <c r="F37" i="48"/>
  <c r="H38" i="48"/>
  <c r="D40" i="48"/>
  <c r="L40" i="48"/>
  <c r="F41" i="48"/>
  <c r="H42" i="48"/>
  <c r="D44" i="48"/>
  <c r="L44" i="48"/>
  <c r="H46" i="48"/>
  <c r="D48" i="48"/>
  <c r="L48" i="48"/>
  <c r="F49" i="48"/>
  <c r="L36" i="44"/>
  <c r="K19" i="44"/>
  <c r="O25" i="44"/>
  <c r="O33" i="44"/>
  <c r="M51" i="50"/>
  <c r="M55" i="50" s="1"/>
  <c r="M17" i="48"/>
  <c r="G51" i="49"/>
  <c r="G55" i="49" s="1"/>
  <c r="O51" i="49"/>
  <c r="O55" i="49" s="1"/>
  <c r="I51" i="49"/>
  <c r="I55" i="49" s="1"/>
  <c r="N33" i="44"/>
  <c r="J35" i="44"/>
  <c r="H51" i="49"/>
  <c r="H55" i="49" s="1"/>
  <c r="I16" i="48"/>
  <c r="M26" i="48"/>
  <c r="M30" i="48"/>
  <c r="I44" i="48"/>
  <c r="M50" i="48"/>
  <c r="J39" i="44"/>
  <c r="N41" i="44"/>
  <c r="N45" i="44"/>
  <c r="L48" i="44"/>
  <c r="J18" i="44"/>
  <c r="L19" i="44"/>
  <c r="J22" i="44"/>
  <c r="L23" i="44"/>
  <c r="N24" i="44"/>
  <c r="N28" i="44"/>
  <c r="L31" i="44"/>
  <c r="N32" i="44"/>
  <c r="J34" i="44"/>
  <c r="L35" i="44"/>
  <c r="J38" i="44"/>
  <c r="L39" i="44"/>
  <c r="J42" i="44"/>
  <c r="L43" i="44"/>
  <c r="J46" i="44"/>
  <c r="L17" i="44"/>
  <c r="N18" i="44"/>
  <c r="J20" i="44"/>
  <c r="L21" i="44"/>
  <c r="N22" i="44"/>
  <c r="J24" i="44"/>
  <c r="L25" i="44"/>
  <c r="J28" i="44"/>
  <c r="L29" i="44"/>
  <c r="N30" i="44"/>
  <c r="J32" i="44"/>
  <c r="N34" i="44"/>
  <c r="J36" i="44"/>
  <c r="N38" i="44"/>
  <c r="J40" i="44"/>
  <c r="L41" i="44"/>
  <c r="N42" i="44"/>
  <c r="J44" i="44"/>
  <c r="L44" i="44"/>
  <c r="H50" i="48"/>
  <c r="M20" i="44"/>
  <c r="K23" i="44"/>
  <c r="K27" i="44"/>
  <c r="O29" i="44"/>
  <c r="M40" i="44"/>
  <c r="K47" i="44"/>
  <c r="M48" i="44"/>
  <c r="J48" i="44"/>
  <c r="I23" i="48"/>
  <c r="D19" i="48"/>
  <c r="L19" i="48"/>
  <c r="F20" i="48"/>
  <c r="H21" i="48"/>
  <c r="D23" i="48"/>
  <c r="L23" i="48"/>
  <c r="F24" i="48"/>
  <c r="H25" i="48"/>
  <c r="D27" i="48"/>
  <c r="L27" i="48"/>
  <c r="F28" i="48"/>
  <c r="H29" i="48"/>
  <c r="D31" i="48"/>
  <c r="L31" i="48"/>
  <c r="F32" i="48"/>
  <c r="H33" i="48"/>
  <c r="D35" i="48"/>
  <c r="L35" i="48"/>
  <c r="F36" i="48"/>
  <c r="H37" i="48"/>
  <c r="D39" i="48"/>
  <c r="L39" i="48"/>
  <c r="F40" i="48"/>
  <c r="H41" i="48"/>
  <c r="D43" i="48"/>
  <c r="L43" i="48"/>
  <c r="F44" i="48"/>
  <c r="H45" i="48"/>
  <c r="D47" i="48"/>
  <c r="L47" i="48"/>
  <c r="F48" i="48"/>
  <c r="H49" i="48"/>
  <c r="J50" i="48"/>
  <c r="K46" i="44"/>
  <c r="D51" i="49"/>
  <c r="D55" i="49" s="1"/>
  <c r="I20" i="48"/>
  <c r="M22" i="48"/>
  <c r="I24" i="48"/>
  <c r="I28" i="48"/>
  <c r="I36" i="48"/>
  <c r="M38" i="48"/>
  <c r="M42" i="48"/>
  <c r="M46" i="48"/>
  <c r="E50" i="48"/>
  <c r="N17" i="44"/>
  <c r="J19" i="44"/>
  <c r="N21" i="44"/>
  <c r="J23" i="44"/>
  <c r="L24" i="44"/>
  <c r="N25" i="44"/>
  <c r="J27" i="44"/>
  <c r="L28" i="44"/>
  <c r="N29" i="44"/>
  <c r="J31" i="44"/>
  <c r="L32" i="44"/>
  <c r="N37" i="44"/>
  <c r="L40" i="44"/>
  <c r="J43" i="44"/>
  <c r="I51" i="50"/>
  <c r="I55" i="50" s="1"/>
  <c r="M24" i="44"/>
  <c r="M28" i="44"/>
  <c r="K31" i="44"/>
  <c r="M36" i="44"/>
  <c r="O37" i="44"/>
  <c r="K39" i="44"/>
  <c r="O41" i="44"/>
  <c r="I17" i="48"/>
  <c r="K51" i="49"/>
  <c r="K55" i="49" s="1"/>
  <c r="E51" i="49"/>
  <c r="E55" i="49" s="1"/>
  <c r="M51" i="49"/>
  <c r="M55" i="49" s="1"/>
  <c r="F51" i="51"/>
  <c r="F55" i="51" s="1"/>
  <c r="F16" i="48"/>
  <c r="N51" i="51"/>
  <c r="N55" i="51" s="1"/>
  <c r="H51" i="51"/>
  <c r="H55" i="51" s="1"/>
  <c r="H17" i="48"/>
  <c r="M16" i="44"/>
  <c r="M19" i="44"/>
  <c r="M23" i="44"/>
  <c r="M27" i="44"/>
  <c r="K30" i="44"/>
  <c r="O36" i="44"/>
  <c r="O40" i="44"/>
  <c r="K42" i="44"/>
  <c r="K16" i="44"/>
  <c r="M17" i="44"/>
  <c r="D51" i="50"/>
  <c r="D55" i="50" s="1"/>
  <c r="N36" i="44"/>
  <c r="N40" i="44"/>
  <c r="N44" i="44"/>
  <c r="H16" i="48"/>
  <c r="D18" i="48"/>
  <c r="L18" i="48"/>
  <c r="F19" i="48"/>
  <c r="H20" i="48"/>
  <c r="D22" i="48"/>
  <c r="L22" i="48"/>
  <c r="F23" i="48"/>
  <c r="H24" i="48"/>
  <c r="D26" i="48"/>
  <c r="L26" i="48"/>
  <c r="F27" i="48"/>
  <c r="H28" i="48"/>
  <c r="D30" i="48"/>
  <c r="L30" i="48"/>
  <c r="F31" i="48"/>
  <c r="H32" i="48"/>
  <c r="D34" i="48"/>
  <c r="L34" i="48"/>
  <c r="F35" i="48"/>
  <c r="H36" i="48"/>
  <c r="D38" i="48"/>
  <c r="L38" i="48"/>
  <c r="F39" i="48"/>
  <c r="H40" i="48"/>
  <c r="D42" i="48"/>
  <c r="L42" i="48"/>
  <c r="F43" i="48"/>
  <c r="H44" i="48"/>
  <c r="D46" i="48"/>
  <c r="L46" i="48"/>
  <c r="F47" i="48"/>
  <c r="H48" i="48"/>
  <c r="D50" i="48"/>
  <c r="L50" i="48"/>
  <c r="K18" i="44"/>
  <c r="O20" i="44"/>
  <c r="K22" i="44"/>
  <c r="O24" i="44"/>
  <c r="O28" i="44"/>
  <c r="M31" i="44"/>
  <c r="O32" i="44"/>
  <c r="K34" i="44"/>
  <c r="K38" i="44"/>
  <c r="O44" i="44"/>
  <c r="O18" i="44"/>
  <c r="K20" i="44"/>
  <c r="O22" i="44"/>
  <c r="M25" i="44"/>
  <c r="M29" i="44"/>
  <c r="O34" i="44"/>
  <c r="M37" i="44"/>
  <c r="K40" i="44"/>
  <c r="O42" i="44"/>
  <c r="M45" i="44"/>
  <c r="K48" i="44"/>
  <c r="M49" i="44"/>
  <c r="F51" i="49"/>
  <c r="F55" i="49" s="1"/>
  <c r="N51" i="49"/>
  <c r="N55" i="49" s="1"/>
  <c r="L51" i="50"/>
  <c r="L55" i="50" s="1"/>
  <c r="G51" i="51"/>
  <c r="G55" i="51" s="1"/>
  <c r="O51" i="51"/>
  <c r="O55" i="51" s="1"/>
  <c r="I51" i="51"/>
  <c r="I55" i="51" s="1"/>
  <c r="O45" i="44"/>
  <c r="O49" i="44"/>
  <c r="B51" i="51"/>
  <c r="B55" i="51" s="1"/>
  <c r="J51" i="51"/>
  <c r="J55" i="51" s="1"/>
  <c r="D51" i="51"/>
  <c r="D55" i="51" s="1"/>
  <c r="L51" i="51"/>
  <c r="L55" i="51" s="1"/>
  <c r="J51" i="49"/>
  <c r="J55" i="49" s="1"/>
  <c r="L51" i="49"/>
  <c r="L55" i="49" s="1"/>
  <c r="F51" i="50"/>
  <c r="F55" i="50" s="1"/>
  <c r="H51" i="50"/>
  <c r="H55" i="50" s="1"/>
  <c r="C51" i="51"/>
  <c r="C55" i="51" s="1"/>
  <c r="K51" i="51"/>
  <c r="K55" i="51" s="1"/>
  <c r="E51" i="51"/>
  <c r="E55" i="51" s="1"/>
  <c r="M51" i="51"/>
  <c r="M55" i="51" s="1"/>
  <c r="L16" i="44"/>
  <c r="O16" i="44"/>
  <c r="K26" i="44"/>
  <c r="O26" i="44"/>
  <c r="M33" i="44"/>
  <c r="M35" i="44"/>
  <c r="O38" i="44"/>
  <c r="M39" i="44"/>
  <c r="M41" i="44"/>
  <c r="M43" i="44"/>
  <c r="K44" i="44"/>
  <c r="M47" i="44"/>
  <c r="O48" i="44"/>
  <c r="M51" i="48" l="1"/>
  <c r="J50" i="44"/>
  <c r="I51" i="48"/>
  <c r="D51" i="48"/>
  <c r="D55" i="48" s="1"/>
  <c r="N50" i="44"/>
  <c r="L51" i="48"/>
  <c r="O50" i="44"/>
  <c r="L50" i="44"/>
  <c r="H51" i="48"/>
  <c r="M50" i="44"/>
  <c r="F51" i="48"/>
  <c r="F55" i="48" s="1"/>
  <c r="K50" i="44"/>
  <c r="H55" i="48" l="1"/>
  <c r="L55" i="48"/>
  <c r="I55" i="48"/>
  <c r="M55" i="48"/>
  <c r="U21" i="40"/>
  <c r="U25" i="40"/>
  <c r="U29" i="40"/>
  <c r="U22" i="40"/>
  <c r="U23" i="40"/>
  <c r="U26" i="40"/>
  <c r="U27" i="40"/>
  <c r="U30" i="40"/>
  <c r="U31" i="40"/>
  <c r="U24" i="40"/>
  <c r="U20" i="40"/>
  <c r="U28" i="40"/>
  <c r="U13" i="40"/>
  <c r="U19" i="40" l="1"/>
  <c r="U33" i="40"/>
  <c r="U41" i="40" l="1"/>
  <c r="I118" i="39"/>
  <c r="I122" i="39" s="1"/>
  <c r="G118" i="39"/>
  <c r="G122" i="39" s="1"/>
  <c r="C118" i="39"/>
  <c r="C122" i="39" s="1"/>
  <c r="E17" i="34"/>
  <c r="E67" i="31"/>
  <c r="C67" i="31"/>
  <c r="D65" i="31"/>
  <c r="D63" i="31"/>
  <c r="D61" i="31"/>
  <c r="D59" i="31"/>
  <c r="D57" i="31"/>
  <c r="D55" i="31"/>
  <c r="D53" i="31"/>
  <c r="D51" i="31"/>
  <c r="D49" i="31"/>
  <c r="D47" i="31"/>
  <c r="D45" i="31"/>
  <c r="D43" i="31"/>
  <c r="D41" i="31"/>
  <c r="D39" i="31"/>
  <c r="D37" i="31"/>
  <c r="D35" i="31"/>
  <c r="D33" i="31"/>
  <c r="D31" i="31"/>
  <c r="D29" i="31"/>
  <c r="D28" i="31"/>
  <c r="D27" i="31"/>
  <c r="D25" i="31"/>
  <c r="D23" i="31"/>
  <c r="D21" i="31"/>
  <c r="D19" i="31"/>
  <c r="D17" i="31"/>
  <c r="B67" i="31"/>
  <c r="B47" i="31"/>
  <c r="E66" i="28"/>
  <c r="B66" i="28"/>
  <c r="B64" i="28"/>
  <c r="B62" i="28"/>
  <c r="B60" i="28"/>
  <c r="B58" i="28"/>
  <c r="B56" i="28"/>
  <c r="B54" i="28"/>
  <c r="B52" i="28"/>
  <c r="E50" i="28"/>
  <c r="B50" i="28"/>
  <c r="E48" i="28"/>
  <c r="D48" i="28"/>
  <c r="B48" i="28"/>
  <c r="B46" i="28"/>
  <c r="B44" i="28"/>
  <c r="B42" i="28"/>
  <c r="B40" i="28"/>
  <c r="E38" i="28"/>
  <c r="B38" i="28"/>
  <c r="B36" i="28"/>
  <c r="B34" i="28"/>
  <c r="B33" i="28"/>
  <c r="E32" i="28"/>
  <c r="B32" i="28"/>
  <c r="B30" i="28"/>
  <c r="B28" i="28"/>
  <c r="B26" i="28"/>
  <c r="B24" i="28"/>
  <c r="E22" i="28"/>
  <c r="B22" i="28"/>
  <c r="B20" i="28"/>
  <c r="B18" i="28"/>
  <c r="B16" i="28"/>
  <c r="E42" i="28"/>
  <c r="D40" i="28"/>
  <c r="D24" i="28"/>
  <c r="E23" i="28"/>
  <c r="B65" i="20"/>
  <c r="B64" i="20"/>
  <c r="B63" i="20"/>
  <c r="B61" i="20"/>
  <c r="B60" i="20"/>
  <c r="B59" i="20"/>
  <c r="B57" i="20"/>
  <c r="B56" i="20"/>
  <c r="B55" i="20"/>
  <c r="B53" i="20"/>
  <c r="B52" i="20"/>
  <c r="B51" i="20"/>
  <c r="B49" i="20"/>
  <c r="B47" i="20"/>
  <c r="B45" i="20"/>
  <c r="B44" i="20"/>
  <c r="B43" i="20"/>
  <c r="B41" i="20"/>
  <c r="B39" i="20"/>
  <c r="B38" i="20"/>
  <c r="B37" i="20"/>
  <c r="B35" i="20"/>
  <c r="B33" i="20"/>
  <c r="B31" i="20"/>
  <c r="B30" i="20"/>
  <c r="B29" i="20"/>
  <c r="B27" i="20"/>
  <c r="B25" i="20"/>
  <c r="B23" i="20"/>
  <c r="B21" i="20"/>
  <c r="B19" i="20"/>
  <c r="B17" i="20"/>
  <c r="B17" i="28" l="1"/>
  <c r="B37" i="28"/>
  <c r="B49" i="28"/>
  <c r="B57" i="28"/>
  <c r="B61" i="28"/>
  <c r="B65" i="28"/>
  <c r="E49" i="31"/>
  <c r="E69" i="36"/>
  <c r="E72" i="36" s="1"/>
  <c r="D20" i="28"/>
  <c r="D36" i="28"/>
  <c r="E17" i="20"/>
  <c r="E19" i="20"/>
  <c r="E23" i="20"/>
  <c r="E25" i="20"/>
  <c r="E27" i="20"/>
  <c r="E31" i="20"/>
  <c r="E33" i="20"/>
  <c r="E35" i="20"/>
  <c r="E39" i="20"/>
  <c r="E41" i="20"/>
  <c r="E43" i="20"/>
  <c r="E47" i="20"/>
  <c r="E51" i="20"/>
  <c r="E55" i="20"/>
  <c r="E59" i="20"/>
  <c r="E63" i="20"/>
  <c r="E17" i="28"/>
  <c r="E21" i="28"/>
  <c r="E27" i="28"/>
  <c r="E29" i="28"/>
  <c r="E31" i="28"/>
  <c r="E33" i="28"/>
  <c r="E37" i="28"/>
  <c r="E39" i="28"/>
  <c r="E43" i="28"/>
  <c r="E45" i="28"/>
  <c r="E47" i="28"/>
  <c r="E49" i="28"/>
  <c r="E51" i="28"/>
  <c r="E53" i="28"/>
  <c r="E55" i="28"/>
  <c r="E57" i="28"/>
  <c r="E59" i="28"/>
  <c r="E61" i="28"/>
  <c r="E63" i="28"/>
  <c r="E65" i="28"/>
  <c r="E118" i="39"/>
  <c r="E122" i="39" s="1"/>
  <c r="B16" i="24"/>
  <c r="B66" i="24"/>
  <c r="D16" i="28"/>
  <c r="E30" i="20"/>
  <c r="B18" i="31"/>
  <c r="B20" i="31"/>
  <c r="B22" i="31"/>
  <c r="B24" i="31"/>
  <c r="B26" i="31"/>
  <c r="B28" i="31"/>
  <c r="B30" i="31"/>
  <c r="B32" i="31"/>
  <c r="B34" i="31"/>
  <c r="B36" i="31"/>
  <c r="B38" i="31"/>
  <c r="B40" i="31"/>
  <c r="B42" i="31"/>
  <c r="B44" i="31"/>
  <c r="B46" i="31"/>
  <c r="B48" i="31"/>
  <c r="B50" i="31"/>
  <c r="B52" i="31"/>
  <c r="B54" i="31"/>
  <c r="B56" i="31"/>
  <c r="B58" i="31"/>
  <c r="B60" i="31"/>
  <c r="B62" i="31"/>
  <c r="B64" i="31"/>
  <c r="B69" i="33"/>
  <c r="B72" i="33" s="1"/>
  <c r="B23" i="31"/>
  <c r="B31" i="31"/>
  <c r="B39" i="31"/>
  <c r="B55" i="31"/>
  <c r="B63" i="31"/>
  <c r="H118" i="39"/>
  <c r="H122" i="39" s="1"/>
  <c r="E22" i="20"/>
  <c r="D28" i="28"/>
  <c r="D32" i="28"/>
  <c r="C18" i="31"/>
  <c r="C22" i="31"/>
  <c r="C26" i="31"/>
  <c r="C30" i="31"/>
  <c r="C34" i="31"/>
  <c r="C38" i="31"/>
  <c r="C42" i="31"/>
  <c r="C46" i="31"/>
  <c r="C50" i="31"/>
  <c r="C54" i="31"/>
  <c r="C58" i="31"/>
  <c r="C62" i="31"/>
  <c r="D20" i="31"/>
  <c r="D36" i="31"/>
  <c r="D44" i="31"/>
  <c r="D52" i="31"/>
  <c r="D60" i="31"/>
  <c r="E24" i="20"/>
  <c r="E60" i="20"/>
  <c r="D44" i="28"/>
  <c r="C20" i="31"/>
  <c r="C24" i="31"/>
  <c r="C28" i="31"/>
  <c r="C32" i="31"/>
  <c r="C36" i="31"/>
  <c r="C40" i="31"/>
  <c r="C44" i="31"/>
  <c r="C48" i="31"/>
  <c r="C52" i="31"/>
  <c r="C56" i="31"/>
  <c r="C60" i="31"/>
  <c r="C64" i="31"/>
  <c r="C17" i="20"/>
  <c r="C19" i="20"/>
  <c r="C25" i="20"/>
  <c r="C27" i="20"/>
  <c r="C33" i="20"/>
  <c r="C35" i="20"/>
  <c r="C41" i="20"/>
  <c r="E17" i="31"/>
  <c r="E25" i="31"/>
  <c r="E33" i="31"/>
  <c r="E41" i="31"/>
  <c r="E57" i="31"/>
  <c r="E65" i="31"/>
  <c r="E18" i="31"/>
  <c r="E20" i="31"/>
  <c r="E22" i="31"/>
  <c r="E24" i="31"/>
  <c r="E26" i="31"/>
  <c r="E28" i="31"/>
  <c r="E30" i="31"/>
  <c r="E32" i="31"/>
  <c r="E34" i="31"/>
  <c r="E36" i="31"/>
  <c r="E38" i="31"/>
  <c r="E40" i="31"/>
  <c r="E42" i="31"/>
  <c r="E44" i="31"/>
  <c r="E48" i="31"/>
  <c r="E50" i="31"/>
  <c r="E52" i="31"/>
  <c r="E54" i="31"/>
  <c r="E56" i="31"/>
  <c r="E58" i="31"/>
  <c r="E60" i="31"/>
  <c r="E62" i="31"/>
  <c r="E64" i="31"/>
  <c r="J118" i="39"/>
  <c r="J122" i="39" s="1"/>
  <c r="E32" i="20"/>
  <c r="E28" i="28"/>
  <c r="E34" i="28"/>
  <c r="E54" i="28"/>
  <c r="E60" i="28"/>
  <c r="E40" i="28"/>
  <c r="E38" i="20"/>
  <c r="E52" i="20"/>
  <c r="B21" i="28"/>
  <c r="B53" i="28"/>
  <c r="E46" i="20"/>
  <c r="C17" i="31"/>
  <c r="C19" i="31"/>
  <c r="C21" i="31"/>
  <c r="C23" i="31"/>
  <c r="C25" i="31"/>
  <c r="C27" i="31"/>
  <c r="C29" i="31"/>
  <c r="C31" i="31"/>
  <c r="C33" i="31"/>
  <c r="C35" i="31"/>
  <c r="C37" i="31"/>
  <c r="C39" i="31"/>
  <c r="C41" i="31"/>
  <c r="C43" i="31"/>
  <c r="C45" i="31"/>
  <c r="C47" i="31"/>
  <c r="C49" i="31"/>
  <c r="C51" i="31"/>
  <c r="C53" i="31"/>
  <c r="C55" i="31"/>
  <c r="C57" i="31"/>
  <c r="C59" i="31"/>
  <c r="C61" i="31"/>
  <c r="C63" i="31"/>
  <c r="C65" i="31"/>
  <c r="C18" i="20"/>
  <c r="C20" i="20"/>
  <c r="C22" i="20"/>
  <c r="C24" i="20"/>
  <c r="C26" i="20"/>
  <c r="C28" i="20"/>
  <c r="C30" i="20"/>
  <c r="C32" i="20"/>
  <c r="C34" i="20"/>
  <c r="C36" i="20"/>
  <c r="C38" i="20"/>
  <c r="C40" i="20"/>
  <c r="C42" i="20"/>
  <c r="C44" i="20"/>
  <c r="C46" i="20"/>
  <c r="C48" i="20"/>
  <c r="C50" i="20"/>
  <c r="C52" i="20"/>
  <c r="C54" i="20"/>
  <c r="C56" i="20"/>
  <c r="C58" i="20"/>
  <c r="C60" i="20"/>
  <c r="C62" i="20"/>
  <c r="C64" i="20"/>
  <c r="C66" i="20"/>
  <c r="B20" i="20"/>
  <c r="B22" i="20"/>
  <c r="B24" i="20"/>
  <c r="B28" i="20"/>
  <c r="B32" i="20"/>
  <c r="B36" i="20"/>
  <c r="B40" i="20"/>
  <c r="B46" i="20"/>
  <c r="B48" i="20"/>
  <c r="B50" i="20"/>
  <c r="B54" i="20"/>
  <c r="B58" i="20"/>
  <c r="B62" i="20"/>
  <c r="B66" i="20"/>
  <c r="E16" i="28"/>
  <c r="E18" i="28"/>
  <c r="E20" i="28"/>
  <c r="E24" i="28"/>
  <c r="E26" i="28"/>
  <c r="E30" i="28"/>
  <c r="E36" i="28"/>
  <c r="E44" i="28"/>
  <c r="E46" i="28"/>
  <c r="E52" i="28"/>
  <c r="E56" i="28"/>
  <c r="E58" i="28"/>
  <c r="E62" i="28"/>
  <c r="E64" i="28"/>
  <c r="E19" i="28"/>
  <c r="E25" i="28"/>
  <c r="E35" i="28"/>
  <c r="E41" i="28"/>
  <c r="E46" i="31"/>
  <c r="E16" i="20"/>
  <c r="D21" i="28"/>
  <c r="D25" i="28"/>
  <c r="D29" i="28"/>
  <c r="D33" i="28"/>
  <c r="D37" i="28"/>
  <c r="D41" i="28"/>
  <c r="D45" i="28"/>
  <c r="B17" i="31"/>
  <c r="B19" i="31"/>
  <c r="B21" i="31"/>
  <c r="B25" i="31"/>
  <c r="B27" i="31"/>
  <c r="B29" i="31"/>
  <c r="B33" i="31"/>
  <c r="B35" i="31"/>
  <c r="B37" i="31"/>
  <c r="B41" i="31"/>
  <c r="B43" i="31"/>
  <c r="B45" i="31"/>
  <c r="B49" i="31"/>
  <c r="B51" i="31"/>
  <c r="B53" i="31"/>
  <c r="B57" i="31"/>
  <c r="B59" i="31"/>
  <c r="B61" i="31"/>
  <c r="B65" i="31"/>
  <c r="E18" i="20"/>
  <c r="E20" i="20"/>
  <c r="E26" i="20"/>
  <c r="E28" i="20"/>
  <c r="E34" i="20"/>
  <c r="E36" i="20"/>
  <c r="E40" i="20"/>
  <c r="E42" i="20"/>
  <c r="E44" i="20"/>
  <c r="E48" i="20"/>
  <c r="E50" i="20"/>
  <c r="E54" i="20"/>
  <c r="E56" i="20"/>
  <c r="E58" i="20"/>
  <c r="E62" i="20"/>
  <c r="E64" i="20"/>
  <c r="E66" i="20"/>
  <c r="D50" i="20"/>
  <c r="D54" i="20"/>
  <c r="D58" i="20"/>
  <c r="D62" i="20"/>
  <c r="D66" i="20"/>
  <c r="B17" i="34"/>
  <c r="C43" i="20"/>
  <c r="B19" i="28"/>
  <c r="B23" i="28"/>
  <c r="B25" i="28"/>
  <c r="B27" i="28"/>
  <c r="B29" i="28"/>
  <c r="B31" i="28"/>
  <c r="B35" i="28"/>
  <c r="B39" i="28"/>
  <c r="B41" i="28"/>
  <c r="B43" i="28"/>
  <c r="B45" i="28"/>
  <c r="B47" i="28"/>
  <c r="B51" i="28"/>
  <c r="B55" i="28"/>
  <c r="B59" i="28"/>
  <c r="B63" i="28"/>
  <c r="D16" i="31"/>
  <c r="D18" i="31"/>
  <c r="D22" i="31"/>
  <c r="D24" i="31"/>
  <c r="D26" i="31"/>
  <c r="D30" i="31"/>
  <c r="D32" i="31"/>
  <c r="D34" i="31"/>
  <c r="D38" i="31"/>
  <c r="D40" i="31"/>
  <c r="D42" i="31"/>
  <c r="D46" i="31"/>
  <c r="D48" i="31"/>
  <c r="D50" i="31"/>
  <c r="D54" i="31"/>
  <c r="D56" i="31"/>
  <c r="D58" i="31"/>
  <c r="D62" i="31"/>
  <c r="D64" i="31"/>
  <c r="D17" i="34"/>
  <c r="D66" i="24"/>
  <c r="E69" i="32"/>
  <c r="E72" i="32" s="1"/>
  <c r="E19" i="31"/>
  <c r="E21" i="31"/>
  <c r="E23" i="31"/>
  <c r="E27" i="31"/>
  <c r="E29" i="31"/>
  <c r="E31" i="31"/>
  <c r="E35" i="31"/>
  <c r="E37" i="31"/>
  <c r="E39" i="31"/>
  <c r="E43" i="31"/>
  <c r="E45" i="31"/>
  <c r="E47" i="31"/>
  <c r="E51" i="31"/>
  <c r="E53" i="31"/>
  <c r="E55" i="31"/>
  <c r="E59" i="31"/>
  <c r="E61" i="31"/>
  <c r="E63" i="31"/>
  <c r="B16" i="31"/>
  <c r="E16" i="34"/>
  <c r="C21" i="20"/>
  <c r="C23" i="20"/>
  <c r="C29" i="20"/>
  <c r="C31" i="20"/>
  <c r="C37" i="20"/>
  <c r="C39" i="20"/>
  <c r="C45" i="20"/>
  <c r="C47" i="20"/>
  <c r="C49" i="20"/>
  <c r="C51" i="20"/>
  <c r="C53" i="20"/>
  <c r="C55" i="20"/>
  <c r="C57" i="20"/>
  <c r="C59" i="20"/>
  <c r="C61" i="20"/>
  <c r="C63" i="20"/>
  <c r="C65" i="20"/>
  <c r="B18" i="20"/>
  <c r="B26" i="20"/>
  <c r="B34" i="20"/>
  <c r="B42" i="20"/>
  <c r="B16" i="20"/>
  <c r="E21" i="20"/>
  <c r="E29" i="20"/>
  <c r="E37" i="20"/>
  <c r="E45" i="20"/>
  <c r="D17" i="28"/>
  <c r="E16" i="31"/>
  <c r="E69" i="33"/>
  <c r="E72" i="33" s="1"/>
  <c r="C16" i="20"/>
  <c r="D19" i="28"/>
  <c r="D23" i="28"/>
  <c r="D27" i="28"/>
  <c r="D31" i="28"/>
  <c r="D35" i="28"/>
  <c r="D39" i="28"/>
  <c r="D43" i="28"/>
  <c r="D47" i="28"/>
  <c r="D49" i="28"/>
  <c r="D51" i="28"/>
  <c r="D53" i="28"/>
  <c r="D55" i="28"/>
  <c r="D57" i="28"/>
  <c r="D59" i="28"/>
  <c r="D61" i="28"/>
  <c r="D63" i="28"/>
  <c r="D65" i="28"/>
  <c r="B69" i="36"/>
  <c r="B72" i="36" s="1"/>
  <c r="C66" i="24"/>
  <c r="C16" i="34"/>
  <c r="D17" i="20"/>
  <c r="D19" i="20"/>
  <c r="D21" i="20"/>
  <c r="D23" i="20"/>
  <c r="D25" i="20"/>
  <c r="D27" i="20"/>
  <c r="D29" i="20"/>
  <c r="D31" i="20"/>
  <c r="D33" i="20"/>
  <c r="D35" i="20"/>
  <c r="D37" i="20"/>
  <c r="D39" i="20"/>
  <c r="D41" i="20"/>
  <c r="D43" i="20"/>
  <c r="D45" i="20"/>
  <c r="D47" i="20"/>
  <c r="D49" i="20"/>
  <c r="D51" i="20"/>
  <c r="D53" i="20"/>
  <c r="D55" i="20"/>
  <c r="D57" i="20"/>
  <c r="D59" i="20"/>
  <c r="D61" i="20"/>
  <c r="D63" i="20"/>
  <c r="D65" i="20"/>
  <c r="C17" i="28"/>
  <c r="C19" i="28"/>
  <c r="C21" i="28"/>
  <c r="C23" i="28"/>
  <c r="C25" i="28"/>
  <c r="C27" i="28"/>
  <c r="C29" i="28"/>
  <c r="C31" i="28"/>
  <c r="C33" i="28"/>
  <c r="C35" i="28"/>
  <c r="C37" i="28"/>
  <c r="C39" i="28"/>
  <c r="C41" i="28"/>
  <c r="C43" i="28"/>
  <c r="C45" i="28"/>
  <c r="C47" i="28"/>
  <c r="C49" i="28"/>
  <c r="C51" i="28"/>
  <c r="C53" i="28"/>
  <c r="C55" i="28"/>
  <c r="C57" i="28"/>
  <c r="C59" i="28"/>
  <c r="C61" i="28"/>
  <c r="C63" i="28"/>
  <c r="C65" i="28"/>
  <c r="D18" i="28"/>
  <c r="D30" i="28"/>
  <c r="D34" i="28"/>
  <c r="D46" i="28"/>
  <c r="D52" i="28"/>
  <c r="D56" i="28"/>
  <c r="D60" i="28"/>
  <c r="D64" i="28"/>
  <c r="E49" i="20"/>
  <c r="E53" i="20"/>
  <c r="E57" i="20"/>
  <c r="E61" i="20"/>
  <c r="E65" i="20"/>
  <c r="E66" i="24"/>
  <c r="D69" i="32"/>
  <c r="D72" i="32" s="1"/>
  <c r="C17" i="34"/>
  <c r="D69" i="36"/>
  <c r="D72" i="36" s="1"/>
  <c r="D22" i="28"/>
  <c r="D26" i="28"/>
  <c r="D38" i="28"/>
  <c r="D42" i="28"/>
  <c r="D50" i="28"/>
  <c r="D54" i="28"/>
  <c r="D58" i="28"/>
  <c r="D62" i="28"/>
  <c r="D66" i="28"/>
  <c r="C69" i="36"/>
  <c r="C72" i="36" s="1"/>
  <c r="D18" i="20"/>
  <c r="D20" i="20"/>
  <c r="D22" i="20"/>
  <c r="D24" i="20"/>
  <c r="D26" i="20"/>
  <c r="D28" i="20"/>
  <c r="D30" i="20"/>
  <c r="D32" i="20"/>
  <c r="D34" i="20"/>
  <c r="D36" i="20"/>
  <c r="D38" i="20"/>
  <c r="D40" i="20"/>
  <c r="D42" i="20"/>
  <c r="D44" i="20"/>
  <c r="D46" i="20"/>
  <c r="D48" i="20"/>
  <c r="D52" i="20"/>
  <c r="D56" i="20"/>
  <c r="D60" i="20"/>
  <c r="D64" i="20"/>
  <c r="C18" i="28"/>
  <c r="C20" i="28"/>
  <c r="C22" i="28"/>
  <c r="C24" i="28"/>
  <c r="C26" i="28"/>
  <c r="C28" i="28"/>
  <c r="C30" i="28"/>
  <c r="C32" i="28"/>
  <c r="C34" i="28"/>
  <c r="C36" i="28"/>
  <c r="C38" i="28"/>
  <c r="C40" i="28"/>
  <c r="C42" i="28"/>
  <c r="C44" i="28"/>
  <c r="C46" i="28"/>
  <c r="C48" i="28"/>
  <c r="C50" i="28"/>
  <c r="C52" i="28"/>
  <c r="C54" i="28"/>
  <c r="C56" i="28"/>
  <c r="C58" i="28"/>
  <c r="C60" i="28"/>
  <c r="C62" i="28"/>
  <c r="C64" i="28"/>
  <c r="C66" i="28"/>
  <c r="C16" i="31"/>
  <c r="D69" i="33"/>
  <c r="D72" i="33" s="1"/>
  <c r="D67" i="31"/>
  <c r="C16" i="24"/>
  <c r="E16" i="24"/>
  <c r="D16" i="20"/>
  <c r="C16" i="28"/>
  <c r="D16" i="24"/>
  <c r="D69" i="35"/>
  <c r="D72" i="35" s="1"/>
  <c r="D16" i="34"/>
  <c r="E69" i="35"/>
  <c r="E72" i="35" s="1"/>
  <c r="B16" i="34"/>
  <c r="C69" i="35"/>
  <c r="C72" i="35" s="1"/>
  <c r="B68" i="34" l="1"/>
  <c r="B71" i="34" s="1"/>
  <c r="B68" i="31"/>
  <c r="B71" i="31" s="1"/>
  <c r="C68" i="28"/>
  <c r="C68" i="20"/>
  <c r="B68" i="28"/>
  <c r="E68" i="28"/>
  <c r="D68" i="28"/>
  <c r="D68" i="20"/>
  <c r="B68" i="20"/>
  <c r="E68" i="20"/>
  <c r="D68" i="34"/>
  <c r="D71" i="34" s="1"/>
  <c r="C68" i="31"/>
  <c r="C71" i="31" s="1"/>
  <c r="D68" i="31"/>
  <c r="D71" i="31" s="1"/>
  <c r="E68" i="31"/>
  <c r="E71" i="31" s="1"/>
  <c r="E68" i="34"/>
  <c r="E71" i="34" s="1"/>
  <c r="C68" i="34"/>
  <c r="C71" i="34" s="1"/>
  <c r="K84" i="14"/>
  <c r="R113" i="14"/>
  <c r="L106" i="14"/>
  <c r="R105" i="14"/>
  <c r="I104" i="14"/>
  <c r="G99" i="14"/>
  <c r="G98" i="14"/>
  <c r="N91" i="14"/>
  <c r="R89" i="14"/>
  <c r="H88" i="14"/>
  <c r="R85" i="14"/>
  <c r="J81" i="14"/>
  <c r="P80" i="14"/>
  <c r="H80" i="14"/>
  <c r="F79" i="14"/>
  <c r="L78" i="14"/>
  <c r="R77" i="14"/>
  <c r="P76" i="14"/>
  <c r="L74" i="14"/>
  <c r="E70" i="14"/>
  <c r="Q68" i="14"/>
  <c r="F67" i="14"/>
  <c r="F59" i="14"/>
  <c r="L58" i="14"/>
  <c r="R57" i="14"/>
  <c r="P56" i="14"/>
  <c r="L56" i="14"/>
  <c r="I56" i="14"/>
  <c r="H56" i="14"/>
  <c r="J55" i="14"/>
  <c r="F55" i="14"/>
  <c r="P54" i="14"/>
  <c r="L54" i="14"/>
  <c r="H54" i="14"/>
  <c r="R53" i="14"/>
  <c r="N53" i="14"/>
  <c r="J53" i="14"/>
  <c r="F53" i="14"/>
  <c r="P52" i="14"/>
  <c r="L52" i="14"/>
  <c r="H52" i="14"/>
  <c r="R51" i="14"/>
  <c r="N51" i="14"/>
  <c r="J51" i="14"/>
  <c r="P50" i="14"/>
  <c r="H50" i="14"/>
  <c r="N49" i="14"/>
  <c r="F49" i="14"/>
  <c r="P48" i="14"/>
  <c r="L48" i="14"/>
  <c r="H48" i="14"/>
  <c r="R47" i="14"/>
  <c r="N47" i="14"/>
  <c r="J47" i="14"/>
  <c r="F47" i="14"/>
  <c r="R45" i="14"/>
  <c r="N45" i="14"/>
  <c r="F45" i="14"/>
  <c r="L44" i="14"/>
  <c r="E44" i="14"/>
  <c r="R43" i="14"/>
  <c r="J43" i="14"/>
  <c r="P42" i="14"/>
  <c r="H42" i="14"/>
  <c r="N41" i="14"/>
  <c r="G41" i="14"/>
  <c r="F41" i="14"/>
  <c r="L40" i="14"/>
  <c r="R39" i="14"/>
  <c r="O39" i="14"/>
  <c r="J39" i="14"/>
  <c r="P38" i="14"/>
  <c r="H38" i="14"/>
  <c r="N37" i="14"/>
  <c r="F37" i="14"/>
  <c r="L36" i="14"/>
  <c r="R35" i="14"/>
  <c r="J35" i="14"/>
  <c r="P34" i="14"/>
  <c r="H34" i="14"/>
  <c r="N33" i="14"/>
  <c r="F33" i="14"/>
  <c r="L32" i="14"/>
  <c r="R31" i="14"/>
  <c r="J31" i="14"/>
  <c r="P30" i="14"/>
  <c r="I30" i="14"/>
  <c r="H30" i="14"/>
  <c r="N29" i="14"/>
  <c r="F29" i="14"/>
  <c r="L28" i="14"/>
  <c r="R27" i="14"/>
  <c r="N27" i="14"/>
  <c r="J27" i="14"/>
  <c r="P26" i="14"/>
  <c r="H26" i="14"/>
  <c r="R25" i="14"/>
  <c r="N25" i="14"/>
  <c r="J25" i="14"/>
  <c r="F25" i="14"/>
  <c r="L24" i="14"/>
  <c r="R23" i="14"/>
  <c r="N23" i="14"/>
  <c r="J23" i="14"/>
  <c r="G23" i="14"/>
  <c r="F23" i="14"/>
  <c r="P22" i="14"/>
  <c r="L22" i="14"/>
  <c r="H22" i="14"/>
  <c r="R21" i="14"/>
  <c r="N21" i="14"/>
  <c r="J21" i="14"/>
  <c r="F21" i="14"/>
  <c r="P20" i="14"/>
  <c r="L20" i="14"/>
  <c r="H20" i="14"/>
  <c r="R19" i="14"/>
  <c r="N19" i="14"/>
  <c r="J19" i="14"/>
  <c r="F19" i="14"/>
  <c r="P18" i="14"/>
  <c r="L18" i="14"/>
  <c r="H18" i="14"/>
  <c r="R17" i="14"/>
  <c r="N17" i="14"/>
  <c r="J17" i="14"/>
  <c r="F17" i="14"/>
  <c r="P16" i="14"/>
  <c r="L16" i="14"/>
  <c r="H16" i="14"/>
  <c r="R15" i="14"/>
  <c r="N15" i="14"/>
  <c r="J15" i="14"/>
  <c r="F15" i="14"/>
  <c r="P14" i="14"/>
  <c r="L14" i="14"/>
  <c r="H14" i="14"/>
  <c r="L114" i="14"/>
  <c r="J112" i="14"/>
  <c r="N107" i="14"/>
  <c r="F107" i="14"/>
  <c r="L101" i="14"/>
  <c r="I96" i="14"/>
  <c r="J84" i="14"/>
  <c r="L82" i="14"/>
  <c r="K82" i="14"/>
  <c r="P71" i="14"/>
  <c r="N67" i="14"/>
  <c r="J57" i="14"/>
  <c r="K56" i="14"/>
  <c r="N55" i="14"/>
  <c r="F51" i="14"/>
  <c r="R49" i="14"/>
  <c r="J49" i="14"/>
  <c r="O42" i="14"/>
  <c r="R40" i="14"/>
  <c r="R32" i="14"/>
  <c r="F27" i="14"/>
  <c r="L26" i="14"/>
  <c r="G14" i="14" l="1"/>
  <c r="O14" i="14"/>
  <c r="K16" i="14"/>
  <c r="M17" i="14"/>
  <c r="I19" i="14"/>
  <c r="Q19" i="14"/>
  <c r="K20" i="14"/>
  <c r="G22" i="14"/>
  <c r="Q23" i="14"/>
  <c r="E25" i="14"/>
  <c r="G26" i="14"/>
  <c r="I27" i="14"/>
  <c r="M29" i="14"/>
  <c r="G30" i="14"/>
  <c r="Q31" i="14"/>
  <c r="E33" i="14"/>
  <c r="G34" i="14"/>
  <c r="I35" i="14"/>
  <c r="Q35" i="14"/>
  <c r="M37" i="14"/>
  <c r="O38" i="14"/>
  <c r="K40" i="14"/>
  <c r="M41" i="14"/>
  <c r="I43" i="14"/>
  <c r="K44" i="14"/>
  <c r="G46" i="14"/>
  <c r="I47" i="14"/>
  <c r="K48" i="14"/>
  <c r="G50" i="14"/>
  <c r="O50" i="14"/>
  <c r="Q51" i="14"/>
  <c r="K52" i="14"/>
  <c r="E53" i="14"/>
  <c r="G54" i="14"/>
  <c r="O54" i="14"/>
  <c r="I55" i="14"/>
  <c r="E57" i="14"/>
  <c r="G58" i="14"/>
  <c r="O58" i="14"/>
  <c r="I59" i="14"/>
  <c r="E14" i="14"/>
  <c r="M14" i="14"/>
  <c r="G15" i="14"/>
  <c r="O15" i="14"/>
  <c r="I16" i="14"/>
  <c r="Q16" i="14"/>
  <c r="K17" i="14"/>
  <c r="E18" i="14"/>
  <c r="M18" i="14"/>
  <c r="G19" i="14"/>
  <c r="O19" i="14"/>
  <c r="I20" i="14"/>
  <c r="Q20" i="14"/>
  <c r="K21" i="14"/>
  <c r="E22" i="14"/>
  <c r="M22" i="14"/>
  <c r="O23" i="14"/>
  <c r="I24" i="14"/>
  <c r="Q24" i="14"/>
  <c r="K25" i="14"/>
  <c r="E26" i="14"/>
  <c r="I28" i="14"/>
  <c r="Q28" i="14"/>
  <c r="K29" i="14"/>
  <c r="M30" i="14"/>
  <c r="O31" i="14"/>
  <c r="I32" i="14"/>
  <c r="Q32" i="14"/>
  <c r="K33" i="14"/>
  <c r="M34" i="14"/>
  <c r="O35" i="14"/>
  <c r="I36" i="14"/>
  <c r="Q36" i="14"/>
  <c r="K37" i="14"/>
  <c r="M38" i="14"/>
  <c r="G39" i="14"/>
  <c r="I40" i="14"/>
  <c r="Q40" i="14"/>
  <c r="K41" i="14"/>
  <c r="M42" i="14"/>
  <c r="G43" i="14"/>
  <c r="O43" i="14"/>
  <c r="I44" i="14"/>
  <c r="Q44" i="14"/>
  <c r="E46" i="14"/>
  <c r="M46" i="14"/>
  <c r="G47" i="14"/>
  <c r="O47" i="14"/>
  <c r="I48" i="14"/>
  <c r="Q48" i="14"/>
  <c r="I15" i="14"/>
  <c r="Q15" i="14"/>
  <c r="E17" i="14"/>
  <c r="G18" i="14"/>
  <c r="O18" i="14"/>
  <c r="E21" i="14"/>
  <c r="M21" i="14"/>
  <c r="O22" i="14"/>
  <c r="I23" i="14"/>
  <c r="K24" i="14"/>
  <c r="M25" i="14"/>
  <c r="O26" i="14"/>
  <c r="Q27" i="14"/>
  <c r="K28" i="14"/>
  <c r="E29" i="14"/>
  <c r="O30" i="14"/>
  <c r="I31" i="14"/>
  <c r="K32" i="14"/>
  <c r="M33" i="14"/>
  <c r="O34" i="14"/>
  <c r="K36" i="14"/>
  <c r="E37" i="14"/>
  <c r="G38" i="14"/>
  <c r="I39" i="14"/>
  <c r="Q39" i="14"/>
  <c r="E41" i="14"/>
  <c r="G42" i="14"/>
  <c r="Q43" i="14"/>
  <c r="E45" i="14"/>
  <c r="M45" i="14"/>
  <c r="O46" i="14"/>
  <c r="Q47" i="14"/>
  <c r="E49" i="14"/>
  <c r="M49" i="14"/>
  <c r="I51" i="14"/>
  <c r="M53" i="14"/>
  <c r="Q55" i="14"/>
  <c r="M57" i="14"/>
  <c r="K49" i="14"/>
  <c r="E50" i="14"/>
  <c r="M50" i="14"/>
  <c r="G51" i="14"/>
  <c r="O51" i="14"/>
  <c r="Q52" i="14"/>
  <c r="E54" i="14"/>
  <c r="M54" i="14"/>
  <c r="G55" i="14"/>
  <c r="O55" i="14"/>
  <c r="Q56" i="14"/>
  <c r="K57" i="14"/>
  <c r="E58" i="14"/>
  <c r="M58" i="14"/>
  <c r="I60" i="14"/>
  <c r="Q60" i="14"/>
  <c r="K61" i="14"/>
  <c r="M62" i="14"/>
  <c r="G63" i="14"/>
  <c r="I64" i="14"/>
  <c r="Q64" i="14"/>
  <c r="K65" i="14"/>
  <c r="E66" i="14"/>
  <c r="M66" i="14"/>
  <c r="O67" i="14"/>
  <c r="I68" i="14"/>
  <c r="K69" i="14"/>
  <c r="G71" i="14"/>
  <c r="O71" i="14"/>
  <c r="I72" i="14"/>
  <c r="Q72" i="14"/>
  <c r="K73" i="14"/>
  <c r="E74" i="14"/>
  <c r="M74" i="14"/>
  <c r="G75" i="14"/>
  <c r="O75" i="14"/>
  <c r="I76" i="14"/>
  <c r="Q76" i="14"/>
  <c r="K77" i="14"/>
  <c r="E78" i="14"/>
  <c r="M78" i="14"/>
  <c r="G79" i="14"/>
  <c r="O79" i="14"/>
  <c r="I80" i="14"/>
  <c r="Q80" i="14"/>
  <c r="E82" i="14"/>
  <c r="M82" i="14"/>
  <c r="O83" i="14"/>
  <c r="I84" i="14"/>
  <c r="Q84" i="14"/>
  <c r="K85" i="14"/>
  <c r="M86" i="14"/>
  <c r="O87" i="14"/>
  <c r="I88" i="14"/>
  <c r="Q88" i="14"/>
  <c r="K89" i="14"/>
  <c r="E90" i="14"/>
  <c r="M90" i="14"/>
  <c r="I92" i="14"/>
  <c r="Q92" i="14"/>
  <c r="K93" i="14"/>
  <c r="E94" i="14"/>
  <c r="M94" i="14"/>
  <c r="O95" i="14"/>
  <c r="Q96" i="14"/>
  <c r="K97" i="14"/>
  <c r="E98" i="14"/>
  <c r="M98" i="14"/>
  <c r="O99" i="14"/>
  <c r="I100" i="14"/>
  <c r="E102" i="14"/>
  <c r="M102" i="14"/>
  <c r="G103" i="14"/>
  <c r="O103" i="14"/>
  <c r="Q104" i="14"/>
  <c r="K105" i="14"/>
  <c r="E106" i="14"/>
  <c r="M106" i="14"/>
  <c r="I108" i="14"/>
  <c r="Q108" i="14"/>
  <c r="M110" i="14"/>
  <c r="I112" i="14"/>
  <c r="K113" i="14"/>
  <c r="E114" i="14"/>
  <c r="M114" i="14"/>
  <c r="P27" i="14"/>
  <c r="F30" i="14"/>
  <c r="H31" i="14"/>
  <c r="J44" i="14"/>
  <c r="R72" i="14"/>
  <c r="N74" i="14"/>
  <c r="H103" i="14"/>
  <c r="L105" i="14"/>
  <c r="Q25" i="14"/>
  <c r="Q45" i="14"/>
  <c r="E51" i="14"/>
  <c r="I53" i="14"/>
  <c r="G80" i="14"/>
  <c r="Q100" i="14"/>
  <c r="E110" i="14"/>
  <c r="M51" i="14"/>
  <c r="Q53" i="14"/>
  <c r="O76" i="14"/>
  <c r="E86" i="14"/>
  <c r="F14" i="14"/>
  <c r="N14" i="14"/>
  <c r="H15" i="14"/>
  <c r="P15" i="14"/>
  <c r="J16" i="14"/>
  <c r="R16" i="14"/>
  <c r="L17" i="14"/>
  <c r="F18" i="14"/>
  <c r="N18" i="14"/>
  <c r="H19" i="14"/>
  <c r="P19" i="14"/>
  <c r="J20" i="14"/>
  <c r="R20" i="14"/>
  <c r="L21" i="14"/>
  <c r="F22" i="14"/>
  <c r="N22" i="14"/>
  <c r="H23" i="14"/>
  <c r="P23" i="14"/>
  <c r="L25" i="14"/>
  <c r="F26" i="14"/>
  <c r="N26" i="14"/>
  <c r="H27" i="14"/>
  <c r="J28" i="14"/>
  <c r="R28" i="14"/>
  <c r="L29" i="14"/>
  <c r="N30" i="14"/>
  <c r="P31" i="14"/>
  <c r="J32" i="14"/>
  <c r="L33" i="14"/>
  <c r="F34" i="14"/>
  <c r="N34" i="14"/>
  <c r="H35" i="14"/>
  <c r="P35" i="14"/>
  <c r="J36" i="14"/>
  <c r="R36" i="14"/>
  <c r="L37" i="14"/>
  <c r="F38" i="14"/>
  <c r="N38" i="14"/>
  <c r="H39" i="14"/>
  <c r="P39" i="14"/>
  <c r="J40" i="14"/>
  <c r="L41" i="14"/>
  <c r="F42" i="14"/>
  <c r="N42" i="14"/>
  <c r="H43" i="14"/>
  <c r="P43" i="14"/>
  <c r="R44" i="14"/>
  <c r="L45" i="14"/>
  <c r="F46" i="14"/>
  <c r="N46" i="14"/>
  <c r="H47" i="14"/>
  <c r="P47" i="14"/>
  <c r="J48" i="14"/>
  <c r="R48" i="14"/>
  <c r="L49" i="14"/>
  <c r="F50" i="14"/>
  <c r="N50" i="14"/>
  <c r="H51" i="14"/>
  <c r="P51" i="14"/>
  <c r="J52" i="14"/>
  <c r="R52" i="14"/>
  <c r="L53" i="14"/>
  <c r="F54" i="14"/>
  <c r="N54" i="14"/>
  <c r="H55" i="14"/>
  <c r="P55" i="14"/>
  <c r="J56" i="14"/>
  <c r="R56" i="14"/>
  <c r="L57" i="14"/>
  <c r="F58" i="14"/>
  <c r="N58" i="14"/>
  <c r="H59" i="14"/>
  <c r="O52" i="14"/>
  <c r="Q85" i="14"/>
  <c r="G52" i="14"/>
  <c r="Q89" i="14"/>
  <c r="M107" i="14"/>
  <c r="G112" i="14"/>
  <c r="P59" i="14"/>
  <c r="J60" i="14"/>
  <c r="R60" i="14"/>
  <c r="L61" i="14"/>
  <c r="F62" i="14"/>
  <c r="N62" i="14"/>
  <c r="H63" i="14"/>
  <c r="P63" i="14"/>
  <c r="J64" i="14"/>
  <c r="R64" i="14"/>
  <c r="L65" i="14"/>
  <c r="F66" i="14"/>
  <c r="N66" i="14"/>
  <c r="H67" i="14"/>
  <c r="P67" i="14"/>
  <c r="J68" i="14"/>
  <c r="R68" i="14"/>
  <c r="L69" i="14"/>
  <c r="F70" i="14"/>
  <c r="N70" i="14"/>
  <c r="H71" i="14"/>
  <c r="J72" i="14"/>
  <c r="L73" i="14"/>
  <c r="F74" i="14"/>
  <c r="H75" i="14"/>
  <c r="P75" i="14"/>
  <c r="J76" i="14"/>
  <c r="R76" i="14"/>
  <c r="L77" i="14"/>
  <c r="F78" i="14"/>
  <c r="N78" i="14"/>
  <c r="H79" i="14"/>
  <c r="P79" i="14"/>
  <c r="J80" i="14"/>
  <c r="R80" i="14"/>
  <c r="L81" i="14"/>
  <c r="F82" i="14"/>
  <c r="N82" i="14"/>
  <c r="H83" i="14"/>
  <c r="P83" i="14"/>
  <c r="R84" i="14"/>
  <c r="L85" i="14"/>
  <c r="F86" i="14"/>
  <c r="N86" i="14"/>
  <c r="H87" i="14"/>
  <c r="P87" i="14"/>
  <c r="L89" i="14"/>
  <c r="F90" i="14"/>
  <c r="N90" i="14"/>
  <c r="H91" i="14"/>
  <c r="P91" i="14"/>
  <c r="J92" i="14"/>
  <c r="R92" i="14"/>
  <c r="L93" i="14"/>
  <c r="F94" i="14"/>
  <c r="N94" i="14"/>
  <c r="H95" i="14"/>
  <c r="P95" i="14"/>
  <c r="J96" i="14"/>
  <c r="R96" i="14"/>
  <c r="L97" i="14"/>
  <c r="F98" i="14"/>
  <c r="N98" i="14"/>
  <c r="H99" i="14"/>
  <c r="P99" i="14"/>
  <c r="J100" i="14"/>
  <c r="R100" i="14"/>
  <c r="F102" i="14"/>
  <c r="N102" i="14"/>
  <c r="P103" i="14"/>
  <c r="F106" i="14"/>
  <c r="N106" i="14"/>
  <c r="H107" i="14"/>
  <c r="P107" i="14"/>
  <c r="J108" i="14"/>
  <c r="R108" i="14"/>
  <c r="L109" i="14"/>
  <c r="F110" i="14"/>
  <c r="N110" i="14"/>
  <c r="H111" i="14"/>
  <c r="P111" i="14"/>
  <c r="R112" i="14"/>
  <c r="L113" i="14"/>
  <c r="F114" i="14"/>
  <c r="N114" i="14"/>
  <c r="Q59" i="14"/>
  <c r="K60" i="14"/>
  <c r="E61" i="14"/>
  <c r="M61" i="14"/>
  <c r="G62" i="14"/>
  <c r="O62" i="14"/>
  <c r="I63" i="14"/>
  <c r="Q63" i="14"/>
  <c r="K64" i="14"/>
  <c r="E65" i="14"/>
  <c r="M65" i="14"/>
  <c r="G66" i="14"/>
  <c r="O66" i="14"/>
  <c r="K68" i="14"/>
  <c r="E69" i="14"/>
  <c r="M69" i="14"/>
  <c r="G70" i="14"/>
  <c r="O70" i="14"/>
  <c r="I71" i="14"/>
  <c r="Q71" i="14"/>
  <c r="K72" i="14"/>
  <c r="E73" i="14"/>
  <c r="M73" i="14"/>
  <c r="G74" i="14"/>
  <c r="O74" i="14"/>
  <c r="I75" i="14"/>
  <c r="Q75" i="14"/>
  <c r="K76" i="14"/>
  <c r="M77" i="14"/>
  <c r="G78" i="14"/>
  <c r="O78" i="14"/>
  <c r="I79" i="14"/>
  <c r="Q79" i="14"/>
  <c r="K80" i="14"/>
  <c r="E81" i="14"/>
  <c r="M81" i="14"/>
  <c r="G82" i="14"/>
  <c r="O82" i="14"/>
  <c r="E85" i="14"/>
  <c r="M85" i="14"/>
  <c r="G86" i="14"/>
  <c r="O86" i="14"/>
  <c r="I87" i="14"/>
  <c r="Q87" i="14"/>
  <c r="K88" i="14"/>
  <c r="E89" i="14"/>
  <c r="M89" i="14"/>
  <c r="G90" i="14"/>
  <c r="O90" i="14"/>
  <c r="I91" i="14"/>
  <c r="Q91" i="14"/>
  <c r="K92" i="14"/>
  <c r="E93" i="14"/>
  <c r="M93" i="14"/>
  <c r="G94" i="14"/>
  <c r="O94" i="14"/>
  <c r="I95" i="14"/>
  <c r="Q95" i="14"/>
  <c r="K96" i="14"/>
  <c r="E97" i="14"/>
  <c r="M97" i="14"/>
  <c r="O98" i="14"/>
  <c r="K100" i="14"/>
  <c r="E101" i="14"/>
  <c r="M101" i="14"/>
  <c r="G102" i="14"/>
  <c r="O102" i="14"/>
  <c r="I103" i="14"/>
  <c r="Q103" i="14"/>
  <c r="K104" i="14"/>
  <c r="E105" i="14"/>
  <c r="M105" i="14"/>
  <c r="G106" i="14"/>
  <c r="O106" i="14"/>
  <c r="I107" i="14"/>
  <c r="Q107" i="14"/>
  <c r="K108" i="14"/>
  <c r="M109" i="14"/>
  <c r="G110" i="14"/>
  <c r="O110" i="14"/>
  <c r="I111" i="14"/>
  <c r="Q111" i="14"/>
  <c r="K112" i="14"/>
  <c r="M113" i="14"/>
  <c r="G114" i="14"/>
  <c r="O114" i="14"/>
  <c r="F24" i="14"/>
  <c r="N24" i="14"/>
  <c r="H25" i="14"/>
  <c r="P25" i="14"/>
  <c r="J26" i="14"/>
  <c r="R26" i="14"/>
  <c r="L27" i="14"/>
  <c r="H29" i="14"/>
  <c r="P29" i="14"/>
  <c r="J30" i="14"/>
  <c r="R30" i="14"/>
  <c r="L31" i="14"/>
  <c r="F32" i="14"/>
  <c r="N32" i="14"/>
  <c r="H33" i="14"/>
  <c r="P33" i="14"/>
  <c r="J34" i="14"/>
  <c r="R34" i="14"/>
  <c r="L35" i="14"/>
  <c r="F36" i="14"/>
  <c r="N36" i="14"/>
  <c r="H37" i="14"/>
  <c r="P37" i="14"/>
  <c r="J38" i="14"/>
  <c r="R38" i="14"/>
  <c r="L39" i="14"/>
  <c r="F40" i="14"/>
  <c r="N40" i="14"/>
  <c r="H41" i="14"/>
  <c r="P41" i="14"/>
  <c r="J42" i="14"/>
  <c r="R42" i="14"/>
  <c r="L43" i="14"/>
  <c r="F44" i="14"/>
  <c r="N44" i="14"/>
  <c r="H45" i="14"/>
  <c r="J46" i="14"/>
  <c r="L51" i="14"/>
  <c r="F52" i="14"/>
  <c r="N52" i="14"/>
  <c r="H53" i="14"/>
  <c r="P53" i="14"/>
  <c r="L59" i="14"/>
  <c r="F60" i="14"/>
  <c r="N60" i="14"/>
  <c r="H61" i="14"/>
  <c r="P61" i="14"/>
  <c r="J62" i="14"/>
  <c r="R62" i="14"/>
  <c r="L63" i="14"/>
  <c r="F64" i="14"/>
  <c r="N64" i="14"/>
  <c r="H65" i="14"/>
  <c r="P65" i="14"/>
  <c r="J66" i="14"/>
  <c r="R66" i="14"/>
  <c r="P77" i="14"/>
  <c r="J78" i="14"/>
  <c r="L79" i="14"/>
  <c r="F80" i="14"/>
  <c r="N80" i="14"/>
  <c r="P81" i="14"/>
  <c r="J82" i="14"/>
  <c r="R82" i="14"/>
  <c r="L83" i="14"/>
  <c r="F88" i="14"/>
  <c r="N88" i="14"/>
  <c r="H89" i="14"/>
  <c r="L91" i="14"/>
  <c r="R94" i="14"/>
  <c r="H97" i="14"/>
  <c r="F100" i="14"/>
  <c r="N100" i="14"/>
  <c r="P101" i="14"/>
  <c r="J102" i="14"/>
  <c r="R102" i="14"/>
  <c r="F104" i="14"/>
  <c r="N104" i="14"/>
  <c r="P105" i="14"/>
  <c r="N108" i="14"/>
  <c r="H109" i="14"/>
  <c r="P109" i="14"/>
  <c r="L111" i="14"/>
  <c r="N57" i="14"/>
  <c r="P58" i="14"/>
  <c r="R59" i="14"/>
  <c r="F61" i="14"/>
  <c r="H62" i="14"/>
  <c r="J63" i="14"/>
  <c r="L64" i="14"/>
  <c r="N65" i="14"/>
  <c r="P66" i="14"/>
  <c r="R67" i="14"/>
  <c r="F69" i="14"/>
  <c r="H70" i="14"/>
  <c r="J71" i="14"/>
  <c r="L72" i="14"/>
  <c r="N73" i="14"/>
  <c r="P74" i="14"/>
  <c r="R75" i="14"/>
  <c r="F77" i="14"/>
  <c r="H78" i="14"/>
  <c r="P78" i="14"/>
  <c r="R79" i="14"/>
  <c r="F81" i="14"/>
  <c r="P82" i="14"/>
  <c r="R83" i="14"/>
  <c r="F85" i="14"/>
  <c r="H86" i="14"/>
  <c r="J87" i="14"/>
  <c r="L88" i="14"/>
  <c r="N89" i="14"/>
  <c r="P90" i="14"/>
  <c r="R91" i="14"/>
  <c r="F93" i="14"/>
  <c r="H94" i="14"/>
  <c r="J95" i="14"/>
  <c r="L96" i="14"/>
  <c r="N97" i="14"/>
  <c r="P98" i="14"/>
  <c r="R99" i="14"/>
  <c r="F101" i="14"/>
  <c r="H102" i="14"/>
  <c r="J103" i="14"/>
  <c r="L104" i="14"/>
  <c r="N105" i="14"/>
  <c r="P106" i="14"/>
  <c r="R107" i="14"/>
  <c r="F109" i="14"/>
  <c r="R111" i="14"/>
  <c r="F113" i="14"/>
  <c r="H114" i="14"/>
  <c r="K14" i="14"/>
  <c r="M15" i="14"/>
  <c r="G16" i="14"/>
  <c r="O16" i="14"/>
  <c r="I17" i="14"/>
  <c r="Q17" i="14"/>
  <c r="K18" i="14"/>
  <c r="M19" i="14"/>
  <c r="G20" i="14"/>
  <c r="O20" i="14"/>
  <c r="I21" i="14"/>
  <c r="Q21" i="14"/>
  <c r="K22" i="14"/>
  <c r="M23" i="14"/>
  <c r="G24" i="14"/>
  <c r="O24" i="14"/>
  <c r="I25" i="14"/>
  <c r="K26" i="14"/>
  <c r="E27" i="14"/>
  <c r="M27" i="14"/>
  <c r="G28" i="14"/>
  <c r="O28" i="14"/>
  <c r="I29" i="14"/>
  <c r="Q29" i="14"/>
  <c r="K30" i="14"/>
  <c r="M31" i="14"/>
  <c r="G32" i="14"/>
  <c r="O32" i="14"/>
  <c r="I33" i="14"/>
  <c r="Q33" i="14"/>
  <c r="K34" i="14"/>
  <c r="M35" i="14"/>
  <c r="G36" i="14"/>
  <c r="O36" i="14"/>
  <c r="I37" i="14"/>
  <c r="Q37" i="14"/>
  <c r="K38" i="14"/>
  <c r="M39" i="14"/>
  <c r="G40" i="14"/>
  <c r="O40" i="14"/>
  <c r="I41" i="14"/>
  <c r="Q41" i="14"/>
  <c r="K42" i="14"/>
  <c r="M43" i="14"/>
  <c r="G44" i="14"/>
  <c r="O44" i="14"/>
  <c r="I45" i="14"/>
  <c r="K46" i="14"/>
  <c r="E47" i="14"/>
  <c r="M47" i="14"/>
  <c r="G48" i="14"/>
  <c r="O48" i="14"/>
  <c r="I49" i="14"/>
  <c r="Q49" i="14"/>
  <c r="K50" i="14"/>
  <c r="K54" i="14"/>
  <c r="E55" i="14"/>
  <c r="M55" i="14"/>
  <c r="G56" i="14"/>
  <c r="O56" i="14"/>
  <c r="I57" i="14"/>
  <c r="Q57" i="14"/>
  <c r="K58" i="14"/>
  <c r="E59" i="14"/>
  <c r="M59" i="14"/>
  <c r="G60" i="14"/>
  <c r="O60" i="14"/>
  <c r="I61" i="14"/>
  <c r="Q61" i="14"/>
  <c r="K62" i="14"/>
  <c r="M63" i="14"/>
  <c r="G64" i="14"/>
  <c r="O64" i="14"/>
  <c r="I65" i="14"/>
  <c r="Q65" i="14"/>
  <c r="K66" i="14"/>
  <c r="M67" i="14"/>
  <c r="G68" i="14"/>
  <c r="O68" i="14"/>
  <c r="I69" i="14"/>
  <c r="Q69" i="14"/>
  <c r="K70" i="14"/>
  <c r="E71" i="14"/>
  <c r="R55" i="14"/>
  <c r="F57" i="14"/>
  <c r="H58" i="14"/>
  <c r="J59" i="14"/>
  <c r="L60" i="14"/>
  <c r="N61" i="14"/>
  <c r="P62" i="14"/>
  <c r="R63" i="14"/>
  <c r="F65" i="14"/>
  <c r="H66" i="14"/>
  <c r="J67" i="14"/>
  <c r="L68" i="14"/>
  <c r="N69" i="14"/>
  <c r="P70" i="14"/>
  <c r="R71" i="14"/>
  <c r="F73" i="14"/>
  <c r="H74" i="14"/>
  <c r="J75" i="14"/>
  <c r="L76" i="14"/>
  <c r="N77" i="14"/>
  <c r="J79" i="14"/>
  <c r="L80" i="14"/>
  <c r="N81" i="14"/>
  <c r="H82" i="14"/>
  <c r="J83" i="14"/>
  <c r="L84" i="14"/>
  <c r="N85" i="14"/>
  <c r="P86" i="14"/>
  <c r="R87" i="14"/>
  <c r="F89" i="14"/>
  <c r="H90" i="14"/>
  <c r="J91" i="14"/>
  <c r="L92" i="14"/>
  <c r="N93" i="14"/>
  <c r="P94" i="14"/>
  <c r="R95" i="14"/>
  <c r="F97" i="14"/>
  <c r="H98" i="14"/>
  <c r="J99" i="14"/>
  <c r="L100" i="14"/>
  <c r="N101" i="14"/>
  <c r="P102" i="14"/>
  <c r="R103" i="14"/>
  <c r="F105" i="14"/>
  <c r="H106" i="14"/>
  <c r="J107" i="14"/>
  <c r="L108" i="14"/>
  <c r="N109" i="14"/>
  <c r="J111" i="14"/>
  <c r="L112" i="14"/>
  <c r="N113" i="14"/>
  <c r="P114" i="14"/>
  <c r="M26" i="14"/>
  <c r="E30" i="14"/>
  <c r="G31" i="14"/>
  <c r="E34" i="14"/>
  <c r="G35" i="14"/>
  <c r="E38" i="14"/>
  <c r="E42" i="14"/>
  <c r="I52" i="14"/>
  <c r="K53" i="14"/>
  <c r="E62" i="14"/>
  <c r="O63" i="14"/>
  <c r="G67" i="14"/>
  <c r="M70" i="14"/>
  <c r="K81" i="14"/>
  <c r="G83" i="14"/>
  <c r="G87" i="14"/>
  <c r="G95" i="14"/>
  <c r="K101" i="14"/>
  <c r="Q112" i="14"/>
  <c r="O77" i="14"/>
  <c r="I114" i="14"/>
  <c r="I14" i="14"/>
  <c r="M16" i="14"/>
  <c r="Q18" i="14"/>
  <c r="G21" i="14"/>
  <c r="K23" i="14"/>
  <c r="O25" i="14"/>
  <c r="M28" i="14"/>
  <c r="Q30" i="14"/>
  <c r="G33" i="14"/>
  <c r="K35" i="14"/>
  <c r="I38" i="14"/>
  <c r="I54" i="14"/>
  <c r="Q14" i="14"/>
  <c r="G17" i="14"/>
  <c r="K19" i="14"/>
  <c r="O21" i="14"/>
  <c r="E24" i="14"/>
  <c r="I26" i="14"/>
  <c r="G29" i="14"/>
  <c r="K31" i="14"/>
  <c r="I34" i="14"/>
  <c r="M36" i="14"/>
  <c r="K39" i="14"/>
  <c r="M40" i="14"/>
  <c r="Q42" i="14"/>
  <c r="M44" i="14"/>
  <c r="Q46" i="14"/>
  <c r="K47" i="14"/>
  <c r="M48" i="14"/>
  <c r="G49" i="14"/>
  <c r="O49" i="14"/>
  <c r="I50" i="14"/>
  <c r="Q50" i="14"/>
  <c r="K51" i="14"/>
  <c r="E52" i="14"/>
  <c r="M52" i="14"/>
  <c r="G53" i="14"/>
  <c r="Q54" i="14"/>
  <c r="K55" i="14"/>
  <c r="E56" i="14"/>
  <c r="G57" i="14"/>
  <c r="O57" i="14"/>
  <c r="I58" i="14"/>
  <c r="Q58" i="14"/>
  <c r="K59" i="14"/>
  <c r="E60" i="14"/>
  <c r="M60" i="14"/>
  <c r="G61" i="14"/>
  <c r="O61" i="14"/>
  <c r="I62" i="14"/>
  <c r="Q62" i="14"/>
  <c r="K63" i="14"/>
  <c r="E64" i="14"/>
  <c r="M64" i="14"/>
  <c r="G65" i="14"/>
  <c r="O65" i="14"/>
  <c r="I66" i="14"/>
  <c r="Q66" i="14"/>
  <c r="K67" i="14"/>
  <c r="E68" i="14"/>
  <c r="M68" i="14"/>
  <c r="G69" i="14"/>
  <c r="O69" i="14"/>
  <c r="I70" i="14"/>
  <c r="Q70" i="14"/>
  <c r="K71" i="14"/>
  <c r="E72" i="14"/>
  <c r="E16" i="14"/>
  <c r="I18" i="14"/>
  <c r="M20" i="14"/>
  <c r="Q22" i="14"/>
  <c r="G25" i="14"/>
  <c r="Q26" i="14"/>
  <c r="E28" i="14"/>
  <c r="M32" i="14"/>
  <c r="O33" i="14"/>
  <c r="E36" i="14"/>
  <c r="G37" i="14"/>
  <c r="Q38" i="14"/>
  <c r="E40" i="14"/>
  <c r="O41" i="14"/>
  <c r="K43" i="14"/>
  <c r="I46" i="14"/>
  <c r="E48" i="14"/>
  <c r="M56" i="14"/>
  <c r="K15" i="14"/>
  <c r="O17" i="14"/>
  <c r="E20" i="14"/>
  <c r="I22" i="14"/>
  <c r="M24" i="14"/>
  <c r="K27" i="14"/>
  <c r="O29" i="14"/>
  <c r="E32" i="14"/>
  <c r="Q34" i="14"/>
  <c r="O37" i="14"/>
  <c r="I42" i="14"/>
  <c r="O53" i="14"/>
  <c r="O73" i="14"/>
  <c r="E76" i="14"/>
  <c r="E80" i="14"/>
  <c r="I82" i="14"/>
  <c r="M84" i="14"/>
  <c r="Q86" i="14"/>
  <c r="G89" i="14"/>
  <c r="Q90" i="14"/>
  <c r="G93" i="14"/>
  <c r="K95" i="14"/>
  <c r="M96" i="14"/>
  <c r="Q98" i="14"/>
  <c r="M100" i="14"/>
  <c r="Q102" i="14"/>
  <c r="G105" i="14"/>
  <c r="E108" i="14"/>
  <c r="I110" i="14"/>
  <c r="M112" i="14"/>
  <c r="Q114" i="14"/>
  <c r="G73" i="14"/>
  <c r="K75" i="14"/>
  <c r="I78" i="14"/>
  <c r="M80" i="14"/>
  <c r="Q82" i="14"/>
  <c r="G85" i="14"/>
  <c r="E88" i="14"/>
  <c r="I90" i="14"/>
  <c r="E92" i="14"/>
  <c r="I94" i="14"/>
  <c r="G97" i="14"/>
  <c r="K99" i="14"/>
  <c r="I102" i="14"/>
  <c r="M104" i="14"/>
  <c r="Q106" i="14"/>
  <c r="K111" i="14"/>
  <c r="O113" i="14"/>
  <c r="M71" i="14"/>
  <c r="G72" i="14"/>
  <c r="O72" i="14"/>
  <c r="I73" i="14"/>
  <c r="Q73" i="14"/>
  <c r="K74" i="14"/>
  <c r="M75" i="14"/>
  <c r="G76" i="14"/>
  <c r="K78" i="14"/>
  <c r="E79" i="14"/>
  <c r="M79" i="14"/>
  <c r="O80" i="14"/>
  <c r="I81" i="14"/>
  <c r="Q81" i="14"/>
  <c r="M83" i="14"/>
  <c r="G84" i="14"/>
  <c r="O84" i="14"/>
  <c r="I85" i="14"/>
  <c r="K86" i="14"/>
  <c r="M87" i="14"/>
  <c r="G88" i="14"/>
  <c r="O88" i="14"/>
  <c r="I89" i="14"/>
  <c r="K90" i="14"/>
  <c r="M91" i="14"/>
  <c r="G92" i="14"/>
  <c r="O92" i="14"/>
  <c r="I93" i="14"/>
  <c r="Q93" i="14"/>
  <c r="K94" i="14"/>
  <c r="M95" i="14"/>
  <c r="G96" i="14"/>
  <c r="O96" i="14"/>
  <c r="I97" i="14"/>
  <c r="Q97" i="14"/>
  <c r="K98" i="14"/>
  <c r="M99" i="14"/>
  <c r="G100" i="14"/>
  <c r="O100" i="14"/>
  <c r="I101" i="14"/>
  <c r="Q101" i="14"/>
  <c r="K102" i="14"/>
  <c r="M103" i="14"/>
  <c r="G104" i="14"/>
  <c r="O104" i="14"/>
  <c r="I105" i="14"/>
  <c r="Q105" i="14"/>
  <c r="K106" i="14"/>
  <c r="G108" i="14"/>
  <c r="O108" i="14"/>
  <c r="K110" i="14"/>
  <c r="M111" i="14"/>
  <c r="O112" i="14"/>
  <c r="K114" i="14"/>
  <c r="H24" i="14"/>
  <c r="P24" i="14"/>
  <c r="J29" i="14"/>
  <c r="R29" i="14"/>
  <c r="L30" i="14"/>
  <c r="F31" i="14"/>
  <c r="N31" i="14"/>
  <c r="H32" i="14"/>
  <c r="P32" i="14"/>
  <c r="J33" i="14"/>
  <c r="R33" i="14"/>
  <c r="L34" i="14"/>
  <c r="F35" i="14"/>
  <c r="N35" i="14"/>
  <c r="H36" i="14"/>
  <c r="P36" i="14"/>
  <c r="J37" i="14"/>
  <c r="R37" i="14"/>
  <c r="M72" i="14"/>
  <c r="Q74" i="14"/>
  <c r="G77" i="14"/>
  <c r="K79" i="14"/>
  <c r="G81" i="14"/>
  <c r="E84" i="14"/>
  <c r="I86" i="14"/>
  <c r="M88" i="14"/>
  <c r="K91" i="14"/>
  <c r="O93" i="14"/>
  <c r="E96" i="14"/>
  <c r="I98" i="14"/>
  <c r="G101" i="14"/>
  <c r="E104" i="14"/>
  <c r="I106" i="14"/>
  <c r="K107" i="14"/>
  <c r="E112" i="14"/>
  <c r="I74" i="14"/>
  <c r="M76" i="14"/>
  <c r="Q78" i="14"/>
  <c r="O81" i="14"/>
  <c r="K83" i="14"/>
  <c r="O85" i="14"/>
  <c r="K87" i="14"/>
  <c r="O89" i="14"/>
  <c r="M92" i="14"/>
  <c r="Q94" i="14"/>
  <c r="O97" i="14"/>
  <c r="E100" i="14"/>
  <c r="O101" i="14"/>
  <c r="K103" i="14"/>
  <c r="O105" i="14"/>
  <c r="M108" i="14"/>
  <c r="Q110" i="14"/>
  <c r="G113" i="14"/>
  <c r="O27" i="14"/>
  <c r="G59" i="14"/>
  <c r="O59" i="14"/>
  <c r="G91" i="14"/>
  <c r="O91" i="14"/>
  <c r="G107" i="14"/>
  <c r="O107" i="14"/>
  <c r="G111" i="14"/>
  <c r="O111" i="14"/>
  <c r="L38" i="14"/>
  <c r="F39" i="14"/>
  <c r="N39" i="14"/>
  <c r="H40" i="14"/>
  <c r="P40" i="14"/>
  <c r="J41" i="14"/>
  <c r="R41" i="14"/>
  <c r="L42" i="14"/>
  <c r="F43" i="14"/>
  <c r="N43" i="14"/>
  <c r="H44" i="14"/>
  <c r="P44" i="14"/>
  <c r="J45" i="14"/>
  <c r="L46" i="14"/>
  <c r="L50" i="14"/>
  <c r="N59" i="14"/>
  <c r="H60" i="14"/>
  <c r="P60" i="14"/>
  <c r="J61" i="14"/>
  <c r="R61" i="14"/>
  <c r="L62" i="14"/>
  <c r="F63" i="14"/>
  <c r="N63" i="14"/>
  <c r="H64" i="14"/>
  <c r="P64" i="14"/>
  <c r="J65" i="14"/>
  <c r="R65" i="14"/>
  <c r="L66" i="14"/>
  <c r="H68" i="14"/>
  <c r="P68" i="14"/>
  <c r="J69" i="14"/>
  <c r="R69" i="14"/>
  <c r="L70" i="14"/>
  <c r="F71" i="14"/>
  <c r="N71" i="14"/>
  <c r="H72" i="14"/>
  <c r="P72" i="14"/>
  <c r="J73" i="14"/>
  <c r="R73" i="14"/>
  <c r="F75" i="14"/>
  <c r="N75" i="14"/>
  <c r="H76" i="14"/>
  <c r="J77" i="14"/>
  <c r="N79" i="14"/>
  <c r="R81" i="14"/>
  <c r="F83" i="14"/>
  <c r="N83" i="14"/>
  <c r="H84" i="14"/>
  <c r="P84" i="14"/>
  <c r="J85" i="14"/>
  <c r="L86" i="14"/>
  <c r="F87" i="14"/>
  <c r="N87" i="14"/>
  <c r="P88" i="14"/>
  <c r="J89" i="14"/>
  <c r="L90" i="14"/>
  <c r="F91" i="14"/>
  <c r="J93" i="14"/>
  <c r="R93" i="14"/>
  <c r="L94" i="14"/>
  <c r="F95" i="14"/>
  <c r="N95" i="14"/>
  <c r="H96" i="14"/>
  <c r="P96" i="14"/>
  <c r="J97" i="14"/>
  <c r="R97" i="14"/>
  <c r="L98" i="14"/>
  <c r="F99" i="14"/>
  <c r="N99" i="14"/>
  <c r="H100" i="14"/>
  <c r="P100" i="14"/>
  <c r="J101" i="14"/>
  <c r="R101" i="14"/>
  <c r="L102" i="14"/>
  <c r="F103" i="14"/>
  <c r="N103" i="14"/>
  <c r="H104" i="14"/>
  <c r="P104" i="14"/>
  <c r="J105" i="14"/>
  <c r="J109" i="14"/>
  <c r="R109" i="14"/>
  <c r="L110" i="14"/>
  <c r="F111" i="14"/>
  <c r="N111" i="14"/>
  <c r="J113" i="14"/>
  <c r="E35" i="14"/>
  <c r="L15" i="14"/>
  <c r="P17" i="14"/>
  <c r="F20" i="14"/>
  <c r="P21" i="14"/>
  <c r="P45" i="14"/>
  <c r="F48" i="14"/>
  <c r="N56" i="14"/>
  <c r="R58" i="14"/>
  <c r="N68" i="14"/>
  <c r="R70" i="14"/>
  <c r="N72" i="14"/>
  <c r="P89" i="14"/>
  <c r="H93" i="14"/>
  <c r="N96" i="14"/>
  <c r="J106" i="14"/>
  <c r="N112" i="14"/>
  <c r="E31" i="14"/>
  <c r="E39" i="14"/>
  <c r="R14" i="14"/>
  <c r="H17" i="14"/>
  <c r="R18" i="14"/>
  <c r="H21" i="14"/>
  <c r="R22" i="14"/>
  <c r="F28" i="14"/>
  <c r="R46" i="14"/>
  <c r="N48" i="14"/>
  <c r="F56" i="14"/>
  <c r="P57" i="14"/>
  <c r="F68" i="14"/>
  <c r="J70" i="14"/>
  <c r="H73" i="14"/>
  <c r="R78" i="14"/>
  <c r="F92" i="14"/>
  <c r="J94" i="14"/>
  <c r="P97" i="14"/>
  <c r="H101" i="14"/>
  <c r="R106" i="14"/>
  <c r="E19" i="14"/>
  <c r="J14" i="14"/>
  <c r="N16" i="14"/>
  <c r="J18" i="14"/>
  <c r="N20" i="14"/>
  <c r="J22" i="14"/>
  <c r="L47" i="14"/>
  <c r="H49" i="14"/>
  <c r="J58" i="14"/>
  <c r="L67" i="14"/>
  <c r="P69" i="14"/>
  <c r="F72" i="14"/>
  <c r="H81" i="14"/>
  <c r="R90" i="14"/>
  <c r="L95" i="14"/>
  <c r="H105" i="14"/>
  <c r="P113" i="14"/>
  <c r="E15" i="14"/>
  <c r="E23" i="14"/>
  <c r="E43" i="14"/>
  <c r="F16" i="14"/>
  <c r="L19" i="14"/>
  <c r="L23" i="14"/>
  <c r="N28" i="14"/>
  <c r="P49" i="14"/>
  <c r="L55" i="14"/>
  <c r="H57" i="14"/>
  <c r="H69" i="14"/>
  <c r="L71" i="14"/>
  <c r="P73" i="14"/>
  <c r="J90" i="14"/>
  <c r="P93" i="14"/>
  <c r="F96" i="14"/>
  <c r="L103" i="14"/>
  <c r="E103" i="14"/>
  <c r="E107" i="14"/>
  <c r="E63" i="14"/>
  <c r="R50" i="14"/>
  <c r="R54" i="14"/>
  <c r="R74" i="14"/>
  <c r="N76" i="14"/>
  <c r="N84" i="14"/>
  <c r="R86" i="14"/>
  <c r="L99" i="14"/>
  <c r="F108" i="14"/>
  <c r="H113" i="14"/>
  <c r="H46" i="14"/>
  <c r="P46" i="14"/>
  <c r="H110" i="14"/>
  <c r="P110" i="14"/>
  <c r="E95" i="14"/>
  <c r="J50" i="14"/>
  <c r="L75" i="14"/>
  <c r="H77" i="14"/>
  <c r="F84" i="14"/>
  <c r="P85" i="14"/>
  <c r="L87" i="14"/>
  <c r="S96" i="15"/>
  <c r="J98" i="14"/>
  <c r="S100" i="15"/>
  <c r="J110" i="14"/>
  <c r="S112" i="15"/>
  <c r="F112" i="14"/>
  <c r="J114" i="14"/>
  <c r="E111" i="14"/>
  <c r="J54" i="14"/>
  <c r="J74" i="14"/>
  <c r="F76" i="14"/>
  <c r="H85" i="14"/>
  <c r="J86" i="14"/>
  <c r="N92" i="14"/>
  <c r="R98" i="14"/>
  <c r="L107" i="14"/>
  <c r="R110" i="14"/>
  <c r="R114" i="14"/>
  <c r="E75" i="14"/>
  <c r="E87" i="14"/>
  <c r="E91" i="14"/>
  <c r="S18" i="15"/>
  <c r="S19" i="15"/>
  <c r="S26" i="15"/>
  <c r="S27" i="15"/>
  <c r="S30" i="15"/>
  <c r="S31" i="15"/>
  <c r="S35" i="15"/>
  <c r="S39" i="15"/>
  <c r="S42" i="15"/>
  <c r="S43" i="15"/>
  <c r="S46" i="15"/>
  <c r="S47" i="15"/>
  <c r="S51" i="15"/>
  <c r="S55" i="15"/>
  <c r="S58" i="15"/>
  <c r="S62" i="15"/>
  <c r="S63" i="15"/>
  <c r="S67" i="15"/>
  <c r="S70" i="15"/>
  <c r="S71" i="15"/>
  <c r="S74" i="15"/>
  <c r="S75" i="15"/>
  <c r="S78" i="15"/>
  <c r="S79" i="15"/>
  <c r="S83" i="15"/>
  <c r="S86" i="15"/>
  <c r="S87" i="15"/>
  <c r="S90" i="15"/>
  <c r="S94" i="15"/>
  <c r="S95" i="15"/>
  <c r="S99" i="15"/>
  <c r="S102" i="15"/>
  <c r="S103" i="15"/>
  <c r="S106" i="15"/>
  <c r="S110" i="15"/>
  <c r="I67" i="14"/>
  <c r="Q67" i="14"/>
  <c r="I83" i="14"/>
  <c r="Q83" i="14"/>
  <c r="I99" i="14"/>
  <c r="Q99" i="14"/>
  <c r="S21" i="15"/>
  <c r="S25" i="15"/>
  <c r="S29" i="15"/>
  <c r="S33" i="15"/>
  <c r="S37" i="15"/>
  <c r="S41" i="15"/>
  <c r="S45" i="15"/>
  <c r="S49" i="15"/>
  <c r="S53" i="15"/>
  <c r="S57" i="15"/>
  <c r="S61" i="15"/>
  <c r="S65" i="15"/>
  <c r="S69" i="15"/>
  <c r="S73" i="15"/>
  <c r="S77" i="15"/>
  <c r="S81" i="15"/>
  <c r="S85" i="15"/>
  <c r="S89" i="15"/>
  <c r="S93" i="15"/>
  <c r="S97" i="15"/>
  <c r="S101" i="15"/>
  <c r="S105" i="15"/>
  <c r="G45" i="14"/>
  <c r="O45" i="14"/>
  <c r="G109" i="14"/>
  <c r="O109" i="14"/>
  <c r="S16" i="15"/>
  <c r="S20" i="15"/>
  <c r="S24" i="15"/>
  <c r="S32" i="15"/>
  <c r="S36" i="15"/>
  <c r="S48" i="15"/>
  <c r="S52" i="15"/>
  <c r="S60" i="15"/>
  <c r="S64" i="15"/>
  <c r="S68" i="15"/>
  <c r="S76" i="15"/>
  <c r="I77" i="14"/>
  <c r="Q77" i="14"/>
  <c r="S80" i="15"/>
  <c r="S84" i="15"/>
  <c r="S92" i="15"/>
  <c r="I109" i="14"/>
  <c r="Q109" i="14"/>
  <c r="I113" i="14"/>
  <c r="Q113" i="14"/>
  <c r="K45" i="14"/>
  <c r="K109" i="14"/>
  <c r="S15" i="15"/>
  <c r="S23" i="15"/>
  <c r="H28" i="14"/>
  <c r="P28" i="14"/>
  <c r="H92" i="14"/>
  <c r="P92" i="14"/>
  <c r="H108" i="14"/>
  <c r="P108" i="14"/>
  <c r="H112" i="14"/>
  <c r="P112" i="14"/>
  <c r="J24" i="14"/>
  <c r="R24" i="14"/>
  <c r="J88" i="14"/>
  <c r="R88" i="14"/>
  <c r="J104" i="14"/>
  <c r="R104" i="14"/>
  <c r="S59" i="15"/>
  <c r="E67" i="14"/>
  <c r="G27" i="14"/>
  <c r="S38" i="15"/>
  <c r="S44" i="15"/>
  <c r="E83" i="14"/>
  <c r="K115" i="15"/>
  <c r="O115" i="15"/>
  <c r="S109" i="15"/>
  <c r="E109" i="14"/>
  <c r="E99" i="14"/>
  <c r="E77" i="14"/>
  <c r="F115" i="15"/>
  <c r="J115" i="15"/>
  <c r="N115" i="15"/>
  <c r="R115" i="15"/>
  <c r="S28" i="15"/>
  <c r="S54" i="15"/>
  <c r="S91" i="15"/>
  <c r="S107" i="15"/>
  <c r="S113" i="15"/>
  <c r="E113" i="14"/>
  <c r="G115" i="15"/>
  <c r="H115" i="15"/>
  <c r="L115" i="15"/>
  <c r="P115" i="15"/>
  <c r="S104" i="15"/>
  <c r="S111" i="15"/>
  <c r="S14" i="15"/>
  <c r="I115" i="15"/>
  <c r="M115" i="15"/>
  <c r="Q115" i="15"/>
  <c r="S17" i="15"/>
  <c r="S22" i="15"/>
  <c r="S34" i="15"/>
  <c r="S40" i="15"/>
  <c r="S50" i="15"/>
  <c r="S56" i="15"/>
  <c r="S66" i="15"/>
  <c r="S72" i="15"/>
  <c r="S82" i="15"/>
  <c r="S88" i="15"/>
  <c r="S98" i="15"/>
  <c r="S108" i="15"/>
  <c r="S114" i="15"/>
  <c r="S51" i="14" l="1"/>
  <c r="S26" i="14"/>
  <c r="S14" i="14"/>
  <c r="S114" i="14"/>
  <c r="S32" i="14"/>
  <c r="S103" i="14"/>
  <c r="S80" i="14"/>
  <c r="S59" i="14"/>
  <c r="S44" i="14"/>
  <c r="S70" i="14"/>
  <c r="S57" i="14"/>
  <c r="S66" i="14"/>
  <c r="S106" i="14"/>
  <c r="S30" i="14"/>
  <c r="S25" i="14"/>
  <c r="S101" i="14"/>
  <c r="S18" i="14"/>
  <c r="S68" i="14"/>
  <c r="S62" i="14"/>
  <c r="S37" i="14"/>
  <c r="S60" i="14"/>
  <c r="S47" i="14"/>
  <c r="S42" i="14"/>
  <c r="S38" i="14"/>
  <c r="S43" i="14"/>
  <c r="S27" i="14"/>
  <c r="S75" i="14"/>
  <c r="S98" i="14"/>
  <c r="S21" i="14"/>
  <c r="S88" i="14"/>
  <c r="S52" i="14"/>
  <c r="S29" i="14"/>
  <c r="S85" i="14"/>
  <c r="S50" i="14"/>
  <c r="S81" i="14"/>
  <c r="S112" i="14"/>
  <c r="S35" i="14"/>
  <c r="S89" i="14"/>
  <c r="K115" i="14"/>
  <c r="S84" i="14"/>
  <c r="S93" i="14"/>
  <c r="S100" i="14"/>
  <c r="S63" i="14"/>
  <c r="S41" i="14"/>
  <c r="S74" i="14"/>
  <c r="S34" i="14"/>
  <c r="S102" i="14"/>
  <c r="S79" i="14"/>
  <c r="S72" i="14"/>
  <c r="S97" i="14"/>
  <c r="S78" i="14"/>
  <c r="S65" i="14"/>
  <c r="S55" i="14"/>
  <c r="S33" i="14"/>
  <c r="S94" i="14"/>
  <c r="M115" i="14"/>
  <c r="S64" i="14"/>
  <c r="S24" i="14"/>
  <c r="S86" i="14"/>
  <c r="S16" i="14"/>
  <c r="S105" i="14"/>
  <c r="S31" i="14"/>
  <c r="S61" i="14"/>
  <c r="S40" i="14"/>
  <c r="S82" i="14"/>
  <c r="S36" i="14"/>
  <c r="S53" i="14"/>
  <c r="S48" i="14"/>
  <c r="S90" i="14"/>
  <c r="R115" i="14"/>
  <c r="P115" i="14"/>
  <c r="S76" i="14"/>
  <c r="S46" i="14"/>
  <c r="S39" i="14"/>
  <c r="S56" i="14"/>
  <c r="S95" i="14"/>
  <c r="S71" i="14"/>
  <c r="N115" i="14"/>
  <c r="S92" i="14"/>
  <c r="S96" i="14"/>
  <c r="S110" i="14"/>
  <c r="L115" i="14"/>
  <c r="S77" i="14"/>
  <c r="I115" i="14"/>
  <c r="S28" i="14"/>
  <c r="S54" i="14"/>
  <c r="S69" i="14"/>
  <c r="S104" i="14"/>
  <c r="O115" i="14"/>
  <c r="Q115" i="14"/>
  <c r="S111" i="14"/>
  <c r="S108" i="14"/>
  <c r="S58" i="14"/>
  <c r="S73" i="14"/>
  <c r="S22" i="14"/>
  <c r="S83" i="14"/>
  <c r="S15" i="14"/>
  <c r="S99" i="14"/>
  <c r="S67" i="14"/>
  <c r="S45" i="14"/>
  <c r="S91" i="14"/>
  <c r="S49" i="14"/>
  <c r="S20" i="14"/>
  <c r="G115" i="14"/>
  <c r="S109" i="14"/>
  <c r="J115" i="14"/>
  <c r="S23" i="14"/>
  <c r="F115" i="14"/>
  <c r="S113" i="14"/>
  <c r="S19" i="14"/>
  <c r="H115" i="14"/>
  <c r="S17" i="14"/>
  <c r="S87" i="14"/>
  <c r="S107" i="14"/>
  <c r="S115" i="15"/>
  <c r="E115" i="14"/>
  <c r="S115" i="14" l="1"/>
  <c r="Q114" i="10"/>
  <c r="P114" i="10"/>
  <c r="O114" i="10"/>
  <c r="N114" i="10"/>
  <c r="M114" i="10"/>
  <c r="L114" i="10"/>
  <c r="K114" i="10"/>
  <c r="J114" i="10"/>
  <c r="I114" i="10"/>
  <c r="H114" i="10"/>
  <c r="G114" i="10"/>
  <c r="F114" i="10"/>
  <c r="E114" i="10"/>
  <c r="S113" i="10"/>
  <c r="R113" i="10"/>
  <c r="Q113" i="10"/>
  <c r="P113" i="10"/>
  <c r="N113" i="10"/>
  <c r="M113" i="10"/>
  <c r="K113" i="10"/>
  <c r="J113" i="10"/>
  <c r="I113" i="10"/>
  <c r="H113" i="10"/>
  <c r="G113" i="10"/>
  <c r="F113" i="10"/>
  <c r="E113" i="10"/>
  <c r="T112" i="10"/>
  <c r="S112" i="10"/>
  <c r="R112" i="10"/>
  <c r="P112" i="10"/>
  <c r="O112" i="10"/>
  <c r="L112" i="10"/>
  <c r="K112" i="10"/>
  <c r="J112" i="10"/>
  <c r="I112" i="10"/>
  <c r="H112" i="10"/>
  <c r="G112" i="10"/>
  <c r="T111" i="10"/>
  <c r="S111" i="10"/>
  <c r="R111" i="10"/>
  <c r="Q111" i="10"/>
  <c r="P111" i="10"/>
  <c r="O111" i="10"/>
  <c r="N111" i="10"/>
  <c r="M111" i="10"/>
  <c r="L111" i="10"/>
  <c r="K111" i="10"/>
  <c r="J111" i="10"/>
  <c r="I111" i="10"/>
  <c r="H111" i="10"/>
  <c r="G111" i="10"/>
  <c r="E111" i="10"/>
  <c r="T110" i="10"/>
  <c r="S110" i="10"/>
  <c r="R110" i="10"/>
  <c r="P110" i="10"/>
  <c r="O110" i="10"/>
  <c r="M110" i="10"/>
  <c r="L110" i="10"/>
  <c r="K110" i="10"/>
  <c r="J110" i="10"/>
  <c r="I110" i="10"/>
  <c r="G110" i="10"/>
  <c r="E110" i="10"/>
  <c r="T109" i="10"/>
  <c r="S109" i="10"/>
  <c r="R109" i="10"/>
  <c r="Q109" i="10"/>
  <c r="P109" i="10"/>
  <c r="O109" i="10"/>
  <c r="M109" i="10"/>
  <c r="L109" i="10"/>
  <c r="K109" i="10"/>
  <c r="J109" i="10"/>
  <c r="I109" i="10"/>
  <c r="H109" i="10"/>
  <c r="G109" i="10"/>
  <c r="T108" i="10"/>
  <c r="R108" i="10"/>
  <c r="Q108" i="10"/>
  <c r="P108" i="10"/>
  <c r="O108" i="10"/>
  <c r="M108" i="10"/>
  <c r="L108" i="10"/>
  <c r="K108" i="10"/>
  <c r="J108" i="10"/>
  <c r="I108" i="10"/>
  <c r="H108" i="10"/>
  <c r="G108" i="10"/>
  <c r="E108" i="10"/>
  <c r="T107" i="10"/>
  <c r="S107" i="10"/>
  <c r="Q107" i="10"/>
  <c r="P107" i="10"/>
  <c r="O107" i="10"/>
  <c r="M107" i="10"/>
  <c r="L107" i="10"/>
  <c r="K107" i="10"/>
  <c r="I107" i="10"/>
  <c r="H107" i="10"/>
  <c r="G107" i="10"/>
  <c r="E107" i="10"/>
  <c r="T106" i="10"/>
  <c r="S106" i="10"/>
  <c r="R106" i="10"/>
  <c r="O106" i="10"/>
  <c r="M106" i="10"/>
  <c r="L106" i="10"/>
  <c r="K106" i="10"/>
  <c r="J106" i="10"/>
  <c r="I106" i="10"/>
  <c r="H106" i="10"/>
  <c r="G106" i="10"/>
  <c r="E106" i="10"/>
  <c r="T105" i="10"/>
  <c r="S105" i="10"/>
  <c r="R105" i="10"/>
  <c r="Q105" i="10"/>
  <c r="M105" i="10"/>
  <c r="L105" i="10"/>
  <c r="K105" i="10"/>
  <c r="J105" i="10"/>
  <c r="I105" i="10"/>
  <c r="H105" i="10"/>
  <c r="G105" i="10"/>
  <c r="E105" i="10"/>
  <c r="T104" i="10"/>
  <c r="S104" i="10"/>
  <c r="R104" i="10"/>
  <c r="P104" i="10"/>
  <c r="M104" i="10"/>
  <c r="L104" i="10"/>
  <c r="K104" i="10"/>
  <c r="J104" i="10"/>
  <c r="I104" i="10"/>
  <c r="H104" i="10"/>
  <c r="G104" i="10"/>
  <c r="T103" i="10"/>
  <c r="S103" i="10"/>
  <c r="R103" i="10"/>
  <c r="Q103" i="10"/>
  <c r="P103" i="10"/>
  <c r="O103" i="10"/>
  <c r="M103" i="10"/>
  <c r="L103" i="10"/>
  <c r="K103" i="10"/>
  <c r="J103" i="10"/>
  <c r="I103" i="10"/>
  <c r="H103" i="10"/>
  <c r="E103" i="10"/>
  <c r="T102" i="10"/>
  <c r="S102" i="10"/>
  <c r="R102" i="10"/>
  <c r="P102" i="10"/>
  <c r="O102" i="10"/>
  <c r="M102" i="10"/>
  <c r="L102" i="10"/>
  <c r="K102" i="10"/>
  <c r="J102" i="10"/>
  <c r="I102" i="10"/>
  <c r="H102" i="10"/>
  <c r="G102" i="10"/>
  <c r="T101" i="10"/>
  <c r="S101" i="10"/>
  <c r="R101" i="10"/>
  <c r="Q101" i="10"/>
  <c r="P101" i="10"/>
  <c r="M101" i="10"/>
  <c r="L101" i="10"/>
  <c r="K101" i="10"/>
  <c r="J101" i="10"/>
  <c r="I101" i="10"/>
  <c r="H101" i="10"/>
  <c r="G101" i="10"/>
  <c r="E101" i="10"/>
  <c r="T100" i="10"/>
  <c r="S100" i="10"/>
  <c r="R100" i="10"/>
  <c r="P100" i="10"/>
  <c r="M100" i="10"/>
  <c r="L100" i="10"/>
  <c r="K100" i="10"/>
  <c r="J100" i="10"/>
  <c r="I100" i="10"/>
  <c r="G100" i="10"/>
  <c r="E100" i="10"/>
  <c r="T99" i="10"/>
  <c r="S99" i="10"/>
  <c r="R99" i="10"/>
  <c r="Q99" i="10"/>
  <c r="P99" i="10"/>
  <c r="O99" i="10"/>
  <c r="M99" i="10"/>
  <c r="L99" i="10"/>
  <c r="K99" i="10"/>
  <c r="J99" i="10"/>
  <c r="I99" i="10"/>
  <c r="H99" i="10"/>
  <c r="G99" i="10"/>
  <c r="T98" i="10"/>
  <c r="S98" i="10"/>
  <c r="R98" i="10"/>
  <c r="P98" i="10"/>
  <c r="O98" i="10"/>
  <c r="M98" i="10"/>
  <c r="L98" i="10"/>
  <c r="K98" i="10"/>
  <c r="J98" i="10"/>
  <c r="I98" i="10"/>
  <c r="H98" i="10"/>
  <c r="G98" i="10"/>
  <c r="E98" i="10"/>
  <c r="T97" i="10"/>
  <c r="S97" i="10"/>
  <c r="R97" i="10"/>
  <c r="Q97" i="10"/>
  <c r="P97" i="10"/>
  <c r="O97" i="10"/>
  <c r="N97" i="10"/>
  <c r="M97" i="10"/>
  <c r="L97" i="10"/>
  <c r="K97" i="10"/>
  <c r="J97" i="10"/>
  <c r="I97" i="10"/>
  <c r="G97" i="10"/>
  <c r="F97" i="10"/>
  <c r="E97" i="10"/>
  <c r="T96" i="10"/>
  <c r="S96" i="10"/>
  <c r="R96" i="10"/>
  <c r="Q96" i="10"/>
  <c r="P96" i="10"/>
  <c r="O96" i="10"/>
  <c r="M96" i="10"/>
  <c r="K96" i="10"/>
  <c r="J96" i="10"/>
  <c r="I96" i="10"/>
  <c r="H96" i="10"/>
  <c r="G96" i="10"/>
  <c r="E96" i="10"/>
  <c r="T95" i="10"/>
  <c r="S95" i="10"/>
  <c r="R95" i="10"/>
  <c r="Q95" i="10"/>
  <c r="P95" i="10"/>
  <c r="M95" i="10"/>
  <c r="L95" i="10"/>
  <c r="K95" i="10"/>
  <c r="J95" i="10"/>
  <c r="I95" i="10"/>
  <c r="H95" i="10"/>
  <c r="G95" i="10"/>
  <c r="E95" i="10"/>
  <c r="T94" i="10"/>
  <c r="S94" i="10"/>
  <c r="R94" i="10"/>
  <c r="Q94" i="10"/>
  <c r="P94" i="10"/>
  <c r="O94" i="10"/>
  <c r="M94" i="10"/>
  <c r="K94" i="10"/>
  <c r="J94" i="10"/>
  <c r="I94" i="10"/>
  <c r="H94" i="10"/>
  <c r="E94" i="10"/>
  <c r="T93" i="10"/>
  <c r="S93" i="10"/>
  <c r="R93" i="10"/>
  <c r="Q93" i="10"/>
  <c r="P93" i="10"/>
  <c r="O93" i="10"/>
  <c r="M93" i="10"/>
  <c r="K93" i="10"/>
  <c r="J93" i="10"/>
  <c r="I93" i="10"/>
  <c r="H93" i="10"/>
  <c r="G93" i="10"/>
  <c r="E93" i="10"/>
  <c r="T92" i="10"/>
  <c r="S92" i="10"/>
  <c r="R92" i="10"/>
  <c r="Q92" i="10"/>
  <c r="P92" i="10"/>
  <c r="O92" i="10"/>
  <c r="N92" i="10"/>
  <c r="M92" i="10"/>
  <c r="L92" i="10"/>
  <c r="K92" i="10"/>
  <c r="J92" i="10"/>
  <c r="I92" i="10"/>
  <c r="H92" i="10"/>
  <c r="G92" i="10"/>
  <c r="E92" i="10"/>
  <c r="T91" i="10"/>
  <c r="S91" i="10"/>
  <c r="R91" i="10"/>
  <c r="Q91" i="10"/>
  <c r="P91" i="10"/>
  <c r="O91" i="10"/>
  <c r="M91" i="10"/>
  <c r="L91" i="10"/>
  <c r="K91" i="10"/>
  <c r="J91" i="10"/>
  <c r="I91" i="10"/>
  <c r="H91" i="10"/>
  <c r="G91" i="10"/>
  <c r="E91" i="10"/>
  <c r="T90" i="10"/>
  <c r="S90" i="10"/>
  <c r="R90" i="10"/>
  <c r="P90" i="10"/>
  <c r="O90" i="10"/>
  <c r="M90" i="10"/>
  <c r="L90" i="10"/>
  <c r="K90" i="10"/>
  <c r="J90" i="10"/>
  <c r="I90" i="10"/>
  <c r="H90" i="10"/>
  <c r="G90" i="10"/>
  <c r="T89" i="10"/>
  <c r="S89" i="10"/>
  <c r="R89" i="10"/>
  <c r="Q89" i="10"/>
  <c r="O89" i="10"/>
  <c r="M89" i="10"/>
  <c r="L89" i="10"/>
  <c r="K89" i="10"/>
  <c r="J89" i="10"/>
  <c r="I89" i="10"/>
  <c r="H89" i="10"/>
  <c r="E89" i="10"/>
  <c r="T88" i="10"/>
  <c r="S88" i="10"/>
  <c r="R88" i="10"/>
  <c r="P88" i="10"/>
  <c r="M88" i="10"/>
  <c r="L88" i="10"/>
  <c r="J88" i="10"/>
  <c r="I88" i="10"/>
  <c r="H88" i="10"/>
  <c r="G88" i="10"/>
  <c r="E88" i="10"/>
  <c r="T87" i="10"/>
  <c r="S87" i="10"/>
  <c r="R87" i="10"/>
  <c r="Q87" i="10"/>
  <c r="P87" i="10"/>
  <c r="O87" i="10"/>
  <c r="M87" i="10"/>
  <c r="L87" i="10"/>
  <c r="K87" i="10"/>
  <c r="J87" i="10"/>
  <c r="I87" i="10"/>
  <c r="H87" i="10"/>
  <c r="G87" i="10"/>
  <c r="E87" i="10"/>
  <c r="T86" i="10"/>
  <c r="R86" i="10"/>
  <c r="P86" i="10"/>
  <c r="O86" i="10"/>
  <c r="M86" i="10"/>
  <c r="L86" i="10"/>
  <c r="K86" i="10"/>
  <c r="J86" i="10"/>
  <c r="I86" i="10"/>
  <c r="H86" i="10"/>
  <c r="G86" i="10"/>
  <c r="E86" i="10"/>
  <c r="T85" i="10"/>
  <c r="S85" i="10"/>
  <c r="R85" i="10"/>
  <c r="Q85" i="10"/>
  <c r="P85" i="10"/>
  <c r="M85" i="10"/>
  <c r="L85" i="10"/>
  <c r="K85" i="10"/>
  <c r="J85" i="10"/>
  <c r="I85" i="10"/>
  <c r="H85" i="10"/>
  <c r="T84" i="10"/>
  <c r="S84" i="10"/>
  <c r="R84" i="10"/>
  <c r="P84" i="10"/>
  <c r="M84" i="10"/>
  <c r="L84" i="10"/>
  <c r="K84" i="10"/>
  <c r="J84" i="10"/>
  <c r="I84" i="10"/>
  <c r="H84" i="10"/>
  <c r="G84" i="10"/>
  <c r="E84" i="10"/>
  <c r="T83" i="10"/>
  <c r="S83" i="10"/>
  <c r="R83" i="10"/>
  <c r="Q83" i="10"/>
  <c r="P83" i="10"/>
  <c r="O83" i="10"/>
  <c r="M83" i="10"/>
  <c r="L83" i="10"/>
  <c r="K83" i="10"/>
  <c r="J83" i="10"/>
  <c r="I83" i="10"/>
  <c r="H83" i="10"/>
  <c r="E83" i="10"/>
  <c r="T82" i="10"/>
  <c r="S82" i="10"/>
  <c r="R82" i="10"/>
  <c r="P82" i="10"/>
  <c r="O82" i="10"/>
  <c r="M82" i="10"/>
  <c r="L82" i="10"/>
  <c r="K82" i="10"/>
  <c r="J82" i="10"/>
  <c r="I82" i="10"/>
  <c r="H82" i="10"/>
  <c r="G82" i="10"/>
  <c r="T81" i="10"/>
  <c r="S81" i="10"/>
  <c r="R81" i="10"/>
  <c r="Q81" i="10"/>
  <c r="P81" i="10"/>
  <c r="O81" i="10"/>
  <c r="M81" i="10"/>
  <c r="L81" i="10"/>
  <c r="K81" i="10"/>
  <c r="J81" i="10"/>
  <c r="I81" i="10"/>
  <c r="H81" i="10"/>
  <c r="G81" i="10"/>
  <c r="E81" i="10"/>
  <c r="T80" i="10"/>
  <c r="S80" i="10"/>
  <c r="R80" i="10"/>
  <c r="P80" i="10"/>
  <c r="O80" i="10"/>
  <c r="M80" i="10"/>
  <c r="L80" i="10"/>
  <c r="K80" i="10"/>
  <c r="J80" i="10"/>
  <c r="I80" i="10"/>
  <c r="H80" i="10"/>
  <c r="G80" i="10"/>
  <c r="E80" i="10"/>
  <c r="T79" i="10"/>
  <c r="S79" i="10"/>
  <c r="R79" i="10"/>
  <c r="Q79" i="10"/>
  <c r="P79" i="10"/>
  <c r="M79" i="10"/>
  <c r="L79" i="10"/>
  <c r="K79" i="10"/>
  <c r="J79" i="10"/>
  <c r="I79" i="10"/>
  <c r="H79" i="10"/>
  <c r="G79" i="10"/>
  <c r="E79" i="10"/>
  <c r="T78" i="10"/>
  <c r="S78" i="10"/>
  <c r="R78" i="10"/>
  <c r="M78" i="10"/>
  <c r="L78" i="10"/>
  <c r="K78" i="10"/>
  <c r="J78" i="10"/>
  <c r="I78" i="10"/>
  <c r="H78" i="10"/>
  <c r="G78" i="10"/>
  <c r="E78" i="10"/>
  <c r="T77" i="10"/>
  <c r="S77" i="10"/>
  <c r="R77" i="10"/>
  <c r="Q77" i="10"/>
  <c r="O77" i="10"/>
  <c r="M77" i="10"/>
  <c r="L77" i="10"/>
  <c r="K77" i="10"/>
  <c r="J77" i="10"/>
  <c r="I77" i="10"/>
  <c r="H77" i="10"/>
  <c r="T76" i="10"/>
  <c r="S76" i="10"/>
  <c r="R76" i="10"/>
  <c r="Q76" i="10"/>
  <c r="P76" i="10"/>
  <c r="O76" i="10"/>
  <c r="M76" i="10"/>
  <c r="L76" i="10"/>
  <c r="K76" i="10"/>
  <c r="J76" i="10"/>
  <c r="I76" i="10"/>
  <c r="H76" i="10"/>
  <c r="G76" i="10"/>
  <c r="E76" i="10"/>
  <c r="T75" i="10"/>
  <c r="S75" i="10"/>
  <c r="R75" i="10"/>
  <c r="P75" i="10"/>
  <c r="O75" i="10"/>
  <c r="M75" i="10"/>
  <c r="L75" i="10"/>
  <c r="K75" i="10"/>
  <c r="J75" i="10"/>
  <c r="E75" i="10"/>
  <c r="T74" i="10"/>
  <c r="S74" i="10"/>
  <c r="R74" i="10"/>
  <c r="P74" i="10"/>
  <c r="M74" i="10"/>
  <c r="L74" i="10"/>
  <c r="J74" i="10"/>
  <c r="H74" i="10"/>
  <c r="E74" i="10"/>
  <c r="T73" i="10"/>
  <c r="S73" i="10"/>
  <c r="R73" i="10"/>
  <c r="O73" i="10"/>
  <c r="M73" i="10"/>
  <c r="L73" i="10"/>
  <c r="K73" i="10"/>
  <c r="J73" i="10"/>
  <c r="E73" i="10"/>
  <c r="T72" i="10"/>
  <c r="S72" i="10"/>
  <c r="R72" i="10"/>
  <c r="M72" i="10"/>
  <c r="L72" i="10"/>
  <c r="K72" i="10"/>
  <c r="J72" i="10"/>
  <c r="H72" i="10"/>
  <c r="E72" i="10"/>
  <c r="T71" i="10"/>
  <c r="S71" i="10"/>
  <c r="R71" i="10"/>
  <c r="P71" i="10"/>
  <c r="O71" i="10"/>
  <c r="M71" i="10"/>
  <c r="L71" i="10"/>
  <c r="K71" i="10"/>
  <c r="J71" i="10"/>
  <c r="E71" i="10"/>
  <c r="T70" i="10"/>
  <c r="S70" i="10"/>
  <c r="R70" i="10"/>
  <c r="P70" i="10"/>
  <c r="M70" i="10"/>
  <c r="L70" i="10"/>
  <c r="J70" i="10"/>
  <c r="H70" i="10"/>
  <c r="E70" i="10"/>
  <c r="T69" i="10"/>
  <c r="S69" i="10"/>
  <c r="R69" i="10"/>
  <c r="O69" i="10"/>
  <c r="M69" i="10"/>
  <c r="L69" i="10"/>
  <c r="K69" i="10"/>
  <c r="J69" i="10"/>
  <c r="E69" i="10"/>
  <c r="T68" i="10"/>
  <c r="S68" i="10"/>
  <c r="R68" i="10"/>
  <c r="M68" i="10"/>
  <c r="L68" i="10"/>
  <c r="K68" i="10"/>
  <c r="J68" i="10"/>
  <c r="H68" i="10"/>
  <c r="E68" i="10"/>
  <c r="T67" i="10"/>
  <c r="S67" i="10"/>
  <c r="R67" i="10"/>
  <c r="P67" i="10"/>
  <c r="O67" i="10"/>
  <c r="M67" i="10"/>
  <c r="L67" i="10"/>
  <c r="K67" i="10"/>
  <c r="J67" i="10"/>
  <c r="E67" i="10"/>
  <c r="T66" i="10"/>
  <c r="S66" i="10"/>
  <c r="R66" i="10"/>
  <c r="P66" i="10"/>
  <c r="M66" i="10"/>
  <c r="L66" i="10"/>
  <c r="J66" i="10"/>
  <c r="H66" i="10"/>
  <c r="E66" i="10"/>
  <c r="T65" i="10"/>
  <c r="S65" i="10"/>
  <c r="R65" i="10"/>
  <c r="O65" i="10"/>
  <c r="M65" i="10"/>
  <c r="L65" i="10"/>
  <c r="K65" i="10"/>
  <c r="J65" i="10"/>
  <c r="E65" i="10"/>
  <c r="T64" i="10"/>
  <c r="S64" i="10"/>
  <c r="R64" i="10"/>
  <c r="L64" i="10"/>
  <c r="K64" i="10"/>
  <c r="J64" i="10"/>
  <c r="H64" i="10"/>
  <c r="T63" i="10"/>
  <c r="S63" i="10"/>
  <c r="R63" i="10"/>
  <c r="P63" i="10"/>
  <c r="O63" i="10"/>
  <c r="L63" i="10"/>
  <c r="J63" i="10"/>
  <c r="H63" i="10"/>
  <c r="T62" i="10"/>
  <c r="S62" i="10"/>
  <c r="R62" i="10"/>
  <c r="P62" i="10"/>
  <c r="O62" i="10"/>
  <c r="M62" i="10"/>
  <c r="K62" i="10"/>
  <c r="J62" i="10"/>
  <c r="H62" i="10"/>
  <c r="G62" i="10"/>
  <c r="E62" i="10"/>
  <c r="T61" i="10"/>
  <c r="S61" i="10"/>
  <c r="R61" i="10"/>
  <c r="P61" i="10"/>
  <c r="M61" i="10"/>
  <c r="L61" i="10"/>
  <c r="K61" i="10"/>
  <c r="J61" i="10"/>
  <c r="H61" i="10"/>
  <c r="E61" i="10"/>
  <c r="T60" i="10"/>
  <c r="S60" i="10"/>
  <c r="R60" i="10"/>
  <c r="P60" i="10"/>
  <c r="L60" i="10"/>
  <c r="K60" i="10"/>
  <c r="J60" i="10"/>
  <c r="H60" i="10"/>
  <c r="T59" i="10"/>
  <c r="S59" i="10"/>
  <c r="R59" i="10"/>
  <c r="O59" i="10"/>
  <c r="L59" i="10"/>
  <c r="K59" i="10"/>
  <c r="J59" i="10"/>
  <c r="H59" i="10"/>
  <c r="T58" i="10"/>
  <c r="S58" i="10"/>
  <c r="R58" i="10"/>
  <c r="P58" i="10"/>
  <c r="O58" i="10"/>
  <c r="M58" i="10"/>
  <c r="L58" i="10"/>
  <c r="K58" i="10"/>
  <c r="J58" i="10"/>
  <c r="H58" i="10"/>
  <c r="G58" i="10"/>
  <c r="E58" i="10"/>
  <c r="T57" i="10"/>
  <c r="S57" i="10"/>
  <c r="R57" i="10"/>
  <c r="P57" i="10"/>
  <c r="M57" i="10"/>
  <c r="K57" i="10"/>
  <c r="J57" i="10"/>
  <c r="H57" i="10"/>
  <c r="E57" i="10"/>
  <c r="T56" i="10"/>
  <c r="S56" i="10"/>
  <c r="R56" i="10"/>
  <c r="P56" i="10"/>
  <c r="L56" i="10"/>
  <c r="K56" i="10"/>
  <c r="J56" i="10"/>
  <c r="H56" i="10"/>
  <c r="T55" i="10"/>
  <c r="S55" i="10"/>
  <c r="R55" i="10"/>
  <c r="Q55" i="10"/>
  <c r="P55" i="10"/>
  <c r="O55" i="10"/>
  <c r="N55" i="10"/>
  <c r="M55" i="10"/>
  <c r="L55" i="10"/>
  <c r="J55" i="10"/>
  <c r="I55" i="10"/>
  <c r="H55" i="10"/>
  <c r="G55" i="10"/>
  <c r="E55" i="10"/>
  <c r="T54" i="10"/>
  <c r="S54" i="10"/>
  <c r="R54" i="10"/>
  <c r="Q54" i="10"/>
  <c r="P54" i="10"/>
  <c r="N54" i="10"/>
  <c r="M54" i="10"/>
  <c r="L54" i="10"/>
  <c r="K54" i="10"/>
  <c r="J54" i="10"/>
  <c r="I54" i="10"/>
  <c r="H54" i="10"/>
  <c r="E54" i="10"/>
  <c r="T53" i="10"/>
  <c r="S53" i="10"/>
  <c r="R53" i="10"/>
  <c r="P53" i="10"/>
  <c r="M53" i="10"/>
  <c r="L53" i="10"/>
  <c r="K53" i="10"/>
  <c r="J53" i="10"/>
  <c r="H53" i="10"/>
  <c r="G53" i="10"/>
  <c r="E53" i="10"/>
  <c r="T52" i="10"/>
  <c r="S52" i="10"/>
  <c r="R52" i="10"/>
  <c r="P52" i="10"/>
  <c r="M52" i="10"/>
  <c r="L52" i="10"/>
  <c r="K52" i="10"/>
  <c r="J52" i="10"/>
  <c r="H52" i="10"/>
  <c r="E52" i="10"/>
  <c r="T51" i="10"/>
  <c r="S51" i="10"/>
  <c r="R51" i="10"/>
  <c r="P51" i="10"/>
  <c r="M51" i="10"/>
  <c r="L51" i="10"/>
  <c r="K51" i="10"/>
  <c r="J51" i="10"/>
  <c r="G51" i="10"/>
  <c r="E51" i="10"/>
  <c r="T50" i="10"/>
  <c r="S50" i="10"/>
  <c r="R50" i="10"/>
  <c r="P50" i="10"/>
  <c r="M50" i="10"/>
  <c r="L50" i="10"/>
  <c r="K50" i="10"/>
  <c r="J50" i="10"/>
  <c r="H50" i="10"/>
  <c r="E50" i="10"/>
  <c r="T49" i="10"/>
  <c r="S49" i="10"/>
  <c r="R49" i="10"/>
  <c r="P49" i="10"/>
  <c r="M49" i="10"/>
  <c r="L49" i="10"/>
  <c r="K49" i="10"/>
  <c r="J49" i="10"/>
  <c r="H49" i="10"/>
  <c r="G49" i="10"/>
  <c r="E49" i="10"/>
  <c r="S48" i="10"/>
  <c r="R48" i="10"/>
  <c r="P48" i="10"/>
  <c r="M48" i="10"/>
  <c r="L48" i="10"/>
  <c r="K48" i="10"/>
  <c r="J48" i="10"/>
  <c r="H48" i="10"/>
  <c r="E48" i="10"/>
  <c r="T47" i="10"/>
  <c r="S47" i="10"/>
  <c r="R47" i="10"/>
  <c r="P47" i="10"/>
  <c r="M47" i="10"/>
  <c r="L47" i="10"/>
  <c r="K47" i="10"/>
  <c r="J47" i="10"/>
  <c r="H47" i="10"/>
  <c r="G47" i="10"/>
  <c r="E47" i="10"/>
  <c r="T46" i="10"/>
  <c r="S46" i="10"/>
  <c r="R46" i="10"/>
  <c r="P46" i="10"/>
  <c r="M46" i="10"/>
  <c r="L46" i="10"/>
  <c r="K46" i="10"/>
  <c r="J46" i="10"/>
  <c r="H46" i="10"/>
  <c r="E46" i="10"/>
  <c r="S45" i="10"/>
  <c r="R45" i="10"/>
  <c r="P45" i="10"/>
  <c r="M45" i="10"/>
  <c r="L45" i="10"/>
  <c r="K45" i="10"/>
  <c r="J45" i="10"/>
  <c r="H45" i="10"/>
  <c r="G45" i="10"/>
  <c r="E45" i="10"/>
  <c r="T44" i="10"/>
  <c r="S44" i="10"/>
  <c r="R44" i="10"/>
  <c r="P44" i="10"/>
  <c r="M44" i="10"/>
  <c r="L44" i="10"/>
  <c r="K44" i="10"/>
  <c r="J44" i="10"/>
  <c r="H44" i="10"/>
  <c r="E44" i="10"/>
  <c r="S43" i="10"/>
  <c r="R43" i="10"/>
  <c r="Q43" i="10"/>
  <c r="P43" i="10"/>
  <c r="M43" i="10"/>
  <c r="K43" i="10"/>
  <c r="J43" i="10"/>
  <c r="I43" i="10"/>
  <c r="H43" i="10"/>
  <c r="G43" i="10"/>
  <c r="E43" i="10"/>
  <c r="T42" i="10"/>
  <c r="S42" i="10"/>
  <c r="R42" i="10"/>
  <c r="P42" i="10"/>
  <c r="M42" i="10"/>
  <c r="L42" i="10"/>
  <c r="K42" i="10"/>
  <c r="J42" i="10"/>
  <c r="H42" i="10"/>
  <c r="E42" i="10"/>
  <c r="T41" i="10"/>
  <c r="S41" i="10"/>
  <c r="R41" i="10"/>
  <c r="P41" i="10"/>
  <c r="M41" i="10"/>
  <c r="L41" i="10"/>
  <c r="K41" i="10"/>
  <c r="J41" i="10"/>
  <c r="G41" i="10"/>
  <c r="E41" i="10"/>
  <c r="T40" i="10"/>
  <c r="S40" i="10"/>
  <c r="R40" i="10"/>
  <c r="M40" i="10"/>
  <c r="L40" i="10"/>
  <c r="K40" i="10"/>
  <c r="J40" i="10"/>
  <c r="E40" i="10"/>
  <c r="T39" i="10"/>
  <c r="S39" i="10"/>
  <c r="R39" i="10"/>
  <c r="P39" i="10"/>
  <c r="M39" i="10"/>
  <c r="L39" i="10"/>
  <c r="K39" i="10"/>
  <c r="J39" i="10"/>
  <c r="H39" i="10"/>
  <c r="E39" i="10"/>
  <c r="T38" i="10"/>
  <c r="S38" i="10"/>
  <c r="R38" i="10"/>
  <c r="M38" i="10"/>
  <c r="L38" i="10"/>
  <c r="K38" i="10"/>
  <c r="J38" i="10"/>
  <c r="H38" i="10"/>
  <c r="E38" i="10"/>
  <c r="T37" i="10"/>
  <c r="S37" i="10"/>
  <c r="R37" i="10"/>
  <c r="M37" i="10"/>
  <c r="L37" i="10"/>
  <c r="K37" i="10"/>
  <c r="J37" i="10"/>
  <c r="H37" i="10"/>
  <c r="E37" i="10"/>
  <c r="T36" i="10"/>
  <c r="S36" i="10"/>
  <c r="R36" i="10"/>
  <c r="M36" i="10"/>
  <c r="L36" i="10"/>
  <c r="K36" i="10"/>
  <c r="J36" i="10"/>
  <c r="E36" i="10"/>
  <c r="T35" i="10"/>
  <c r="S35" i="10"/>
  <c r="R35" i="10"/>
  <c r="P35" i="10"/>
  <c r="M35" i="10"/>
  <c r="L35" i="10"/>
  <c r="K35" i="10"/>
  <c r="J35" i="10"/>
  <c r="H35" i="10"/>
  <c r="E35" i="10"/>
  <c r="T34" i="10"/>
  <c r="S34" i="10"/>
  <c r="R34" i="10"/>
  <c r="M34" i="10"/>
  <c r="L34" i="10"/>
  <c r="K34" i="10"/>
  <c r="J34" i="10"/>
  <c r="H34" i="10"/>
  <c r="E34" i="10"/>
  <c r="T33" i="10"/>
  <c r="S33" i="10"/>
  <c r="R33" i="10"/>
  <c r="M33" i="10"/>
  <c r="L33" i="10"/>
  <c r="K33" i="10"/>
  <c r="J33" i="10"/>
  <c r="H33" i="10"/>
  <c r="E33" i="10"/>
  <c r="T32" i="10"/>
  <c r="S32" i="10"/>
  <c r="R32" i="10"/>
  <c r="Q32" i="10"/>
  <c r="P32" i="10"/>
  <c r="O32" i="10"/>
  <c r="N32" i="10"/>
  <c r="M32" i="10"/>
  <c r="L32" i="10"/>
  <c r="K32" i="10"/>
  <c r="J32" i="10"/>
  <c r="I32" i="10"/>
  <c r="H32" i="10"/>
  <c r="G32" i="10"/>
  <c r="E32" i="10"/>
  <c r="T31" i="10"/>
  <c r="S31" i="10"/>
  <c r="R31" i="10"/>
  <c r="Q31" i="10"/>
  <c r="P31" i="10"/>
  <c r="O31" i="10"/>
  <c r="M31" i="10"/>
  <c r="L31" i="10"/>
  <c r="K31" i="10"/>
  <c r="J31" i="10"/>
  <c r="I31" i="10"/>
  <c r="H31" i="10"/>
  <c r="G31" i="10"/>
  <c r="E31" i="10"/>
  <c r="S30" i="10"/>
  <c r="R30" i="10"/>
  <c r="Q30" i="10"/>
  <c r="P30" i="10"/>
  <c r="M30" i="10"/>
  <c r="L30" i="10"/>
  <c r="K30" i="10"/>
  <c r="J30" i="10"/>
  <c r="I30" i="10"/>
  <c r="H30" i="10"/>
  <c r="G30" i="10"/>
  <c r="E30" i="10"/>
  <c r="R29" i="10"/>
  <c r="Q29" i="10"/>
  <c r="P29" i="10"/>
  <c r="O29" i="10"/>
  <c r="M29" i="10"/>
  <c r="L29" i="10"/>
  <c r="K29" i="10"/>
  <c r="J29" i="10"/>
  <c r="I29" i="10"/>
  <c r="H29" i="10"/>
  <c r="E29" i="10"/>
  <c r="T28" i="10"/>
  <c r="S28" i="10"/>
  <c r="R28" i="10"/>
  <c r="Q28" i="10"/>
  <c r="P28" i="10"/>
  <c r="M28" i="10"/>
  <c r="L28" i="10"/>
  <c r="K28" i="10"/>
  <c r="J28" i="10"/>
  <c r="I28" i="10"/>
  <c r="H28" i="10"/>
  <c r="E28" i="10"/>
  <c r="T27" i="10"/>
  <c r="S27" i="10"/>
  <c r="R27" i="10"/>
  <c r="Q27" i="10"/>
  <c r="M27" i="10"/>
  <c r="L27" i="10"/>
  <c r="K27" i="10"/>
  <c r="J27" i="10"/>
  <c r="I27" i="10"/>
  <c r="H27" i="10"/>
  <c r="G27" i="10"/>
  <c r="E27" i="10"/>
  <c r="S26" i="10"/>
  <c r="R26" i="10"/>
  <c r="Q26" i="10"/>
  <c r="P26" i="10"/>
  <c r="N26" i="10"/>
  <c r="M26" i="10"/>
  <c r="L26" i="10"/>
  <c r="K26" i="10"/>
  <c r="J26" i="10"/>
  <c r="I26" i="10"/>
  <c r="F26" i="10"/>
  <c r="E26" i="10"/>
  <c r="T25" i="10"/>
  <c r="S25" i="10"/>
  <c r="R25" i="10"/>
  <c r="Q25" i="10"/>
  <c r="P25" i="10"/>
  <c r="M25" i="10"/>
  <c r="L25" i="10"/>
  <c r="K25" i="10"/>
  <c r="J25" i="10"/>
  <c r="I25" i="10"/>
  <c r="H25" i="10"/>
  <c r="T24" i="10"/>
  <c r="S24" i="10"/>
  <c r="R24" i="10"/>
  <c r="Q24" i="10"/>
  <c r="P24" i="10"/>
  <c r="O24" i="10"/>
  <c r="M24" i="10"/>
  <c r="L24" i="10"/>
  <c r="K24" i="10"/>
  <c r="J24" i="10"/>
  <c r="I24" i="10"/>
  <c r="H24" i="10"/>
  <c r="G24" i="10"/>
  <c r="E24" i="10"/>
  <c r="T23" i="10"/>
  <c r="S23" i="10"/>
  <c r="R23" i="10"/>
  <c r="Q23" i="10"/>
  <c r="P23" i="10"/>
  <c r="M23" i="10"/>
  <c r="L23" i="10"/>
  <c r="K23" i="10"/>
  <c r="J23" i="10"/>
  <c r="I23" i="10"/>
  <c r="H23" i="10"/>
  <c r="E23" i="10"/>
  <c r="T22" i="10"/>
  <c r="S22" i="10"/>
  <c r="R22" i="10"/>
  <c r="Q22" i="10"/>
  <c r="P22" i="10"/>
  <c r="O22" i="10"/>
  <c r="M22" i="10"/>
  <c r="L22" i="10"/>
  <c r="K22" i="10"/>
  <c r="J22" i="10"/>
  <c r="I22" i="10"/>
  <c r="H22" i="10"/>
  <c r="T21" i="10"/>
  <c r="S21" i="10"/>
  <c r="R21" i="10"/>
  <c r="Q21" i="10"/>
  <c r="P21" i="10"/>
  <c r="O21" i="10"/>
  <c r="M21" i="10"/>
  <c r="L21" i="10"/>
  <c r="K21" i="10"/>
  <c r="J21" i="10"/>
  <c r="I21" i="10"/>
  <c r="H21" i="10"/>
  <c r="E21" i="10"/>
  <c r="T20" i="10"/>
  <c r="S20" i="10"/>
  <c r="R20" i="10"/>
  <c r="Q20" i="10"/>
  <c r="P20" i="10"/>
  <c r="M20" i="10"/>
  <c r="L20" i="10"/>
  <c r="K20" i="10"/>
  <c r="J20" i="10"/>
  <c r="I20" i="10"/>
  <c r="H20" i="10"/>
  <c r="T19" i="10"/>
  <c r="S19" i="10"/>
  <c r="R19" i="10"/>
  <c r="Q19" i="10"/>
  <c r="P19" i="10"/>
  <c r="O19" i="10"/>
  <c r="M19" i="10"/>
  <c r="L19" i="10"/>
  <c r="K19" i="10"/>
  <c r="J19" i="10"/>
  <c r="I19" i="10"/>
  <c r="H19" i="10"/>
  <c r="E19" i="10"/>
  <c r="T18" i="10"/>
  <c r="S18" i="10"/>
  <c r="R18" i="10"/>
  <c r="Q18" i="10"/>
  <c r="O18" i="10"/>
  <c r="M18" i="10"/>
  <c r="L18" i="10"/>
  <c r="K18" i="10"/>
  <c r="J18" i="10"/>
  <c r="I18" i="10"/>
  <c r="H18" i="10"/>
  <c r="E18" i="10"/>
  <c r="T17" i="10"/>
  <c r="S17" i="10"/>
  <c r="R17" i="10"/>
  <c r="Q17" i="10"/>
  <c r="P17" i="10"/>
  <c r="M17" i="10"/>
  <c r="L17" i="10"/>
  <c r="K17" i="10"/>
  <c r="J17" i="10"/>
  <c r="H17" i="10"/>
  <c r="G17" i="10"/>
  <c r="E17" i="10"/>
  <c r="T16" i="10"/>
  <c r="S16" i="10"/>
  <c r="R16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T15" i="10"/>
  <c r="S15" i="10"/>
  <c r="R15" i="10"/>
  <c r="Q15" i="10"/>
  <c r="P15" i="10"/>
  <c r="O15" i="10"/>
  <c r="N15" i="10"/>
  <c r="M15" i="10"/>
  <c r="L15" i="10"/>
  <c r="K15" i="10"/>
  <c r="J15" i="10"/>
  <c r="I15" i="10"/>
  <c r="H15" i="10"/>
  <c r="G15" i="10"/>
  <c r="E15" i="10"/>
  <c r="T14" i="10"/>
  <c r="S14" i="10"/>
  <c r="R14" i="10"/>
  <c r="Q14" i="10"/>
  <c r="P14" i="10"/>
  <c r="M14" i="10"/>
  <c r="L14" i="10"/>
  <c r="K14" i="10"/>
  <c r="J14" i="10"/>
  <c r="I14" i="10"/>
  <c r="H14" i="10"/>
  <c r="E14" i="10"/>
  <c r="T114" i="10"/>
  <c r="S114" i="10"/>
  <c r="R114" i="10"/>
  <c r="O113" i="10"/>
  <c r="Q112" i="10"/>
  <c r="N112" i="10"/>
  <c r="F112" i="10"/>
  <c r="F111" i="10"/>
  <c r="Q110" i="10"/>
  <c r="N110" i="10"/>
  <c r="H110" i="10"/>
  <c r="F110" i="10"/>
  <c r="N109" i="10"/>
  <c r="F109" i="10"/>
  <c r="N108" i="10"/>
  <c r="F108" i="10"/>
  <c r="Q106" i="10"/>
  <c r="P106" i="10"/>
  <c r="N106" i="10"/>
  <c r="F106" i="10"/>
  <c r="P105" i="10"/>
  <c r="O105" i="10"/>
  <c r="N105" i="10"/>
  <c r="F105" i="10"/>
  <c r="Q104" i="10"/>
  <c r="O104" i="10"/>
  <c r="N104" i="10"/>
  <c r="F104" i="10"/>
  <c r="N103" i="10"/>
  <c r="G103" i="10"/>
  <c r="F103" i="10"/>
  <c r="Q102" i="10"/>
  <c r="N102" i="10"/>
  <c r="F102" i="10"/>
  <c r="O101" i="10"/>
  <c r="N101" i="10"/>
  <c r="F101" i="10"/>
  <c r="Q100" i="10"/>
  <c r="O100" i="10"/>
  <c r="N100" i="10"/>
  <c r="H100" i="10"/>
  <c r="F100" i="10"/>
  <c r="N99" i="10"/>
  <c r="F99" i="10"/>
  <c r="Q98" i="10"/>
  <c r="N98" i="10"/>
  <c r="F98" i="10"/>
  <c r="H97" i="10"/>
  <c r="N96" i="10"/>
  <c r="L96" i="10"/>
  <c r="F96" i="10"/>
  <c r="O95" i="10"/>
  <c r="N95" i="10"/>
  <c r="F95" i="10"/>
  <c r="N94" i="10"/>
  <c r="L94" i="10"/>
  <c r="G94" i="10"/>
  <c r="F94" i="10"/>
  <c r="N93" i="10"/>
  <c r="L93" i="10"/>
  <c r="F93" i="10"/>
  <c r="F92" i="10"/>
  <c r="N91" i="10"/>
  <c r="F91" i="10"/>
  <c r="Q90" i="10"/>
  <c r="N90" i="10"/>
  <c r="F90" i="10"/>
  <c r="P89" i="10"/>
  <c r="N89" i="10"/>
  <c r="G89" i="10"/>
  <c r="F89" i="10"/>
  <c r="Q88" i="10"/>
  <c r="O88" i="10"/>
  <c r="N88" i="10"/>
  <c r="K88" i="10"/>
  <c r="F88" i="10"/>
  <c r="N87" i="10"/>
  <c r="F87" i="10"/>
  <c r="S86" i="10"/>
  <c r="Q86" i="10"/>
  <c r="N86" i="10"/>
  <c r="F86" i="10"/>
  <c r="O85" i="10"/>
  <c r="N85" i="10"/>
  <c r="G85" i="10"/>
  <c r="F85" i="10"/>
  <c r="Q84" i="10"/>
  <c r="O84" i="10"/>
  <c r="N84" i="10"/>
  <c r="F84" i="10"/>
  <c r="N83" i="10"/>
  <c r="G83" i="10"/>
  <c r="F83" i="10"/>
  <c r="Q82" i="10"/>
  <c r="N82" i="10"/>
  <c r="F82" i="10"/>
  <c r="N81" i="10"/>
  <c r="F81" i="10"/>
  <c r="Q80" i="10"/>
  <c r="N80" i="10"/>
  <c r="F80" i="10"/>
  <c r="O79" i="10"/>
  <c r="N79" i="10"/>
  <c r="F79" i="10"/>
  <c r="Q78" i="10"/>
  <c r="P78" i="10"/>
  <c r="O78" i="10"/>
  <c r="N78" i="10"/>
  <c r="F78" i="10"/>
  <c r="P77" i="10"/>
  <c r="N77" i="10"/>
  <c r="G77" i="10"/>
  <c r="F77" i="10"/>
  <c r="N76" i="10"/>
  <c r="F76" i="10"/>
  <c r="Q75" i="10"/>
  <c r="N75" i="10"/>
  <c r="I75" i="10"/>
  <c r="H75" i="10"/>
  <c r="G75" i="10"/>
  <c r="F75" i="10"/>
  <c r="Q74" i="10"/>
  <c r="O74" i="10"/>
  <c r="N74" i="10"/>
  <c r="K74" i="10"/>
  <c r="I74" i="10"/>
  <c r="G74" i="10"/>
  <c r="F74" i="10"/>
  <c r="Q73" i="10"/>
  <c r="P73" i="10"/>
  <c r="N73" i="10"/>
  <c r="I73" i="10"/>
  <c r="H73" i="10"/>
  <c r="G73" i="10"/>
  <c r="F73" i="10"/>
  <c r="Q72" i="10"/>
  <c r="P72" i="10"/>
  <c r="O72" i="10"/>
  <c r="N72" i="10"/>
  <c r="I72" i="10"/>
  <c r="G72" i="10"/>
  <c r="F72" i="10"/>
  <c r="Q71" i="10"/>
  <c r="N71" i="10"/>
  <c r="I71" i="10"/>
  <c r="H71" i="10"/>
  <c r="G71" i="10"/>
  <c r="F71" i="10"/>
  <c r="Q70" i="10"/>
  <c r="O70" i="10"/>
  <c r="N70" i="10"/>
  <c r="K70" i="10"/>
  <c r="I70" i="10"/>
  <c r="G70" i="10"/>
  <c r="F70" i="10"/>
  <c r="Q69" i="10"/>
  <c r="P69" i="10"/>
  <c r="N69" i="10"/>
  <c r="I69" i="10"/>
  <c r="H69" i="10"/>
  <c r="G69" i="10"/>
  <c r="F69" i="10"/>
  <c r="Q68" i="10"/>
  <c r="P68" i="10"/>
  <c r="O68" i="10"/>
  <c r="N68" i="10"/>
  <c r="I68" i="10"/>
  <c r="G68" i="10"/>
  <c r="F68" i="10"/>
  <c r="Q67" i="10"/>
  <c r="N67" i="10"/>
  <c r="I67" i="10"/>
  <c r="H67" i="10"/>
  <c r="G67" i="10"/>
  <c r="F67" i="10"/>
  <c r="Q66" i="10"/>
  <c r="O66" i="10"/>
  <c r="N66" i="10"/>
  <c r="K66" i="10"/>
  <c r="I66" i="10"/>
  <c r="G66" i="10"/>
  <c r="F66" i="10"/>
  <c r="Q65" i="10"/>
  <c r="P65" i="10"/>
  <c r="N65" i="10"/>
  <c r="I65" i="10"/>
  <c r="H65" i="10"/>
  <c r="G65" i="10"/>
  <c r="F65" i="10"/>
  <c r="Q64" i="10"/>
  <c r="P64" i="10"/>
  <c r="O64" i="10"/>
  <c r="N64" i="10"/>
  <c r="M64" i="10"/>
  <c r="I64" i="10"/>
  <c r="G64" i="10"/>
  <c r="F64" i="10"/>
  <c r="E64" i="10"/>
  <c r="Q63" i="10"/>
  <c r="N63" i="10"/>
  <c r="M63" i="10"/>
  <c r="K63" i="10"/>
  <c r="I63" i="10"/>
  <c r="G63" i="10"/>
  <c r="F63" i="10"/>
  <c r="E63" i="10"/>
  <c r="Q62" i="10"/>
  <c r="N62" i="10"/>
  <c r="L62" i="10"/>
  <c r="I62" i="10"/>
  <c r="F62" i="10"/>
  <c r="Q61" i="10"/>
  <c r="O61" i="10"/>
  <c r="N61" i="10"/>
  <c r="I61" i="10"/>
  <c r="G61" i="10"/>
  <c r="F61" i="10"/>
  <c r="Q60" i="10"/>
  <c r="O60" i="10"/>
  <c r="N60" i="10"/>
  <c r="M60" i="10"/>
  <c r="I60" i="10"/>
  <c r="G60" i="10"/>
  <c r="F60" i="10"/>
  <c r="E60" i="10"/>
  <c r="Q59" i="10"/>
  <c r="P59" i="10"/>
  <c r="N59" i="10"/>
  <c r="M59" i="10"/>
  <c r="I59" i="10"/>
  <c r="G59" i="10"/>
  <c r="F59" i="10"/>
  <c r="E59" i="10"/>
  <c r="Q58" i="10"/>
  <c r="N58" i="10"/>
  <c r="I58" i="10"/>
  <c r="F58" i="10"/>
  <c r="Q57" i="10"/>
  <c r="O57" i="10"/>
  <c r="N57" i="10"/>
  <c r="L57" i="10"/>
  <c r="I57" i="10"/>
  <c r="G57" i="10"/>
  <c r="F57" i="10"/>
  <c r="Q56" i="10"/>
  <c r="O56" i="10"/>
  <c r="N56" i="10"/>
  <c r="M56" i="10"/>
  <c r="I56" i="10"/>
  <c r="G56" i="10"/>
  <c r="F56" i="10"/>
  <c r="E56" i="10"/>
  <c r="K55" i="10"/>
  <c r="F55" i="10"/>
  <c r="O54" i="10"/>
  <c r="G54" i="10"/>
  <c r="F54" i="10"/>
  <c r="Q53" i="10"/>
  <c r="O53" i="10"/>
  <c r="N53" i="10"/>
  <c r="I53" i="10"/>
  <c r="F53" i="10"/>
  <c r="Q52" i="10"/>
  <c r="O52" i="10"/>
  <c r="N52" i="10"/>
  <c r="I52" i="10"/>
  <c r="G52" i="10"/>
  <c r="F52" i="10"/>
  <c r="Q51" i="10"/>
  <c r="O51" i="10"/>
  <c r="N51" i="10"/>
  <c r="I51" i="10"/>
  <c r="H51" i="10"/>
  <c r="F51" i="10"/>
  <c r="Q50" i="10"/>
  <c r="O50" i="10"/>
  <c r="N50" i="10"/>
  <c r="I50" i="10"/>
  <c r="G50" i="10"/>
  <c r="F50" i="10"/>
  <c r="Q49" i="10"/>
  <c r="O49" i="10"/>
  <c r="N49" i="10"/>
  <c r="I49" i="10"/>
  <c r="F49" i="10"/>
  <c r="T48" i="10"/>
  <c r="Q48" i="10"/>
  <c r="O48" i="10"/>
  <c r="N48" i="10"/>
  <c r="I48" i="10"/>
  <c r="G48" i="10"/>
  <c r="F48" i="10"/>
  <c r="Q47" i="10"/>
  <c r="O47" i="10"/>
  <c r="N47" i="10"/>
  <c r="I47" i="10"/>
  <c r="F47" i="10"/>
  <c r="Q46" i="10"/>
  <c r="O46" i="10"/>
  <c r="N46" i="10"/>
  <c r="I46" i="10"/>
  <c r="G46" i="10"/>
  <c r="F46" i="10"/>
  <c r="T45" i="10"/>
  <c r="Q45" i="10"/>
  <c r="O45" i="10"/>
  <c r="N45" i="10"/>
  <c r="I45" i="10"/>
  <c r="F45" i="10"/>
  <c r="Q44" i="10"/>
  <c r="O44" i="10"/>
  <c r="N44" i="10"/>
  <c r="I44" i="10"/>
  <c r="G44" i="10"/>
  <c r="F44" i="10"/>
  <c r="T43" i="10"/>
  <c r="O43" i="10"/>
  <c r="N43" i="10"/>
  <c r="L43" i="10"/>
  <c r="F43" i="10"/>
  <c r="Q42" i="10"/>
  <c r="O42" i="10"/>
  <c r="N42" i="10"/>
  <c r="I42" i="10"/>
  <c r="G42" i="10"/>
  <c r="F42" i="10"/>
  <c r="Q41" i="10"/>
  <c r="O41" i="10"/>
  <c r="N41" i="10"/>
  <c r="I41" i="10"/>
  <c r="H41" i="10"/>
  <c r="F41" i="10"/>
  <c r="Q40" i="10"/>
  <c r="P40" i="10"/>
  <c r="O40" i="10"/>
  <c r="N40" i="10"/>
  <c r="I40" i="10"/>
  <c r="H40" i="10"/>
  <c r="G40" i="10"/>
  <c r="F40" i="10"/>
  <c r="Q39" i="10"/>
  <c r="O39" i="10"/>
  <c r="N39" i="10"/>
  <c r="I39" i="10"/>
  <c r="G39" i="10"/>
  <c r="F39" i="10"/>
  <c r="Q38" i="10"/>
  <c r="P38" i="10"/>
  <c r="O38" i="10"/>
  <c r="N38" i="10"/>
  <c r="I38" i="10"/>
  <c r="G38" i="10"/>
  <c r="F38" i="10"/>
  <c r="Q37" i="10"/>
  <c r="P37" i="10"/>
  <c r="O37" i="10"/>
  <c r="N37" i="10"/>
  <c r="I37" i="10"/>
  <c r="G37" i="10"/>
  <c r="F37" i="10"/>
  <c r="Q36" i="10"/>
  <c r="P36" i="10"/>
  <c r="O36" i="10"/>
  <c r="N36" i="10"/>
  <c r="I36" i="10"/>
  <c r="H36" i="10"/>
  <c r="G36" i="10"/>
  <c r="F36" i="10"/>
  <c r="Q35" i="10"/>
  <c r="O35" i="10"/>
  <c r="N35" i="10"/>
  <c r="I35" i="10"/>
  <c r="G35" i="10"/>
  <c r="F35" i="10"/>
  <c r="Q34" i="10"/>
  <c r="P34" i="10"/>
  <c r="O34" i="10"/>
  <c r="N34" i="10"/>
  <c r="I34" i="10"/>
  <c r="G34" i="10"/>
  <c r="F34" i="10"/>
  <c r="Q33" i="10"/>
  <c r="P33" i="10"/>
  <c r="O33" i="10"/>
  <c r="N33" i="10"/>
  <c r="I33" i="10"/>
  <c r="G33" i="10"/>
  <c r="F33" i="10"/>
  <c r="F32" i="10"/>
  <c r="N31" i="10"/>
  <c r="F31" i="10"/>
  <c r="T30" i="10"/>
  <c r="O30" i="10"/>
  <c r="N30" i="10"/>
  <c r="F30" i="10"/>
  <c r="T29" i="10"/>
  <c r="S29" i="10"/>
  <c r="N29" i="10"/>
  <c r="G29" i="10"/>
  <c r="F29" i="10"/>
  <c r="O28" i="10"/>
  <c r="N28" i="10"/>
  <c r="G28" i="10"/>
  <c r="F28" i="10"/>
  <c r="P27" i="10"/>
  <c r="O27" i="10"/>
  <c r="N27" i="10"/>
  <c r="F27" i="10"/>
  <c r="T26" i="10"/>
  <c r="O26" i="10"/>
  <c r="G26" i="10"/>
  <c r="O25" i="10"/>
  <c r="N25" i="10"/>
  <c r="G25" i="10"/>
  <c r="F25" i="10"/>
  <c r="N24" i="10"/>
  <c r="F24" i="10"/>
  <c r="O23" i="10"/>
  <c r="N23" i="10"/>
  <c r="G23" i="10"/>
  <c r="F23" i="10"/>
  <c r="N22" i="10"/>
  <c r="G22" i="10"/>
  <c r="F22" i="10"/>
  <c r="E22" i="10"/>
  <c r="N21" i="10"/>
  <c r="G21" i="10"/>
  <c r="F21" i="10"/>
  <c r="O20" i="10"/>
  <c r="N20" i="10"/>
  <c r="G20" i="10"/>
  <c r="F20" i="10"/>
  <c r="E20" i="10"/>
  <c r="N19" i="10"/>
  <c r="G19" i="10"/>
  <c r="F19" i="10"/>
  <c r="P18" i="10"/>
  <c r="N18" i="10"/>
  <c r="G18" i="10"/>
  <c r="F18" i="10"/>
  <c r="O17" i="10"/>
  <c r="N17" i="10"/>
  <c r="I17" i="10"/>
  <c r="F17" i="10"/>
  <c r="F15" i="10"/>
  <c r="O14" i="10"/>
  <c r="N14" i="10"/>
  <c r="G14" i="10"/>
  <c r="F14" i="10"/>
  <c r="U14" i="10" l="1"/>
  <c r="U111" i="10"/>
  <c r="U78" i="10"/>
  <c r="U80" i="10"/>
  <c r="U88" i="10"/>
  <c r="U32" i="10"/>
  <c r="U81" i="10"/>
  <c r="U87" i="10"/>
  <c r="U91" i="10"/>
  <c r="U98" i="10"/>
  <c r="U110" i="10"/>
  <c r="U16" i="10"/>
  <c r="U86" i="10"/>
  <c r="U83" i="10"/>
  <c r="U15" i="10"/>
  <c r="U20" i="10"/>
  <c r="U23" i="10"/>
  <c r="L113" i="10"/>
  <c r="L115" i="10" s="1"/>
  <c r="U28" i="10"/>
  <c r="U30" i="10"/>
  <c r="U34" i="10"/>
  <c r="U40" i="10"/>
  <c r="U42" i="10"/>
  <c r="U44" i="10"/>
  <c r="U51" i="10"/>
  <c r="U57" i="10"/>
  <c r="U65" i="10"/>
  <c r="U67" i="10"/>
  <c r="U72" i="10"/>
  <c r="U76" i="10"/>
  <c r="U54" i="10"/>
  <c r="E112" i="10"/>
  <c r="F107" i="10"/>
  <c r="I115" i="10"/>
  <c r="Q115" i="10"/>
  <c r="E77" i="10"/>
  <c r="E82" i="10"/>
  <c r="E85" i="10"/>
  <c r="E90" i="10"/>
  <c r="E99" i="10"/>
  <c r="E102" i="10"/>
  <c r="E104" i="10"/>
  <c r="E109" i="10"/>
  <c r="U18" i="10"/>
  <c r="U27" i="10"/>
  <c r="U29" i="10"/>
  <c r="U36" i="10"/>
  <c r="U38" i="10"/>
  <c r="U46" i="10"/>
  <c r="U48" i="10"/>
  <c r="U52" i="10"/>
  <c r="U59" i="10"/>
  <c r="U61" i="10"/>
  <c r="U63" i="10"/>
  <c r="U71" i="10"/>
  <c r="U74" i="10"/>
  <c r="U108" i="10"/>
  <c r="J107" i="10"/>
  <c r="J115" i="10" s="1"/>
  <c r="R107" i="10"/>
  <c r="R115" i="10" s="1"/>
  <c r="U19" i="10"/>
  <c r="U22" i="10"/>
  <c r="U31" i="10"/>
  <c r="U37" i="10"/>
  <c r="U39" i="10"/>
  <c r="U45" i="10"/>
  <c r="U50" i="10"/>
  <c r="U53" i="10"/>
  <c r="U60" i="10"/>
  <c r="U64" i="10"/>
  <c r="U66" i="10"/>
  <c r="U75" i="10"/>
  <c r="U96" i="10"/>
  <c r="U17" i="10"/>
  <c r="U21" i="10"/>
  <c r="U24" i="10"/>
  <c r="T113" i="10"/>
  <c r="T115" i="10" s="1"/>
  <c r="U33" i="10"/>
  <c r="U35" i="10"/>
  <c r="U41" i="10"/>
  <c r="U43" i="10"/>
  <c r="U47" i="10"/>
  <c r="U49" i="10"/>
  <c r="U56" i="10"/>
  <c r="U58" i="10"/>
  <c r="U62" i="10"/>
  <c r="U68" i="10"/>
  <c r="U70" i="10"/>
  <c r="U94" i="10"/>
  <c r="M112" i="10"/>
  <c r="M115" i="10" s="1"/>
  <c r="N107" i="10"/>
  <c r="N115" i="10" s="1"/>
  <c r="H115" i="11"/>
  <c r="U55" i="10"/>
  <c r="K115" i="10"/>
  <c r="E25" i="10"/>
  <c r="H26" i="10"/>
  <c r="U26" i="10" s="1"/>
  <c r="U69" i="10"/>
  <c r="U100" i="10"/>
  <c r="U101" i="10"/>
  <c r="L115" i="11"/>
  <c r="P115" i="11"/>
  <c r="T115" i="11"/>
  <c r="G115" i="10"/>
  <c r="S115" i="10"/>
  <c r="U84" i="10"/>
  <c r="U92" i="10"/>
  <c r="U93" i="10"/>
  <c r="U103" i="10"/>
  <c r="O115" i="10"/>
  <c r="P115" i="10"/>
  <c r="U79" i="10"/>
  <c r="U95" i="10"/>
  <c r="U106" i="10"/>
  <c r="F115" i="11"/>
  <c r="J115" i="11"/>
  <c r="N115" i="11"/>
  <c r="U97" i="10"/>
  <c r="I115" i="11"/>
  <c r="M115" i="11"/>
  <c r="Q115" i="11"/>
  <c r="U73" i="10"/>
  <c r="U89" i="10"/>
  <c r="U105" i="10"/>
  <c r="G115" i="11"/>
  <c r="K115" i="11"/>
  <c r="O115" i="11"/>
  <c r="S115" i="11"/>
  <c r="U114" i="10"/>
  <c r="U115" i="11" l="1"/>
  <c r="F115" i="10"/>
  <c r="U102" i="10"/>
  <c r="U82" i="10"/>
  <c r="U25" i="10"/>
  <c r="U99" i="10"/>
  <c r="U77" i="10"/>
  <c r="U109" i="10"/>
  <c r="U90" i="10"/>
  <c r="U104" i="10"/>
  <c r="U85" i="10"/>
  <c r="U113" i="10"/>
  <c r="U112" i="10"/>
  <c r="U107" i="10"/>
  <c r="H115" i="10"/>
  <c r="E115" i="10"/>
  <c r="U115" i="10" l="1"/>
  <c r="F14" i="7" l="1"/>
  <c r="N14" i="5"/>
  <c r="M14" i="5"/>
  <c r="K14" i="5"/>
  <c r="J14" i="7"/>
  <c r="K14" i="7"/>
  <c r="L14" i="7"/>
  <c r="M14" i="7"/>
  <c r="F14" i="5"/>
  <c r="L14" i="5"/>
  <c r="G14" i="5"/>
  <c r="I14" i="7"/>
  <c r="G14" i="7"/>
  <c r="N14" i="7" l="1"/>
  <c r="H14" i="7"/>
  <c r="H14" i="5"/>
  <c r="I14" i="5"/>
  <c r="J14" i="5"/>
  <c r="B50" i="45" l="1"/>
  <c r="I32" i="44" l="1"/>
  <c r="I23" i="44"/>
  <c r="H32" i="44"/>
  <c r="I24" i="44"/>
  <c r="H24" i="44"/>
  <c r="H17" i="44"/>
  <c r="I35" i="44"/>
  <c r="I48" i="44"/>
  <c r="H23" i="44"/>
  <c r="H42" i="44"/>
  <c r="I42" i="44"/>
  <c r="I45" i="44"/>
  <c r="H46" i="44"/>
  <c r="I29" i="44"/>
  <c r="I34" i="44"/>
  <c r="H26" i="44"/>
  <c r="H22" i="44"/>
  <c r="I39" i="44"/>
  <c r="H34" i="44"/>
  <c r="H19" i="44"/>
  <c r="I27" i="44"/>
  <c r="H40" i="44"/>
  <c r="I37" i="44"/>
  <c r="I21" i="44"/>
  <c r="H47" i="44"/>
  <c r="I40" i="44"/>
  <c r="H35" i="44"/>
  <c r="H38" i="44"/>
  <c r="H29" i="44"/>
  <c r="H49" i="44"/>
  <c r="H20" i="44"/>
  <c r="I46" i="44"/>
  <c r="I28" i="44"/>
  <c r="H36" i="44"/>
  <c r="H28" i="44"/>
  <c r="I19" i="44"/>
  <c r="H25" i="44"/>
  <c r="I38" i="44"/>
  <c r="I49" i="44"/>
  <c r="H30" i="44"/>
  <c r="I30" i="44"/>
  <c r="I47" i="44"/>
  <c r="H48" i="44"/>
  <c r="H43" i="44"/>
  <c r="H33" i="44"/>
  <c r="H37" i="44"/>
  <c r="H44" i="44"/>
  <c r="I26" i="44"/>
  <c r="H21" i="44"/>
  <c r="I41" i="44"/>
  <c r="I36" i="44"/>
  <c r="I20" i="44"/>
  <c r="I18" i="44"/>
  <c r="H39" i="44"/>
  <c r="I33" i="44"/>
  <c r="H31" i="44"/>
  <c r="I16" i="44"/>
  <c r="I44" i="44"/>
  <c r="H27" i="44"/>
  <c r="I43" i="44"/>
  <c r="H18" i="44"/>
  <c r="H41" i="44"/>
  <c r="I17" i="44"/>
  <c r="I25" i="44"/>
  <c r="I22" i="44"/>
  <c r="I31" i="44"/>
  <c r="H45" i="44"/>
  <c r="I50" i="44" l="1"/>
  <c r="H16" i="44"/>
  <c r="H50" i="44" s="1"/>
  <c r="C51" i="49" l="1"/>
  <c r="C55" i="49" s="1"/>
  <c r="B51" i="49"/>
  <c r="B55" i="49" s="1"/>
  <c r="G35" i="48" l="1"/>
  <c r="G36" i="48"/>
  <c r="N21" i="48"/>
  <c r="G18" i="48"/>
  <c r="N32" i="48"/>
  <c r="G25" i="48"/>
  <c r="N38" i="48"/>
  <c r="G21" i="48"/>
  <c r="N31" i="48"/>
  <c r="O46" i="48"/>
  <c r="O29" i="48"/>
  <c r="N45" i="48"/>
  <c r="N42" i="48"/>
  <c r="N47" i="48"/>
  <c r="N18" i="48"/>
  <c r="N43" i="48"/>
  <c r="O47" i="48"/>
  <c r="N36" i="48"/>
  <c r="O19" i="48"/>
  <c r="O36" i="48"/>
  <c r="G23" i="48"/>
  <c r="N48" i="48"/>
  <c r="G40" i="48"/>
  <c r="O32" i="48"/>
  <c r="N19" i="48"/>
  <c r="N28" i="48"/>
  <c r="O49" i="48"/>
  <c r="N49" i="48"/>
  <c r="G45" i="48"/>
  <c r="O41" i="48"/>
  <c r="G28" i="48"/>
  <c r="O31" i="48"/>
  <c r="N34" i="48"/>
  <c r="G20" i="48"/>
  <c r="O37" i="48"/>
  <c r="O18" i="48"/>
  <c r="G19" i="48"/>
  <c r="N44" i="48"/>
  <c r="N40" i="48"/>
  <c r="G46" i="48"/>
  <c r="O33" i="48"/>
  <c r="O45" i="48"/>
  <c r="G30" i="48"/>
  <c r="O39" i="48"/>
  <c r="G41" i="48"/>
  <c r="N46" i="48"/>
  <c r="G17" i="48"/>
  <c r="O27" i="48"/>
  <c r="G24" i="48"/>
  <c r="G43" i="48"/>
  <c r="O30" i="48"/>
  <c r="O44" i="48"/>
  <c r="O20" i="48"/>
  <c r="G49" i="48"/>
  <c r="N37" i="48"/>
  <c r="O43" i="48"/>
  <c r="N33" i="48"/>
  <c r="G27" i="48"/>
  <c r="N16" i="48"/>
  <c r="N29" i="48"/>
  <c r="O22" i="48"/>
  <c r="O26" i="48"/>
  <c r="G38" i="48"/>
  <c r="G32" i="48"/>
  <c r="N26" i="48"/>
  <c r="G42" i="48"/>
  <c r="N41" i="48"/>
  <c r="G29" i="48"/>
  <c r="O48" i="48"/>
  <c r="O42" i="48"/>
  <c r="O40" i="48"/>
  <c r="G26" i="48"/>
  <c r="O34" i="48"/>
  <c r="N17" i="48"/>
  <c r="O23" i="48"/>
  <c r="G39" i="48"/>
  <c r="O24" i="48"/>
  <c r="G34" i="48"/>
  <c r="N22" i="48"/>
  <c r="N23" i="48"/>
  <c r="G33" i="48"/>
  <c r="O35" i="48"/>
  <c r="N39" i="48"/>
  <c r="N27" i="48"/>
  <c r="O28" i="48"/>
  <c r="G37" i="48"/>
  <c r="N20" i="48"/>
  <c r="G44" i="48"/>
  <c r="O21" i="48"/>
  <c r="O38" i="48"/>
  <c r="G48" i="48"/>
  <c r="N35" i="48"/>
  <c r="O16" i="48"/>
  <c r="O25" i="48"/>
  <c r="N30" i="48"/>
  <c r="N25" i="48"/>
  <c r="N24" i="48"/>
  <c r="O17" i="48"/>
  <c r="G22" i="48"/>
  <c r="G47" i="48"/>
  <c r="G31" i="48"/>
  <c r="G51" i="50" l="1"/>
  <c r="G55" i="50" s="1"/>
  <c r="O51" i="50"/>
  <c r="O55" i="50" s="1"/>
  <c r="G16" i="48"/>
  <c r="G51" i="48" s="1"/>
  <c r="G55" i="48" s="1"/>
  <c r="O51" i="48"/>
  <c r="N51" i="48"/>
  <c r="N51" i="50"/>
  <c r="N55" i="50" s="1"/>
  <c r="E21" i="48"/>
  <c r="E18" i="48"/>
  <c r="J18" i="48"/>
  <c r="J19" i="48"/>
  <c r="E17" i="48"/>
  <c r="J20" i="48"/>
  <c r="E22" i="48"/>
  <c r="J21" i="48"/>
  <c r="J22" i="48"/>
  <c r="K22" i="48"/>
  <c r="E20" i="48"/>
  <c r="K20" i="48"/>
  <c r="K19" i="48"/>
  <c r="K21" i="48"/>
  <c r="K18" i="48"/>
  <c r="J17" i="48"/>
  <c r="E16" i="48"/>
  <c r="K16" i="48"/>
  <c r="J16" i="48"/>
  <c r="O55" i="48" l="1"/>
  <c r="N55" i="48"/>
  <c r="E19" i="48"/>
  <c r="K17" i="48"/>
  <c r="E40" i="48"/>
  <c r="K48" i="48"/>
  <c r="J33" i="48"/>
  <c r="K43" i="48"/>
  <c r="J32" i="48"/>
  <c r="J28" i="48"/>
  <c r="E47" i="48"/>
  <c r="E31" i="48"/>
  <c r="J40" i="48"/>
  <c r="E48" i="48"/>
  <c r="E24" i="48"/>
  <c r="J47" i="48"/>
  <c r="K26" i="48"/>
  <c r="E30" i="48"/>
  <c r="J44" i="48"/>
  <c r="J46" i="48"/>
  <c r="J34" i="48"/>
  <c r="K27" i="48"/>
  <c r="E45" i="48"/>
  <c r="E29" i="48"/>
  <c r="E38" i="48"/>
  <c r="E44" i="48"/>
  <c r="K33" i="48"/>
  <c r="K24" i="48"/>
  <c r="J39" i="48"/>
  <c r="J30" i="48"/>
  <c r="E35" i="48"/>
  <c r="J42" i="48"/>
  <c r="K25" i="48"/>
  <c r="K38" i="48"/>
  <c r="K32" i="48"/>
  <c r="E41" i="48"/>
  <c r="E33" i="48"/>
  <c r="E25" i="48"/>
  <c r="K34" i="48"/>
  <c r="K36" i="48"/>
  <c r="K40" i="48"/>
  <c r="J26" i="48"/>
  <c r="E39" i="48"/>
  <c r="K47" i="48"/>
  <c r="J38" i="48"/>
  <c r="J25" i="48"/>
  <c r="K46" i="48"/>
  <c r="J37" i="48"/>
  <c r="K39" i="48"/>
  <c r="J31" i="48"/>
  <c r="K37" i="48"/>
  <c r="J43" i="48"/>
  <c r="J27" i="48"/>
  <c r="J48" i="48"/>
  <c r="E32" i="48"/>
  <c r="E46" i="48"/>
  <c r="E28" i="48"/>
  <c r="J36" i="48"/>
  <c r="J41" i="48"/>
  <c r="K35" i="48"/>
  <c r="J24" i="48"/>
  <c r="E43" i="48"/>
  <c r="K29" i="48"/>
  <c r="K42" i="48"/>
  <c r="E42" i="48"/>
  <c r="E26" i="48"/>
  <c r="J35" i="48"/>
  <c r="J49" i="48"/>
  <c r="E36" i="48"/>
  <c r="K31" i="48"/>
  <c r="J45" i="48"/>
  <c r="K41" i="48"/>
  <c r="E27" i="48"/>
  <c r="E49" i="48"/>
  <c r="J23" i="48"/>
  <c r="E37" i="48"/>
  <c r="J29" i="48"/>
  <c r="K49" i="48"/>
  <c r="K45" i="48"/>
  <c r="E34" i="48"/>
  <c r="K44" i="48"/>
  <c r="K28" i="48"/>
  <c r="K30" i="48"/>
  <c r="K51" i="50" l="1"/>
  <c r="K55" i="50" s="1"/>
  <c r="E51" i="50"/>
  <c r="E55" i="50" s="1"/>
  <c r="J51" i="48"/>
  <c r="K23" i="48"/>
  <c r="K51" i="48" s="1"/>
  <c r="J51" i="50"/>
  <c r="J55" i="50" s="1"/>
  <c r="E23" i="48"/>
  <c r="E51" i="48" s="1"/>
  <c r="E55" i="48" s="1"/>
  <c r="B20" i="48"/>
  <c r="B18" i="48"/>
  <c r="C22" i="48"/>
  <c r="C17" i="48"/>
  <c r="C20" i="48"/>
  <c r="B21" i="48"/>
  <c r="B17" i="48"/>
  <c r="C19" i="48"/>
  <c r="C18" i="48"/>
  <c r="B22" i="48"/>
  <c r="B19" i="48"/>
  <c r="C21" i="48"/>
  <c r="B16" i="48"/>
  <c r="K55" i="48" l="1"/>
  <c r="J55" i="48"/>
  <c r="C16" i="48"/>
  <c r="B47" i="48"/>
  <c r="B38" i="48"/>
  <c r="B40" i="48"/>
  <c r="B49" i="48"/>
  <c r="B41" i="48"/>
  <c r="B35" i="48"/>
  <c r="C48" i="48"/>
  <c r="B30" i="48"/>
  <c r="B33" i="48"/>
  <c r="C25" i="48"/>
  <c r="B28" i="48"/>
  <c r="B45" i="48"/>
  <c r="B27" i="48"/>
  <c r="B25" i="48"/>
  <c r="C40" i="48"/>
  <c r="B26" i="48"/>
  <c r="C44" i="48"/>
  <c r="B48" i="48"/>
  <c r="B32" i="48"/>
  <c r="B46" i="48"/>
  <c r="B44" i="48"/>
  <c r="B29" i="48"/>
  <c r="C23" i="48"/>
  <c r="B36" i="48"/>
  <c r="C38" i="48"/>
  <c r="C31" i="48"/>
  <c r="C32" i="48"/>
  <c r="C41" i="48"/>
  <c r="C35" i="48"/>
  <c r="C34" i="48"/>
  <c r="B23" i="48"/>
  <c r="C33" i="48"/>
  <c r="C28" i="48"/>
  <c r="B43" i="48"/>
  <c r="C27" i="48"/>
  <c r="B34" i="48"/>
  <c r="C37" i="48"/>
  <c r="C24" i="48"/>
  <c r="C46" i="48"/>
  <c r="C49" i="48"/>
  <c r="C26" i="48"/>
  <c r="C43" i="48"/>
  <c r="B37" i="48"/>
  <c r="C30" i="48"/>
  <c r="B42" i="48"/>
  <c r="B24" i="48"/>
  <c r="C47" i="48"/>
  <c r="B39" i="48"/>
  <c r="C29" i="48"/>
  <c r="C45" i="48"/>
  <c r="C39" i="48"/>
  <c r="C36" i="48"/>
  <c r="C42" i="48"/>
  <c r="B31" i="48"/>
  <c r="C51" i="50" l="1"/>
  <c r="C55" i="50" s="1"/>
  <c r="B51" i="50"/>
  <c r="B55" i="50" s="1"/>
  <c r="C51" i="48"/>
  <c r="C55" i="48" s="1"/>
  <c r="B51" i="48"/>
  <c r="B55" i="48" s="1"/>
  <c r="G49" i="44" l="1"/>
  <c r="F49" i="44"/>
  <c r="E49" i="44"/>
  <c r="D49" i="44"/>
  <c r="C49" i="44"/>
  <c r="B49" i="44"/>
  <c r="G48" i="44"/>
  <c r="F48" i="44"/>
  <c r="E48" i="44"/>
  <c r="D48" i="44"/>
  <c r="C48" i="44"/>
  <c r="B48" i="44"/>
  <c r="G47" i="44"/>
  <c r="F47" i="44"/>
  <c r="E47" i="44"/>
  <c r="D47" i="44"/>
  <c r="C47" i="44"/>
  <c r="B47" i="44"/>
  <c r="G46" i="44"/>
  <c r="F46" i="44"/>
  <c r="E46" i="44"/>
  <c r="D46" i="44"/>
  <c r="C46" i="44"/>
  <c r="B46" i="44"/>
  <c r="G45" i="44"/>
  <c r="F45" i="44"/>
  <c r="E45" i="44"/>
  <c r="D45" i="44"/>
  <c r="C45" i="44"/>
  <c r="B45" i="44"/>
  <c r="G44" i="44"/>
  <c r="F44" i="44"/>
  <c r="E44" i="44"/>
  <c r="D44" i="44"/>
  <c r="C44" i="44"/>
  <c r="B44" i="44"/>
  <c r="G43" i="44"/>
  <c r="F43" i="44"/>
  <c r="E43" i="44"/>
  <c r="D43" i="44"/>
  <c r="C43" i="44"/>
  <c r="B43" i="44"/>
  <c r="G42" i="44"/>
  <c r="F42" i="44"/>
  <c r="E42" i="44"/>
  <c r="D42" i="44"/>
  <c r="C42" i="44"/>
  <c r="B42" i="44"/>
  <c r="G41" i="44"/>
  <c r="F41" i="44"/>
  <c r="E41" i="44"/>
  <c r="D41" i="44"/>
  <c r="C41" i="44"/>
  <c r="B41" i="44"/>
  <c r="G40" i="44"/>
  <c r="F40" i="44"/>
  <c r="E40" i="44"/>
  <c r="D40" i="44"/>
  <c r="C40" i="44"/>
  <c r="B40" i="44"/>
  <c r="G39" i="44"/>
  <c r="F39" i="44"/>
  <c r="E39" i="44"/>
  <c r="D39" i="44"/>
  <c r="C39" i="44"/>
  <c r="B39" i="44"/>
  <c r="G38" i="44"/>
  <c r="F38" i="44"/>
  <c r="E38" i="44"/>
  <c r="D38" i="44"/>
  <c r="C38" i="44"/>
  <c r="B38" i="44"/>
  <c r="G37" i="44"/>
  <c r="F37" i="44"/>
  <c r="E37" i="44"/>
  <c r="D37" i="44"/>
  <c r="C37" i="44"/>
  <c r="B37" i="44"/>
  <c r="G36" i="44"/>
  <c r="F36" i="44"/>
  <c r="E36" i="44"/>
  <c r="D36" i="44"/>
  <c r="C36" i="44"/>
  <c r="B36" i="44"/>
  <c r="G35" i="44"/>
  <c r="F35" i="44"/>
  <c r="E35" i="44"/>
  <c r="D35" i="44"/>
  <c r="C35" i="44"/>
  <c r="B35" i="44"/>
  <c r="G34" i="44"/>
  <c r="F34" i="44"/>
  <c r="E34" i="44"/>
  <c r="D34" i="44"/>
  <c r="C34" i="44"/>
  <c r="B34" i="44"/>
  <c r="G33" i="44"/>
  <c r="F33" i="44"/>
  <c r="E33" i="44"/>
  <c r="D33" i="44"/>
  <c r="C33" i="44"/>
  <c r="B33" i="44"/>
  <c r="G32" i="44"/>
  <c r="F32" i="44"/>
  <c r="E32" i="44"/>
  <c r="D32" i="44"/>
  <c r="C32" i="44"/>
  <c r="B32" i="44"/>
  <c r="G31" i="44"/>
  <c r="F31" i="44"/>
  <c r="E31" i="44"/>
  <c r="D31" i="44"/>
  <c r="C31" i="44"/>
  <c r="B31" i="44"/>
  <c r="G30" i="44"/>
  <c r="F30" i="44"/>
  <c r="E30" i="44"/>
  <c r="D30" i="44"/>
  <c r="C30" i="44"/>
  <c r="B30" i="44"/>
  <c r="G29" i="44"/>
  <c r="F29" i="44"/>
  <c r="E29" i="44"/>
  <c r="D29" i="44"/>
  <c r="C29" i="44"/>
  <c r="B29" i="44"/>
  <c r="G28" i="44"/>
  <c r="F28" i="44"/>
  <c r="E28" i="44"/>
  <c r="D28" i="44"/>
  <c r="C28" i="44"/>
  <c r="B28" i="44"/>
  <c r="G27" i="44"/>
  <c r="F27" i="44"/>
  <c r="E27" i="44"/>
  <c r="D27" i="44"/>
  <c r="C27" i="44"/>
  <c r="B27" i="44"/>
  <c r="G26" i="44"/>
  <c r="F26" i="44"/>
  <c r="E26" i="44"/>
  <c r="D26" i="44"/>
  <c r="C26" i="44"/>
  <c r="B26" i="44"/>
  <c r="G25" i="44"/>
  <c r="F25" i="44"/>
  <c r="E25" i="44"/>
  <c r="D25" i="44"/>
  <c r="C25" i="44"/>
  <c r="B25" i="44"/>
  <c r="G24" i="44"/>
  <c r="F24" i="44"/>
  <c r="E24" i="44"/>
  <c r="D24" i="44"/>
  <c r="C24" i="44"/>
  <c r="B24" i="44"/>
  <c r="G23" i="44"/>
  <c r="F23" i="44"/>
  <c r="E23" i="44"/>
  <c r="D23" i="44"/>
  <c r="C23" i="44"/>
  <c r="B23" i="44"/>
  <c r="G22" i="44"/>
  <c r="F22" i="44"/>
  <c r="E22" i="44"/>
  <c r="D22" i="44"/>
  <c r="C22" i="44"/>
  <c r="B22" i="44"/>
  <c r="G21" i="44"/>
  <c r="F21" i="44"/>
  <c r="E21" i="44"/>
  <c r="D21" i="44"/>
  <c r="C21" i="44"/>
  <c r="B21" i="44"/>
  <c r="G20" i="44"/>
  <c r="F20" i="44"/>
  <c r="E20" i="44"/>
  <c r="D20" i="44"/>
  <c r="C20" i="44"/>
  <c r="B20" i="44"/>
  <c r="G19" i="44"/>
  <c r="F19" i="44"/>
  <c r="E19" i="44"/>
  <c r="D19" i="44"/>
  <c r="C19" i="44"/>
  <c r="B19" i="44"/>
  <c r="G18" i="44"/>
  <c r="F18" i="44"/>
  <c r="E18" i="44"/>
  <c r="D18" i="44"/>
  <c r="C18" i="44"/>
  <c r="B18" i="44"/>
  <c r="G17" i="44"/>
  <c r="F17" i="44"/>
  <c r="E17" i="44"/>
  <c r="D17" i="44"/>
  <c r="C17" i="44"/>
  <c r="B17" i="44"/>
  <c r="E50" i="46" l="1"/>
  <c r="E16" i="44"/>
  <c r="E50" i="44" s="1"/>
  <c r="G50" i="46"/>
  <c r="G16" i="44"/>
  <c r="G50" i="44" s="1"/>
  <c r="C50" i="46"/>
  <c r="C16" i="44"/>
  <c r="C50" i="44" s="1"/>
  <c r="F50" i="46"/>
  <c r="F16" i="44"/>
  <c r="F50" i="44" s="1"/>
  <c r="D50" i="46"/>
  <c r="D16" i="44"/>
  <c r="D50" i="44" s="1"/>
  <c r="B50" i="46"/>
  <c r="B16" i="44"/>
  <c r="B50" i="44" l="1"/>
  <c r="Q16" i="44" l="1"/>
  <c r="Q37" i="44"/>
  <c r="Q17" i="44"/>
  <c r="Q19" i="44"/>
  <c r="Q21" i="44"/>
  <c r="Q23" i="44"/>
  <c r="Q27" i="44"/>
  <c r="Q29" i="44"/>
  <c r="Q31" i="44"/>
  <c r="Q35" i="44"/>
  <c r="Q40" i="44"/>
  <c r="Q46" i="44"/>
  <c r="Q18" i="44"/>
  <c r="Q20" i="44"/>
  <c r="Q22" i="44"/>
  <c r="Q24" i="44"/>
  <c r="Q26" i="44"/>
  <c r="Q28" i="44"/>
  <c r="Q30" i="44"/>
  <c r="Q32" i="44"/>
  <c r="Q34" i="44"/>
  <c r="Q36" i="44"/>
  <c r="Q39" i="44"/>
  <c r="Q41" i="44"/>
  <c r="Q43" i="44"/>
  <c r="Q45" i="44"/>
  <c r="Q47" i="44"/>
  <c r="Q49" i="44"/>
  <c r="Q25" i="44"/>
  <c r="Q33" i="44"/>
  <c r="Q38" i="44"/>
  <c r="Q42" i="44"/>
  <c r="Q44" i="44"/>
  <c r="Q48" i="44"/>
  <c r="S29" i="44" l="1"/>
  <c r="E67" i="24" l="1"/>
  <c r="D67" i="24"/>
  <c r="C67" i="24"/>
  <c r="B67" i="24"/>
  <c r="E65" i="24"/>
  <c r="D65" i="24"/>
  <c r="C65" i="24"/>
  <c r="B65" i="24"/>
  <c r="E64" i="24"/>
  <c r="D64" i="24"/>
  <c r="C64" i="24"/>
  <c r="B64" i="24"/>
  <c r="E63" i="24"/>
  <c r="D63" i="24"/>
  <c r="C63" i="24"/>
  <c r="B63" i="24"/>
  <c r="E62" i="24"/>
  <c r="D62" i="24"/>
  <c r="C62" i="24"/>
  <c r="B62" i="24"/>
  <c r="E61" i="24"/>
  <c r="D61" i="24"/>
  <c r="C61" i="24"/>
  <c r="B61" i="24"/>
  <c r="E60" i="24"/>
  <c r="D60" i="24"/>
  <c r="C60" i="24"/>
  <c r="B60" i="24"/>
  <c r="E59" i="24"/>
  <c r="D59" i="24"/>
  <c r="C59" i="24"/>
  <c r="B59" i="24"/>
  <c r="E58" i="24"/>
  <c r="D58" i="24"/>
  <c r="C58" i="24"/>
  <c r="B58" i="24"/>
  <c r="E57" i="24"/>
  <c r="D57" i="24"/>
  <c r="C57" i="24"/>
  <c r="B57" i="24"/>
  <c r="E56" i="24"/>
  <c r="D56" i="24"/>
  <c r="C56" i="24"/>
  <c r="B56" i="24"/>
  <c r="E55" i="24"/>
  <c r="D55" i="24"/>
  <c r="C55" i="24"/>
  <c r="B55" i="24"/>
  <c r="E54" i="24"/>
  <c r="D54" i="24"/>
  <c r="C54" i="24"/>
  <c r="B54" i="24"/>
  <c r="E53" i="24"/>
  <c r="D53" i="24"/>
  <c r="C53" i="24"/>
  <c r="B53" i="24"/>
  <c r="E52" i="24"/>
  <c r="D52" i="24"/>
  <c r="C52" i="24"/>
  <c r="B52" i="24"/>
  <c r="E51" i="24"/>
  <c r="D51" i="24"/>
  <c r="C51" i="24"/>
  <c r="B51" i="24"/>
  <c r="E50" i="24"/>
  <c r="D50" i="24"/>
  <c r="C50" i="24"/>
  <c r="B50" i="24"/>
  <c r="E49" i="24"/>
  <c r="D49" i="24"/>
  <c r="C49" i="24"/>
  <c r="B49" i="24"/>
  <c r="E48" i="24"/>
  <c r="D48" i="24"/>
  <c r="C48" i="24"/>
  <c r="B48" i="24"/>
  <c r="E47" i="24"/>
  <c r="D47" i="24"/>
  <c r="C47" i="24"/>
  <c r="B47" i="24"/>
  <c r="E46" i="24"/>
  <c r="D46" i="24"/>
  <c r="C46" i="24"/>
  <c r="B46" i="24"/>
  <c r="E45" i="24"/>
  <c r="D45" i="24"/>
  <c r="C45" i="24"/>
  <c r="B45" i="24"/>
  <c r="E44" i="24"/>
  <c r="D44" i="24"/>
  <c r="C44" i="24"/>
  <c r="B44" i="24"/>
  <c r="E43" i="24"/>
  <c r="D43" i="24"/>
  <c r="C43" i="24"/>
  <c r="B43" i="24"/>
  <c r="E42" i="24"/>
  <c r="D42" i="24"/>
  <c r="C42" i="24"/>
  <c r="B42" i="24"/>
  <c r="E41" i="24"/>
  <c r="D41" i="24"/>
  <c r="C41" i="24"/>
  <c r="B41" i="24"/>
  <c r="E40" i="24"/>
  <c r="D40" i="24"/>
  <c r="C40" i="24"/>
  <c r="B40" i="24"/>
  <c r="E39" i="24"/>
  <c r="D39" i="24"/>
  <c r="C39" i="24"/>
  <c r="B39" i="24"/>
  <c r="E38" i="24"/>
  <c r="D38" i="24"/>
  <c r="C38" i="24"/>
  <c r="B38" i="24"/>
  <c r="E37" i="24"/>
  <c r="D37" i="24"/>
  <c r="C37" i="24"/>
  <c r="B37" i="24"/>
  <c r="E36" i="24"/>
  <c r="D36" i="24"/>
  <c r="C36" i="24"/>
  <c r="B36" i="24"/>
  <c r="E35" i="24"/>
  <c r="D35" i="24"/>
  <c r="C35" i="24"/>
  <c r="B35" i="24"/>
  <c r="E34" i="24"/>
  <c r="D34" i="24"/>
  <c r="C34" i="24"/>
  <c r="B34" i="24"/>
  <c r="E33" i="24"/>
  <c r="D33" i="24"/>
  <c r="C33" i="24"/>
  <c r="B33" i="24"/>
  <c r="E32" i="24"/>
  <c r="D32" i="24"/>
  <c r="C32" i="24"/>
  <c r="B32" i="24"/>
  <c r="E31" i="24"/>
  <c r="D31" i="24"/>
  <c r="C31" i="24"/>
  <c r="B31" i="24"/>
  <c r="E30" i="24"/>
  <c r="D30" i="24"/>
  <c r="C30" i="24"/>
  <c r="B30" i="24"/>
  <c r="E29" i="24"/>
  <c r="D29" i="24"/>
  <c r="C29" i="24"/>
  <c r="B29" i="24"/>
  <c r="E28" i="24"/>
  <c r="D28" i="24"/>
  <c r="C28" i="24"/>
  <c r="B28" i="24"/>
  <c r="E27" i="24"/>
  <c r="D27" i="24"/>
  <c r="C27" i="24"/>
  <c r="B27" i="24"/>
  <c r="E26" i="24"/>
  <c r="D26" i="24"/>
  <c r="C26" i="24"/>
  <c r="B26" i="24"/>
  <c r="E25" i="24"/>
  <c r="D25" i="24"/>
  <c r="C25" i="24"/>
  <c r="B25" i="24"/>
  <c r="E24" i="24"/>
  <c r="D24" i="24"/>
  <c r="C24" i="24"/>
  <c r="B24" i="24"/>
  <c r="E23" i="24"/>
  <c r="D23" i="24"/>
  <c r="C23" i="24"/>
  <c r="B23" i="24"/>
  <c r="E22" i="24"/>
  <c r="D22" i="24"/>
  <c r="C22" i="24"/>
  <c r="B22" i="24"/>
  <c r="E21" i="24"/>
  <c r="D21" i="24"/>
  <c r="C21" i="24"/>
  <c r="B21" i="24"/>
  <c r="E20" i="24"/>
  <c r="D20" i="24"/>
  <c r="C20" i="24"/>
  <c r="B20" i="24"/>
  <c r="E19" i="24"/>
  <c r="D19" i="24"/>
  <c r="C19" i="24"/>
  <c r="B19" i="24"/>
  <c r="E18" i="24"/>
  <c r="D18" i="24"/>
  <c r="C18" i="24"/>
  <c r="B18" i="24"/>
  <c r="D68" i="26" l="1"/>
  <c r="D17" i="24"/>
  <c r="D68" i="24" s="1"/>
  <c r="B68" i="26"/>
  <c r="B17" i="24"/>
  <c r="B68" i="24" s="1"/>
  <c r="C68" i="26"/>
  <c r="C17" i="24"/>
  <c r="C68" i="24" s="1"/>
  <c r="E68" i="26"/>
  <c r="E17" i="24"/>
  <c r="E68" i="24" s="1"/>
  <c r="N39" i="8" l="1"/>
  <c r="F39" i="8"/>
  <c r="H38" i="8"/>
  <c r="J37" i="8"/>
  <c r="N34" i="8"/>
  <c r="F34" i="8"/>
  <c r="H33" i="8"/>
  <c r="J32" i="8"/>
  <c r="N29" i="8"/>
  <c r="F29" i="8"/>
  <c r="H28" i="8"/>
  <c r="J27" i="8"/>
  <c r="N24" i="8"/>
  <c r="F24" i="8"/>
  <c r="H23" i="8"/>
  <c r="J22" i="8"/>
  <c r="N19" i="8"/>
  <c r="F19" i="8"/>
  <c r="H18" i="8"/>
  <c r="J17" i="8"/>
  <c r="I38" i="8"/>
  <c r="G19" i="8"/>
  <c r="M39" i="8"/>
  <c r="E39" i="8"/>
  <c r="G38" i="8"/>
  <c r="I37" i="8"/>
  <c r="M34" i="8"/>
  <c r="E34" i="8"/>
  <c r="G33" i="8"/>
  <c r="I32" i="8"/>
  <c r="M29" i="8"/>
  <c r="E29" i="8"/>
  <c r="G28" i="8"/>
  <c r="I27" i="8"/>
  <c r="M24" i="8"/>
  <c r="E24" i="8"/>
  <c r="G23" i="8"/>
  <c r="I22" i="8"/>
  <c r="M19" i="8"/>
  <c r="E19" i="8"/>
  <c r="G18" i="8"/>
  <c r="I17" i="8"/>
  <c r="G29" i="8"/>
  <c r="I23" i="8"/>
  <c r="I18" i="8"/>
  <c r="L39" i="8"/>
  <c r="N38" i="8"/>
  <c r="F38" i="8"/>
  <c r="H37" i="8"/>
  <c r="L34" i="8"/>
  <c r="N33" i="8"/>
  <c r="F33" i="8"/>
  <c r="H32" i="8"/>
  <c r="L29" i="8"/>
  <c r="N28" i="8"/>
  <c r="F28" i="8"/>
  <c r="H27" i="8"/>
  <c r="L24" i="8"/>
  <c r="N23" i="8"/>
  <c r="F23" i="8"/>
  <c r="H22" i="8"/>
  <c r="L19" i="8"/>
  <c r="N18" i="8"/>
  <c r="F18" i="8"/>
  <c r="H17" i="8"/>
  <c r="K37" i="8"/>
  <c r="I33" i="8"/>
  <c r="K27" i="8"/>
  <c r="K39" i="8"/>
  <c r="M38" i="8"/>
  <c r="E38" i="8"/>
  <c r="G37" i="8"/>
  <c r="K34" i="8"/>
  <c r="M33" i="8"/>
  <c r="E33" i="8"/>
  <c r="G32" i="8"/>
  <c r="K29" i="8"/>
  <c r="M28" i="8"/>
  <c r="E28" i="8"/>
  <c r="G27" i="8"/>
  <c r="K24" i="8"/>
  <c r="M23" i="8"/>
  <c r="E23" i="8"/>
  <c r="G22" i="8"/>
  <c r="K19" i="8"/>
  <c r="M18" i="8"/>
  <c r="E18" i="8"/>
  <c r="G17" i="8"/>
  <c r="G34" i="8"/>
  <c r="I28" i="8"/>
  <c r="G24" i="8"/>
  <c r="K17" i="8"/>
  <c r="J39" i="8"/>
  <c r="L38" i="8"/>
  <c r="N37" i="8"/>
  <c r="F37" i="8"/>
  <c r="J34" i="8"/>
  <c r="L33" i="8"/>
  <c r="N32" i="8"/>
  <c r="F32" i="8"/>
  <c r="J29" i="8"/>
  <c r="L28" i="8"/>
  <c r="N27" i="8"/>
  <c r="F27" i="8"/>
  <c r="J24" i="8"/>
  <c r="L23" i="8"/>
  <c r="N22" i="8"/>
  <c r="F22" i="8"/>
  <c r="J19" i="8"/>
  <c r="L18" i="8"/>
  <c r="N17" i="8"/>
  <c r="F17" i="8"/>
  <c r="E17" i="8"/>
  <c r="K32" i="8"/>
  <c r="I39" i="8"/>
  <c r="K38" i="8"/>
  <c r="M37" i="8"/>
  <c r="E37" i="8"/>
  <c r="I34" i="8"/>
  <c r="K33" i="8"/>
  <c r="M32" i="8"/>
  <c r="E32" i="8"/>
  <c r="I29" i="8"/>
  <c r="K28" i="8"/>
  <c r="M27" i="8"/>
  <c r="E27" i="8"/>
  <c r="I24" i="8"/>
  <c r="K23" i="8"/>
  <c r="M22" i="8"/>
  <c r="E22" i="8"/>
  <c r="I19" i="8"/>
  <c r="K18" i="8"/>
  <c r="M17" i="8"/>
  <c r="H39" i="8"/>
  <c r="J38" i="8"/>
  <c r="L37" i="8"/>
  <c r="H34" i="8"/>
  <c r="J33" i="8"/>
  <c r="L32" i="8"/>
  <c r="H29" i="8"/>
  <c r="J28" i="8"/>
  <c r="L27" i="8"/>
  <c r="H24" i="8"/>
  <c r="J23" i="8"/>
  <c r="L22" i="8"/>
  <c r="H19" i="8"/>
  <c r="J18" i="8"/>
  <c r="L17" i="8"/>
  <c r="G39" i="8"/>
  <c r="K22" i="8"/>
  <c r="F35" i="6" l="1"/>
  <c r="F36" i="8"/>
  <c r="F35" i="8" s="1"/>
  <c r="F20" i="6"/>
  <c r="F21" i="8"/>
  <c r="F20" i="8" s="1"/>
  <c r="N35" i="6"/>
  <c r="N36" i="8"/>
  <c r="N35" i="8" s="1"/>
  <c r="H15" i="6"/>
  <c r="H16" i="8"/>
  <c r="H15" i="8" s="1"/>
  <c r="I25" i="6"/>
  <c r="I26" i="8"/>
  <c r="I25" i="8" s="1"/>
  <c r="M20" i="6"/>
  <c r="M21" i="8"/>
  <c r="M20" i="8" s="1"/>
  <c r="J35" i="6"/>
  <c r="J36" i="8"/>
  <c r="J35" i="8" s="1"/>
  <c r="M35" i="6"/>
  <c r="M36" i="8"/>
  <c r="M35" i="8" s="1"/>
  <c r="K30" i="6"/>
  <c r="K31" i="8"/>
  <c r="K30" i="8" s="1"/>
  <c r="L25" i="6"/>
  <c r="L26" i="8"/>
  <c r="L25" i="8" s="1"/>
  <c r="J20" i="6"/>
  <c r="J21" i="8"/>
  <c r="J20" i="8" s="1"/>
  <c r="K15" i="6"/>
  <c r="K16" i="8"/>
  <c r="K15" i="8" s="1"/>
  <c r="E15" i="6"/>
  <c r="E16" i="8"/>
  <c r="E15" i="8" s="1"/>
  <c r="E30" i="6"/>
  <c r="E31" i="8"/>
  <c r="E30" i="8" s="1"/>
  <c r="F30" i="6"/>
  <c r="F31" i="8"/>
  <c r="F30" i="8" s="1"/>
  <c r="H25" i="6"/>
  <c r="H26" i="8"/>
  <c r="H25" i="8" s="1"/>
  <c r="I35" i="6"/>
  <c r="I36" i="8"/>
  <c r="I35" i="8" s="1"/>
  <c r="L35" i="6"/>
  <c r="L36" i="8"/>
  <c r="L35" i="8" s="1"/>
  <c r="N30" i="6"/>
  <c r="N31" i="8"/>
  <c r="N30" i="8" s="1"/>
  <c r="E20" i="6"/>
  <c r="E21" i="8"/>
  <c r="E20" i="8" s="1"/>
  <c r="I20" i="6"/>
  <c r="I21" i="8"/>
  <c r="I20" i="8" s="1"/>
  <c r="J30" i="6"/>
  <c r="J31" i="8"/>
  <c r="J30" i="8" s="1"/>
  <c r="K25" i="6"/>
  <c r="K26" i="8"/>
  <c r="K25" i="8" s="1"/>
  <c r="E25" i="6"/>
  <c r="E26" i="8"/>
  <c r="E25" i="8" s="1"/>
  <c r="L20" i="6"/>
  <c r="L21" i="8"/>
  <c r="L20" i="8" s="1"/>
  <c r="N20" i="6"/>
  <c r="N21" i="8"/>
  <c r="N20" i="8" s="1"/>
  <c r="G25" i="6"/>
  <c r="G26" i="8"/>
  <c r="G25" i="8" s="1"/>
  <c r="M25" i="6"/>
  <c r="M26" i="8"/>
  <c r="M25" i="8" s="1"/>
  <c r="H35" i="6"/>
  <c r="H36" i="8"/>
  <c r="H35" i="8" s="1"/>
  <c r="J15" i="6"/>
  <c r="J16" i="8"/>
  <c r="J15" i="8" s="1"/>
  <c r="M30" i="6"/>
  <c r="M31" i="8"/>
  <c r="M30" i="8" s="1"/>
  <c r="G20" i="6"/>
  <c r="G21" i="8"/>
  <c r="G20" i="8" s="1"/>
  <c r="H30" i="6"/>
  <c r="H31" i="8"/>
  <c r="H30" i="8" s="1"/>
  <c r="F15" i="6"/>
  <c r="F16" i="8"/>
  <c r="F15" i="8" s="1"/>
  <c r="F25" i="6"/>
  <c r="F26" i="8"/>
  <c r="F25" i="8" s="1"/>
  <c r="H20" i="6"/>
  <c r="H21" i="8"/>
  <c r="H20" i="8" s="1"/>
  <c r="G15" i="6"/>
  <c r="G16" i="8"/>
  <c r="G15" i="8" s="1"/>
  <c r="I30" i="6"/>
  <c r="I31" i="8"/>
  <c r="I30" i="8" s="1"/>
  <c r="K35" i="6"/>
  <c r="K36" i="8"/>
  <c r="K35" i="8" s="1"/>
  <c r="L30" i="6"/>
  <c r="L31" i="8"/>
  <c r="L30" i="8" s="1"/>
  <c r="M15" i="6"/>
  <c r="M16" i="8"/>
  <c r="M15" i="8" s="1"/>
  <c r="G30" i="6"/>
  <c r="G31" i="8"/>
  <c r="G30" i="8" s="1"/>
  <c r="N15" i="6"/>
  <c r="N16" i="8"/>
  <c r="N15" i="8" s="1"/>
  <c r="N25" i="6"/>
  <c r="N26" i="8"/>
  <c r="N25" i="8" s="1"/>
  <c r="G35" i="6"/>
  <c r="G36" i="8"/>
  <c r="G35" i="8" s="1"/>
  <c r="E35" i="6"/>
  <c r="E36" i="8"/>
  <c r="E35" i="8" s="1"/>
  <c r="I15" i="6"/>
  <c r="I16" i="8"/>
  <c r="I15" i="8" s="1"/>
  <c r="J25" i="6"/>
  <c r="J26" i="8"/>
  <c r="J25" i="8" s="1"/>
  <c r="K20" i="6"/>
  <c r="K21" i="8"/>
  <c r="K20" i="8" s="1"/>
  <c r="L15" i="6"/>
  <c r="L16" i="8"/>
  <c r="L15" i="8" s="1"/>
  <c r="I14" i="8" l="1"/>
  <c r="K14" i="8"/>
  <c r="K14" i="6"/>
  <c r="F14" i="6"/>
  <c r="H14" i="6"/>
  <c r="N14" i="8"/>
  <c r="I14" i="6"/>
  <c r="N14" i="6"/>
  <c r="F14" i="8"/>
  <c r="J14" i="8"/>
  <c r="H14" i="8"/>
  <c r="L14" i="8"/>
  <c r="L14" i="6"/>
  <c r="J14" i="6"/>
  <c r="G14" i="8"/>
  <c r="E14" i="8"/>
  <c r="M14" i="8"/>
  <c r="M14" i="6"/>
  <c r="G14" i="6"/>
  <c r="E14" i="6"/>
  <c r="G101" i="69" l="1"/>
  <c r="G104" i="69" s="1"/>
  <c r="F101" i="69"/>
  <c r="F104" i="69" s="1"/>
  <c r="Q101" i="69"/>
  <c r="Q104" i="69" s="1"/>
  <c r="N101" i="69"/>
  <c r="N104" i="69" s="1"/>
  <c r="K101" i="69"/>
  <c r="K104" i="69" s="1"/>
  <c r="M101" i="69"/>
  <c r="M104" i="69" s="1"/>
  <c r="I101" i="69"/>
  <c r="I104" i="69" s="1"/>
  <c r="S101" i="69"/>
  <c r="S104" i="69" s="1"/>
  <c r="R101" i="69"/>
  <c r="R104" i="69" s="1"/>
  <c r="H101" i="69"/>
  <c r="H104" i="69" s="1"/>
  <c r="J101" i="69"/>
  <c r="J104" i="69" s="1"/>
  <c r="L101" i="69"/>
  <c r="L104" i="69" s="1"/>
  <c r="P101" i="69"/>
  <c r="P104" i="69" s="1"/>
  <c r="T101" i="69"/>
  <c r="T104" i="69" s="1"/>
  <c r="U99" i="69"/>
  <c r="U99" i="77" s="1"/>
  <c r="O101" i="69"/>
  <c r="O104" i="69" s="1"/>
  <c r="U101" i="69" l="1"/>
  <c r="U104" i="69" l="1"/>
  <c r="N69" i="8" l="1"/>
  <c r="L60" i="8"/>
  <c r="G72" i="7"/>
  <c r="F67" i="7"/>
  <c r="G61" i="7"/>
  <c r="F56" i="7"/>
  <c r="E51" i="7"/>
  <c r="N75" i="8"/>
  <c r="J67" i="7"/>
  <c r="L61" i="7"/>
  <c r="L51" i="7"/>
  <c r="N50" i="8"/>
  <c r="L46" i="7"/>
  <c r="I72" i="7"/>
  <c r="M70" i="8"/>
  <c r="K56" i="7"/>
  <c r="K41" i="7"/>
  <c r="N60" i="8"/>
  <c r="J53" i="8"/>
  <c r="K76" i="8"/>
  <c r="M55" i="8"/>
  <c r="L75" i="8"/>
  <c r="J71" i="8"/>
  <c r="N54" i="8"/>
  <c r="L50" i="8"/>
  <c r="M74" i="8"/>
  <c r="K70" i="8"/>
  <c r="K65" i="8"/>
  <c r="K45" i="8"/>
  <c r="L69" i="8"/>
  <c r="L64" i="8"/>
  <c r="J60" i="8"/>
  <c r="N48" i="8"/>
  <c r="M63" i="8"/>
  <c r="K59" i="8"/>
  <c r="N71" i="8"/>
  <c r="N61" i="6"/>
  <c r="L58" i="8"/>
  <c r="J54" i="8"/>
  <c r="L53" i="8"/>
  <c r="F46" i="6"/>
  <c r="K63" i="8"/>
  <c r="M56" i="6"/>
  <c r="K53" i="8"/>
  <c r="E41" i="6"/>
  <c r="F44" i="8"/>
  <c r="K44" i="8"/>
  <c r="E44" i="8"/>
  <c r="M44" i="8"/>
  <c r="H44" i="8"/>
  <c r="H75" i="8"/>
  <c r="F71" i="8"/>
  <c r="H65" i="8"/>
  <c r="L63" i="8"/>
  <c r="H55" i="8"/>
  <c r="J49" i="8"/>
  <c r="G70" i="8"/>
  <c r="G60" i="8"/>
  <c r="G55" i="8"/>
  <c r="L76" i="8"/>
  <c r="F75" i="8"/>
  <c r="N70" i="8"/>
  <c r="H69" i="8"/>
  <c r="N65" i="8"/>
  <c r="F60" i="8"/>
  <c r="J58" i="8"/>
  <c r="H54" i="8"/>
  <c r="F50" i="8"/>
  <c r="N45" i="8"/>
  <c r="M75" i="8"/>
  <c r="G74" i="8"/>
  <c r="K71" i="8"/>
  <c r="E70" i="8"/>
  <c r="E65" i="8"/>
  <c r="I63" i="8"/>
  <c r="M60" i="8"/>
  <c r="G59" i="8"/>
  <c r="E55" i="8"/>
  <c r="I53" i="8"/>
  <c r="M50" i="8"/>
  <c r="G49" i="8"/>
  <c r="E45" i="8"/>
  <c r="G43" i="8"/>
  <c r="J76" i="8"/>
  <c r="N74" i="8"/>
  <c r="F74" i="8"/>
  <c r="L70" i="8"/>
  <c r="F69" i="8"/>
  <c r="L65" i="8"/>
  <c r="N64" i="8"/>
  <c r="F64" i="8"/>
  <c r="N59" i="8"/>
  <c r="H58" i="8"/>
  <c r="L55" i="8"/>
  <c r="F54" i="8"/>
  <c r="N49" i="8"/>
  <c r="F49" i="8"/>
  <c r="H48" i="8"/>
  <c r="L45" i="8"/>
  <c r="N43" i="8"/>
  <c r="I76" i="8"/>
  <c r="K75" i="8"/>
  <c r="E74" i="8"/>
  <c r="I71" i="8"/>
  <c r="M69" i="8"/>
  <c r="E69" i="8"/>
  <c r="M64" i="8"/>
  <c r="G63" i="8"/>
  <c r="K60" i="8"/>
  <c r="M59" i="8"/>
  <c r="E59" i="8"/>
  <c r="M54" i="8"/>
  <c r="G53" i="8"/>
  <c r="K50" i="8"/>
  <c r="M49" i="8"/>
  <c r="E49" i="8"/>
  <c r="E43" i="8"/>
  <c r="H76" i="8"/>
  <c r="L74" i="8"/>
  <c r="H71" i="8"/>
  <c r="J70" i="8"/>
  <c r="J65" i="8"/>
  <c r="N63" i="8"/>
  <c r="F63" i="8"/>
  <c r="L59" i="8"/>
  <c r="F58" i="8"/>
  <c r="J55" i="8"/>
  <c r="L54" i="8"/>
  <c r="N53" i="8"/>
  <c r="F53" i="8"/>
  <c r="L49" i="8"/>
  <c r="F48" i="8"/>
  <c r="J45" i="8"/>
  <c r="K74" i="8"/>
  <c r="I75" i="8"/>
  <c r="G71" i="8"/>
  <c r="K69" i="8"/>
  <c r="I65" i="8"/>
  <c r="K64" i="8"/>
  <c r="E63" i="8"/>
  <c r="I60" i="8"/>
  <c r="M58" i="8"/>
  <c r="E58" i="8"/>
  <c r="K54" i="8"/>
  <c r="E53" i="8"/>
  <c r="I50" i="8"/>
  <c r="K49" i="8"/>
  <c r="M48" i="8"/>
  <c r="E48" i="8"/>
  <c r="H49" i="8" l="1"/>
  <c r="E76" i="8"/>
  <c r="J44" i="8"/>
  <c r="F65" i="8"/>
  <c r="J43" i="8"/>
  <c r="L44" i="8"/>
  <c r="L48" i="8"/>
  <c r="J74" i="8"/>
  <c r="H45" i="8"/>
  <c r="H60" i="8"/>
  <c r="F76" i="8"/>
  <c r="L41" i="7"/>
  <c r="K61" i="7"/>
  <c r="G69" i="8"/>
  <c r="G45" i="8"/>
  <c r="G44" i="8"/>
  <c r="K46" i="7"/>
  <c r="M43" i="8"/>
  <c r="E71" i="8"/>
  <c r="K72" i="6"/>
  <c r="L67" i="6"/>
  <c r="H43" i="8"/>
  <c r="H50" i="8"/>
  <c r="I55" i="8"/>
  <c r="G58" i="8"/>
  <c r="H63" i="8"/>
  <c r="E60" i="8"/>
  <c r="H59" i="8"/>
  <c r="H74" i="8"/>
  <c r="H70" i="8"/>
  <c r="E56" i="6"/>
  <c r="F61" i="6"/>
  <c r="K43" i="8"/>
  <c r="E54" i="8"/>
  <c r="F45" i="8"/>
  <c r="F70" i="8"/>
  <c r="M41" i="6"/>
  <c r="K67" i="6"/>
  <c r="N46" i="6"/>
  <c r="L72" i="6"/>
  <c r="E51" i="6"/>
  <c r="G76" i="8"/>
  <c r="F59" i="8"/>
  <c r="I49" i="8"/>
  <c r="M51" i="6"/>
  <c r="F41" i="6"/>
  <c r="N56" i="6"/>
  <c r="G64" i="8"/>
  <c r="G75" i="8"/>
  <c r="E61" i="6"/>
  <c r="N41" i="6"/>
  <c r="E46" i="6"/>
  <c r="M61" i="6"/>
  <c r="F51" i="6"/>
  <c r="G56" i="6"/>
  <c r="H61" i="6"/>
  <c r="F56" i="6"/>
  <c r="H53" i="8"/>
  <c r="I48" i="8"/>
  <c r="G65" i="8"/>
  <c r="J72" i="7"/>
  <c r="M51" i="7"/>
  <c r="F41" i="7"/>
  <c r="N56" i="7"/>
  <c r="G46" i="7"/>
  <c r="H51" i="7"/>
  <c r="N67" i="7"/>
  <c r="I56" i="7"/>
  <c r="J61" i="7"/>
  <c r="K55" i="8"/>
  <c r="K51" i="7"/>
  <c r="L56" i="7"/>
  <c r="E61" i="7"/>
  <c r="N41" i="7"/>
  <c r="L67" i="7"/>
  <c r="E72" i="7"/>
  <c r="I41" i="7"/>
  <c r="J46" i="7"/>
  <c r="G48" i="8"/>
  <c r="E64" i="8"/>
  <c r="M45" i="8"/>
  <c r="G54" i="8"/>
  <c r="I45" i="8"/>
  <c r="I59" i="8"/>
  <c r="I69" i="8"/>
  <c r="M76" i="8"/>
  <c r="E46" i="7"/>
  <c r="M61" i="7"/>
  <c r="F51" i="7"/>
  <c r="G56" i="7"/>
  <c r="M72" i="7"/>
  <c r="H61" i="7"/>
  <c r="G67" i="7"/>
  <c r="H72" i="7"/>
  <c r="N58" i="8"/>
  <c r="I43" i="8"/>
  <c r="M46" i="7"/>
  <c r="K72" i="7"/>
  <c r="N51" i="7"/>
  <c r="G41" i="7"/>
  <c r="H46" i="7"/>
  <c r="I51" i="7"/>
  <c r="J56" i="7"/>
  <c r="I67" i="7"/>
  <c r="L71" i="8"/>
  <c r="E56" i="7"/>
  <c r="F61" i="7"/>
  <c r="E67" i="7"/>
  <c r="F72" i="7"/>
  <c r="J41" i="7"/>
  <c r="J50" i="8"/>
  <c r="F55" i="8"/>
  <c r="J48" i="8"/>
  <c r="N55" i="8"/>
  <c r="H64" i="8"/>
  <c r="N44" i="8"/>
  <c r="E41" i="7"/>
  <c r="M56" i="7"/>
  <c r="F46" i="7"/>
  <c r="N61" i="7"/>
  <c r="G51" i="7"/>
  <c r="M67" i="7"/>
  <c r="H56" i="7"/>
  <c r="N72" i="7"/>
  <c r="I61" i="7"/>
  <c r="H67" i="7"/>
  <c r="J64" i="8"/>
  <c r="J75" i="8"/>
  <c r="J63" i="8"/>
  <c r="M53" i="8"/>
  <c r="I70" i="8"/>
  <c r="F43" i="8"/>
  <c r="E50" i="8"/>
  <c r="I58" i="8"/>
  <c r="M65" i="8"/>
  <c r="E75" i="8"/>
  <c r="I44" i="8"/>
  <c r="M41" i="7"/>
  <c r="K67" i="7"/>
  <c r="N46" i="7"/>
  <c r="L72" i="7"/>
  <c r="H41" i="7"/>
  <c r="I46" i="7"/>
  <c r="J51" i="7"/>
  <c r="K48" i="8"/>
  <c r="I64" i="8"/>
  <c r="I74" i="8"/>
  <c r="G51" i="6"/>
  <c r="M67" i="6"/>
  <c r="H56" i="6"/>
  <c r="N72" i="6"/>
  <c r="I61" i="6"/>
  <c r="H67" i="6"/>
  <c r="I72" i="6"/>
  <c r="H41" i="6"/>
  <c r="I46" i="6"/>
  <c r="J51" i="6"/>
  <c r="K56" i="6"/>
  <c r="L61" i="6"/>
  <c r="G50" i="8"/>
  <c r="K58" i="8"/>
  <c r="G61" i="6"/>
  <c r="F67" i="6"/>
  <c r="G72" i="6"/>
  <c r="K41" i="6"/>
  <c r="L46" i="6"/>
  <c r="J59" i="8"/>
  <c r="J69" i="8"/>
  <c r="N76" i="8"/>
  <c r="G46" i="6"/>
  <c r="H51" i="6"/>
  <c r="N67" i="6"/>
  <c r="I56" i="6"/>
  <c r="J61" i="6"/>
  <c r="I67" i="6"/>
  <c r="J72" i="6"/>
  <c r="E72" i="6"/>
  <c r="I41" i="6"/>
  <c r="J46" i="6"/>
  <c r="K51" i="6"/>
  <c r="L56" i="6"/>
  <c r="M72" i="6"/>
  <c r="G67" i="6"/>
  <c r="H72" i="6"/>
  <c r="L41" i="6"/>
  <c r="L43" i="8"/>
  <c r="I54" i="8"/>
  <c r="M71" i="8"/>
  <c r="M46" i="6"/>
  <c r="N51" i="6"/>
  <c r="G41" i="6"/>
  <c r="H46" i="6"/>
  <c r="I51" i="6"/>
  <c r="J56" i="6"/>
  <c r="K61" i="6"/>
  <c r="J67" i="6"/>
  <c r="E67" i="6"/>
  <c r="F72" i="6"/>
  <c r="J41" i="6"/>
  <c r="K46" i="6"/>
  <c r="L51" i="6"/>
  <c r="I61" i="5"/>
  <c r="I62" i="8"/>
  <c r="G42" i="8"/>
  <c r="G41" i="5"/>
  <c r="E72" i="5"/>
  <c r="E73" i="8"/>
  <c r="F72" i="5"/>
  <c r="F73" i="8"/>
  <c r="F72" i="8" s="1"/>
  <c r="I46" i="5"/>
  <c r="I47" i="8"/>
  <c r="I46" i="8" s="1"/>
  <c r="J61" i="5"/>
  <c r="J62" i="8"/>
  <c r="K51" i="5"/>
  <c r="K52" i="8"/>
  <c r="K51" i="8" s="1"/>
  <c r="J68" i="8"/>
  <c r="J67" i="5"/>
  <c r="M57" i="8"/>
  <c r="M56" i="8" s="1"/>
  <c r="M56" i="5"/>
  <c r="N57" i="8"/>
  <c r="N56" i="5"/>
  <c r="I41" i="5"/>
  <c r="I42" i="8"/>
  <c r="E57" i="8"/>
  <c r="E56" i="8" s="1"/>
  <c r="E56" i="5"/>
  <c r="F57" i="8"/>
  <c r="F56" i="5"/>
  <c r="G57" i="8"/>
  <c r="G56" i="8" s="1"/>
  <c r="G56" i="5"/>
  <c r="M72" i="5"/>
  <c r="M73" i="8"/>
  <c r="M72" i="8" s="1"/>
  <c r="H57" i="8"/>
  <c r="H56" i="8" s="1"/>
  <c r="H56" i="5"/>
  <c r="N72" i="5"/>
  <c r="N73" i="8"/>
  <c r="G72" i="5"/>
  <c r="G73" i="8"/>
  <c r="J47" i="8"/>
  <c r="J46" i="5"/>
  <c r="L51" i="5"/>
  <c r="L52" i="8"/>
  <c r="L51" i="8" s="1"/>
  <c r="K68" i="8"/>
  <c r="K67" i="5"/>
  <c r="L68" i="8"/>
  <c r="L67" i="8" s="1"/>
  <c r="L67" i="5"/>
  <c r="M41" i="5"/>
  <c r="M42" i="8"/>
  <c r="M41" i="8" s="1"/>
  <c r="I57" i="8"/>
  <c r="I56" i="5"/>
  <c r="H72" i="5"/>
  <c r="H73" i="8"/>
  <c r="K61" i="5"/>
  <c r="K62" i="8"/>
  <c r="K61" i="8" s="1"/>
  <c r="E51" i="5"/>
  <c r="E52" i="8"/>
  <c r="E51" i="8" s="1"/>
  <c r="F51" i="5"/>
  <c r="F52" i="8"/>
  <c r="N42" i="8"/>
  <c r="N41" i="5"/>
  <c r="L41" i="5"/>
  <c r="L42" i="8"/>
  <c r="G47" i="8"/>
  <c r="G46" i="5"/>
  <c r="E68" i="8"/>
  <c r="E67" i="8" s="1"/>
  <c r="E67" i="5"/>
  <c r="F68" i="8"/>
  <c r="F67" i="8" s="1"/>
  <c r="F67" i="5"/>
  <c r="J57" i="8"/>
  <c r="J56" i="5"/>
  <c r="K46" i="5"/>
  <c r="K47" i="8"/>
  <c r="K46" i="8" s="1"/>
  <c r="L61" i="5"/>
  <c r="L62" i="8"/>
  <c r="L61" i="8" s="1"/>
  <c r="M51" i="5"/>
  <c r="M52" i="8"/>
  <c r="N51" i="5"/>
  <c r="N52" i="8"/>
  <c r="H46" i="5"/>
  <c r="H47" i="8"/>
  <c r="H46" i="8" s="1"/>
  <c r="M68" i="8"/>
  <c r="M67" i="5"/>
  <c r="H51" i="5"/>
  <c r="H52" i="8"/>
  <c r="H51" i="8" s="1"/>
  <c r="N68" i="8"/>
  <c r="N67" i="8" s="1"/>
  <c r="N67" i="5"/>
  <c r="G68" i="8"/>
  <c r="G67" i="8" s="1"/>
  <c r="G67" i="5"/>
  <c r="I72" i="5"/>
  <c r="I73" i="8"/>
  <c r="L46" i="5"/>
  <c r="L47" i="8"/>
  <c r="E61" i="5"/>
  <c r="E62" i="8"/>
  <c r="F61" i="5"/>
  <c r="F62" i="8"/>
  <c r="F61" i="8" s="1"/>
  <c r="K42" i="8"/>
  <c r="K41" i="8" s="1"/>
  <c r="K41" i="5"/>
  <c r="E42" i="8"/>
  <c r="E41" i="8" s="1"/>
  <c r="E41" i="5"/>
  <c r="G51" i="5"/>
  <c r="G52" i="8"/>
  <c r="G51" i="8" s="1"/>
  <c r="I51" i="5"/>
  <c r="I52" i="8"/>
  <c r="H68" i="8"/>
  <c r="H67" i="8" s="1"/>
  <c r="H67" i="5"/>
  <c r="K57" i="8"/>
  <c r="K56" i="5"/>
  <c r="J72" i="5"/>
  <c r="J73" i="8"/>
  <c r="E47" i="8"/>
  <c r="E46" i="5"/>
  <c r="M61" i="5"/>
  <c r="M62" i="8"/>
  <c r="F47" i="8"/>
  <c r="F46" i="8" s="1"/>
  <c r="F46" i="5"/>
  <c r="N61" i="5"/>
  <c r="N62" i="8"/>
  <c r="N61" i="8" s="1"/>
  <c r="H41" i="5"/>
  <c r="H42" i="8"/>
  <c r="H41" i="8" s="1"/>
  <c r="F42" i="8"/>
  <c r="F41" i="8" s="1"/>
  <c r="F41" i="5"/>
  <c r="K67" i="8"/>
  <c r="I68" i="8"/>
  <c r="I67" i="5"/>
  <c r="G61" i="5"/>
  <c r="G62" i="8"/>
  <c r="H61" i="5"/>
  <c r="H62" i="8"/>
  <c r="H61" i="8" s="1"/>
  <c r="J51" i="5"/>
  <c r="J52" i="8"/>
  <c r="J51" i="8" s="1"/>
  <c r="L57" i="8"/>
  <c r="L56" i="8" s="1"/>
  <c r="L56" i="5"/>
  <c r="M47" i="8"/>
  <c r="M46" i="8" s="1"/>
  <c r="M46" i="5"/>
  <c r="K72" i="5"/>
  <c r="K73" i="8"/>
  <c r="K72" i="8" s="1"/>
  <c r="N47" i="8"/>
  <c r="N46" i="8" s="1"/>
  <c r="N46" i="5"/>
  <c r="L72" i="5"/>
  <c r="L73" i="8"/>
  <c r="L72" i="8" s="1"/>
  <c r="J41" i="5"/>
  <c r="J42" i="8"/>
  <c r="J67" i="8" l="1"/>
  <c r="E46" i="8"/>
  <c r="I67" i="8"/>
  <c r="H72" i="8"/>
  <c r="L41" i="8"/>
  <c r="N56" i="8"/>
  <c r="L46" i="8"/>
  <c r="I72" i="8"/>
  <c r="K40" i="7"/>
  <c r="K13" i="7" s="1"/>
  <c r="I51" i="8"/>
  <c r="J41" i="8"/>
  <c r="J46" i="8"/>
  <c r="H40" i="7"/>
  <c r="H82" i="7" s="1"/>
  <c r="G72" i="8"/>
  <c r="G41" i="8"/>
  <c r="K56" i="8"/>
  <c r="N41" i="8"/>
  <c r="F56" i="8"/>
  <c r="E72" i="8"/>
  <c r="G46" i="8"/>
  <c r="E61" i="8"/>
  <c r="G61" i="8"/>
  <c r="I56" i="8"/>
  <c r="J72" i="8"/>
  <c r="L40" i="7"/>
  <c r="L82" i="7" s="1"/>
  <c r="M40" i="7"/>
  <c r="M82" i="7" s="1"/>
  <c r="F51" i="8"/>
  <c r="N51" i="8"/>
  <c r="I41" i="8"/>
  <c r="N40" i="7"/>
  <c r="M61" i="8"/>
  <c r="M51" i="8"/>
  <c r="J56" i="8"/>
  <c r="J61" i="8"/>
  <c r="E40" i="7"/>
  <c r="J40" i="7"/>
  <c r="F40" i="7"/>
  <c r="N72" i="8"/>
  <c r="I61" i="8"/>
  <c r="G40" i="7"/>
  <c r="I40" i="7"/>
  <c r="M67" i="8"/>
  <c r="H13" i="7" l="1"/>
  <c r="K82" i="7"/>
  <c r="M13" i="7"/>
  <c r="L13" i="7"/>
  <c r="I82" i="7"/>
  <c r="I13" i="7"/>
  <c r="J82" i="7"/>
  <c r="J13" i="7"/>
  <c r="G82" i="7"/>
  <c r="G13" i="7"/>
  <c r="F82" i="7"/>
  <c r="F13" i="7"/>
  <c r="E82" i="7"/>
  <c r="E13" i="7"/>
  <c r="N82" i="7"/>
  <c r="N13" i="7"/>
  <c r="H40" i="6" l="1"/>
  <c r="N40" i="6"/>
  <c r="M40" i="6"/>
  <c r="G40" i="6"/>
  <c r="F40" i="6"/>
  <c r="E40" i="6"/>
  <c r="L40" i="6"/>
  <c r="J40" i="6"/>
  <c r="K40" i="6"/>
  <c r="I40" i="6"/>
  <c r="J13" i="6" l="1"/>
  <c r="J82" i="6"/>
  <c r="L82" i="6"/>
  <c r="L13" i="6"/>
  <c r="E13" i="6"/>
  <c r="E82" i="6"/>
  <c r="F13" i="6"/>
  <c r="F82" i="6"/>
  <c r="G82" i="6"/>
  <c r="G13" i="6"/>
  <c r="M13" i="6"/>
  <c r="M82" i="6"/>
  <c r="I82" i="6"/>
  <c r="I13" i="6"/>
  <c r="N13" i="6"/>
  <c r="N82" i="6"/>
  <c r="K82" i="6"/>
  <c r="K13" i="6"/>
  <c r="H13" i="6"/>
  <c r="H82" i="6"/>
  <c r="N77" i="8"/>
  <c r="N40" i="5"/>
  <c r="G77" i="8"/>
  <c r="G40" i="5"/>
  <c r="E40" i="5"/>
  <c r="E77" i="8"/>
  <c r="F40" i="5"/>
  <c r="F77" i="8"/>
  <c r="I40" i="5"/>
  <c r="I77" i="8"/>
  <c r="L77" i="8"/>
  <c r="L40" i="5"/>
  <c r="K77" i="8"/>
  <c r="K40" i="5"/>
  <c r="H77" i="8"/>
  <c r="H40" i="5"/>
  <c r="M77" i="8"/>
  <c r="M40" i="5"/>
  <c r="J77" i="8"/>
  <c r="J40" i="5"/>
  <c r="J13" i="5" l="1"/>
  <c r="J82" i="5"/>
  <c r="L13" i="5"/>
  <c r="L82" i="5"/>
  <c r="G13" i="5"/>
  <c r="G82" i="5"/>
  <c r="H82" i="5"/>
  <c r="H13" i="5"/>
  <c r="F13" i="5"/>
  <c r="F82" i="5"/>
  <c r="E40" i="8"/>
  <c r="K82" i="5"/>
  <c r="K13" i="5"/>
  <c r="K40" i="8"/>
  <c r="E82" i="5"/>
  <c r="E13" i="5"/>
  <c r="J40" i="8"/>
  <c r="L40" i="8"/>
  <c r="G40" i="8"/>
  <c r="M13" i="5"/>
  <c r="M82" i="5"/>
  <c r="I40" i="8"/>
  <c r="N13" i="5"/>
  <c r="N82" i="5"/>
  <c r="F40" i="8"/>
  <c r="H40" i="8"/>
  <c r="M40" i="8"/>
  <c r="I82" i="5"/>
  <c r="I13" i="5"/>
  <c r="N40" i="8"/>
  <c r="N82" i="8" l="1"/>
  <c r="N13" i="8"/>
  <c r="F13" i="8"/>
  <c r="F82" i="8"/>
  <c r="G13" i="8"/>
  <c r="G82" i="8"/>
  <c r="K82" i="8"/>
  <c r="K13" i="8"/>
  <c r="L13" i="8"/>
  <c r="L82" i="8"/>
  <c r="H82" i="8"/>
  <c r="H13" i="8"/>
  <c r="M82" i="8"/>
  <c r="M13" i="8"/>
  <c r="I13" i="8"/>
  <c r="I82" i="8"/>
  <c r="J82" i="8"/>
  <c r="J13" i="8"/>
  <c r="E82" i="8"/>
  <c r="E13" i="8"/>
</calcChain>
</file>

<file path=xl/sharedStrings.xml><?xml version="1.0" encoding="utf-8"?>
<sst xmlns="http://schemas.openxmlformats.org/spreadsheetml/2006/main" count="2588" uniqueCount="319">
  <si>
    <t>TIPO DE SEGURO</t>
  </si>
  <si>
    <t>RESCATES</t>
  </si>
  <si>
    <t>VENCIMIENTOS</t>
  </si>
  <si>
    <t>RENOVACION</t>
  </si>
  <si>
    <t xml:space="preserve">       </t>
  </si>
  <si>
    <t>PRIMER AÑO</t>
  </si>
  <si>
    <t>INDIVIDUAL TRADICIONAL</t>
  </si>
  <si>
    <t>INDIVIDUAL TRADICIONAL-INVERSION</t>
  </si>
  <si>
    <t>TOTAL</t>
  </si>
  <si>
    <t>CERTIFICADOS O PARTICIPANTES EN VIGOR</t>
  </si>
  <si>
    <t xml:space="preserve"> DIRECTOS</t>
  </si>
  <si>
    <t>TITULOS INDIZADOS</t>
  </si>
  <si>
    <t>TOTAL INDIVIDUAL</t>
  </si>
  <si>
    <t>PRIMA EMITIDA DIRECTA</t>
  </si>
  <si>
    <t>SINIESTROS DIRECTOS</t>
  </si>
  <si>
    <t>COSTO DE DIVIDENDOS</t>
  </si>
  <si>
    <t>INDIVIDUAL FLEXIBLE,  UNIVERSAL</t>
  </si>
  <si>
    <t>INDIVIDUAL MANCOMUNADO</t>
  </si>
  <si>
    <t>INDIVIDUAL OTROS</t>
  </si>
  <si>
    <t>MONEDA NACIONAL</t>
  </si>
  <si>
    <t>MONEDA EXTRANJERA</t>
  </si>
  <si>
    <t>UNICAS</t>
  </si>
  <si>
    <t xml:space="preserve">1. SEGURO DIRECTO EN LA OPERACIÓN DE VIDA </t>
  </si>
  <si>
    <t>SUMA ASEGURADA EN VIGOR POR MUERTE</t>
  </si>
  <si>
    <t>SUMA ASEGURADA EN VIGOR POR SOBREVIVENCIA</t>
  </si>
  <si>
    <t>PÓLIZA CONCENTRADA*</t>
  </si>
  <si>
    <t>TOTAL GRUPO</t>
  </si>
  <si>
    <t>GRUPO TRADICIONAL</t>
  </si>
  <si>
    <t>GRUPO TRADICIONAL - INVERSION</t>
  </si>
  <si>
    <t>GRUPO FLEXIBLE, UNIVERSAL</t>
  </si>
  <si>
    <t>GRUPO CUENTA AHORRISTAS</t>
  </si>
  <si>
    <t>GRUPO DEUDORES</t>
  </si>
  <si>
    <t>GRUPO TRABAJADORES DEL ESTADO</t>
  </si>
  <si>
    <t>GRUPO OTROS</t>
  </si>
  <si>
    <t xml:space="preserve">TOTAL GRUPO </t>
  </si>
  <si>
    <t>GRUPO PÓLIZA CONCENTRADA*</t>
  </si>
  <si>
    <t>2. EXPUESTOS EN LA OPERACIÓN DE VIDA POR TIPO DE SEGURO,</t>
  </si>
  <si>
    <t xml:space="preserve"> AÑOS DE ANTIGÜEDAD Y EDAD ALCANZADA</t>
  </si>
  <si>
    <t xml:space="preserve">VIDA INDIVIDUAL </t>
  </si>
  <si>
    <t xml:space="preserve">EDAD  </t>
  </si>
  <si>
    <t>SALDADO Y</t>
  </si>
  <si>
    <t>PÓLIZAS O CERTIFICADOS EN VIGOR CON ANTIGÜEDAD MENOR O IGUAL A:</t>
  </si>
  <si>
    <t>ALCANZADA</t>
  </si>
  <si>
    <t>PRORROGADO</t>
  </si>
  <si>
    <t>1 año</t>
  </si>
  <si>
    <t>2 años</t>
  </si>
  <si>
    <t>3 años</t>
  </si>
  <si>
    <t>4 años</t>
  </si>
  <si>
    <t>5 años</t>
  </si>
  <si>
    <t>6 años</t>
  </si>
  <si>
    <t xml:space="preserve"> más de 6 años</t>
  </si>
  <si>
    <t>H</t>
  </si>
  <si>
    <t>M</t>
  </si>
  <si>
    <t>De</t>
  </si>
  <si>
    <t>años</t>
  </si>
  <si>
    <t>años y más</t>
  </si>
  <si>
    <t>2 a. EXPUESTOS EN LA OPERACIÓN DE VIDA POR TIPO DE SEGURO,</t>
  </si>
  <si>
    <t>2 b. EXPUESTOS EN LA OPERACIÓN DE VIDA POR TIPO DE SEGURO,</t>
  </si>
  <si>
    <t>VIDA GRUPO</t>
  </si>
  <si>
    <t>Hasta 15 años</t>
  </si>
  <si>
    <t>3. SINIESTROS PROCEDENTES POR MUERTE EN LA OPERACIÓN DE VIDA POR TIPO DE SEGURO,</t>
  </si>
  <si>
    <t>SINIESTROS PROCEDENTES POR MUERTE DE LAS PÓLIZAS CON ANTIGÜEDAD MENOR O IGUAL A:</t>
  </si>
  <si>
    <t>3 a. SINIESTROS PROCEDENTES POR MUERTE EN LA OPERACIÓN DE VIDA POR TIPO DE SEGURO,</t>
  </si>
  <si>
    <t>3 b. SINIESTROS PROCEDENTES POR MUERTE EN LA OPERACIÓN DE VIDA POR TIPO DE SEGURO,</t>
  </si>
  <si>
    <t xml:space="preserve">5. EXPUESTOS Y SINIESTROS DE LOS BENEFICIOS ADICIONALES </t>
  </si>
  <si>
    <t>DE MUERTE ACCIDENTAL Y MUERTE COLECTIVA</t>
  </si>
  <si>
    <t>EDAD 
ALCANZADA</t>
  </si>
  <si>
    <t>MUERTE ACCIDENTAL</t>
  </si>
  <si>
    <t>MUERTE COLECTIVA</t>
  </si>
  <si>
    <t xml:space="preserve">EXPUESTOS EN VIGOR </t>
  </si>
  <si>
    <t>MUERTES OCURRIDAS</t>
  </si>
  <si>
    <t>Hombres</t>
  </si>
  <si>
    <t>Mujeres</t>
  </si>
  <si>
    <t>0 años</t>
  </si>
  <si>
    <t>100 y más</t>
  </si>
  <si>
    <t>Total</t>
  </si>
  <si>
    <t>Póliza Concentrada*</t>
  </si>
  <si>
    <t>4. INVALIDEZ TOTAL Y PERMANENTE EN LA OPERACION DE VIDA  POR TIPO</t>
  </si>
  <si>
    <t xml:space="preserve"> DE SEGURO CONTRATADO, EDAD ALCANZADA Y PERIODOS DE ESPERA</t>
  </si>
  <si>
    <t>EXENCION DE PAGO DE PRIMAS POR INVALIDEZ</t>
  </si>
  <si>
    <t>EDAD</t>
  </si>
  <si>
    <t>INVALIDADOS EN EL EJERCICIO</t>
  </si>
  <si>
    <t xml:space="preserve"> Hasta15 años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</si>
  <si>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</si>
  <si>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</si>
  <si>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</si>
  <si>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</si>
  <si>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</si>
  <si>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</si>
  <si>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</si>
  <si>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</si>
  <si>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</si>
  <si>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</si>
  <si>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</si>
  <si>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</si>
  <si>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</si>
  <si>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</si>
  <si>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</si>
  <si>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</si>
  <si>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</si>
  <si>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</si>
  <si>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</si>
  <si>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</si>
  <si>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</si>
  <si>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</si>
  <si>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</si>
  <si>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</si>
  <si>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</si>
  <si>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</si>
  <si>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</si>
  <si>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</si>
  <si>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</si>
  <si>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</si>
  <si>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</si>
  <si>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</si>
  <si>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</si>
  <si>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</si>
  <si>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</si>
  <si>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</si>
  <si>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</si>
  <si>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</si>
  <si>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</si>
  <si>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</si>
  <si>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</si>
  <si>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</si>
  <si>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</si>
  <si>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</si>
  <si>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</si>
  <si>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</si>
  <si>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</si>
  <si>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</si>
  <si>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 y más</t>
  </si>
  <si>
    <t xml:space="preserve"> </t>
  </si>
  <si>
    <t>PERIODO DE ESPERA DE (0-3] MESES</t>
  </si>
  <si>
    <t>PERIODO DE ESPERA DE (3- 6] MESES</t>
  </si>
  <si>
    <t>PERIODO DE ESPERA DE (6- 9] MESES</t>
  </si>
  <si>
    <t>PAGO DE LA SUMA ASEGURADA POR INVALIDEZ</t>
  </si>
  <si>
    <t>RENTA POR INVALIDEZ</t>
  </si>
  <si>
    <t>PERIODO DE ESPERA DE (3-6] MESES</t>
  </si>
  <si>
    <t xml:space="preserve">6. SINIESTROS PROCEDENTES POR MUERTE EN LA OPERACION DE VIDA </t>
  </si>
  <si>
    <t>POR TIPO DE SEGURO CONTRATADO Y CAUSA</t>
  </si>
  <si>
    <t>VIDA INDIVIDUAL</t>
  </si>
  <si>
    <t>CAUSA</t>
  </si>
  <si>
    <t>SINIESTROS PROCEDENTES POR MUERTE A EDAD ALCANZADA</t>
  </si>
  <si>
    <t>De 0</t>
  </si>
  <si>
    <t>De 6</t>
  </si>
  <si>
    <t>De 11</t>
  </si>
  <si>
    <t>De 16</t>
  </si>
  <si>
    <t>De 21</t>
  </si>
  <si>
    <t>De 26</t>
  </si>
  <si>
    <t>De 31</t>
  </si>
  <si>
    <t>De 36</t>
  </si>
  <si>
    <t>De 41</t>
  </si>
  <si>
    <t>De 46</t>
  </si>
  <si>
    <t>De 51</t>
  </si>
  <si>
    <t>De 56</t>
  </si>
  <si>
    <t>De 61</t>
  </si>
  <si>
    <t>De 66</t>
  </si>
  <si>
    <t>De 71</t>
  </si>
  <si>
    <t>De 76</t>
  </si>
  <si>
    <t>De 81</t>
  </si>
  <si>
    <t>De 86</t>
  </si>
  <si>
    <t>a 5 años</t>
  </si>
  <si>
    <t>a 10</t>
  </si>
  <si>
    <t>a 15</t>
  </si>
  <si>
    <t>a 20</t>
  </si>
  <si>
    <t>a 25</t>
  </si>
  <si>
    <t>a 30</t>
  </si>
  <si>
    <t>a 35</t>
  </si>
  <si>
    <t>a 40</t>
  </si>
  <si>
    <t>a 45</t>
  </si>
  <si>
    <t>a 50</t>
  </si>
  <si>
    <t>a 55</t>
  </si>
  <si>
    <t>a 60</t>
  </si>
  <si>
    <t>a 65</t>
  </si>
  <si>
    <t>a 70</t>
  </si>
  <si>
    <t>a 75</t>
  </si>
  <si>
    <t>a 80</t>
  </si>
  <si>
    <t>a 85</t>
  </si>
  <si>
    <t>o más</t>
  </si>
  <si>
    <t>ENFERMEDADES INFECCIOSAS Y PARASITARIAS</t>
  </si>
  <si>
    <t>SIDA</t>
  </si>
  <si>
    <t>OTRAS ENFERMEDADES INFECCIOSAS Y PARASITARIAS</t>
  </si>
  <si>
    <t>TUMORES (NEOPLASIAS)</t>
  </si>
  <si>
    <t>ENFERMEDADES DE LAS GLANDULAS ENDOCRINAS, DE  LA NUTRICION Y DEL METABOLISMO</t>
  </si>
  <si>
    <t>DE LA SANGRE Y DE LOS ORGANOS HEMATOPOYETICOS</t>
  </si>
  <si>
    <t>TRASTORNOS MENTALES</t>
  </si>
  <si>
    <t>ALCOHOLISMO</t>
  </si>
  <si>
    <t>OTRAS CAUSAS</t>
  </si>
  <si>
    <t>ENFERMEDADES DEL SISTEMA NERVIOSO Y ORGANOS DE LOS SENTIDOS</t>
  </si>
  <si>
    <t>ENFERMEDADES DEL APARATO CIRCULATORIO</t>
  </si>
  <si>
    <t>ENFERMEDADES DEL APARATO RESPIRATORIO</t>
  </si>
  <si>
    <t>ENFERMEDADES DEL APARATO DIGESTIVO</t>
  </si>
  <si>
    <t>ENFERMEDADES DEL APARATO GENITO-URINARIO</t>
  </si>
  <si>
    <t>ENFERMEDADES DEL EMBARAZO, DEL PARTO Y DEL PUERPERIO</t>
  </si>
  <si>
    <t>ENFERMEDADES DE LA PIEL Y TEJIDO CELULAR SUBCUTANEO</t>
  </si>
  <si>
    <t>ENFERMEDADES DEL SISTEMA OSTEOMUSCULAR Y DEL TEJIDO CONJUNTIVO</t>
  </si>
  <si>
    <t>ANOMALIAS CONGENITAS</t>
  </si>
  <si>
    <t>CIERTAS CAUSAS DE LA MORBILIDAD Y DE LA MORTALIDAD PERINATALES</t>
  </si>
  <si>
    <t>SINTOMAS Y ESTADOS MORBOSOS MALDEFINIDOS</t>
  </si>
  <si>
    <t>ACCIDENTES, ENVENENAMIENTOS Y VIOLENTOS</t>
  </si>
  <si>
    <t>ACCIDENTES DE TRANSITO</t>
  </si>
  <si>
    <t>ENVENENAMIENTOS</t>
  </si>
  <si>
    <t>PROVOCADAS POR ACTOS DE VIOLENCIA</t>
  </si>
  <si>
    <t>SUICIDIO</t>
  </si>
  <si>
    <t>OTROS ACCIDENTES, ENVENENAMIENTO Y VIOLENTOS</t>
  </si>
  <si>
    <t>CAUSAS INDETERMINADAS DE DEFUNCION</t>
  </si>
  <si>
    <t>TOTAL DE SINIESTROS</t>
  </si>
  <si>
    <t xml:space="preserve">8. SEGURO DIRECTO EMITIDO Y SINIESTROS EN LA OPERACION DE VIDA </t>
  </si>
  <si>
    <t>POR TIPO DE SEGURO CONTRATADO Y ENTIDAD</t>
  </si>
  <si>
    <t>ENTIDAD</t>
  </si>
  <si>
    <t>PRIMA
EMITIDA DIRECTA</t>
  </si>
  <si>
    <t>SUMA  ASEGURADA</t>
  </si>
  <si>
    <t>SINIESTROS  DIRECTOS</t>
  </si>
  <si>
    <t>MUERTE</t>
  </si>
  <si>
    <t>SOBREVIVENCIA</t>
  </si>
  <si>
    <t>MUERTE
ACCIDENTAL*</t>
  </si>
  <si>
    <t>INVALIDEZ</t>
  </si>
  <si>
    <t xml:space="preserve">MUERTE </t>
  </si>
  <si>
    <t>MONTO</t>
  </si>
  <si>
    <t>AGUASCALIENTES</t>
  </si>
  <si>
    <t>BAJA CALIFORNIA NORTE</t>
  </si>
  <si>
    <t>BAJA CALIFORNIA SUR</t>
  </si>
  <si>
    <t>CAMPECHE</t>
  </si>
  <si>
    <t>COAHUILA</t>
  </si>
  <si>
    <t>COLIMA</t>
  </si>
  <si>
    <t>CHIAPAS</t>
  </si>
  <si>
    <t>CHIHUAHUA</t>
  </si>
  <si>
    <t>DISTRITO FEDERAL</t>
  </si>
  <si>
    <t>DURANGO</t>
  </si>
  <si>
    <t>GUANAJUATO</t>
  </si>
  <si>
    <t>GUERRERO</t>
  </si>
  <si>
    <t>HIDALGO</t>
  </si>
  <si>
    <t>JALISCO</t>
  </si>
  <si>
    <t>MEXICO</t>
  </si>
  <si>
    <t>MICHOACAN</t>
  </si>
  <si>
    <t>MORELOS</t>
  </si>
  <si>
    <t>NAYARIT</t>
  </si>
  <si>
    <t>NUEVO LEON</t>
  </si>
  <si>
    <t>OAXACA</t>
  </si>
  <si>
    <t>PUEBLA</t>
  </si>
  <si>
    <t>QUERETARO</t>
  </si>
  <si>
    <t>QUINTANA ROO</t>
  </si>
  <si>
    <t>SAN LUIS POTOSI</t>
  </si>
  <si>
    <t>SINALOA</t>
  </si>
  <si>
    <t>SONORA</t>
  </si>
  <si>
    <t>TABASCO</t>
  </si>
  <si>
    <t>TAMAULIPAS</t>
  </si>
  <si>
    <t>TLAXCALA</t>
  </si>
  <si>
    <t>VERACRUZ</t>
  </si>
  <si>
    <t>YUCATAN</t>
  </si>
  <si>
    <t>ZACATECAS</t>
  </si>
  <si>
    <t>EXTRANJERO</t>
  </si>
  <si>
    <t>DESCONOCIDA</t>
  </si>
  <si>
    <t>*Incluye pérdidas orgánicas, muerte accidental y muerte colectiva</t>
  </si>
  <si>
    <t>TITUTLOS INDIZADOS</t>
  </si>
  <si>
    <t>MUERTE
ACCIDENTAL**</t>
  </si>
  <si>
    <t>**Incluye pérdidas orgánicas, muerte accidental y muerte colectiva</t>
  </si>
  <si>
    <t xml:space="preserve">9. SEGURO DIRECTO EN LA OPERACIÓN DE VIDA </t>
  </si>
  <si>
    <t>POR TIPO DE SEGURO CONTRATADO Y EDAD ALCANZADA</t>
  </si>
  <si>
    <t xml:space="preserve">EDAD </t>
  </si>
  <si>
    <t>MUERTE
ACCIDENTAL</t>
  </si>
  <si>
    <t>MUERTE
COLECTIVA</t>
  </si>
  <si>
    <t>POR INVALIDEZ</t>
  </si>
  <si>
    <t>100 años y más</t>
  </si>
  <si>
    <t>GRUPO PÓLIZA NO CONCENTRADA</t>
  </si>
  <si>
    <t>NO CONCENTRADAS</t>
  </si>
  <si>
    <t>Póliza No Concentrada</t>
  </si>
  <si>
    <t>PÓLIZA NO CONCENTRADA</t>
  </si>
  <si>
    <t>100 o mas</t>
  </si>
  <si>
    <t>66 o mas</t>
  </si>
  <si>
    <t xml:space="preserve">66 o mas </t>
  </si>
  <si>
    <t>66 o más</t>
  </si>
  <si>
    <t>1.1 - ENFERMEDADES INFECCIOSAS Y PARASITARIAS (SIDA)</t>
  </si>
  <si>
    <t>1.2 - ENFERMEDADES INFECCIOSAS Y PARASITARIAS (OTRAS ENFERMEDADES INFECCIOSAS Y PARASITARIAS)</t>
  </si>
  <si>
    <t>2 - TUMORES (NEOPLASIAS)</t>
  </si>
  <si>
    <t>3 - ENFERMEDADES DE LAS GLANDULAS ENDOCRINAS, DE  LA NUTRICION Y DEL METABOLISMO</t>
  </si>
  <si>
    <t>4 - DE LA SANGRE Y DE LOS ORGANOS HEMATOPOYETICOS</t>
  </si>
  <si>
    <t>5.1 - TRASTORNOS MENTALES (ALCOHOLISMO)</t>
  </si>
  <si>
    <t>5.2 - TRASTORNOS MENTALES (OTRAS CAUSAS)</t>
  </si>
  <si>
    <t>6 - ENFERMEDADES DEL SISTEMA NERVIOSO Y ORGANOS DE LOS SENTIDOS</t>
  </si>
  <si>
    <t>7 - ENFERMEDADES DEL APARATO CIRCULATORIO</t>
  </si>
  <si>
    <t>8 - ENFERMEDADES DEL APARATO RESPIRATORIO</t>
  </si>
  <si>
    <t>9 - ENFERMEDADES DEL APARATO DIGESTIVO</t>
  </si>
  <si>
    <t>10 - ENFERMEDADES DEL APARATO GENITO-URINARIO</t>
  </si>
  <si>
    <t>11 - ENFERMEDADES DEL EMBARAZO, DEL PARTO Y DEL PUERPERIO</t>
  </si>
  <si>
    <t>12 - ENFERMEDADES DE LA PIEL Y TEJIDO CELULAR SUBCUTANEO</t>
  </si>
  <si>
    <t>13 - ENFERMEDADES DEL SISTEMA OSTEOMUSCULAR Y DEL TEJIDO CONJUNTIVO</t>
  </si>
  <si>
    <t>14 - ANOMALIAS CONGENITAS</t>
  </si>
  <si>
    <t>15 - CIERTAS CAUSAS DE LA MORBILIDAD Y DE LA MORTALIDAD PERINATALES</t>
  </si>
  <si>
    <t>16 - SINTOMAS Y ESTADOS MORBOSOS MALDEFINIDOS</t>
  </si>
  <si>
    <t>17.1 - ACCIDENTES, ENVENENAMIENTOS Y VIOLENTOS (ACCIDENTES DE TRANSITO)</t>
  </si>
  <si>
    <t>17.2 - ACCIDENTES, ENVENENAMIENTOS Y VIOLENTOS (ENVENENAMIENTOS)</t>
  </si>
  <si>
    <t>17.3 - ACCIDENTES, ENVENENAMIENTOS Y VIOLENTOS (PROVOCADAS POR ACTOS DE VIOLENCIA)</t>
  </si>
  <si>
    <t>17.4 - ACCIDENTES, ENVENENAMIENTOS Y VIOLENTOS (SUICIDIO)</t>
  </si>
  <si>
    <t>17.5 - ACCIDENTES, ENVENENAMIENTOS Y VIOLENTOS (OTROS ACCIDENTES, ENVENENAMIENTO Y VIOLENTOS)</t>
  </si>
  <si>
    <t>HOMICIDIOS</t>
  </si>
  <si>
    <t>18 - HOMICIDIO</t>
  </si>
  <si>
    <t>19 - CAUSAS INDETERMINADAS DE DEFUNCION</t>
  </si>
  <si>
    <t>PÓLIZA CONCENTRADA</t>
  </si>
  <si>
    <t>SIN EMISIÓN</t>
  </si>
  <si>
    <t>0 a 15</t>
  </si>
  <si>
    <t>DICIEMBRE DE 2017</t>
  </si>
  <si>
    <t>41</t>
  </si>
  <si>
    <t>b</t>
  </si>
  <si>
    <t>PÓLIZAS
O
CERTIFICADOS</t>
  </si>
  <si>
    <t>NÚMERO</t>
  </si>
  <si>
    <t>NÚMERO DE SINIESTROS</t>
  </si>
  <si>
    <t>PÓLIZAS EN VIGOR</t>
  </si>
  <si>
    <t>* PARA AQUELLAS PÓLIZAS QUE POR RAZONES ADMINISTRATIVAS, COMERCIALES O DE CUALQUIER OTRA ÍNDOLE, PERO QUE SE ENCUENTRE DOCUMENTADA EN SUS NOTAS TÉCNICAS CORRESPONDIENTES, Y LA INSTITUCIÓN NO TENGA A SU DISPOSICIÓN EL DETALLE DE LA INFORMACION DE CADA ASEGURADO, SE REPORTARÉ EN ESTE APARTADO LA INFORMACIÓN. CABE MENCIONAR QUE LAS PÓLIZAS AUTO-ADMINISTRADAS NO DEBERÁN SER CONSIDERADAS EN ESTE CAMPO.</t>
  </si>
  <si>
    <t>NOTA:  ESTE FORMATO ES PARA PÓLIZAS DEL SEGURO INDIVIDUAL EMITIDAS A PARTIR DEL 1° DE ENERO DE 1994.</t>
  </si>
  <si>
    <t>NOTA:  ESTE FORMATO ES PARA PÓLIZAS DEL SEGURO INDIVIDUAL EMITIDAS ANTES DEL 1° DE ENERO DE 1994</t>
  </si>
  <si>
    <t xml:space="preserve">NOTA:  ESTE FORMATO ES PARA PÓLIZAS DEL SEGURO INDIVIDUAL EMITIDAS ANTES DEL 1° DE ENERO DE 1994 </t>
  </si>
  <si>
    <t>PÓLIZAS O CERTIFICADOS AL FINAL DEL EJERCICIO</t>
  </si>
  <si>
    <t>PÓLIZA CONCENTRADA *</t>
  </si>
  <si>
    <t>CIFRAS EN PESOS, ESTIMADAS AL 100%.</t>
  </si>
  <si>
    <t>SERVICIOS DE CONTROL ADMINISTRATIVO</t>
  </si>
  <si>
    <t xml:space="preserve">6. SINIESTROS PROCEDENTES POR INVALIDEZ EN LA OPERACION DE VIDA </t>
  </si>
  <si>
    <t>DICIEMBRE DE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</si>
</sst>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-* #,##0_-;\-* #,##0_-;_-* &quot;-&quot;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0.0%"/>
  </numFmts>
  <fonts count="49" x14ac:knownFonts="1">
    <font>
      <sz val="10"/>
      <name val="Helv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i/>
      <sz val="12"/>
      <name val="Arial"/>
      <family val="2"/>
    </font>
    <font>
      <sz val="8"/>
      <name val="Helv"/>
    </font>
    <font>
      <i/>
      <sz val="16"/>
      <name val="Arial"/>
      <family val="2"/>
    </font>
    <font>
      <sz val="7"/>
      <name val="Arial"/>
      <family val="2"/>
    </font>
    <font>
      <sz val="10"/>
      <name val="Helv"/>
    </font>
    <font>
      <sz val="8"/>
      <name val="Arial"/>
      <family val="2"/>
    </font>
    <font>
      <i/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7"/>
      <name val="Arial"/>
      <family val="2"/>
    </font>
    <font>
      <sz val="5"/>
      <name val="Arial"/>
      <family val="2"/>
    </font>
    <font>
      <sz val="10"/>
      <color theme="0"/>
      <name val="Arial"/>
      <family val="2"/>
    </font>
    <font>
      <i/>
      <sz val="11"/>
      <name val="Arial"/>
      <family val="2"/>
    </font>
    <font>
      <i/>
      <sz val="8"/>
      <name val="Arial"/>
      <family val="2"/>
    </font>
    <font>
      <sz val="11"/>
      <name val="Arial"/>
      <family val="2"/>
    </font>
    <font>
      <sz val="9"/>
      <name val="Arial"/>
      <family val="2"/>
    </font>
    <font>
      <sz val="6"/>
      <name val="Helv"/>
    </font>
    <font>
      <sz val="7"/>
      <name val="Helv"/>
    </font>
    <font>
      <sz val="6"/>
      <name val="Arial"/>
      <family val="2"/>
    </font>
    <font>
      <sz val="10"/>
      <name val="Arial"/>
      <family val="2"/>
    </font>
    <font>
      <sz val="8"/>
      <color rgb="FFFF0000"/>
      <name val="Arial"/>
      <family val="2"/>
    </font>
    <font>
      <sz val="10"/>
      <color rgb="FFFF0000"/>
      <name val="Helv"/>
    </font>
    <font>
      <b/>
      <sz val="11"/>
      <name val="Arial"/>
      <family val="2"/>
    </font>
    <font>
      <sz val="8"/>
      <color rgb="FF000000"/>
      <name val="Calibri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sz val="11"/>
      <color theme="0"/>
      <name val="Arial"/>
      <family val="2"/>
    </font>
    <font>
      <b/>
      <sz val="10"/>
      <color theme="0"/>
      <name val="Arial"/>
      <family val="2"/>
    </font>
    <font>
      <b/>
      <sz val="10"/>
      <name val="Helv"/>
    </font>
    <font>
      <b/>
      <i/>
      <sz val="10"/>
      <name val="Arial"/>
      <family val="2"/>
    </font>
    <font>
      <b/>
      <sz val="6"/>
      <name val="Arial"/>
      <family val="2"/>
    </font>
    <font>
      <sz val="10"/>
      <color theme="1"/>
      <name val="Arial"/>
      <family val="2"/>
    </font>
    <font>
      <b/>
      <sz val="9"/>
      <name val="Helv"/>
    </font>
    <font>
      <b/>
      <sz val="10"/>
      <color rgb="FFC00000"/>
      <name val="Arial"/>
      <family val="2"/>
    </font>
    <font>
      <sz val="10"/>
      <color rgb="FFC00000"/>
      <name val="Arial"/>
      <family val="2"/>
    </font>
    <font>
      <b/>
      <sz val="14"/>
      <color theme="0" tint="-0.34998626667073579"/>
      <name val="Arial"/>
      <family val="2"/>
    </font>
    <font>
      <b/>
      <sz val="10"/>
      <color theme="0" tint="-0.34998626667073579"/>
      <name val="Arial"/>
      <family val="2"/>
    </font>
    <font>
      <sz val="8"/>
      <color theme="0" tint="-0.34998626667073579"/>
      <name val="Arial"/>
      <family val="2"/>
    </font>
    <font>
      <i/>
      <sz val="11"/>
      <color theme="0" tint="-0.34998626667073579"/>
      <name val="Arial"/>
      <family val="2"/>
    </font>
    <font>
      <b/>
      <sz val="8"/>
      <color theme="0" tint="-0.34998626667073579"/>
      <name val="Arial"/>
      <family val="2"/>
    </font>
    <font>
      <sz val="11"/>
      <color theme="0" tint="-0.34998626667073579"/>
      <name val="Arial"/>
      <family val="2"/>
    </font>
    <font>
      <sz val="10"/>
      <color theme="0" tint="-0.34998626667073579"/>
      <name val="Helv"/>
    </font>
    <font>
      <b/>
      <sz val="10"/>
      <color theme="0" tint="-0.34998626667073579"/>
      <name val="Helv"/>
    </font>
  </fonts>
  <fills count="11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E05D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499984740745262"/>
        <bgColor indexed="64"/>
      </patternFill>
    </fill>
  </fills>
  <borders count="162">
    <border>
      <left/>
      <right/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/>
      <top/>
      <bottom style="medium">
        <color indexed="8"/>
      </bottom>
      <diagonal/>
    </border>
    <border>
      <left style="medium">
        <color indexed="8"/>
      </left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medium">
        <color indexed="8"/>
      </left>
      <right/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8"/>
      </bottom>
      <diagonal/>
    </border>
    <border>
      <left style="medium">
        <color indexed="8"/>
      </left>
      <right style="thin">
        <color indexed="64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/>
      <bottom style="medium">
        <color indexed="8"/>
      </bottom>
      <diagonal/>
    </border>
    <border>
      <left style="medium">
        <color indexed="8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dashDotDot">
        <color indexed="64"/>
      </right>
      <top/>
      <bottom/>
      <diagonal/>
    </border>
    <border>
      <left style="medium">
        <color indexed="8"/>
      </left>
      <right style="thin">
        <color indexed="64"/>
      </right>
      <top/>
      <bottom style="dashDotDot">
        <color indexed="64"/>
      </bottom>
      <diagonal/>
    </border>
    <border>
      <left style="thin">
        <color indexed="8"/>
      </left>
      <right style="thin">
        <color indexed="8"/>
      </right>
      <top/>
      <bottom style="dashDotDot">
        <color indexed="64"/>
      </bottom>
      <diagonal/>
    </border>
    <border>
      <left style="thin">
        <color indexed="8"/>
      </left>
      <right style="dashDotDot">
        <color indexed="64"/>
      </right>
      <top/>
      <bottom style="dashDotDot">
        <color indexed="64"/>
      </bottom>
      <diagonal/>
    </border>
    <border>
      <left style="medium">
        <color indexed="8"/>
      </left>
      <right style="thin">
        <color indexed="8"/>
      </right>
      <top/>
      <bottom style="dashDotDot">
        <color indexed="64"/>
      </bottom>
      <diagonal/>
    </border>
    <border>
      <left/>
      <right/>
      <top style="dashDotDot">
        <color indexed="64"/>
      </top>
      <bottom/>
      <diagonal/>
    </border>
    <border>
      <left/>
      <right/>
      <top/>
      <bottom style="dashDotDot">
        <color indexed="64"/>
      </bottom>
      <diagonal/>
    </border>
    <border>
      <left/>
      <right style="dashDotDot">
        <color indexed="64"/>
      </right>
      <top style="dashDotDot">
        <color indexed="64"/>
      </top>
      <bottom/>
      <diagonal/>
    </border>
    <border>
      <left style="medium">
        <color indexed="64"/>
      </left>
      <right style="medium">
        <color indexed="64"/>
      </right>
      <top style="dashDotDot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 style="thin">
        <color indexed="64"/>
      </right>
      <top style="dashDotDot">
        <color indexed="64"/>
      </top>
      <bottom/>
      <diagonal/>
    </border>
    <border>
      <left/>
      <right style="thin">
        <color indexed="64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 style="medium">
        <color indexed="8"/>
      </left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/>
      <bottom style="dashDotDot">
        <color indexed="64"/>
      </bottom>
      <diagonal/>
    </border>
    <border>
      <left/>
      <right style="medium">
        <color indexed="64"/>
      </right>
      <top style="dashDotDot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dashDotDot">
        <color indexed="64"/>
      </right>
      <top/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medium">
        <color indexed="8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/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</cellStyleXfs>
  <cellXfs count="900">
    <xf numFmtId="0" fontId="0" fillId="0" borderId="0" xfId="0"/>
    <xf numFmtId="0" fontId="2" fillId="0" borderId="0" xfId="0" applyFont="1"/>
    <xf numFmtId="0" fontId="3" fillId="0" borderId="0" xfId="0" applyFont="1" applyAlignment="1">
      <alignment horizontal="left"/>
    </xf>
    <xf numFmtId="0" fontId="2" fillId="0" borderId="2" xfId="0" applyFont="1" applyBorder="1"/>
    <xf numFmtId="0" fontId="2" fillId="0" borderId="0" xfId="0" applyFont="1" applyAlignment="1">
      <alignment horizontal="left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vertical="justify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2" fillId="0" borderId="10" xfId="0" applyFont="1" applyBorder="1"/>
    <xf numFmtId="0" fontId="2" fillId="3" borderId="2" xfId="0" applyFont="1" applyFill="1" applyBorder="1"/>
    <xf numFmtId="0" fontId="2" fillId="3" borderId="0" xfId="0" applyFont="1" applyFill="1"/>
    <xf numFmtId="0" fontId="2" fillId="3" borderId="0" xfId="0" applyFont="1" applyFill="1" applyAlignment="1">
      <alignment horizontal="left"/>
    </xf>
    <xf numFmtId="3" fontId="2" fillId="0" borderId="0" xfId="0" applyNumberFormat="1" applyFont="1"/>
    <xf numFmtId="0" fontId="2" fillId="4" borderId="2" xfId="0" applyFont="1" applyFill="1" applyBorder="1"/>
    <xf numFmtId="0" fontId="2" fillId="4" borderId="0" xfId="0" applyFont="1" applyFill="1"/>
    <xf numFmtId="0" fontId="2" fillId="4" borderId="0" xfId="0" applyFont="1" applyFill="1" applyAlignment="1">
      <alignment horizontal="left"/>
    </xf>
    <xf numFmtId="0" fontId="3" fillId="6" borderId="0" xfId="0" applyFont="1" applyFill="1" applyAlignment="1">
      <alignment horizontal="left"/>
    </xf>
    <xf numFmtId="0" fontId="2" fillId="6" borderId="0" xfId="0" applyFont="1" applyFill="1"/>
    <xf numFmtId="0" fontId="2" fillId="6" borderId="2" xfId="0" applyFont="1" applyFill="1" applyBorder="1"/>
    <xf numFmtId="0" fontId="3" fillId="0" borderId="0" xfId="0" applyFont="1"/>
    <xf numFmtId="0" fontId="9" fillId="0" borderId="0" xfId="0" applyFont="1"/>
    <xf numFmtId="0" fontId="1" fillId="0" borderId="0" xfId="0" applyFont="1"/>
    <xf numFmtId="0" fontId="11" fillId="0" borderId="0" xfId="0" applyFont="1"/>
    <xf numFmtId="0" fontId="14" fillId="2" borderId="28" xfId="0" applyFont="1" applyFill="1" applyBorder="1"/>
    <xf numFmtId="0" fontId="15" fillId="2" borderId="9" xfId="0" applyFont="1" applyFill="1" applyBorder="1" applyAlignment="1">
      <alignment horizontal="center" vertical="justify"/>
    </xf>
    <xf numFmtId="0" fontId="15" fillId="2" borderId="10" xfId="0" applyFont="1" applyFill="1" applyBorder="1" applyAlignment="1">
      <alignment horizontal="center" vertical="justify"/>
    </xf>
    <xf numFmtId="0" fontId="9" fillId="2" borderId="38" xfId="0" applyFont="1" applyFill="1" applyBorder="1" applyAlignment="1">
      <alignment horizontal="center"/>
    </xf>
    <xf numFmtId="0" fontId="9" fillId="2" borderId="10" xfId="0" applyFont="1" applyFill="1" applyBorder="1" applyAlignment="1">
      <alignment horizontal="center"/>
    </xf>
    <xf numFmtId="0" fontId="15" fillId="2" borderId="39" xfId="0" applyFont="1" applyFill="1" applyBorder="1"/>
    <xf numFmtId="0" fontId="9" fillId="0" borderId="2" xfId="0" applyFont="1" applyBorder="1" applyAlignment="1">
      <alignment horizontal="right"/>
    </xf>
    <xf numFmtId="0" fontId="9" fillId="0" borderId="0" xfId="0" applyFont="1" applyAlignment="1">
      <alignment horizontal="left"/>
    </xf>
    <xf numFmtId="3" fontId="9" fillId="0" borderId="0" xfId="0" applyNumberFormat="1" applyFont="1" applyAlignment="1">
      <alignment horizontal="right"/>
    </xf>
    <xf numFmtId="3" fontId="11" fillId="0" borderId="0" xfId="0" applyNumberFormat="1" applyFont="1"/>
    <xf numFmtId="0" fontId="9" fillId="3" borderId="2" xfId="0" applyFont="1" applyFill="1" applyBorder="1"/>
    <xf numFmtId="0" fontId="9" fillId="3" borderId="0" xfId="0" applyFont="1" applyFill="1"/>
    <xf numFmtId="3" fontId="9" fillId="3" borderId="0" xfId="0" applyNumberFormat="1" applyFont="1" applyFill="1" applyAlignment="1">
      <alignment horizontal="right"/>
    </xf>
    <xf numFmtId="0" fontId="9" fillId="0" borderId="2" xfId="0" applyFont="1" applyBorder="1"/>
    <xf numFmtId="0" fontId="9" fillId="3" borderId="9" xfId="0" applyFont="1" applyFill="1" applyBorder="1"/>
    <xf numFmtId="0" fontId="9" fillId="3" borderId="10" xfId="0" applyFont="1" applyFill="1" applyBorder="1"/>
    <xf numFmtId="0" fontId="9" fillId="0" borderId="6" xfId="0" applyFont="1" applyBorder="1"/>
    <xf numFmtId="0" fontId="9" fillId="0" borderId="7" xfId="0" applyFont="1" applyBorder="1"/>
    <xf numFmtId="0" fontId="1" fillId="0" borderId="7" xfId="0" applyFont="1" applyBorder="1"/>
    <xf numFmtId="0" fontId="16" fillId="0" borderId="0" xfId="0" applyFont="1" applyAlignment="1">
      <alignment horizontal="left"/>
    </xf>
    <xf numFmtId="3" fontId="1" fillId="0" borderId="0" xfId="0" applyNumberFormat="1" applyFont="1"/>
    <xf numFmtId="0" fontId="15" fillId="0" borderId="0" xfId="0" applyFont="1"/>
    <xf numFmtId="0" fontId="14" fillId="0" borderId="0" xfId="0" applyFont="1"/>
    <xf numFmtId="0" fontId="9" fillId="2" borderId="23" xfId="0" applyFont="1" applyFill="1" applyBorder="1" applyAlignment="1">
      <alignment horizontal="center"/>
    </xf>
    <xf numFmtId="0" fontId="9" fillId="2" borderId="11" xfId="0" applyFont="1" applyFill="1" applyBorder="1" applyAlignment="1">
      <alignment horizontal="center"/>
    </xf>
    <xf numFmtId="3" fontId="1" fillId="0" borderId="7" xfId="0" applyNumberFormat="1" applyFont="1" applyBorder="1"/>
    <xf numFmtId="0" fontId="16" fillId="0" borderId="0" xfId="0" applyFont="1"/>
    <xf numFmtId="0" fontId="15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2" fillId="0" borderId="0" xfId="0" applyFont="1" applyAlignment="1">
      <alignment horizontal="center"/>
    </xf>
    <xf numFmtId="0" fontId="11" fillId="2" borderId="36" xfId="0" applyFont="1" applyFill="1" applyBorder="1" applyAlignment="1">
      <alignment horizontal="center"/>
    </xf>
    <xf numFmtId="0" fontId="11" fillId="2" borderId="47" xfId="0" applyFont="1" applyFill="1" applyBorder="1" applyAlignment="1">
      <alignment horizontal="center"/>
    </xf>
    <xf numFmtId="0" fontId="11" fillId="2" borderId="48" xfId="0" applyFont="1" applyFill="1" applyBorder="1" applyAlignment="1">
      <alignment horizontal="center"/>
    </xf>
    <xf numFmtId="0" fontId="11" fillId="2" borderId="37" xfId="0" applyFont="1" applyFill="1" applyBorder="1" applyAlignment="1">
      <alignment horizontal="center"/>
    </xf>
    <xf numFmtId="0" fontId="11" fillId="2" borderId="49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/>
    <xf numFmtId="0" fontId="0" fillId="0" borderId="2" xfId="0" applyBorder="1" applyAlignment="1">
      <alignment horizontal="right"/>
    </xf>
    <xf numFmtId="0" fontId="1" fillId="0" borderId="3" xfId="0" applyFont="1" applyBorder="1" applyAlignment="1">
      <alignment horizontal="center"/>
    </xf>
    <xf numFmtId="3" fontId="1" fillId="0" borderId="1" xfId="0" applyNumberFormat="1" applyFont="1" applyBorder="1" applyAlignment="1">
      <alignment horizontal="right"/>
    </xf>
    <xf numFmtId="3" fontId="1" fillId="0" borderId="4" xfId="0" applyNumberFormat="1" applyFont="1" applyBorder="1" applyAlignment="1">
      <alignment horizontal="right"/>
    </xf>
    <xf numFmtId="3" fontId="1" fillId="0" borderId="26" xfId="0" applyNumberFormat="1" applyFont="1" applyBorder="1" applyAlignment="1">
      <alignment horizontal="right"/>
    </xf>
    <xf numFmtId="3" fontId="1" fillId="0" borderId="3" xfId="0" applyNumberFormat="1" applyFont="1" applyBorder="1" applyAlignment="1">
      <alignment horizontal="right"/>
    </xf>
    <xf numFmtId="3" fontId="1" fillId="0" borderId="5" xfId="0" applyNumberFormat="1" applyFont="1" applyBorder="1" applyAlignment="1">
      <alignment horizontal="right"/>
    </xf>
    <xf numFmtId="0" fontId="23" fillId="0" borderId="0" xfId="0" applyFont="1"/>
    <xf numFmtId="0" fontId="23" fillId="0" borderId="0" xfId="0" applyFont="1" applyAlignment="1">
      <alignment horizontal="center"/>
    </xf>
    <xf numFmtId="0" fontId="0" fillId="0" borderId="2" xfId="0" applyBorder="1"/>
    <xf numFmtId="0" fontId="7" fillId="0" borderId="0" xfId="0" applyFont="1"/>
    <xf numFmtId="0" fontId="0" fillId="0" borderId="0" xfId="0" applyAlignment="1">
      <alignment horizontal="center"/>
    </xf>
    <xf numFmtId="0" fontId="11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1" fillId="0" borderId="0" xfId="0" applyFont="1" applyAlignment="1">
      <alignment horizontal="centerContinuous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right"/>
    </xf>
    <xf numFmtId="0" fontId="24" fillId="2" borderId="28" xfId="0" applyFont="1" applyFill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2" borderId="39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35" xfId="0" applyFont="1" applyBorder="1" applyAlignment="1">
      <alignment horizontal="center"/>
    </xf>
    <xf numFmtId="0" fontId="9" fillId="3" borderId="35" xfId="0" applyFont="1" applyFill="1" applyBorder="1" applyAlignment="1">
      <alignment horizontal="center"/>
    </xf>
    <xf numFmtId="0" fontId="9" fillId="0" borderId="2" xfId="0" applyFont="1" applyBorder="1" applyAlignment="1">
      <alignment horizontal="center"/>
    </xf>
    <xf numFmtId="3" fontId="11" fillId="0" borderId="0" xfId="0" applyNumberFormat="1" applyFont="1" applyAlignment="1">
      <alignment horizontal="right"/>
    </xf>
    <xf numFmtId="0" fontId="1" fillId="0" borderId="2" xfId="0" applyFont="1" applyBorder="1"/>
    <xf numFmtId="0" fontId="14" fillId="3" borderId="39" xfId="0" applyFont="1" applyFill="1" applyBorder="1" applyAlignment="1">
      <alignment horizontal="center"/>
    </xf>
    <xf numFmtId="0" fontId="4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10" fontId="0" fillId="0" borderId="0" xfId="3" applyNumberFormat="1" applyFont="1"/>
    <xf numFmtId="167" fontId="26" fillId="0" borderId="0" xfId="3" applyNumberFormat="1" applyFont="1"/>
    <xf numFmtId="167" fontId="0" fillId="0" borderId="0" xfId="3" applyNumberFormat="1" applyFont="1"/>
    <xf numFmtId="167" fontId="11" fillId="0" borderId="0" xfId="0" applyNumberFormat="1" applyFont="1" applyAlignment="1">
      <alignment vertical="top"/>
    </xf>
    <xf numFmtId="0" fontId="11" fillId="0" borderId="0" xfId="0" applyFont="1" applyAlignment="1">
      <alignment vertical="top"/>
    </xf>
    <xf numFmtId="167" fontId="27" fillId="0" borderId="0" xfId="3" applyNumberFormat="1" applyFont="1"/>
    <xf numFmtId="167" fontId="11" fillId="0" borderId="0" xfId="0" applyNumberFormat="1" applyFont="1"/>
    <xf numFmtId="0" fontId="9" fillId="2" borderId="26" xfId="0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/>
    </xf>
    <xf numFmtId="0" fontId="11" fillId="0" borderId="6" xfId="0" applyFont="1" applyBorder="1" applyAlignment="1">
      <alignment horizontal="left" indent="2"/>
    </xf>
    <xf numFmtId="167" fontId="1" fillId="0" borderId="0" xfId="2" applyNumberFormat="1"/>
    <xf numFmtId="0" fontId="11" fillId="3" borderId="2" xfId="0" applyFont="1" applyFill="1" applyBorder="1" applyAlignment="1">
      <alignment horizontal="left" indent="2"/>
    </xf>
    <xf numFmtId="0" fontId="11" fillId="0" borderId="2" xfId="0" applyFont="1" applyBorder="1" applyAlignment="1">
      <alignment horizontal="left" indent="2"/>
    </xf>
    <xf numFmtId="167" fontId="1" fillId="0" borderId="0" xfId="0" applyNumberFormat="1" applyFont="1"/>
    <xf numFmtId="0" fontId="11" fillId="3" borderId="0" xfId="0" applyFont="1" applyFill="1" applyAlignment="1">
      <alignment horizontal="left" indent="2"/>
    </xf>
    <xf numFmtId="0" fontId="11" fillId="0" borderId="0" xfId="0" applyFont="1" applyAlignment="1">
      <alignment horizontal="left" indent="2"/>
    </xf>
    <xf numFmtId="0" fontId="11" fillId="6" borderId="2" xfId="0" applyFont="1" applyFill="1" applyBorder="1" applyAlignment="1">
      <alignment horizontal="left" indent="2"/>
    </xf>
    <xf numFmtId="0" fontId="1" fillId="0" borderId="2" xfId="0" applyFont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3" fontId="9" fillId="0" borderId="0" xfId="0" applyNumberFormat="1" applyFont="1"/>
    <xf numFmtId="0" fontId="21" fillId="6" borderId="2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/>
    </xf>
    <xf numFmtId="0" fontId="29" fillId="0" borderId="0" xfId="0" applyFont="1" applyAlignment="1">
      <alignment horizontal="left" readingOrder="1"/>
    </xf>
    <xf numFmtId="0" fontId="7" fillId="5" borderId="15" xfId="0" applyFont="1" applyFill="1" applyBorder="1"/>
    <xf numFmtId="166" fontId="11" fillId="0" borderId="26" xfId="0" applyNumberFormat="1" applyFont="1" applyBorder="1" applyAlignment="1">
      <alignment horizontal="right"/>
    </xf>
    <xf numFmtId="166" fontId="11" fillId="0" borderId="0" xfId="0" applyNumberFormat="1" applyFont="1" applyAlignment="1">
      <alignment horizontal="right"/>
    </xf>
    <xf numFmtId="166" fontId="11" fillId="0" borderId="1" xfId="0" applyNumberFormat="1" applyFont="1" applyBorder="1" applyAlignment="1">
      <alignment horizontal="right"/>
    </xf>
    <xf numFmtId="166" fontId="11" fillId="3" borderId="26" xfId="0" applyNumberFormat="1" applyFont="1" applyFill="1" applyBorder="1" applyAlignment="1">
      <alignment horizontal="right"/>
    </xf>
    <xf numFmtId="166" fontId="11" fillId="3" borderId="0" xfId="0" applyNumberFormat="1" applyFont="1" applyFill="1" applyAlignment="1">
      <alignment horizontal="right"/>
    </xf>
    <xf numFmtId="166" fontId="11" fillId="3" borderId="1" xfId="0" applyNumberFormat="1" applyFont="1" applyFill="1" applyBorder="1" applyAlignment="1">
      <alignment horizontal="right"/>
    </xf>
    <xf numFmtId="166" fontId="11" fillId="0" borderId="40" xfId="0" applyNumberFormat="1" applyFont="1" applyBorder="1" applyAlignment="1">
      <alignment horizontal="right"/>
    </xf>
    <xf numFmtId="41" fontId="11" fillId="0" borderId="35" xfId="0" applyNumberFormat="1" applyFont="1" applyBorder="1" applyAlignment="1">
      <alignment horizontal="center"/>
    </xf>
    <xf numFmtId="41" fontId="11" fillId="0" borderId="26" xfId="0" applyNumberFormat="1" applyFont="1" applyBorder="1" applyAlignment="1">
      <alignment horizontal="right"/>
    </xf>
    <xf numFmtId="41" fontId="11" fillId="0" borderId="0" xfId="0" applyNumberFormat="1" applyFont="1" applyAlignment="1">
      <alignment horizontal="right"/>
    </xf>
    <xf numFmtId="41" fontId="11" fillId="0" borderId="1" xfId="0" applyNumberFormat="1" applyFont="1" applyBorder="1" applyAlignment="1">
      <alignment horizontal="right"/>
    </xf>
    <xf numFmtId="41" fontId="11" fillId="0" borderId="3" xfId="0" applyNumberFormat="1" applyFont="1" applyBorder="1" applyAlignment="1">
      <alignment horizontal="right"/>
    </xf>
    <xf numFmtId="41" fontId="11" fillId="3" borderId="35" xfId="0" applyNumberFormat="1" applyFont="1" applyFill="1" applyBorder="1" applyAlignment="1">
      <alignment horizontal="center"/>
    </xf>
    <xf numFmtId="41" fontId="11" fillId="3" borderId="26" xfId="0" applyNumberFormat="1" applyFont="1" applyFill="1" applyBorder="1" applyAlignment="1">
      <alignment horizontal="right"/>
    </xf>
    <xf numFmtId="41" fontId="11" fillId="3" borderId="0" xfId="0" applyNumberFormat="1" applyFont="1" applyFill="1" applyAlignment="1">
      <alignment horizontal="right"/>
    </xf>
    <xf numFmtId="41" fontId="11" fillId="3" borderId="1" xfId="0" applyNumberFormat="1" applyFont="1" applyFill="1" applyBorder="1" applyAlignment="1">
      <alignment horizontal="right"/>
    </xf>
    <xf numFmtId="41" fontId="11" fillId="3" borderId="3" xfId="0" applyNumberFormat="1" applyFont="1" applyFill="1" applyBorder="1" applyAlignment="1">
      <alignment horizontal="right"/>
    </xf>
    <xf numFmtId="41" fontId="11" fillId="0" borderId="40" xfId="0" applyNumberFormat="1" applyFont="1" applyBorder="1" applyAlignment="1">
      <alignment horizontal="right"/>
    </xf>
    <xf numFmtId="41" fontId="11" fillId="0" borderId="5" xfId="0" applyNumberFormat="1" applyFont="1" applyBorder="1" applyAlignment="1">
      <alignment horizontal="right"/>
    </xf>
    <xf numFmtId="41" fontId="11" fillId="5" borderId="35" xfId="0" applyNumberFormat="1" applyFont="1" applyFill="1" applyBorder="1" applyAlignment="1">
      <alignment horizontal="center"/>
    </xf>
    <xf numFmtId="41" fontId="11" fillId="5" borderId="1" xfId="0" applyNumberFormat="1" applyFont="1" applyFill="1" applyBorder="1" applyAlignment="1">
      <alignment horizontal="right"/>
    </xf>
    <xf numFmtId="0" fontId="11" fillId="0" borderId="35" xfId="0" applyFont="1" applyBorder="1" applyAlignment="1">
      <alignment horizontal="center" vertical="center"/>
    </xf>
    <xf numFmtId="0" fontId="11" fillId="0" borderId="35" xfId="0" applyFont="1" applyBorder="1" applyAlignment="1">
      <alignment horizontal="center"/>
    </xf>
    <xf numFmtId="165" fontId="11" fillId="3" borderId="4" xfId="0" applyNumberFormat="1" applyFont="1" applyFill="1" applyBorder="1" applyAlignment="1">
      <alignment horizontal="center" vertical="center"/>
    </xf>
    <xf numFmtId="41" fontId="11" fillId="0" borderId="67" xfId="0" applyNumberFormat="1" applyFont="1" applyBorder="1" applyAlignment="1">
      <alignment horizontal="center"/>
    </xf>
    <xf numFmtId="41" fontId="11" fillId="4" borderId="24" xfId="0" applyNumberFormat="1" applyFont="1" applyFill="1" applyBorder="1" applyAlignment="1">
      <alignment horizontal="center" vertical="center"/>
    </xf>
    <xf numFmtId="41" fontId="11" fillId="4" borderId="68" xfId="0" applyNumberFormat="1" applyFont="1" applyFill="1" applyBorder="1" applyAlignment="1">
      <alignment horizontal="center" vertical="center"/>
    </xf>
    <xf numFmtId="41" fontId="11" fillId="4" borderId="25" xfId="0" applyNumberFormat="1" applyFont="1" applyFill="1" applyBorder="1" applyAlignment="1">
      <alignment horizontal="center" vertical="center"/>
    </xf>
    <xf numFmtId="41" fontId="11" fillId="3" borderId="3" xfId="0" applyNumberFormat="1" applyFont="1" applyFill="1" applyBorder="1" applyAlignment="1">
      <alignment horizontal="center"/>
    </xf>
    <xf numFmtId="41" fontId="11" fillId="3" borderId="4" xfId="0" applyNumberFormat="1" applyFont="1" applyFill="1" applyBorder="1" applyAlignment="1">
      <alignment horizontal="center" vertical="center"/>
    </xf>
    <xf numFmtId="41" fontId="11" fillId="3" borderId="5" xfId="0" applyNumberFormat="1" applyFont="1" applyFill="1" applyBorder="1" applyAlignment="1">
      <alignment horizontal="center" vertical="center"/>
    </xf>
    <xf numFmtId="41" fontId="11" fillId="3" borderId="13" xfId="0" applyNumberFormat="1" applyFont="1" applyFill="1" applyBorder="1" applyAlignment="1">
      <alignment horizontal="center" vertical="center"/>
    </xf>
    <xf numFmtId="41" fontId="11" fillId="0" borderId="3" xfId="0" applyNumberFormat="1" applyFont="1" applyBorder="1" applyAlignment="1">
      <alignment horizontal="center"/>
    </xf>
    <xf numFmtId="41" fontId="11" fillId="4" borderId="4" xfId="0" applyNumberFormat="1" applyFont="1" applyFill="1" applyBorder="1" applyAlignment="1">
      <alignment horizontal="center" vertical="center"/>
    </xf>
    <xf numFmtId="41" fontId="11" fillId="4" borderId="5" xfId="0" applyNumberFormat="1" applyFont="1" applyFill="1" applyBorder="1" applyAlignment="1">
      <alignment horizontal="center" vertical="center"/>
    </xf>
    <xf numFmtId="41" fontId="11" fillId="4" borderId="13" xfId="0" applyNumberFormat="1" applyFont="1" applyFill="1" applyBorder="1" applyAlignment="1">
      <alignment horizontal="center" vertical="center"/>
    </xf>
    <xf numFmtId="41" fontId="11" fillId="0" borderId="11" xfId="0" applyNumberFormat="1" applyFont="1" applyBorder="1" applyAlignment="1">
      <alignment horizontal="center"/>
    </xf>
    <xf numFmtId="41" fontId="11" fillId="3" borderId="8" xfId="0" applyNumberFormat="1" applyFont="1" applyFill="1" applyBorder="1" applyAlignment="1">
      <alignment horizontal="center"/>
    </xf>
    <xf numFmtId="166" fontId="7" fillId="0" borderId="66" xfId="0" applyNumberFormat="1" applyFont="1" applyBorder="1"/>
    <xf numFmtId="166" fontId="11" fillId="4" borderId="24" xfId="0" applyNumberFormat="1" applyFont="1" applyFill="1" applyBorder="1" applyAlignment="1">
      <alignment horizontal="center" vertical="center"/>
    </xf>
    <xf numFmtId="166" fontId="11" fillId="4" borderId="25" xfId="0" applyNumberFormat="1" applyFont="1" applyFill="1" applyBorder="1" applyAlignment="1">
      <alignment horizontal="center" vertical="center"/>
    </xf>
    <xf numFmtId="166" fontId="7" fillId="3" borderId="14" xfId="0" applyNumberFormat="1" applyFont="1" applyFill="1" applyBorder="1"/>
    <xf numFmtId="166" fontId="11" fillId="3" borderId="4" xfId="0" applyNumberFormat="1" applyFont="1" applyFill="1" applyBorder="1" applyAlignment="1">
      <alignment horizontal="center" vertical="center"/>
    </xf>
    <xf numFmtId="166" fontId="11" fillId="3" borderId="13" xfId="0" applyNumberFormat="1" applyFont="1" applyFill="1" applyBorder="1" applyAlignment="1">
      <alignment horizontal="center" vertical="center"/>
    </xf>
    <xf numFmtId="166" fontId="7" fillId="0" borderId="14" xfId="0" applyNumberFormat="1" applyFont="1" applyBorder="1"/>
    <xf numFmtId="166" fontId="11" fillId="4" borderId="4" xfId="0" applyNumberFormat="1" applyFont="1" applyFill="1" applyBorder="1" applyAlignment="1">
      <alignment horizontal="center" vertical="center"/>
    </xf>
    <xf numFmtId="166" fontId="11" fillId="4" borderId="13" xfId="0" applyNumberFormat="1" applyFont="1" applyFill="1" applyBorder="1" applyAlignment="1">
      <alignment horizontal="center" vertical="center"/>
    </xf>
    <xf numFmtId="166" fontId="7" fillId="0" borderId="15" xfId="0" applyNumberFormat="1" applyFont="1" applyBorder="1"/>
    <xf numFmtId="41" fontId="11" fillId="0" borderId="66" xfId="0" applyNumberFormat="1" applyFont="1" applyBorder="1"/>
    <xf numFmtId="41" fontId="11" fillId="3" borderId="14" xfId="0" applyNumberFormat="1" applyFont="1" applyFill="1" applyBorder="1"/>
    <xf numFmtId="41" fontId="11" fillId="0" borderId="14" xfId="0" applyNumberFormat="1" applyFont="1" applyBorder="1"/>
    <xf numFmtId="41" fontId="11" fillId="0" borderId="69" xfId="0" applyNumberFormat="1" applyFont="1" applyBorder="1"/>
    <xf numFmtId="41" fontId="11" fillId="3" borderId="70" xfId="0" applyNumberFormat="1" applyFont="1" applyFill="1" applyBorder="1"/>
    <xf numFmtId="41" fontId="11" fillId="7" borderId="14" xfId="0" applyNumberFormat="1" applyFont="1" applyFill="1" applyBorder="1"/>
    <xf numFmtId="41" fontId="11" fillId="7" borderId="3" xfId="0" applyNumberFormat="1" applyFont="1" applyFill="1" applyBorder="1" applyAlignment="1">
      <alignment horizontal="center"/>
    </xf>
    <xf numFmtId="165" fontId="11" fillId="3" borderId="1" xfId="0" applyNumberFormat="1" applyFont="1" applyFill="1" applyBorder="1" applyAlignment="1">
      <alignment horizontal="center" vertical="center"/>
    </xf>
    <xf numFmtId="165" fontId="11" fillId="5" borderId="5" xfId="0" applyNumberFormat="1" applyFont="1" applyFill="1" applyBorder="1" applyAlignment="1">
      <alignment horizontal="center" vertical="center"/>
    </xf>
    <xf numFmtId="165" fontId="11" fillId="0" borderId="1" xfId="0" applyNumberFormat="1" applyFont="1" applyBorder="1" applyAlignment="1">
      <alignment horizontal="center" vertical="center"/>
    </xf>
    <xf numFmtId="165" fontId="11" fillId="0" borderId="4" xfId="0" applyNumberFormat="1" applyFont="1" applyBorder="1" applyAlignment="1">
      <alignment horizontal="center" vertical="center"/>
    </xf>
    <xf numFmtId="165" fontId="11" fillId="0" borderId="5" xfId="0" applyNumberFormat="1" applyFont="1" applyBorder="1" applyAlignment="1">
      <alignment horizontal="center" vertical="center"/>
    </xf>
    <xf numFmtId="41" fontId="9" fillId="0" borderId="28" xfId="0" applyNumberFormat="1" applyFont="1" applyBorder="1" applyAlignment="1">
      <alignment horizontal="right"/>
    </xf>
    <xf numFmtId="41" fontId="9" fillId="0" borderId="22" xfId="0" applyNumberFormat="1" applyFont="1" applyBorder="1" applyAlignment="1">
      <alignment horizontal="right"/>
    </xf>
    <xf numFmtId="41" fontId="9" fillId="0" borderId="42" xfId="0" applyNumberFormat="1" applyFont="1" applyBorder="1" applyAlignment="1">
      <alignment horizontal="right"/>
    </xf>
    <xf numFmtId="41" fontId="9" fillId="0" borderId="8" xfId="0" applyNumberFormat="1" applyFont="1" applyBorder="1" applyAlignment="1">
      <alignment horizontal="right"/>
    </xf>
    <xf numFmtId="41" fontId="9" fillId="3" borderId="35" xfId="0" applyNumberFormat="1" applyFont="1" applyFill="1" applyBorder="1" applyAlignment="1">
      <alignment horizontal="right"/>
    </xf>
    <xf numFmtId="41" fontId="9" fillId="3" borderId="1" xfId="0" applyNumberFormat="1" applyFont="1" applyFill="1" applyBorder="1" applyAlignment="1">
      <alignment horizontal="right"/>
    </xf>
    <xf numFmtId="41" fontId="9" fillId="3" borderId="26" xfId="0" applyNumberFormat="1" applyFont="1" applyFill="1" applyBorder="1" applyAlignment="1">
      <alignment horizontal="right"/>
    </xf>
    <xf numFmtId="41" fontId="9" fillId="3" borderId="3" xfId="0" applyNumberFormat="1" applyFont="1" applyFill="1" applyBorder="1" applyAlignment="1">
      <alignment horizontal="right"/>
    </xf>
    <xf numFmtId="41" fontId="9" fillId="0" borderId="35" xfId="0" applyNumberFormat="1" applyFont="1" applyBorder="1" applyAlignment="1">
      <alignment horizontal="right"/>
    </xf>
    <xf numFmtId="41" fontId="9" fillId="0" borderId="1" xfId="0" applyNumberFormat="1" applyFont="1" applyBorder="1" applyAlignment="1">
      <alignment horizontal="right"/>
    </xf>
    <xf numFmtId="41" fontId="9" fillId="0" borderId="26" xfId="0" applyNumberFormat="1" applyFont="1" applyBorder="1" applyAlignment="1">
      <alignment horizontal="right"/>
    </xf>
    <xf numFmtId="41" fontId="9" fillId="0" borderId="3" xfId="0" applyNumberFormat="1" applyFont="1" applyBorder="1" applyAlignment="1">
      <alignment horizontal="right"/>
    </xf>
    <xf numFmtId="41" fontId="9" fillId="3" borderId="5" xfId="0" applyNumberFormat="1" applyFont="1" applyFill="1" applyBorder="1" applyAlignment="1">
      <alignment horizontal="right"/>
    </xf>
    <xf numFmtId="41" fontId="9" fillId="0" borderId="5" xfId="0" applyNumberFormat="1" applyFont="1" applyBorder="1" applyAlignment="1">
      <alignment horizontal="right"/>
    </xf>
    <xf numFmtId="41" fontId="9" fillId="0" borderId="4" xfId="0" applyNumberFormat="1" applyFont="1" applyBorder="1" applyAlignment="1">
      <alignment horizontal="right"/>
    </xf>
    <xf numFmtId="41" fontId="9" fillId="3" borderId="4" xfId="0" applyNumberFormat="1" applyFont="1" applyFill="1" applyBorder="1" applyAlignment="1">
      <alignment horizontal="right"/>
    </xf>
    <xf numFmtId="41" fontId="9" fillId="0" borderId="2" xfId="0" applyNumberFormat="1" applyFont="1" applyBorder="1" applyAlignment="1">
      <alignment horizontal="right"/>
    </xf>
    <xf numFmtId="41" fontId="9" fillId="3" borderId="2" xfId="0" applyNumberFormat="1" applyFont="1" applyFill="1" applyBorder="1" applyAlignment="1">
      <alignment horizontal="right"/>
    </xf>
    <xf numFmtId="41" fontId="9" fillId="6" borderId="35" xfId="0" applyNumberFormat="1" applyFont="1" applyFill="1" applyBorder="1" applyAlignment="1">
      <alignment horizontal="right"/>
    </xf>
    <xf numFmtId="41" fontId="9" fillId="6" borderId="1" xfId="0" applyNumberFormat="1" applyFont="1" applyFill="1" applyBorder="1" applyAlignment="1">
      <alignment horizontal="right"/>
    </xf>
    <xf numFmtId="41" fontId="9" fillId="6" borderId="4" xfId="0" applyNumberFormat="1" applyFont="1" applyFill="1" applyBorder="1" applyAlignment="1">
      <alignment horizontal="right"/>
    </xf>
    <xf numFmtId="41" fontId="9" fillId="6" borderId="5" xfId="0" applyNumberFormat="1" applyFont="1" applyFill="1" applyBorder="1" applyAlignment="1">
      <alignment horizontal="right"/>
    </xf>
    <xf numFmtId="41" fontId="9" fillId="5" borderId="39" xfId="0" applyNumberFormat="1" applyFont="1" applyFill="1" applyBorder="1" applyAlignment="1">
      <alignment horizontal="right"/>
    </xf>
    <xf numFmtId="41" fontId="1" fillId="0" borderId="1" xfId="0" applyNumberFormat="1" applyFont="1" applyBorder="1" applyAlignment="1">
      <alignment horizontal="right" vertical="center"/>
    </xf>
    <xf numFmtId="41" fontId="1" fillId="0" borderId="5" xfId="0" applyNumberFormat="1" applyFont="1" applyBorder="1" applyAlignment="1">
      <alignment horizontal="right" vertical="center"/>
    </xf>
    <xf numFmtId="41" fontId="1" fillId="3" borderId="1" xfId="0" applyNumberFormat="1" applyFont="1" applyFill="1" applyBorder="1" applyAlignment="1">
      <alignment horizontal="right" vertical="center"/>
    </xf>
    <xf numFmtId="41" fontId="1" fillId="3" borderId="4" xfId="0" applyNumberFormat="1" applyFont="1" applyFill="1" applyBorder="1" applyAlignment="1">
      <alignment horizontal="right" vertical="center"/>
    </xf>
    <xf numFmtId="41" fontId="1" fillId="3" borderId="5" xfId="0" applyNumberFormat="1" applyFont="1" applyFill="1" applyBorder="1" applyAlignment="1">
      <alignment horizontal="right" vertical="center"/>
    </xf>
    <xf numFmtId="41" fontId="1" fillId="4" borderId="1" xfId="0" applyNumberFormat="1" applyFont="1" applyFill="1" applyBorder="1" applyAlignment="1">
      <alignment horizontal="right" vertical="center"/>
    </xf>
    <xf numFmtId="41" fontId="1" fillId="4" borderId="4" xfId="0" applyNumberFormat="1" applyFont="1" applyFill="1" applyBorder="1" applyAlignment="1">
      <alignment horizontal="right" vertical="center"/>
    </xf>
    <xf numFmtId="41" fontId="1" fillId="4" borderId="5" xfId="0" applyNumberFormat="1" applyFont="1" applyFill="1" applyBorder="1" applyAlignment="1">
      <alignment horizontal="right" vertical="center"/>
    </xf>
    <xf numFmtId="41" fontId="1" fillId="0" borderId="3" xfId="0" applyNumberFormat="1" applyFont="1" applyBorder="1" applyAlignment="1">
      <alignment horizontal="right" vertical="center"/>
    </xf>
    <xf numFmtId="41" fontId="1" fillId="0" borderId="26" xfId="0" applyNumberFormat="1" applyFont="1" applyBorder="1" applyAlignment="1">
      <alignment horizontal="right" vertical="center"/>
    </xf>
    <xf numFmtId="41" fontId="1" fillId="3" borderId="3" xfId="0" applyNumberFormat="1" applyFont="1" applyFill="1" applyBorder="1" applyAlignment="1">
      <alignment horizontal="right" vertical="center"/>
    </xf>
    <xf numFmtId="41" fontId="1" fillId="3" borderId="26" xfId="0" applyNumberFormat="1" applyFont="1" applyFill="1" applyBorder="1" applyAlignment="1">
      <alignment horizontal="right" vertical="center"/>
    </xf>
    <xf numFmtId="41" fontId="1" fillId="6" borderId="1" xfId="0" applyNumberFormat="1" applyFont="1" applyFill="1" applyBorder="1" applyAlignment="1">
      <alignment horizontal="right" vertical="center"/>
    </xf>
    <xf numFmtId="41" fontId="1" fillId="6" borderId="5" xfId="0" applyNumberFormat="1" applyFont="1" applyFill="1" applyBorder="1" applyAlignment="1">
      <alignment horizontal="right" vertical="center"/>
    </xf>
    <xf numFmtId="41" fontId="9" fillId="0" borderId="0" xfId="0" applyNumberFormat="1" applyFont="1" applyAlignment="1">
      <alignment horizontal="right"/>
    </xf>
    <xf numFmtId="41" fontId="9" fillId="3" borderId="0" xfId="0" applyNumberFormat="1" applyFont="1" applyFill="1" applyAlignment="1">
      <alignment horizontal="right"/>
    </xf>
    <xf numFmtId="41" fontId="9" fillId="5" borderId="35" xfId="0" applyNumberFormat="1" applyFont="1" applyFill="1" applyBorder="1" applyAlignment="1">
      <alignment horizontal="right"/>
    </xf>
    <xf numFmtId="41" fontId="9" fillId="0" borderId="40" xfId="0" applyNumberFormat="1" applyFont="1" applyBorder="1" applyAlignment="1">
      <alignment horizontal="right"/>
    </xf>
    <xf numFmtId="41" fontId="9" fillId="3" borderId="40" xfId="0" applyNumberFormat="1" applyFont="1" applyFill="1" applyBorder="1" applyAlignment="1">
      <alignment horizontal="right"/>
    </xf>
    <xf numFmtId="41" fontId="9" fillId="3" borderId="23" xfId="0" applyNumberFormat="1" applyFont="1" applyFill="1" applyBorder="1" applyAlignment="1">
      <alignment horizontal="right"/>
    </xf>
    <xf numFmtId="41" fontId="9" fillId="3" borderId="11" xfId="0" applyNumberFormat="1" applyFont="1" applyFill="1" applyBorder="1" applyAlignment="1">
      <alignment horizontal="right"/>
    </xf>
    <xf numFmtId="41" fontId="9" fillId="3" borderId="38" xfId="0" applyNumberFormat="1" applyFont="1" applyFill="1" applyBorder="1" applyAlignment="1">
      <alignment horizontal="right"/>
    </xf>
    <xf numFmtId="41" fontId="9" fillId="3" borderId="41" xfId="0" applyNumberFormat="1" applyFont="1" applyFill="1" applyBorder="1" applyAlignment="1">
      <alignment horizontal="right"/>
    </xf>
    <xf numFmtId="41" fontId="9" fillId="3" borderId="39" xfId="0" applyNumberFormat="1" applyFont="1" applyFill="1" applyBorder="1" applyAlignment="1">
      <alignment horizontal="right"/>
    </xf>
    <xf numFmtId="166" fontId="11" fillId="0" borderId="26" xfId="1" applyNumberFormat="1" applyFont="1" applyBorder="1" applyAlignment="1">
      <alignment horizontal="right"/>
    </xf>
    <xf numFmtId="166" fontId="11" fillId="0" borderId="0" xfId="1" applyNumberFormat="1" applyFont="1" applyAlignment="1">
      <alignment horizontal="right"/>
    </xf>
    <xf numFmtId="166" fontId="11" fillId="0" borderId="1" xfId="1" applyNumberFormat="1" applyFont="1" applyBorder="1" applyAlignment="1">
      <alignment horizontal="right"/>
    </xf>
    <xf numFmtId="166" fontId="11" fillId="0" borderId="3" xfId="1" applyNumberFormat="1" applyFont="1" applyBorder="1" applyAlignment="1">
      <alignment horizontal="right"/>
    </xf>
    <xf numFmtId="166" fontId="11" fillId="3" borderId="26" xfId="1" applyNumberFormat="1" applyFont="1" applyFill="1" applyBorder="1" applyAlignment="1">
      <alignment horizontal="right"/>
    </xf>
    <xf numFmtId="166" fontId="11" fillId="3" borderId="0" xfId="1" applyNumberFormat="1" applyFont="1" applyFill="1" applyAlignment="1">
      <alignment horizontal="right"/>
    </xf>
    <xf numFmtId="166" fontId="11" fillId="3" borderId="1" xfId="1" applyNumberFormat="1" applyFont="1" applyFill="1" applyBorder="1" applyAlignment="1">
      <alignment horizontal="right"/>
    </xf>
    <xf numFmtId="166" fontId="11" fillId="3" borderId="3" xfId="1" applyNumberFormat="1" applyFont="1" applyFill="1" applyBorder="1" applyAlignment="1">
      <alignment horizontal="right"/>
    </xf>
    <xf numFmtId="166" fontId="11" fillId="0" borderId="40" xfId="1" applyNumberFormat="1" applyFont="1" applyBorder="1" applyAlignment="1">
      <alignment horizontal="right"/>
    </xf>
    <xf numFmtId="166" fontId="11" fillId="0" borderId="5" xfId="1" applyNumberFormat="1" applyFont="1" applyBorder="1" applyAlignment="1">
      <alignment horizontal="right"/>
    </xf>
    <xf numFmtId="166" fontId="11" fillId="3" borderId="5" xfId="1" applyNumberFormat="1" applyFont="1" applyFill="1" applyBorder="1" applyAlignment="1">
      <alignment horizontal="right"/>
    </xf>
    <xf numFmtId="167" fontId="11" fillId="0" borderId="0" xfId="2" applyNumberFormat="1" applyFont="1"/>
    <xf numFmtId="10" fontId="11" fillId="0" borderId="0" xfId="2" applyNumberFormat="1" applyFont="1"/>
    <xf numFmtId="0" fontId="1" fillId="5" borderId="73" xfId="0" applyFont="1" applyFill="1" applyBorder="1" applyAlignment="1">
      <alignment horizontal="center" vertical="center"/>
    </xf>
    <xf numFmtId="41" fontId="1" fillId="5" borderId="74" xfId="0" applyNumberFormat="1" applyFont="1" applyFill="1" applyBorder="1" applyAlignment="1">
      <alignment horizontal="right" vertical="center"/>
    </xf>
    <xf numFmtId="41" fontId="1" fillId="5" borderId="75" xfId="0" applyNumberFormat="1" applyFont="1" applyFill="1" applyBorder="1" applyAlignment="1">
      <alignment horizontal="right" vertical="center"/>
    </xf>
    <xf numFmtId="0" fontId="17" fillId="0" borderId="10" xfId="0" applyFont="1" applyBorder="1"/>
    <xf numFmtId="0" fontId="11" fillId="0" borderId="10" xfId="0" applyFont="1" applyBorder="1" applyAlignment="1">
      <alignment vertical="center"/>
    </xf>
    <xf numFmtId="0" fontId="30" fillId="0" borderId="10" xfId="0" applyFont="1" applyBorder="1" applyAlignment="1">
      <alignment vertical="center"/>
    </xf>
    <xf numFmtId="0" fontId="31" fillId="0" borderId="0" xfId="0" applyFont="1" applyAlignment="1">
      <alignment horizontal="center"/>
    </xf>
    <xf numFmtId="0" fontId="30" fillId="0" borderId="0" xfId="0" applyFont="1" applyAlignment="1">
      <alignment horizontal="left"/>
    </xf>
    <xf numFmtId="0" fontId="17" fillId="0" borderId="0" xfId="0" applyFont="1" applyAlignment="1">
      <alignment horizontal="centerContinuous"/>
    </xf>
    <xf numFmtId="0" fontId="1" fillId="0" borderId="77" xfId="0" applyFont="1" applyBorder="1"/>
    <xf numFmtId="166" fontId="11" fillId="0" borderId="20" xfId="0" applyNumberFormat="1" applyFont="1" applyBorder="1" applyAlignment="1">
      <alignment horizontal="center"/>
    </xf>
    <xf numFmtId="166" fontId="11" fillId="3" borderId="0" xfId="0" applyNumberFormat="1" applyFont="1" applyFill="1" applyAlignment="1">
      <alignment horizontal="center"/>
    </xf>
    <xf numFmtId="166" fontId="11" fillId="0" borderId="0" xfId="0" applyNumberFormat="1" applyFont="1" applyAlignment="1">
      <alignment horizontal="center"/>
    </xf>
    <xf numFmtId="166" fontId="11" fillId="4" borderId="78" xfId="0" applyNumberFormat="1" applyFont="1" applyFill="1" applyBorder="1" applyAlignment="1">
      <alignment horizontal="center" vertical="center"/>
    </xf>
    <xf numFmtId="166" fontId="11" fillId="3" borderId="12" xfId="0" applyNumberFormat="1" applyFont="1" applyFill="1" applyBorder="1" applyAlignment="1">
      <alignment horizontal="center" vertical="center"/>
    </xf>
    <xf numFmtId="166" fontId="11" fillId="4" borderId="12" xfId="0" applyNumberFormat="1" applyFont="1" applyFill="1" applyBorder="1" applyAlignment="1">
      <alignment horizontal="center" vertical="center"/>
    </xf>
    <xf numFmtId="3" fontId="11" fillId="3" borderId="80" xfId="0" applyNumberFormat="1" applyFont="1" applyFill="1" applyBorder="1" applyAlignment="1">
      <alignment horizontal="center" vertical="center"/>
    </xf>
    <xf numFmtId="3" fontId="11" fillId="3" borderId="81" xfId="0" applyNumberFormat="1" applyFont="1" applyFill="1" applyBorder="1" applyAlignment="1">
      <alignment horizontal="center" vertical="center"/>
    </xf>
    <xf numFmtId="3" fontId="11" fillId="3" borderId="82" xfId="0" applyNumberFormat="1" applyFont="1" applyFill="1" applyBorder="1" applyAlignment="1">
      <alignment horizontal="center" vertical="center"/>
    </xf>
    <xf numFmtId="10" fontId="0" fillId="8" borderId="0" xfId="3" applyNumberFormat="1" applyFont="1" applyFill="1"/>
    <xf numFmtId="0" fontId="11" fillId="8" borderId="0" xfId="0" applyFont="1" applyFill="1"/>
    <xf numFmtId="167" fontId="26" fillId="8" borderId="0" xfId="3" applyNumberFormat="1" applyFont="1" applyFill="1"/>
    <xf numFmtId="3" fontId="11" fillId="8" borderId="0" xfId="0" applyNumberFormat="1" applyFont="1" applyFill="1"/>
    <xf numFmtId="10" fontId="11" fillId="8" borderId="0" xfId="2" applyNumberFormat="1" applyFont="1" applyFill="1"/>
    <xf numFmtId="167" fontId="0" fillId="8" borderId="0" xfId="3" applyNumberFormat="1" applyFont="1" applyFill="1"/>
    <xf numFmtId="167" fontId="27" fillId="8" borderId="0" xfId="3" applyNumberFormat="1" applyFont="1" applyFill="1"/>
    <xf numFmtId="9" fontId="0" fillId="8" borderId="0" xfId="3" applyFont="1" applyFill="1"/>
    <xf numFmtId="167" fontId="11" fillId="8" borderId="0" xfId="3" applyNumberFormat="1" applyFont="1" applyFill="1"/>
    <xf numFmtId="0" fontId="30" fillId="0" borderId="0" xfId="0" applyFont="1" applyAlignment="1">
      <alignment vertical="center"/>
    </xf>
    <xf numFmtId="0" fontId="11" fillId="0" borderId="10" xfId="0" applyFont="1" applyBorder="1"/>
    <xf numFmtId="0" fontId="30" fillId="0" borderId="10" xfId="0" applyFont="1" applyBorder="1"/>
    <xf numFmtId="0" fontId="30" fillId="0" borderId="0" xfId="0" applyFont="1"/>
    <xf numFmtId="0" fontId="11" fillId="3" borderId="35" xfId="0" applyFont="1" applyFill="1" applyBorder="1" applyAlignment="1">
      <alignment horizontal="center"/>
    </xf>
    <xf numFmtId="0" fontId="11" fillId="3" borderId="83" xfId="0" applyFont="1" applyFill="1" applyBorder="1" applyAlignment="1">
      <alignment horizontal="center"/>
    </xf>
    <xf numFmtId="41" fontId="11" fillId="3" borderId="27" xfId="0" applyNumberFormat="1" applyFont="1" applyFill="1" applyBorder="1" applyAlignment="1">
      <alignment horizontal="right"/>
    </xf>
    <xf numFmtId="41" fontId="11" fillId="3" borderId="16" xfId="0" applyNumberFormat="1" applyFont="1" applyFill="1" applyBorder="1" applyAlignment="1">
      <alignment horizontal="right"/>
    </xf>
    <xf numFmtId="41" fontId="11" fillId="3" borderId="84" xfId="0" applyNumberFormat="1" applyFont="1" applyFill="1" applyBorder="1" applyAlignment="1">
      <alignment horizontal="right"/>
    </xf>
    <xf numFmtId="41" fontId="11" fillId="6" borderId="1" xfId="0" applyNumberFormat="1" applyFont="1" applyFill="1" applyBorder="1" applyAlignment="1">
      <alignment horizontal="right"/>
    </xf>
    <xf numFmtId="0" fontId="11" fillId="3" borderId="35" xfId="1" applyNumberFormat="1" applyFont="1" applyFill="1" applyBorder="1" applyAlignment="1">
      <alignment horizontal="center"/>
    </xf>
    <xf numFmtId="0" fontId="11" fillId="0" borderId="35" xfId="1" applyNumberFormat="1" applyFont="1" applyBorder="1" applyAlignment="1">
      <alignment horizontal="center"/>
    </xf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17" fillId="0" borderId="0" xfId="0" applyFont="1"/>
    <xf numFmtId="41" fontId="1" fillId="0" borderId="0" xfId="0" applyNumberFormat="1" applyFont="1"/>
    <xf numFmtId="41" fontId="11" fillId="0" borderId="0" xfId="0" applyNumberFormat="1" applyFont="1"/>
    <xf numFmtId="41" fontId="14" fillId="0" borderId="0" xfId="0" applyNumberFormat="1" applyFont="1"/>
    <xf numFmtId="0" fontId="2" fillId="0" borderId="16" xfId="0" applyFont="1" applyBorder="1"/>
    <xf numFmtId="0" fontId="3" fillId="0" borderId="16" xfId="0" applyFont="1" applyBorder="1" applyAlignment="1">
      <alignment horizontal="left"/>
    </xf>
    <xf numFmtId="41" fontId="3" fillId="0" borderId="87" xfId="0" applyNumberFormat="1" applyFont="1" applyBorder="1" applyAlignment="1">
      <alignment horizontal="right"/>
    </xf>
    <xf numFmtId="41" fontId="2" fillId="3" borderId="87" xfId="0" applyNumberFormat="1" applyFont="1" applyFill="1" applyBorder="1" applyAlignment="1">
      <alignment horizontal="right"/>
    </xf>
    <xf numFmtId="41" fontId="2" fillId="0" borderId="87" xfId="0" applyNumberFormat="1" applyFont="1" applyBorder="1" applyAlignment="1">
      <alignment horizontal="right"/>
    </xf>
    <xf numFmtId="0" fontId="3" fillId="5" borderId="73" xfId="0" applyFont="1" applyFill="1" applyBorder="1"/>
    <xf numFmtId="0" fontId="3" fillId="5" borderId="89" xfId="0" applyFont="1" applyFill="1" applyBorder="1" applyAlignment="1">
      <alignment horizontal="left"/>
    </xf>
    <xf numFmtId="0" fontId="3" fillId="5" borderId="89" xfId="0" applyFont="1" applyFill="1" applyBorder="1"/>
    <xf numFmtId="41" fontId="1" fillId="5" borderId="90" xfId="0" applyNumberFormat="1" applyFont="1" applyFill="1" applyBorder="1" applyAlignment="1">
      <alignment horizontal="right"/>
    </xf>
    <xf numFmtId="41" fontId="1" fillId="5" borderId="91" xfId="0" applyNumberFormat="1" applyFont="1" applyFill="1" applyBorder="1" applyAlignment="1">
      <alignment horizontal="right"/>
    </xf>
    <xf numFmtId="0" fontId="3" fillId="5" borderId="0" xfId="0" applyFont="1" applyFill="1"/>
    <xf numFmtId="41" fontId="2" fillId="0" borderId="0" xfId="0" applyNumberFormat="1" applyFont="1"/>
    <xf numFmtId="41" fontId="9" fillId="5" borderId="3" xfId="0" applyNumberFormat="1" applyFont="1" applyFill="1" applyBorder="1" applyAlignment="1">
      <alignment horizontal="right"/>
    </xf>
    <xf numFmtId="41" fontId="9" fillId="5" borderId="11" xfId="0" applyNumberFormat="1" applyFont="1" applyFill="1" applyBorder="1" applyAlignment="1">
      <alignment horizontal="right"/>
    </xf>
    <xf numFmtId="41" fontId="9" fillId="3" borderId="78" xfId="0" applyNumberFormat="1" applyFont="1" applyFill="1" applyBorder="1" applyAlignment="1">
      <alignment horizontal="right"/>
    </xf>
    <xf numFmtId="41" fontId="9" fillId="3" borderId="92" xfId="0" applyNumberFormat="1" applyFont="1" applyFill="1" applyBorder="1" applyAlignment="1">
      <alignment horizontal="right"/>
    </xf>
    <xf numFmtId="41" fontId="9" fillId="3" borderId="93" xfId="0" applyNumberFormat="1" applyFont="1" applyFill="1" applyBorder="1" applyAlignment="1">
      <alignment horizontal="right"/>
    </xf>
    <xf numFmtId="41" fontId="9" fillId="0" borderId="12" xfId="0" applyNumberFormat="1" applyFont="1" applyBorder="1" applyAlignment="1">
      <alignment horizontal="right"/>
    </xf>
    <xf numFmtId="41" fontId="9" fillId="0" borderId="94" xfId="0" applyNumberFormat="1" applyFont="1" applyBorder="1" applyAlignment="1">
      <alignment horizontal="right"/>
    </xf>
    <xf numFmtId="41" fontId="9" fillId="3" borderId="12" xfId="0" applyNumberFormat="1" applyFont="1" applyFill="1" applyBorder="1" applyAlignment="1">
      <alignment horizontal="right"/>
    </xf>
    <xf numFmtId="41" fontId="9" fillId="3" borderId="94" xfId="0" applyNumberFormat="1" applyFont="1" applyFill="1" applyBorder="1" applyAlignment="1">
      <alignment horizontal="right"/>
    </xf>
    <xf numFmtId="41" fontId="9" fillId="0" borderId="13" xfId="0" applyNumberFormat="1" applyFont="1" applyBorder="1" applyAlignment="1">
      <alignment horizontal="right"/>
    </xf>
    <xf numFmtId="41" fontId="9" fillId="3" borderId="13" xfId="0" applyNumberFormat="1" applyFont="1" applyFill="1" applyBorder="1" applyAlignment="1">
      <alignment horizontal="right"/>
    </xf>
    <xf numFmtId="41" fontId="9" fillId="3" borderId="95" xfId="0" applyNumberFormat="1" applyFont="1" applyFill="1" applyBorder="1" applyAlignment="1">
      <alignment horizontal="right"/>
    </xf>
    <xf numFmtId="41" fontId="9" fillId="3" borderId="96" xfId="0" applyNumberFormat="1" applyFont="1" applyFill="1" applyBorder="1" applyAlignment="1">
      <alignment horizontal="right"/>
    </xf>
    <xf numFmtId="41" fontId="9" fillId="0" borderId="97" xfId="0" applyNumberFormat="1" applyFont="1" applyBorder="1" applyAlignment="1">
      <alignment horizontal="right"/>
    </xf>
    <xf numFmtId="41" fontId="9" fillId="3" borderId="20" xfId="0" applyNumberFormat="1" applyFont="1" applyFill="1" applyBorder="1" applyAlignment="1">
      <alignment horizontal="right"/>
    </xf>
    <xf numFmtId="41" fontId="9" fillId="3" borderId="10" xfId="0" applyNumberFormat="1" applyFont="1" applyFill="1" applyBorder="1" applyAlignment="1">
      <alignment horizontal="right"/>
    </xf>
    <xf numFmtId="41" fontId="9" fillId="0" borderId="7" xfId="0" applyNumberFormat="1" applyFont="1" applyBorder="1" applyAlignment="1">
      <alignment horizontal="right"/>
    </xf>
    <xf numFmtId="41" fontId="1" fillId="6" borderId="26" xfId="0" applyNumberFormat="1" applyFont="1" applyFill="1" applyBorder="1" applyAlignment="1">
      <alignment horizontal="right" vertical="center"/>
    </xf>
    <xf numFmtId="41" fontId="1" fillId="6" borderId="103" xfId="0" applyNumberFormat="1" applyFont="1" applyFill="1" applyBorder="1" applyAlignment="1">
      <alignment horizontal="right" vertical="center"/>
    </xf>
    <xf numFmtId="3" fontId="11" fillId="0" borderId="0" xfId="1" applyNumberFormat="1" applyFont="1" applyAlignment="1">
      <alignment horizontal="center" vertical="center"/>
    </xf>
    <xf numFmtId="3" fontId="11" fillId="3" borderId="0" xfId="1" applyNumberFormat="1" applyFont="1" applyFill="1" applyAlignment="1">
      <alignment horizontal="center" vertical="center"/>
    </xf>
    <xf numFmtId="3" fontId="11" fillId="3" borderId="104" xfId="1" applyNumberFormat="1" applyFont="1" applyFill="1" applyBorder="1" applyAlignment="1">
      <alignment horizontal="center" vertical="center"/>
    </xf>
    <xf numFmtId="166" fontId="11" fillId="0" borderId="78" xfId="1" applyNumberFormat="1" applyFont="1" applyBorder="1" applyAlignment="1">
      <alignment horizontal="right"/>
    </xf>
    <xf numFmtId="166" fontId="11" fillId="0" borderId="93" xfId="1" applyNumberFormat="1" applyFont="1" applyBorder="1" applyAlignment="1">
      <alignment horizontal="right"/>
    </xf>
    <xf numFmtId="166" fontId="11" fillId="3" borderId="12" xfId="1" applyNumberFormat="1" applyFont="1" applyFill="1" applyBorder="1" applyAlignment="1">
      <alignment horizontal="right"/>
    </xf>
    <xf numFmtId="166" fontId="11" fillId="3" borderId="94" xfId="1" applyNumberFormat="1" applyFont="1" applyFill="1" applyBorder="1" applyAlignment="1">
      <alignment horizontal="right"/>
    </xf>
    <xf numFmtId="166" fontId="11" fillId="0" borderId="12" xfId="1" applyNumberFormat="1" applyFont="1" applyBorder="1" applyAlignment="1">
      <alignment horizontal="right"/>
    </xf>
    <xf numFmtId="166" fontId="11" fillId="0" borderId="94" xfId="1" applyNumberFormat="1" applyFont="1" applyBorder="1" applyAlignment="1">
      <alignment horizontal="right"/>
    </xf>
    <xf numFmtId="166" fontId="11" fillId="0" borderId="13" xfId="1" applyNumberFormat="1" applyFont="1" applyBorder="1" applyAlignment="1">
      <alignment horizontal="right"/>
    </xf>
    <xf numFmtId="166" fontId="11" fillId="3" borderId="13" xfId="1" applyNumberFormat="1" applyFont="1" applyFill="1" applyBorder="1" applyAlignment="1">
      <alignment horizontal="right"/>
    </xf>
    <xf numFmtId="166" fontId="11" fillId="3" borderId="107" xfId="1" applyNumberFormat="1" applyFont="1" applyFill="1" applyBorder="1" applyAlignment="1">
      <alignment horizontal="right"/>
    </xf>
    <xf numFmtId="41" fontId="11" fillId="5" borderId="110" xfId="0" applyNumberFormat="1" applyFont="1" applyFill="1" applyBorder="1" applyAlignment="1">
      <alignment horizontal="center"/>
    </xf>
    <xf numFmtId="41" fontId="11" fillId="5" borderId="111" xfId="0" applyNumberFormat="1" applyFont="1" applyFill="1" applyBorder="1" applyAlignment="1">
      <alignment horizontal="right"/>
    </xf>
    <xf numFmtId="41" fontId="11" fillId="5" borderId="81" xfId="0" applyNumberFormat="1" applyFont="1" applyFill="1" applyBorder="1" applyAlignment="1">
      <alignment horizontal="right"/>
    </xf>
    <xf numFmtId="41" fontId="9" fillId="0" borderId="114" xfId="0" applyNumberFormat="1" applyFont="1" applyBorder="1" applyAlignment="1">
      <alignment horizontal="right"/>
    </xf>
    <xf numFmtId="41" fontId="9" fillId="3" borderId="114" xfId="0" applyNumberFormat="1" applyFont="1" applyFill="1" applyBorder="1" applyAlignment="1">
      <alignment horizontal="right"/>
    </xf>
    <xf numFmtId="41" fontId="9" fillId="3" borderId="115" xfId="0" applyNumberFormat="1" applyFont="1" applyFill="1" applyBorder="1" applyAlignment="1">
      <alignment horizontal="right"/>
    </xf>
    <xf numFmtId="41" fontId="3" fillId="6" borderId="87" xfId="0" applyNumberFormat="1" applyFont="1" applyFill="1" applyBorder="1" applyAlignment="1">
      <alignment horizontal="right"/>
    </xf>
    <xf numFmtId="0" fontId="3" fillId="6" borderId="0" xfId="0" applyFont="1" applyFill="1"/>
    <xf numFmtId="0" fontId="34" fillId="2" borderId="35" xfId="0" applyFont="1" applyFill="1" applyBorder="1" applyAlignment="1">
      <alignment horizontal="center" vertical="justify"/>
    </xf>
    <xf numFmtId="165" fontId="11" fillId="3" borderId="26" xfId="0" applyNumberFormat="1" applyFont="1" applyFill="1" applyBorder="1" applyAlignment="1">
      <alignment horizontal="center" vertical="center"/>
    </xf>
    <xf numFmtId="165" fontId="11" fillId="0" borderId="26" xfId="0" applyNumberFormat="1" applyFont="1" applyBorder="1" applyAlignment="1">
      <alignment horizontal="center" vertical="center"/>
    </xf>
    <xf numFmtId="165" fontId="11" fillId="0" borderId="103" xfId="0" applyNumberFormat="1" applyFont="1" applyBorder="1" applyAlignment="1">
      <alignment horizontal="center" vertical="center"/>
    </xf>
    <xf numFmtId="165" fontId="11" fillId="5" borderId="13" xfId="0" applyNumberFormat="1" applyFont="1" applyFill="1" applyBorder="1" applyAlignment="1">
      <alignment horizontal="center" vertical="center"/>
    </xf>
    <xf numFmtId="165" fontId="11" fillId="0" borderId="13" xfId="0" applyNumberFormat="1" applyFont="1" applyBorder="1" applyAlignment="1">
      <alignment horizontal="center" vertical="center"/>
    </xf>
    <xf numFmtId="0" fontId="11" fillId="3" borderId="0" xfId="0" applyFont="1" applyFill="1" applyAlignment="1">
      <alignment horizontal="left" vertical="center" wrapText="1" indent="2"/>
    </xf>
    <xf numFmtId="0" fontId="11" fillId="0" borderId="0" xfId="0" applyFont="1" applyAlignment="1">
      <alignment horizontal="left" vertical="center" wrapText="1" indent="2"/>
    </xf>
    <xf numFmtId="165" fontId="11" fillId="5" borderId="119" xfId="0" applyNumberFormat="1" applyFont="1" applyFill="1" applyBorder="1" applyAlignment="1">
      <alignment horizontal="center" vertical="center"/>
    </xf>
    <xf numFmtId="165" fontId="11" fillId="0" borderId="122" xfId="0" applyNumberFormat="1" applyFont="1" applyBorder="1" applyAlignment="1">
      <alignment horizontal="center" vertical="center"/>
    </xf>
    <xf numFmtId="165" fontId="11" fillId="0" borderId="123" xfId="0" applyNumberFormat="1" applyFont="1" applyBorder="1" applyAlignment="1">
      <alignment horizontal="center" vertical="center"/>
    </xf>
    <xf numFmtId="165" fontId="11" fillId="0" borderId="121" xfId="0" applyNumberFormat="1" applyFont="1" applyBorder="1" applyAlignment="1">
      <alignment horizontal="center" vertical="center"/>
    </xf>
    <xf numFmtId="165" fontId="11" fillId="0" borderId="119" xfId="0" applyNumberFormat="1" applyFont="1" applyBorder="1" applyAlignment="1">
      <alignment horizontal="center" vertical="center"/>
    </xf>
    <xf numFmtId="165" fontId="11" fillId="3" borderId="123" xfId="0" applyNumberFormat="1" applyFont="1" applyFill="1" applyBorder="1" applyAlignment="1">
      <alignment horizontal="center" vertical="center"/>
    </xf>
    <xf numFmtId="165" fontId="11" fillId="3" borderId="121" xfId="0" applyNumberFormat="1" applyFont="1" applyFill="1" applyBorder="1" applyAlignment="1">
      <alignment horizontal="center" vertical="center"/>
    </xf>
    <xf numFmtId="165" fontId="11" fillId="5" borderId="122" xfId="0" applyNumberFormat="1" applyFont="1" applyFill="1" applyBorder="1" applyAlignment="1">
      <alignment horizontal="center" vertical="center"/>
    </xf>
    <xf numFmtId="0" fontId="11" fillId="0" borderId="125" xfId="0" applyFont="1" applyBorder="1" applyAlignment="1">
      <alignment horizontal="left" vertical="center" wrapText="1" indent="2"/>
    </xf>
    <xf numFmtId="0" fontId="11" fillId="3" borderId="0" xfId="0" applyFont="1" applyFill="1" applyAlignment="1">
      <alignment horizontal="left" vertical="center" wrapText="1" indent="1"/>
    </xf>
    <xf numFmtId="0" fontId="11" fillId="0" borderId="0" xfId="0" applyFont="1" applyAlignment="1">
      <alignment horizontal="left" vertical="center" wrapText="1" indent="1"/>
    </xf>
    <xf numFmtId="0" fontId="11" fillId="3" borderId="125" xfId="0" applyFont="1" applyFill="1" applyBorder="1" applyAlignment="1">
      <alignment horizontal="left" vertical="center" wrapText="1" indent="2"/>
    </xf>
    <xf numFmtId="0" fontId="11" fillId="3" borderId="87" xfId="0" applyFont="1" applyFill="1" applyBorder="1" applyAlignment="1">
      <alignment horizontal="left" vertical="center" wrapText="1" indent="2"/>
    </xf>
    <xf numFmtId="0" fontId="11" fillId="0" borderId="128" xfId="0" applyFont="1" applyBorder="1" applyAlignment="1">
      <alignment horizontal="left" vertical="center" wrapText="1" indent="2"/>
    </xf>
    <xf numFmtId="0" fontId="11" fillId="3" borderId="87" xfId="0" applyFont="1" applyFill="1" applyBorder="1" applyAlignment="1">
      <alignment horizontal="left" vertical="center" wrapText="1" indent="1"/>
    </xf>
    <xf numFmtId="0" fontId="11" fillId="0" borderId="87" xfId="0" applyFont="1" applyBorder="1" applyAlignment="1">
      <alignment horizontal="left" vertical="center" wrapText="1" indent="1"/>
    </xf>
    <xf numFmtId="0" fontId="11" fillId="0" borderId="87" xfId="0" applyFont="1" applyBorder="1" applyAlignment="1">
      <alignment horizontal="left" vertical="center" wrapText="1" indent="2"/>
    </xf>
    <xf numFmtId="0" fontId="11" fillId="3" borderId="128" xfId="0" applyFont="1" applyFill="1" applyBorder="1" applyAlignment="1">
      <alignment horizontal="left" vertical="center" wrapText="1" indent="2"/>
    </xf>
    <xf numFmtId="165" fontId="11" fillId="3" borderId="120" xfId="0" applyNumberFormat="1" applyFont="1" applyFill="1" applyBorder="1" applyAlignment="1">
      <alignment horizontal="center" vertical="center"/>
    </xf>
    <xf numFmtId="0" fontId="14" fillId="9" borderId="127" xfId="0" applyFont="1" applyFill="1" applyBorder="1" applyAlignment="1">
      <alignment horizontal="left" vertical="center" wrapText="1" indent="1"/>
    </xf>
    <xf numFmtId="0" fontId="11" fillId="9" borderId="124" xfId="0" applyFont="1" applyFill="1" applyBorder="1" applyAlignment="1">
      <alignment horizontal="left" vertical="center" wrapText="1" indent="1"/>
    </xf>
    <xf numFmtId="165" fontId="14" fillId="9" borderId="129" xfId="0" applyNumberFormat="1" applyFont="1" applyFill="1" applyBorder="1" applyAlignment="1">
      <alignment horizontal="center" vertical="center"/>
    </xf>
    <xf numFmtId="165" fontId="14" fillId="9" borderId="124" xfId="0" applyNumberFormat="1" applyFont="1" applyFill="1" applyBorder="1" applyAlignment="1">
      <alignment horizontal="center" vertical="center"/>
    </xf>
    <xf numFmtId="165" fontId="14" fillId="9" borderId="130" xfId="0" applyNumberFormat="1" applyFont="1" applyFill="1" applyBorder="1" applyAlignment="1">
      <alignment horizontal="center" vertical="center"/>
    </xf>
    <xf numFmtId="165" fontId="14" fillId="9" borderId="131" xfId="0" applyNumberFormat="1" applyFont="1" applyFill="1" applyBorder="1" applyAlignment="1">
      <alignment horizontal="center" vertical="center"/>
    </xf>
    <xf numFmtId="165" fontId="14" fillId="9" borderId="126" xfId="0" applyNumberFormat="1" applyFont="1" applyFill="1" applyBorder="1" applyAlignment="1">
      <alignment horizontal="center" vertical="center"/>
    </xf>
    <xf numFmtId="0" fontId="3" fillId="9" borderId="7" xfId="0" applyFont="1" applyFill="1" applyBorder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14" fillId="9" borderId="88" xfId="0" applyFont="1" applyFill="1" applyBorder="1" applyAlignment="1">
      <alignment horizontal="left" vertical="center" wrapText="1" indent="1"/>
    </xf>
    <xf numFmtId="0" fontId="14" fillId="9" borderId="10" xfId="0" applyFont="1" applyFill="1" applyBorder="1" applyAlignment="1">
      <alignment horizontal="left" vertical="center" wrapText="1" indent="1"/>
    </xf>
    <xf numFmtId="165" fontId="14" fillId="9" borderId="116" xfId="0" applyNumberFormat="1" applyFont="1" applyFill="1" applyBorder="1" applyAlignment="1">
      <alignment horizontal="center" vertical="center"/>
    </xf>
    <xf numFmtId="165" fontId="14" fillId="9" borderId="117" xfId="0" applyNumberFormat="1" applyFont="1" applyFill="1" applyBorder="1" applyAlignment="1">
      <alignment horizontal="center" vertical="center"/>
    </xf>
    <xf numFmtId="165" fontId="14" fillId="9" borderId="132" xfId="0" applyNumberFormat="1" applyFont="1" applyFill="1" applyBorder="1" applyAlignment="1">
      <alignment horizontal="center" vertical="center"/>
    </xf>
    <xf numFmtId="165" fontId="14" fillId="9" borderId="38" xfId="0" applyNumberFormat="1" applyFont="1" applyFill="1" applyBorder="1" applyAlignment="1">
      <alignment horizontal="center" vertical="center"/>
    </xf>
    <xf numFmtId="9" fontId="34" fillId="8" borderId="0" xfId="3" applyFont="1" applyFill="1"/>
    <xf numFmtId="3" fontId="14" fillId="8" borderId="0" xfId="0" applyNumberFormat="1" applyFont="1" applyFill="1"/>
    <xf numFmtId="167" fontId="14" fillId="8" borderId="0" xfId="3" applyNumberFormat="1" applyFont="1" applyFill="1"/>
    <xf numFmtId="10" fontId="14" fillId="8" borderId="0" xfId="2" applyNumberFormat="1" applyFont="1" applyFill="1"/>
    <xf numFmtId="0" fontId="14" fillId="8" borderId="0" xfId="0" applyFont="1" applyFill="1"/>
    <xf numFmtId="0" fontId="3" fillId="9" borderId="2" xfId="0" applyFont="1" applyFill="1" applyBorder="1" applyAlignment="1">
      <alignment horizontal="center" vertical="center"/>
    </xf>
    <xf numFmtId="0" fontId="3" fillId="9" borderId="0" xfId="0" applyFont="1" applyFill="1" applyAlignment="1">
      <alignment horizontal="center"/>
    </xf>
    <xf numFmtId="0" fontId="3" fillId="9" borderId="3" xfId="0" applyFont="1" applyFill="1" applyBorder="1"/>
    <xf numFmtId="0" fontId="3" fillId="9" borderId="0" xfId="0" applyFont="1" applyFill="1"/>
    <xf numFmtId="0" fontId="35" fillId="3" borderId="2" xfId="0" applyFont="1" applyFill="1" applyBorder="1"/>
    <xf numFmtId="0" fontId="35" fillId="3" borderId="0" xfId="0" applyFont="1" applyFill="1" applyAlignment="1">
      <alignment horizontal="left"/>
    </xf>
    <xf numFmtId="0" fontId="35" fillId="3" borderId="0" xfId="0" applyFont="1" applyFill="1"/>
    <xf numFmtId="41" fontId="35" fillId="3" borderId="87" xfId="0" applyNumberFormat="1" applyFont="1" applyFill="1" applyBorder="1" applyAlignment="1">
      <alignment horizontal="right"/>
    </xf>
    <xf numFmtId="0" fontId="35" fillId="0" borderId="0" xfId="0" applyFont="1"/>
    <xf numFmtId="0" fontId="35" fillId="6" borderId="2" xfId="0" applyFont="1" applyFill="1" applyBorder="1"/>
    <xf numFmtId="0" fontId="35" fillId="6" borderId="0" xfId="0" applyFont="1" applyFill="1" applyAlignment="1">
      <alignment horizontal="left"/>
    </xf>
    <xf numFmtId="0" fontId="35" fillId="6" borderId="0" xfId="0" applyFont="1" applyFill="1"/>
    <xf numFmtId="41" fontId="35" fillId="6" borderId="87" xfId="0" applyNumberFormat="1" applyFont="1" applyFill="1" applyBorder="1" applyAlignment="1">
      <alignment horizontal="right"/>
    </xf>
    <xf numFmtId="0" fontId="3" fillId="0" borderId="85" xfId="0" applyFont="1" applyBorder="1"/>
    <xf numFmtId="0" fontId="3" fillId="0" borderId="16" xfId="0" applyFont="1" applyBorder="1"/>
    <xf numFmtId="41" fontId="3" fillId="0" borderId="88" xfId="0" applyNumberFormat="1" applyFont="1" applyBorder="1" applyAlignment="1">
      <alignment horizontal="right"/>
    </xf>
    <xf numFmtId="0" fontId="15" fillId="3" borderId="10" xfId="0" applyFont="1" applyFill="1" applyBorder="1"/>
    <xf numFmtId="41" fontId="15" fillId="3" borderId="23" xfId="0" applyNumberFormat="1" applyFont="1" applyFill="1" applyBorder="1" applyAlignment="1">
      <alignment horizontal="right"/>
    </xf>
    <xf numFmtId="41" fontId="15" fillId="3" borderId="21" xfId="0" applyNumberFormat="1" applyFont="1" applyFill="1" applyBorder="1" applyAlignment="1">
      <alignment horizontal="right"/>
    </xf>
    <xf numFmtId="41" fontId="15" fillId="3" borderId="19" xfId="0" applyNumberFormat="1" applyFont="1" applyFill="1" applyBorder="1" applyAlignment="1">
      <alignment horizontal="right"/>
    </xf>
    <xf numFmtId="41" fontId="15" fillId="3" borderId="39" xfId="0" applyNumberFormat="1" applyFont="1" applyFill="1" applyBorder="1" applyAlignment="1">
      <alignment horizontal="right"/>
    </xf>
    <xf numFmtId="0" fontId="15" fillId="3" borderId="9" xfId="0" applyFont="1" applyFill="1" applyBorder="1" applyAlignment="1">
      <alignment horizontal="left" indent="1"/>
    </xf>
    <xf numFmtId="0" fontId="15" fillId="2" borderId="34" xfId="0" applyFont="1" applyFill="1" applyBorder="1" applyAlignment="1">
      <alignment horizontal="left"/>
    </xf>
    <xf numFmtId="0" fontId="15" fillId="2" borderId="34" xfId="0" applyFont="1" applyFill="1" applyBorder="1"/>
    <xf numFmtId="0" fontId="15" fillId="2" borderId="35" xfId="0" applyFont="1" applyFill="1" applyBorder="1" applyAlignment="1">
      <alignment horizontal="center"/>
    </xf>
    <xf numFmtId="0" fontId="15" fillId="2" borderId="36" xfId="0" applyFont="1" applyFill="1" applyBorder="1" applyAlignment="1">
      <alignment horizontal="center"/>
    </xf>
    <xf numFmtId="0" fontId="15" fillId="2" borderId="37" xfId="0" applyFont="1" applyFill="1" applyBorder="1" applyAlignment="1">
      <alignment horizontal="center"/>
    </xf>
    <xf numFmtId="0" fontId="15" fillId="2" borderId="38" xfId="0" applyFont="1" applyFill="1" applyBorder="1" applyAlignment="1">
      <alignment horizontal="center"/>
    </xf>
    <xf numFmtId="0" fontId="15" fillId="2" borderId="10" xfId="0" applyFont="1" applyFill="1" applyBorder="1" applyAlignment="1">
      <alignment horizontal="center"/>
    </xf>
    <xf numFmtId="0" fontId="15" fillId="6" borderId="9" xfId="0" applyFont="1" applyFill="1" applyBorder="1" applyAlignment="1">
      <alignment horizontal="left" indent="1"/>
    </xf>
    <xf numFmtId="0" fontId="15" fillId="6" borderId="10" xfId="0" applyFont="1" applyFill="1" applyBorder="1"/>
    <xf numFmtId="41" fontId="15" fillId="6" borderId="79" xfId="0" applyNumberFormat="1" applyFont="1" applyFill="1" applyBorder="1" applyAlignment="1">
      <alignment horizontal="right"/>
    </xf>
    <xf numFmtId="41" fontId="15" fillId="6" borderId="98" xfId="0" applyNumberFormat="1" applyFont="1" applyFill="1" applyBorder="1" applyAlignment="1">
      <alignment horizontal="right"/>
    </xf>
    <xf numFmtId="41" fontId="15" fillId="6" borderId="99" xfId="0" applyNumberFormat="1" applyFont="1" applyFill="1" applyBorder="1" applyAlignment="1">
      <alignment horizontal="right"/>
    </xf>
    <xf numFmtId="41" fontId="15" fillId="6" borderId="100" xfId="0" applyNumberFormat="1" applyFont="1" applyFill="1" applyBorder="1" applyAlignment="1">
      <alignment horizontal="right"/>
    </xf>
    <xf numFmtId="41" fontId="15" fillId="6" borderId="38" xfId="0" applyNumberFormat="1" applyFont="1" applyFill="1" applyBorder="1" applyAlignment="1">
      <alignment horizontal="right"/>
    </xf>
    <xf numFmtId="3" fontId="3" fillId="6" borderId="0" xfId="0" applyNumberFormat="1" applyFont="1" applyFill="1"/>
    <xf numFmtId="0" fontId="15" fillId="2" borderId="53" xfId="0" applyFont="1" applyFill="1" applyBorder="1" applyAlignment="1">
      <alignment horizontal="center"/>
    </xf>
    <xf numFmtId="0" fontId="15" fillId="2" borderId="59" xfId="0" applyFont="1" applyFill="1" applyBorder="1" applyAlignment="1">
      <alignment horizontal="center"/>
    </xf>
    <xf numFmtId="0" fontId="15" fillId="2" borderId="26" xfId="0" applyFont="1" applyFill="1" applyBorder="1" applyAlignment="1">
      <alignment horizontal="center"/>
    </xf>
    <xf numFmtId="0" fontId="15" fillId="2" borderId="0" xfId="0" applyFont="1" applyFill="1" applyAlignment="1">
      <alignment horizontal="center"/>
    </xf>
    <xf numFmtId="41" fontId="15" fillId="6" borderId="23" xfId="0" applyNumberFormat="1" applyFont="1" applyFill="1" applyBorder="1" applyAlignment="1">
      <alignment horizontal="right"/>
    </xf>
    <xf numFmtId="41" fontId="15" fillId="6" borderId="21" xfId="0" applyNumberFormat="1" applyFont="1" applyFill="1" applyBorder="1" applyAlignment="1">
      <alignment horizontal="right"/>
    </xf>
    <xf numFmtId="41" fontId="15" fillId="6" borderId="9" xfId="0" applyNumberFormat="1" applyFont="1" applyFill="1" applyBorder="1" applyAlignment="1">
      <alignment horizontal="right"/>
    </xf>
    <xf numFmtId="41" fontId="15" fillId="6" borderId="102" xfId="0" applyNumberFormat="1" applyFont="1" applyFill="1" applyBorder="1" applyAlignment="1">
      <alignment horizontal="right"/>
    </xf>
    <xf numFmtId="41" fontId="15" fillId="6" borderId="101" xfId="0" applyNumberFormat="1" applyFont="1" applyFill="1" applyBorder="1" applyAlignment="1">
      <alignment horizontal="right"/>
    </xf>
    <xf numFmtId="0" fontId="15" fillId="2" borderId="23" xfId="0" applyFont="1" applyFill="1" applyBorder="1" applyAlignment="1">
      <alignment horizontal="center"/>
    </xf>
    <xf numFmtId="0" fontId="15" fillId="2" borderId="11" xfId="0" applyFont="1" applyFill="1" applyBorder="1" applyAlignment="1">
      <alignment horizontal="center"/>
    </xf>
    <xf numFmtId="0" fontId="14" fillId="5" borderId="9" xfId="0" applyFont="1" applyFill="1" applyBorder="1" applyAlignment="1">
      <alignment horizontal="left" indent="1"/>
    </xf>
    <xf numFmtId="0" fontId="15" fillId="5" borderId="10" xfId="0" applyFont="1" applyFill="1" applyBorder="1"/>
    <xf numFmtId="41" fontId="15" fillId="5" borderId="23" xfId="0" applyNumberFormat="1" applyFont="1" applyFill="1" applyBorder="1" applyAlignment="1">
      <alignment horizontal="right"/>
    </xf>
    <xf numFmtId="41" fontId="15" fillId="5" borderId="19" xfId="0" applyNumberFormat="1" applyFont="1" applyFill="1" applyBorder="1" applyAlignment="1">
      <alignment horizontal="right"/>
    </xf>
    <xf numFmtId="41" fontId="15" fillId="5" borderId="21" xfId="0" applyNumberFormat="1" applyFont="1" applyFill="1" applyBorder="1" applyAlignment="1">
      <alignment horizontal="right"/>
    </xf>
    <xf numFmtId="41" fontId="15" fillId="5" borderId="39" xfId="0" applyNumberFormat="1" applyFont="1" applyFill="1" applyBorder="1" applyAlignment="1">
      <alignment horizontal="right"/>
    </xf>
    <xf numFmtId="0" fontId="14" fillId="3" borderId="9" xfId="0" applyFont="1" applyFill="1" applyBorder="1" applyAlignment="1">
      <alignment horizontal="left" indent="1"/>
    </xf>
    <xf numFmtId="0" fontId="15" fillId="2" borderId="1" xfId="0" applyFont="1" applyFill="1" applyBorder="1" applyAlignment="1">
      <alignment horizontal="center"/>
    </xf>
    <xf numFmtId="41" fontId="15" fillId="5" borderId="79" xfId="0" applyNumberFormat="1" applyFont="1" applyFill="1" applyBorder="1" applyAlignment="1">
      <alignment horizontal="right"/>
    </xf>
    <xf numFmtId="41" fontId="15" fillId="5" borderId="17" xfId="0" applyNumberFormat="1" applyFont="1" applyFill="1" applyBorder="1" applyAlignment="1">
      <alignment horizontal="right"/>
    </xf>
    <xf numFmtId="41" fontId="15" fillId="5" borderId="18" xfId="0" applyNumberFormat="1" applyFont="1" applyFill="1" applyBorder="1" applyAlignment="1">
      <alignment horizontal="right"/>
    </xf>
    <xf numFmtId="0" fontId="34" fillId="0" borderId="0" xfId="0" applyFont="1"/>
    <xf numFmtId="166" fontId="14" fillId="3" borderId="38" xfId="1" applyNumberFormat="1" applyFont="1" applyFill="1" applyBorder="1" applyAlignment="1">
      <alignment horizontal="right"/>
    </xf>
    <xf numFmtId="0" fontId="36" fillId="2" borderId="28" xfId="0" applyFont="1" applyFill="1" applyBorder="1" applyAlignment="1">
      <alignment horizontal="center"/>
    </xf>
    <xf numFmtId="0" fontId="36" fillId="2" borderId="39" xfId="0" applyFont="1" applyFill="1" applyBorder="1" applyAlignment="1">
      <alignment horizontal="center"/>
    </xf>
    <xf numFmtId="0" fontId="15" fillId="2" borderId="3" xfId="0" applyFont="1" applyFill="1" applyBorder="1" applyAlignment="1">
      <alignment horizontal="center"/>
    </xf>
    <xf numFmtId="0" fontId="37" fillId="0" borderId="0" xfId="0" applyFont="1" applyAlignment="1">
      <alignment horizontal="centerContinuous"/>
    </xf>
    <xf numFmtId="0" fontId="17" fillId="0" borderId="0" xfId="0" applyFont="1" applyAlignment="1">
      <alignment horizontal="center"/>
    </xf>
    <xf numFmtId="0" fontId="15" fillId="0" borderId="105" xfId="0" applyFont="1" applyBorder="1" applyAlignment="1">
      <alignment horizontal="center"/>
    </xf>
    <xf numFmtId="166" fontId="14" fillId="0" borderId="108" xfId="1" applyNumberFormat="1" applyFont="1" applyBorder="1" applyAlignment="1">
      <alignment horizontal="right"/>
    </xf>
    <xf numFmtId="166" fontId="14" fillId="0" borderId="76" xfId="1" applyNumberFormat="1" applyFont="1" applyBorder="1" applyAlignment="1">
      <alignment horizontal="right"/>
    </xf>
    <xf numFmtId="166" fontId="14" fillId="0" borderId="109" xfId="1" applyNumberFormat="1" applyFont="1" applyBorder="1" applyAlignment="1">
      <alignment horizontal="right"/>
    </xf>
    <xf numFmtId="3" fontId="11" fillId="0" borderId="86" xfId="1" applyNumberFormat="1" applyFont="1" applyBorder="1" applyAlignment="1">
      <alignment horizontal="center" vertical="center"/>
    </xf>
    <xf numFmtId="3" fontId="11" fillId="3" borderId="87" xfId="1" applyNumberFormat="1" applyFont="1" applyFill="1" applyBorder="1" applyAlignment="1">
      <alignment horizontal="center" vertical="center"/>
    </xf>
    <xf numFmtId="3" fontId="11" fillId="0" borderId="87" xfId="1" applyNumberFormat="1" applyFont="1" applyBorder="1" applyAlignment="1">
      <alignment horizontal="center" vertical="center"/>
    </xf>
    <xf numFmtId="3" fontId="11" fillId="3" borderId="133" xfId="1" applyNumberFormat="1" applyFont="1" applyFill="1" applyBorder="1" applyAlignment="1">
      <alignment horizontal="center" vertical="center"/>
    </xf>
    <xf numFmtId="0" fontId="15" fillId="0" borderId="134" xfId="0" applyFont="1" applyBorder="1" applyAlignment="1">
      <alignment horizontal="center"/>
    </xf>
    <xf numFmtId="166" fontId="11" fillId="3" borderId="40" xfId="1" applyNumberFormat="1" applyFont="1" applyFill="1" applyBorder="1" applyAlignment="1">
      <alignment horizontal="right"/>
    </xf>
    <xf numFmtId="0" fontId="17" fillId="0" borderId="0" xfId="0" applyFont="1" applyAlignment="1">
      <alignment horizontal="left"/>
    </xf>
    <xf numFmtId="0" fontId="14" fillId="2" borderId="28" xfId="0" applyFont="1" applyFill="1" applyBorder="1" applyAlignment="1">
      <alignment horizontal="center"/>
    </xf>
    <xf numFmtId="0" fontId="14" fillId="2" borderId="39" xfId="0" applyFont="1" applyFill="1" applyBorder="1" applyAlignment="1">
      <alignment horizontal="center"/>
    </xf>
    <xf numFmtId="0" fontId="14" fillId="2" borderId="63" xfId="0" applyFont="1" applyFill="1" applyBorder="1" applyAlignment="1">
      <alignment horizontal="center"/>
    </xf>
    <xf numFmtId="0" fontId="14" fillId="2" borderId="65" xfId="0" applyFont="1" applyFill="1" applyBorder="1" applyAlignment="1">
      <alignment horizontal="center"/>
    </xf>
    <xf numFmtId="0" fontId="15" fillId="2" borderId="27" xfId="0" applyFont="1" applyFill="1" applyBorder="1" applyAlignment="1">
      <alignment horizontal="center"/>
    </xf>
    <xf numFmtId="0" fontId="15" fillId="2" borderId="16" xfId="0" applyFont="1" applyFill="1" applyBorder="1" applyAlignment="1">
      <alignment horizontal="center"/>
    </xf>
    <xf numFmtId="0" fontId="15" fillId="2" borderId="84" xfId="0" applyFont="1" applyFill="1" applyBorder="1" applyAlignment="1">
      <alignment horizontal="center"/>
    </xf>
    <xf numFmtId="0" fontId="15" fillId="2" borderId="138" xfId="0" applyFont="1" applyFill="1" applyBorder="1" applyAlignment="1">
      <alignment horizontal="center"/>
    </xf>
    <xf numFmtId="166" fontId="14" fillId="0" borderId="77" xfId="1" applyNumberFormat="1" applyFont="1" applyBorder="1" applyAlignment="1">
      <alignment horizontal="right"/>
    </xf>
    <xf numFmtId="0" fontId="36" fillId="0" borderId="0" xfId="0" applyFont="1" applyAlignment="1">
      <alignment horizontal="center"/>
    </xf>
    <xf numFmtId="0" fontId="14" fillId="2" borderId="35" xfId="0" applyFont="1" applyFill="1" applyBorder="1" applyAlignment="1">
      <alignment horizontal="center"/>
    </xf>
    <xf numFmtId="0" fontId="15" fillId="2" borderId="95" xfId="0" applyFont="1" applyFill="1" applyBorder="1" applyAlignment="1">
      <alignment horizontal="center"/>
    </xf>
    <xf numFmtId="0" fontId="15" fillId="2" borderId="115" xfId="0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166" fontId="14" fillId="3" borderId="21" xfId="1" applyNumberFormat="1" applyFont="1" applyFill="1" applyBorder="1" applyAlignment="1">
      <alignment horizontal="right"/>
    </xf>
    <xf numFmtId="41" fontId="14" fillId="6" borderId="39" xfId="0" applyNumberFormat="1" applyFont="1" applyFill="1" applyBorder="1" applyAlignment="1">
      <alignment horizontal="center"/>
    </xf>
    <xf numFmtId="41" fontId="14" fillId="6" borderId="23" xfId="0" applyNumberFormat="1" applyFont="1" applyFill="1" applyBorder="1" applyAlignment="1">
      <alignment horizontal="right"/>
    </xf>
    <xf numFmtId="41" fontId="14" fillId="6" borderId="21" xfId="0" applyNumberFormat="1" applyFont="1" applyFill="1" applyBorder="1" applyAlignment="1">
      <alignment horizontal="right"/>
    </xf>
    <xf numFmtId="0" fontId="14" fillId="3" borderId="83" xfId="0" applyFont="1" applyFill="1" applyBorder="1" applyAlignment="1">
      <alignment horizontal="center"/>
    </xf>
    <xf numFmtId="41" fontId="14" fillId="3" borderId="27" xfId="0" applyNumberFormat="1" applyFont="1" applyFill="1" applyBorder="1" applyAlignment="1">
      <alignment horizontal="right"/>
    </xf>
    <xf numFmtId="41" fontId="14" fillId="3" borderId="16" xfId="0" applyNumberFormat="1" applyFont="1" applyFill="1" applyBorder="1" applyAlignment="1">
      <alignment horizontal="right"/>
    </xf>
    <xf numFmtId="41" fontId="14" fillId="3" borderId="84" xfId="0" applyNumberFormat="1" applyFont="1" applyFill="1" applyBorder="1" applyAlignment="1">
      <alignment horizontal="right"/>
    </xf>
    <xf numFmtId="41" fontId="14" fillId="3" borderId="71" xfId="0" applyNumberFormat="1" applyFont="1" applyFill="1" applyBorder="1" applyAlignment="1">
      <alignment horizontal="right"/>
    </xf>
    <xf numFmtId="0" fontId="14" fillId="3" borderId="83" xfId="1" applyNumberFormat="1" applyFont="1" applyFill="1" applyBorder="1" applyAlignment="1">
      <alignment horizontal="center"/>
    </xf>
    <xf numFmtId="0" fontId="11" fillId="3" borderId="110" xfId="0" applyFont="1" applyFill="1" applyBorder="1" applyAlignment="1">
      <alignment horizontal="center"/>
    </xf>
    <xf numFmtId="41" fontId="11" fillId="3" borderId="82" xfId="0" applyNumberFormat="1" applyFont="1" applyFill="1" applyBorder="1" applyAlignment="1">
      <alignment horizontal="right"/>
    </xf>
    <xf numFmtId="41" fontId="11" fillId="3" borderId="89" xfId="0" applyNumberFormat="1" applyFont="1" applyFill="1" applyBorder="1" applyAlignment="1">
      <alignment horizontal="right"/>
    </xf>
    <xf numFmtId="41" fontId="11" fillId="3" borderId="74" xfId="0" applyNumberFormat="1" applyFont="1" applyFill="1" applyBorder="1" applyAlignment="1">
      <alignment horizontal="right"/>
    </xf>
    <xf numFmtId="41" fontId="11" fillId="3" borderId="140" xfId="0" applyNumberFormat="1" applyFont="1" applyFill="1" applyBorder="1" applyAlignment="1">
      <alignment horizontal="right"/>
    </xf>
    <xf numFmtId="166" fontId="14" fillId="3" borderId="27" xfId="0" applyNumberFormat="1" applyFont="1" applyFill="1" applyBorder="1" applyAlignment="1">
      <alignment horizontal="right"/>
    </xf>
    <xf numFmtId="166" fontId="14" fillId="3" borderId="16" xfId="0" applyNumberFormat="1" applyFont="1" applyFill="1" applyBorder="1" applyAlignment="1">
      <alignment horizontal="right"/>
    </xf>
    <xf numFmtId="166" fontId="14" fillId="3" borderId="84" xfId="0" applyNumberFormat="1" applyFont="1" applyFill="1" applyBorder="1" applyAlignment="1">
      <alignment horizontal="right"/>
    </xf>
    <xf numFmtId="166" fontId="14" fillId="0" borderId="16" xfId="0" applyNumberFormat="1" applyFont="1" applyBorder="1" applyAlignment="1">
      <alignment horizontal="center"/>
    </xf>
    <xf numFmtId="166" fontId="14" fillId="4" borderId="79" xfId="0" applyNumberFormat="1" applyFont="1" applyFill="1" applyBorder="1" applyAlignment="1">
      <alignment horizontal="center" vertical="center"/>
    </xf>
    <xf numFmtId="166" fontId="14" fillId="4" borderId="17" xfId="0" applyNumberFormat="1" applyFont="1" applyFill="1" applyBorder="1" applyAlignment="1">
      <alignment horizontal="center" vertical="center"/>
    </xf>
    <xf numFmtId="166" fontId="14" fillId="4" borderId="18" xfId="0" applyNumberFormat="1" applyFont="1" applyFill="1" applyBorder="1" applyAlignment="1">
      <alignment horizontal="center" vertical="center"/>
    </xf>
    <xf numFmtId="0" fontId="14" fillId="3" borderId="71" xfId="0" applyFont="1" applyFill="1" applyBorder="1" applyAlignment="1">
      <alignment horizontal="center"/>
    </xf>
    <xf numFmtId="3" fontId="14" fillId="3" borderId="17" xfId="0" applyNumberFormat="1" applyFont="1" applyFill="1" applyBorder="1" applyAlignment="1">
      <alignment horizontal="center" vertical="center"/>
    </xf>
    <xf numFmtId="3" fontId="14" fillId="3" borderId="72" xfId="0" applyNumberFormat="1" applyFont="1" applyFill="1" applyBorder="1" applyAlignment="1">
      <alignment horizontal="center" vertical="center"/>
    </xf>
    <xf numFmtId="3" fontId="14" fillId="3" borderId="18" xfId="0" applyNumberFormat="1" applyFont="1" applyFill="1" applyBorder="1" applyAlignment="1">
      <alignment horizontal="center" vertical="center"/>
    </xf>
    <xf numFmtId="0" fontId="14" fillId="2" borderId="36" xfId="0" applyFont="1" applyFill="1" applyBorder="1" applyAlignment="1">
      <alignment horizontal="center"/>
    </xf>
    <xf numFmtId="0" fontId="14" fillId="2" borderId="47" xfId="0" applyFont="1" applyFill="1" applyBorder="1" applyAlignment="1">
      <alignment horizontal="center"/>
    </xf>
    <xf numFmtId="0" fontId="14" fillId="2" borderId="48" xfId="0" applyFont="1" applyFill="1" applyBorder="1" applyAlignment="1">
      <alignment horizontal="center"/>
    </xf>
    <xf numFmtId="0" fontId="14" fillId="2" borderId="37" xfId="0" applyFont="1" applyFill="1" applyBorder="1" applyAlignment="1">
      <alignment horizontal="center"/>
    </xf>
    <xf numFmtId="0" fontId="14" fillId="2" borderId="49" xfId="0" applyFont="1" applyFill="1" applyBorder="1" applyAlignment="1">
      <alignment horizontal="center"/>
    </xf>
    <xf numFmtId="0" fontId="14" fillId="9" borderId="1" xfId="0" applyFont="1" applyFill="1" applyBorder="1" applyAlignment="1">
      <alignment horizontal="center"/>
    </xf>
    <xf numFmtId="0" fontId="14" fillId="9" borderId="26" xfId="0" applyFont="1" applyFill="1" applyBorder="1" applyAlignment="1">
      <alignment horizontal="center"/>
    </xf>
    <xf numFmtId="0" fontId="14" fillId="9" borderId="1" xfId="0" applyFont="1" applyFill="1" applyBorder="1" applyAlignment="1">
      <alignment horizontal="center" vertical="top"/>
    </xf>
    <xf numFmtId="0" fontId="14" fillId="9" borderId="26" xfId="0" applyFont="1" applyFill="1" applyBorder="1" applyAlignment="1">
      <alignment horizontal="center" vertical="top"/>
    </xf>
    <xf numFmtId="0" fontId="14" fillId="9" borderId="86" xfId="0" applyFont="1" applyFill="1" applyBorder="1" applyAlignment="1">
      <alignment horizontal="left" vertical="center" wrapText="1" indent="1"/>
    </xf>
    <xf numFmtId="0" fontId="11" fillId="9" borderId="20" xfId="0" applyFont="1" applyFill="1" applyBorder="1" applyAlignment="1">
      <alignment horizontal="left" vertical="center" wrapText="1" indent="1"/>
    </xf>
    <xf numFmtId="165" fontId="14" fillId="9" borderId="141" xfId="0" applyNumberFormat="1" applyFont="1" applyFill="1" applyBorder="1" applyAlignment="1">
      <alignment horizontal="center" vertical="center"/>
    </xf>
    <xf numFmtId="165" fontId="14" fillId="9" borderId="20" xfId="0" applyNumberFormat="1" applyFont="1" applyFill="1" applyBorder="1" applyAlignment="1">
      <alignment horizontal="center" vertical="center"/>
    </xf>
    <xf numFmtId="165" fontId="14" fillId="9" borderId="142" xfId="0" applyNumberFormat="1" applyFont="1" applyFill="1" applyBorder="1" applyAlignment="1">
      <alignment horizontal="center" vertical="center"/>
    </xf>
    <xf numFmtId="165" fontId="14" fillId="9" borderId="113" xfId="0" applyNumberFormat="1" applyFont="1" applyFill="1" applyBorder="1" applyAlignment="1">
      <alignment horizontal="center" vertical="center"/>
    </xf>
    <xf numFmtId="165" fontId="14" fillId="9" borderId="93" xfId="0" applyNumberFormat="1" applyFont="1" applyFill="1" applyBorder="1" applyAlignment="1">
      <alignment horizontal="center" vertical="center"/>
    </xf>
    <xf numFmtId="165" fontId="11" fillId="0" borderId="143" xfId="0" applyNumberFormat="1" applyFont="1" applyBorder="1" applyAlignment="1">
      <alignment horizontal="center" vertical="center"/>
    </xf>
    <xf numFmtId="165" fontId="14" fillId="9" borderId="144" xfId="0" applyNumberFormat="1" applyFont="1" applyFill="1" applyBorder="1" applyAlignment="1">
      <alignment horizontal="center" vertical="center"/>
    </xf>
    <xf numFmtId="165" fontId="11" fillId="5" borderId="143" xfId="0" applyNumberFormat="1" applyFont="1" applyFill="1" applyBorder="1" applyAlignment="1">
      <alignment horizontal="center" vertical="center"/>
    </xf>
    <xf numFmtId="0" fontId="14" fillId="9" borderId="16" xfId="0" applyFont="1" applyFill="1" applyBorder="1" applyAlignment="1">
      <alignment horizontal="left" vertical="center" wrapText="1" indent="1"/>
    </xf>
    <xf numFmtId="165" fontId="14" fillId="9" borderId="118" xfId="0" applyNumberFormat="1" applyFont="1" applyFill="1" applyBorder="1" applyAlignment="1">
      <alignment horizontal="center" vertical="center"/>
    </xf>
    <xf numFmtId="165" fontId="14" fillId="9" borderId="99" xfId="0" applyNumberFormat="1" applyFont="1" applyFill="1" applyBorder="1" applyAlignment="1">
      <alignment horizontal="center" vertical="center"/>
    </xf>
    <xf numFmtId="165" fontId="14" fillId="9" borderId="145" xfId="0" applyNumberFormat="1" applyFont="1" applyFill="1" applyBorder="1" applyAlignment="1">
      <alignment horizontal="center" vertical="center"/>
    </xf>
    <xf numFmtId="165" fontId="14" fillId="9" borderId="138" xfId="0" applyNumberFormat="1" applyFont="1" applyFill="1" applyBorder="1" applyAlignment="1">
      <alignment horizontal="center" vertical="center"/>
    </xf>
    <xf numFmtId="0" fontId="14" fillId="9" borderId="87" xfId="0" applyFont="1" applyFill="1" applyBorder="1" applyAlignment="1">
      <alignment horizontal="left" vertical="center" wrapText="1" indent="1"/>
    </xf>
    <xf numFmtId="0" fontId="11" fillId="9" borderId="0" xfId="0" applyFont="1" applyFill="1" applyAlignment="1">
      <alignment horizontal="left" vertical="center" wrapText="1" indent="1"/>
    </xf>
    <xf numFmtId="165" fontId="14" fillId="9" borderId="146" xfId="0" applyNumberFormat="1" applyFont="1" applyFill="1" applyBorder="1" applyAlignment="1">
      <alignment horizontal="center" vertical="center"/>
    </xf>
    <xf numFmtId="165" fontId="14" fillId="9" borderId="0" xfId="0" applyNumberFormat="1" applyFont="1" applyFill="1" applyAlignment="1">
      <alignment horizontal="center" vertical="center"/>
    </xf>
    <xf numFmtId="165" fontId="14" fillId="9" borderId="147" xfId="0" applyNumberFormat="1" applyFont="1" applyFill="1" applyBorder="1" applyAlignment="1">
      <alignment horizontal="center" vertical="center"/>
    </xf>
    <xf numFmtId="165" fontId="14" fillId="9" borderId="112" xfId="0" applyNumberFormat="1" applyFont="1" applyFill="1" applyBorder="1" applyAlignment="1">
      <alignment horizontal="center" vertical="center"/>
    </xf>
    <xf numFmtId="165" fontId="14" fillId="9" borderId="148" xfId="0" applyNumberFormat="1" applyFont="1" applyFill="1" applyBorder="1" applyAlignment="1">
      <alignment horizontal="center" vertical="center"/>
    </xf>
    <xf numFmtId="0" fontId="3" fillId="9" borderId="149" xfId="0" applyFont="1" applyFill="1" applyBorder="1" applyAlignment="1">
      <alignment horizontal="center" vertical="center"/>
    </xf>
    <xf numFmtId="0" fontId="3" fillId="9" borderId="85" xfId="0" applyFont="1" applyFill="1" applyBorder="1" applyAlignment="1">
      <alignment horizontal="center" vertical="center"/>
    </xf>
    <xf numFmtId="0" fontId="14" fillId="9" borderId="84" xfId="0" applyFont="1" applyFill="1" applyBorder="1" applyAlignment="1">
      <alignment horizontal="center"/>
    </xf>
    <xf numFmtId="0" fontId="14" fillId="9" borderId="27" xfId="0" applyFont="1" applyFill="1" applyBorder="1" applyAlignment="1">
      <alignment horizontal="center"/>
    </xf>
    <xf numFmtId="0" fontId="15" fillId="2" borderId="4" xfId="0" applyFont="1" applyFill="1" applyBorder="1" applyAlignment="1">
      <alignment horizontal="center"/>
    </xf>
    <xf numFmtId="0" fontId="14" fillId="0" borderId="9" xfId="0" applyFont="1" applyBorder="1" applyAlignment="1">
      <alignment horizontal="left" indent="2"/>
    </xf>
    <xf numFmtId="41" fontId="15" fillId="0" borderId="39" xfId="0" applyNumberFormat="1" applyFont="1" applyBorder="1" applyAlignment="1">
      <alignment horizontal="right"/>
    </xf>
    <xf numFmtId="41" fontId="15" fillId="0" borderId="23" xfId="0" applyNumberFormat="1" applyFont="1" applyBorder="1" applyAlignment="1">
      <alignment horizontal="right"/>
    </xf>
    <xf numFmtId="41" fontId="15" fillId="0" borderId="19" xfId="0" applyNumberFormat="1" applyFont="1" applyBorder="1" applyAlignment="1">
      <alignment horizontal="right"/>
    </xf>
    <xf numFmtId="41" fontId="15" fillId="0" borderId="21" xfId="0" applyNumberFormat="1" applyFont="1" applyBorder="1" applyAlignment="1">
      <alignment horizontal="right"/>
    </xf>
    <xf numFmtId="0" fontId="15" fillId="2" borderId="17" xfId="0" applyFont="1" applyFill="1" applyBorder="1" applyAlignment="1">
      <alignment horizontal="center"/>
    </xf>
    <xf numFmtId="0" fontId="14" fillId="3" borderId="9" xfId="0" applyFont="1" applyFill="1" applyBorder="1" applyAlignment="1">
      <alignment horizontal="left" indent="2"/>
    </xf>
    <xf numFmtId="41" fontId="15" fillId="5" borderId="41" xfId="0" applyNumberFormat="1" applyFont="1" applyFill="1" applyBorder="1" applyAlignment="1">
      <alignment horizontal="right"/>
    </xf>
    <xf numFmtId="0" fontId="14" fillId="5" borderId="9" xfId="0" applyFont="1" applyFill="1" applyBorder="1" applyAlignment="1">
      <alignment horizontal="left" indent="2"/>
    </xf>
    <xf numFmtId="0" fontId="3" fillId="2" borderId="28" xfId="0" applyFont="1" applyFill="1" applyBorder="1" applyAlignment="1">
      <alignment horizontal="center" vertical="justify"/>
    </xf>
    <xf numFmtId="0" fontId="3" fillId="2" borderId="35" xfId="0" applyFont="1" applyFill="1" applyBorder="1" applyAlignment="1">
      <alignment horizontal="center" vertical="justify"/>
    </xf>
    <xf numFmtId="0" fontId="3" fillId="0" borderId="9" xfId="0" applyFont="1" applyBorder="1" applyAlignment="1">
      <alignment horizontal="center" vertical="center"/>
    </xf>
    <xf numFmtId="41" fontId="3" fillId="0" borderId="23" xfId="0" applyNumberFormat="1" applyFont="1" applyBorder="1" applyAlignment="1">
      <alignment horizontal="right" vertical="center"/>
    </xf>
    <xf numFmtId="41" fontId="3" fillId="0" borderId="19" xfId="0" applyNumberFormat="1" applyFont="1" applyBorder="1" applyAlignment="1">
      <alignment horizontal="right" vertical="center"/>
    </xf>
    <xf numFmtId="41" fontId="3" fillId="0" borderId="21" xfId="0" applyNumberFormat="1" applyFont="1" applyBorder="1" applyAlignment="1">
      <alignment horizontal="right" vertical="center"/>
    </xf>
    <xf numFmtId="0" fontId="3" fillId="2" borderId="63" xfId="0" applyFont="1" applyFill="1" applyBorder="1" applyAlignment="1">
      <alignment horizontal="center" vertical="justify"/>
    </xf>
    <xf numFmtId="0" fontId="34" fillId="2" borderId="64" xfId="0" applyFont="1" applyFill="1" applyBorder="1" applyAlignment="1">
      <alignment horizontal="center" vertical="justify"/>
    </xf>
    <xf numFmtId="0" fontId="3" fillId="2" borderId="6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vertical="justify"/>
    </xf>
    <xf numFmtId="0" fontId="3" fillId="2" borderId="28" xfId="0" applyFont="1" applyFill="1" applyBorder="1" applyAlignment="1">
      <alignment horizontal="center"/>
    </xf>
    <xf numFmtId="0" fontId="3" fillId="5" borderId="9" xfId="0" applyFont="1" applyFill="1" applyBorder="1" applyAlignment="1">
      <alignment horizontal="center" vertical="center"/>
    </xf>
    <xf numFmtId="41" fontId="3" fillId="5" borderId="23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0" fontId="3" fillId="2" borderId="63" xfId="0" applyFont="1" applyFill="1" applyBorder="1" applyAlignment="1">
      <alignment horizontal="center"/>
    </xf>
    <xf numFmtId="0" fontId="3" fillId="2" borderId="6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/>
    </xf>
    <xf numFmtId="0" fontId="17" fillId="0" borderId="0" xfId="0" applyFont="1" applyAlignment="1">
      <alignment horizontal="right"/>
    </xf>
    <xf numFmtId="0" fontId="15" fillId="2" borderId="11" xfId="0" applyFont="1" applyFill="1" applyBorder="1"/>
    <xf numFmtId="0" fontId="15" fillId="2" borderId="79" xfId="0" applyFont="1" applyFill="1" applyBorder="1" applyAlignment="1">
      <alignment horizontal="center"/>
    </xf>
    <xf numFmtId="41" fontId="15" fillId="5" borderId="38" xfId="0" applyNumberFormat="1" applyFont="1" applyFill="1" applyBorder="1" applyAlignment="1">
      <alignment horizontal="right"/>
    </xf>
    <xf numFmtId="41" fontId="15" fillId="5" borderId="11" xfId="0" applyNumberFormat="1" applyFont="1" applyFill="1" applyBorder="1" applyAlignment="1">
      <alignment horizontal="right"/>
    </xf>
    <xf numFmtId="0" fontId="14" fillId="2" borderId="8" xfId="0" applyFont="1" applyFill="1" applyBorder="1"/>
    <xf numFmtId="0" fontId="9" fillId="3" borderId="73" xfId="0" applyFont="1" applyFill="1" applyBorder="1"/>
    <xf numFmtId="0" fontId="9" fillId="3" borderId="89" xfId="0" applyFont="1" applyFill="1" applyBorder="1"/>
    <xf numFmtId="41" fontId="9" fillId="3" borderId="89" xfId="0" applyNumberFormat="1" applyFont="1" applyFill="1" applyBorder="1" applyAlignment="1">
      <alignment horizontal="right"/>
    </xf>
    <xf numFmtId="41" fontId="9" fillId="3" borderId="140" xfId="0" applyNumberFormat="1" applyFont="1" applyFill="1" applyBorder="1" applyAlignment="1">
      <alignment horizontal="right"/>
    </xf>
    <xf numFmtId="41" fontId="9" fillId="3" borderId="159" xfId="0" applyNumberFormat="1" applyFont="1" applyFill="1" applyBorder="1" applyAlignment="1">
      <alignment horizontal="right"/>
    </xf>
    <xf numFmtId="41" fontId="9" fillId="3" borderId="82" xfId="0" applyNumberFormat="1" applyFont="1" applyFill="1" applyBorder="1" applyAlignment="1">
      <alignment horizontal="right"/>
    </xf>
    <xf numFmtId="0" fontId="39" fillId="3" borderId="6" xfId="0" applyFont="1" applyFill="1" applyBorder="1"/>
    <xf numFmtId="0" fontId="39" fillId="3" borderId="7" xfId="0" applyFont="1" applyFill="1" applyBorder="1" applyAlignment="1">
      <alignment horizontal="left"/>
    </xf>
    <xf numFmtId="0" fontId="40" fillId="3" borderId="7" xfId="0" applyFont="1" applyFill="1" applyBorder="1"/>
    <xf numFmtId="41" fontId="39" fillId="3" borderId="86" xfId="0" applyNumberFormat="1" applyFont="1" applyFill="1" applyBorder="1" applyAlignment="1">
      <alignment horizontal="right"/>
    </xf>
    <xf numFmtId="0" fontId="24" fillId="2" borderId="35" xfId="0" applyFont="1" applyFill="1" applyBorder="1" applyAlignment="1">
      <alignment horizontal="center"/>
    </xf>
    <xf numFmtId="0" fontId="9" fillId="2" borderId="0" xfId="0" applyFont="1" applyFill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9" fillId="3" borderId="63" xfId="0" applyFont="1" applyFill="1" applyBorder="1" applyAlignment="1">
      <alignment horizontal="center"/>
    </xf>
    <xf numFmtId="166" fontId="11" fillId="3" borderId="92" xfId="1" applyNumberFormat="1" applyFont="1" applyFill="1" applyBorder="1" applyAlignment="1">
      <alignment horizontal="right"/>
    </xf>
    <xf numFmtId="166" fontId="11" fillId="3" borderId="20" xfId="1" applyNumberFormat="1" applyFont="1" applyFill="1" applyBorder="1" applyAlignment="1">
      <alignment horizontal="right"/>
    </xf>
    <xf numFmtId="166" fontId="11" fillId="3" borderId="106" xfId="1" applyNumberFormat="1" applyFont="1" applyFill="1" applyBorder="1" applyAlignment="1">
      <alignment horizontal="right"/>
    </xf>
    <xf numFmtId="166" fontId="11" fillId="3" borderId="93" xfId="1" applyNumberFormat="1" applyFont="1" applyFill="1" applyBorder="1" applyAlignment="1">
      <alignment horizontal="right"/>
    </xf>
    <xf numFmtId="0" fontId="9" fillId="0" borderId="64" xfId="0" applyFont="1" applyBorder="1" applyAlignment="1">
      <alignment horizontal="center"/>
    </xf>
    <xf numFmtId="0" fontId="9" fillId="3" borderId="64" xfId="0" applyFont="1" applyFill="1" applyBorder="1" applyAlignment="1">
      <alignment horizontal="center"/>
    </xf>
    <xf numFmtId="0" fontId="15" fillId="3" borderId="65" xfId="0" applyFont="1" applyFill="1" applyBorder="1" applyAlignment="1">
      <alignment horizontal="center"/>
    </xf>
    <xf numFmtId="166" fontId="14" fillId="3" borderId="27" xfId="1" applyNumberFormat="1" applyFont="1" applyFill="1" applyBorder="1" applyAlignment="1">
      <alignment horizontal="right"/>
    </xf>
    <xf numFmtId="166" fontId="14" fillId="3" borderId="16" xfId="1" applyNumberFormat="1" applyFont="1" applyFill="1" applyBorder="1" applyAlignment="1">
      <alignment horizontal="right"/>
    </xf>
    <xf numFmtId="166" fontId="14" fillId="3" borderId="84" xfId="1" applyNumberFormat="1" applyFont="1" applyFill="1" applyBorder="1" applyAlignment="1">
      <alignment horizontal="right"/>
    </xf>
    <xf numFmtId="166" fontId="14" fillId="3" borderId="138" xfId="1" applyNumberFormat="1" applyFont="1" applyFill="1" applyBorder="1" applyAlignment="1">
      <alignment horizontal="right"/>
    </xf>
    <xf numFmtId="0" fontId="14" fillId="3" borderId="73" xfId="0" applyFont="1" applyFill="1" applyBorder="1"/>
    <xf numFmtId="41" fontId="15" fillId="5" borderId="160" xfId="0" applyNumberFormat="1" applyFont="1" applyFill="1" applyBorder="1" applyAlignment="1">
      <alignment horizontal="right"/>
    </xf>
    <xf numFmtId="41" fontId="15" fillId="5" borderId="74" xfId="0" applyNumberFormat="1" applyFont="1" applyFill="1" applyBorder="1" applyAlignment="1">
      <alignment horizontal="right"/>
    </xf>
    <xf numFmtId="41" fontId="15" fillId="5" borderId="80" xfId="0" applyNumberFormat="1" applyFont="1" applyFill="1" applyBorder="1" applyAlignment="1">
      <alignment horizontal="right"/>
    </xf>
    <xf numFmtId="41" fontId="15" fillId="5" borderId="161" xfId="0" applyNumberFormat="1" applyFont="1" applyFill="1" applyBorder="1" applyAlignment="1">
      <alignment horizontal="right"/>
    </xf>
    <xf numFmtId="41" fontId="15" fillId="5" borderId="81" xfId="0" applyNumberFormat="1" applyFont="1" applyFill="1" applyBorder="1" applyAlignment="1">
      <alignment horizontal="right"/>
    </xf>
    <xf numFmtId="41" fontId="3" fillId="0" borderId="15" xfId="0" applyNumberFormat="1" applyFont="1" applyBorder="1" applyAlignment="1">
      <alignment horizontal="right"/>
    </xf>
    <xf numFmtId="0" fontId="39" fillId="3" borderId="2" xfId="0" applyFont="1" applyFill="1" applyBorder="1"/>
    <xf numFmtId="0" fontId="39" fillId="3" borderId="0" xfId="0" applyFont="1" applyFill="1" applyAlignment="1">
      <alignment horizontal="left"/>
    </xf>
    <xf numFmtId="0" fontId="40" fillId="3" borderId="0" xfId="0" applyFont="1" applyFill="1"/>
    <xf numFmtId="41" fontId="39" fillId="3" borderId="87" xfId="0" applyNumberFormat="1" applyFont="1" applyFill="1" applyBorder="1" applyAlignment="1">
      <alignment horizontal="right"/>
    </xf>
    <xf numFmtId="0" fontId="3" fillId="9" borderId="66" xfId="0" applyFont="1" applyFill="1" applyBorder="1"/>
    <xf numFmtId="0" fontId="3" fillId="9" borderId="20" xfId="0" applyFont="1" applyFill="1" applyBorder="1"/>
    <xf numFmtId="0" fontId="3" fillId="9" borderId="67" xfId="0" applyFont="1" applyFill="1" applyBorder="1"/>
    <xf numFmtId="0" fontId="3" fillId="9" borderId="14" xfId="0" applyFont="1" applyFill="1" applyBorder="1"/>
    <xf numFmtId="0" fontId="3" fillId="9" borderId="15" xfId="0" applyFont="1" applyFill="1" applyBorder="1"/>
    <xf numFmtId="0" fontId="3" fillId="9" borderId="16" xfId="0" applyFont="1" applyFill="1" applyBorder="1"/>
    <xf numFmtId="0" fontId="3" fillId="9" borderId="71" xfId="0" applyFont="1" applyFill="1" applyBorder="1"/>
    <xf numFmtId="3" fontId="0" fillId="0" borderId="0" xfId="0" applyNumberFormat="1"/>
    <xf numFmtId="0" fontId="38" fillId="2" borderId="35" xfId="0" applyFont="1" applyFill="1" applyBorder="1" applyAlignment="1">
      <alignment horizontal="center" vertical="justify"/>
    </xf>
    <xf numFmtId="0" fontId="1" fillId="0" borderId="66" xfId="0" applyFont="1" applyBorder="1" applyAlignment="1">
      <alignment horizontal="center" vertical="center"/>
    </xf>
    <xf numFmtId="41" fontId="1" fillId="0" borderId="106" xfId="0" applyNumberFormat="1" applyFont="1" applyBorder="1" applyAlignment="1">
      <alignment horizontal="right" vertical="center"/>
    </xf>
    <xf numFmtId="41" fontId="1" fillId="0" borderId="67" xfId="0" applyNumberFormat="1" applyFont="1" applyBorder="1" applyAlignment="1">
      <alignment horizontal="right" vertical="center"/>
    </xf>
    <xf numFmtId="41" fontId="1" fillId="0" borderId="68" xfId="0" applyNumberFormat="1" applyFont="1" applyBorder="1" applyAlignment="1">
      <alignment horizontal="right" vertical="center"/>
    </xf>
    <xf numFmtId="41" fontId="1" fillId="0" borderId="92" xfId="0" applyNumberFormat="1" applyFont="1" applyBorder="1" applyAlignment="1">
      <alignment horizontal="right" vertical="center"/>
    </xf>
    <xf numFmtId="41" fontId="1" fillId="0" borderId="93" xfId="0" applyNumberFormat="1" applyFont="1" applyBorder="1" applyAlignment="1">
      <alignment horizontal="right" vertical="center"/>
    </xf>
    <xf numFmtId="0" fontId="1" fillId="3" borderId="14" xfId="0" applyFont="1" applyFill="1" applyBorder="1" applyAlignment="1">
      <alignment horizontal="center" vertical="center"/>
    </xf>
    <xf numFmtId="41" fontId="1" fillId="3" borderId="94" xfId="0" applyNumberFormat="1" applyFont="1" applyFill="1" applyBorder="1" applyAlignment="1">
      <alignment horizontal="right" vertical="center"/>
    </xf>
    <xf numFmtId="0" fontId="1" fillId="0" borderId="14" xfId="0" applyFont="1" applyBorder="1" applyAlignment="1">
      <alignment horizontal="center" vertical="center"/>
    </xf>
    <xf numFmtId="41" fontId="1" fillId="0" borderId="94" xfId="0" applyNumberFormat="1" applyFont="1" applyBorder="1" applyAlignment="1">
      <alignment horizontal="right" vertical="center"/>
    </xf>
    <xf numFmtId="0" fontId="1" fillId="3" borderId="15" xfId="0" applyFont="1" applyFill="1" applyBorder="1" applyAlignment="1">
      <alignment horizontal="center" vertical="center"/>
    </xf>
    <xf numFmtId="41" fontId="1" fillId="3" borderId="84" xfId="0" applyNumberFormat="1" applyFont="1" applyFill="1" applyBorder="1" applyAlignment="1">
      <alignment horizontal="right" vertical="center"/>
    </xf>
    <xf numFmtId="41" fontId="1" fillId="3" borderId="71" xfId="0" applyNumberFormat="1" applyFont="1" applyFill="1" applyBorder="1" applyAlignment="1">
      <alignment horizontal="right" vertical="center"/>
    </xf>
    <xf numFmtId="41" fontId="1" fillId="3" borderId="72" xfId="0" applyNumberFormat="1" applyFont="1" applyFill="1" applyBorder="1" applyAlignment="1">
      <alignment horizontal="right" vertical="center"/>
    </xf>
    <xf numFmtId="41" fontId="1" fillId="3" borderId="27" xfId="0" applyNumberFormat="1" applyFont="1" applyFill="1" applyBorder="1" applyAlignment="1">
      <alignment horizontal="right" vertical="center"/>
    </xf>
    <xf numFmtId="41" fontId="1" fillId="3" borderId="138" xfId="0" applyNumberFormat="1" applyFont="1" applyFill="1" applyBorder="1" applyAlignment="1">
      <alignment horizontal="right" vertical="center"/>
    </xf>
    <xf numFmtId="0" fontId="13" fillId="2" borderId="2" xfId="0" applyFont="1" applyFill="1" applyBorder="1" applyAlignment="1">
      <alignment horizontal="center"/>
    </xf>
    <xf numFmtId="0" fontId="38" fillId="2" borderId="64" xfId="0" applyFont="1" applyFill="1" applyBorder="1" applyAlignment="1">
      <alignment horizontal="center" vertical="center"/>
    </xf>
    <xf numFmtId="41" fontId="1" fillId="0" borderId="24" xfId="0" applyNumberFormat="1" applyFont="1" applyBorder="1" applyAlignment="1">
      <alignment horizontal="right" vertical="center"/>
    </xf>
    <xf numFmtId="41" fontId="1" fillId="0" borderId="25" xfId="0" applyNumberFormat="1" applyFont="1" applyBorder="1" applyAlignment="1">
      <alignment horizontal="right" vertical="center"/>
    </xf>
    <xf numFmtId="41" fontId="1" fillId="3" borderId="13" xfId="0" applyNumberFormat="1" applyFont="1" applyFill="1" applyBorder="1" applyAlignment="1">
      <alignment horizontal="right" vertical="center"/>
    </xf>
    <xf numFmtId="41" fontId="1" fillId="4" borderId="13" xfId="0" applyNumberFormat="1" applyFont="1" applyFill="1" applyBorder="1" applyAlignment="1">
      <alignment horizontal="right" vertical="center"/>
    </xf>
    <xf numFmtId="41" fontId="1" fillId="3" borderId="17" xfId="0" applyNumberFormat="1" applyFont="1" applyFill="1" applyBorder="1" applyAlignment="1">
      <alignment horizontal="right" vertical="center"/>
    </xf>
    <xf numFmtId="41" fontId="1" fillId="3" borderId="18" xfId="0" applyNumberFormat="1" applyFont="1" applyFill="1" applyBorder="1" applyAlignment="1">
      <alignment horizontal="right" vertical="center"/>
    </xf>
    <xf numFmtId="0" fontId="38" fillId="2" borderId="2" xfId="0" applyFont="1" applyFill="1" applyBorder="1" applyAlignment="1">
      <alignment horizontal="center" vertical="justify"/>
    </xf>
    <xf numFmtId="0" fontId="38" fillId="2" borderId="64" xfId="0" applyFont="1" applyFill="1" applyBorder="1" applyAlignment="1">
      <alignment horizontal="center" vertical="justify"/>
    </xf>
    <xf numFmtId="166" fontId="11" fillId="0" borderId="16" xfId="0" applyNumberFormat="1" applyFont="1" applyBorder="1" applyAlignment="1">
      <alignment horizontal="center"/>
    </xf>
    <xf numFmtId="166" fontId="11" fillId="4" borderId="79" xfId="0" applyNumberFormat="1" applyFont="1" applyFill="1" applyBorder="1" applyAlignment="1">
      <alignment horizontal="center" vertical="center"/>
    </xf>
    <xf numFmtId="166" fontId="11" fillId="4" borderId="17" xfId="0" applyNumberFormat="1" applyFont="1" applyFill="1" applyBorder="1" applyAlignment="1">
      <alignment horizontal="center" vertical="center"/>
    </xf>
    <xf numFmtId="166" fontId="11" fillId="4" borderId="18" xfId="0" applyNumberFormat="1" applyFont="1" applyFill="1" applyBorder="1" applyAlignment="1">
      <alignment horizontal="center" vertical="center"/>
    </xf>
    <xf numFmtId="0" fontId="11" fillId="0" borderId="63" xfId="0" applyFont="1" applyBorder="1" applyAlignment="1">
      <alignment horizontal="center"/>
    </xf>
    <xf numFmtId="166" fontId="11" fillId="0" borderId="92" xfId="0" applyNumberFormat="1" applyFont="1" applyBorder="1" applyAlignment="1">
      <alignment horizontal="right"/>
    </xf>
    <xf numFmtId="166" fontId="11" fillId="0" borderId="20" xfId="0" applyNumberFormat="1" applyFont="1" applyBorder="1" applyAlignment="1">
      <alignment horizontal="right"/>
    </xf>
    <xf numFmtId="166" fontId="11" fillId="0" borderId="106" xfId="0" applyNumberFormat="1" applyFont="1" applyBorder="1" applyAlignment="1">
      <alignment horizontal="right"/>
    </xf>
    <xf numFmtId="166" fontId="11" fillId="0" borderId="93" xfId="0" applyNumberFormat="1" applyFont="1" applyBorder="1" applyAlignment="1">
      <alignment horizontal="right"/>
    </xf>
    <xf numFmtId="0" fontId="11" fillId="3" borderId="64" xfId="0" applyFont="1" applyFill="1" applyBorder="1" applyAlignment="1">
      <alignment horizontal="center"/>
    </xf>
    <xf numFmtId="166" fontId="11" fillId="3" borderId="94" xfId="0" applyNumberFormat="1" applyFont="1" applyFill="1" applyBorder="1" applyAlignment="1">
      <alignment horizontal="right"/>
    </xf>
    <xf numFmtId="0" fontId="11" fillId="0" borderId="64" xfId="0" applyFont="1" applyBorder="1" applyAlignment="1">
      <alignment horizontal="center"/>
    </xf>
    <xf numFmtId="166" fontId="11" fillId="0" borderId="94" xfId="0" applyNumberFormat="1" applyFont="1" applyBorder="1" applyAlignment="1">
      <alignment horizontal="right"/>
    </xf>
    <xf numFmtId="166" fontId="11" fillId="0" borderId="13" xfId="0" applyNumberFormat="1" applyFont="1" applyBorder="1" applyAlignment="1">
      <alignment horizontal="right"/>
    </xf>
    <xf numFmtId="0" fontId="14" fillId="3" borderId="65" xfId="0" applyFont="1" applyFill="1" applyBorder="1" applyAlignment="1">
      <alignment horizontal="center"/>
    </xf>
    <xf numFmtId="166" fontId="14" fillId="3" borderId="138" xfId="0" applyNumberFormat="1" applyFont="1" applyFill="1" applyBorder="1" applyAlignment="1">
      <alignment horizontal="right"/>
    </xf>
    <xf numFmtId="41" fontId="11" fillId="0" borderId="63" xfId="0" applyNumberFormat="1" applyFont="1" applyBorder="1" applyAlignment="1">
      <alignment horizontal="center"/>
    </xf>
    <xf numFmtId="41" fontId="11" fillId="0" borderId="92" xfId="0" applyNumberFormat="1" applyFont="1" applyBorder="1" applyAlignment="1">
      <alignment horizontal="right"/>
    </xf>
    <xf numFmtId="41" fontId="11" fillId="0" borderId="20" xfId="0" applyNumberFormat="1" applyFont="1" applyBorder="1" applyAlignment="1">
      <alignment horizontal="right"/>
    </xf>
    <xf numFmtId="41" fontId="11" fillId="0" borderId="106" xfId="0" applyNumberFormat="1" applyFont="1" applyBorder="1" applyAlignment="1">
      <alignment horizontal="right"/>
    </xf>
    <xf numFmtId="41" fontId="11" fillId="0" borderId="93" xfId="0" applyNumberFormat="1" applyFont="1" applyBorder="1" applyAlignment="1">
      <alignment horizontal="right"/>
    </xf>
    <xf numFmtId="41" fontId="11" fillId="3" borderId="64" xfId="0" applyNumberFormat="1" applyFont="1" applyFill="1" applyBorder="1" applyAlignment="1">
      <alignment horizontal="center"/>
    </xf>
    <xf numFmtId="41" fontId="11" fillId="3" borderId="94" xfId="0" applyNumberFormat="1" applyFont="1" applyFill="1" applyBorder="1" applyAlignment="1">
      <alignment horizontal="right"/>
    </xf>
    <xf numFmtId="41" fontId="11" fillId="0" borderId="64" xfId="0" applyNumberFormat="1" applyFont="1" applyBorder="1" applyAlignment="1">
      <alignment horizontal="center"/>
    </xf>
    <xf numFmtId="41" fontId="11" fillId="0" borderId="94" xfId="0" applyNumberFormat="1" applyFont="1" applyBorder="1" applyAlignment="1">
      <alignment horizontal="right"/>
    </xf>
    <xf numFmtId="41" fontId="11" fillId="0" borderId="13" xfId="0" applyNumberFormat="1" applyFont="1" applyBorder="1" applyAlignment="1">
      <alignment horizontal="right"/>
    </xf>
    <xf numFmtId="41" fontId="11" fillId="5" borderId="64" xfId="0" applyNumberFormat="1" applyFont="1" applyFill="1" applyBorder="1" applyAlignment="1">
      <alignment horizontal="center"/>
    </xf>
    <xf numFmtId="41" fontId="11" fillId="5" borderId="13" xfId="0" applyNumberFormat="1" applyFont="1" applyFill="1" applyBorder="1" applyAlignment="1">
      <alignment horizontal="right"/>
    </xf>
    <xf numFmtId="41" fontId="14" fillId="6" borderId="65" xfId="0" applyNumberFormat="1" applyFont="1" applyFill="1" applyBorder="1" applyAlignment="1">
      <alignment horizontal="center"/>
    </xf>
    <xf numFmtId="41" fontId="14" fillId="6" borderId="84" xfId="0" applyNumberFormat="1" applyFont="1" applyFill="1" applyBorder="1" applyAlignment="1">
      <alignment horizontal="right"/>
    </xf>
    <xf numFmtId="41" fontId="14" fillId="6" borderId="72" xfId="0" applyNumberFormat="1" applyFont="1" applyFill="1" applyBorder="1" applyAlignment="1">
      <alignment horizontal="right"/>
    </xf>
    <xf numFmtId="41" fontId="14" fillId="6" borderId="18" xfId="0" applyNumberFormat="1" applyFont="1" applyFill="1" applyBorder="1" applyAlignment="1">
      <alignment horizontal="right"/>
    </xf>
    <xf numFmtId="0" fontId="9" fillId="3" borderId="2" xfId="0" applyFont="1" applyFill="1" applyBorder="1" applyAlignment="1">
      <alignment horizontal="center"/>
    </xf>
    <xf numFmtId="0" fontId="14" fillId="5" borderId="9" xfId="0" applyFont="1" applyFill="1" applyBorder="1" applyAlignment="1">
      <alignment horizontal="center"/>
    </xf>
    <xf numFmtId="166" fontId="11" fillId="3" borderId="78" xfId="1" applyNumberFormat="1" applyFont="1" applyFill="1" applyBorder="1" applyAlignment="1">
      <alignment horizontal="right"/>
    </xf>
    <xf numFmtId="166" fontId="14" fillId="3" borderId="79" xfId="1" applyNumberFormat="1" applyFont="1" applyFill="1" applyBorder="1" applyAlignment="1">
      <alignment horizontal="right"/>
    </xf>
    <xf numFmtId="166" fontId="11" fillId="0" borderId="92" xfId="1" applyNumberFormat="1" applyFont="1" applyBorder="1" applyAlignment="1">
      <alignment horizontal="right"/>
    </xf>
    <xf numFmtId="0" fontId="14" fillId="3" borderId="9" xfId="0" applyFont="1" applyFill="1" applyBorder="1" applyAlignment="1">
      <alignment horizontal="center"/>
    </xf>
    <xf numFmtId="0" fontId="1" fillId="0" borderId="0" xfId="0" applyFont="1"/>
    <xf numFmtId="41" fontId="0" fillId="0" borderId="0" xfId="0" applyNumberFormat="1"/>
    <xf numFmtId="41" fontId="35" fillId="0" borderId="87" xfId="0" applyNumberFormat="1" applyFont="1" applyBorder="1" applyAlignment="1">
      <alignment horizontal="right"/>
    </xf>
    <xf numFmtId="0" fontId="1" fillId="0" borderId="0" xfId="0" applyFont="1"/>
    <xf numFmtId="10" fontId="2" fillId="0" borderId="0" xfId="2" applyNumberFormat="1" applyFont="1"/>
    <xf numFmtId="166" fontId="11" fillId="0" borderId="0" xfId="1" applyNumberFormat="1" applyFont="1"/>
    <xf numFmtId="3" fontId="21" fillId="0" borderId="0" xfId="0" applyNumberFormat="1" applyFont="1"/>
    <xf numFmtId="41" fontId="3" fillId="0" borderId="0" xfId="0" applyNumberFormat="1" applyFont="1"/>
    <xf numFmtId="0" fontId="41" fillId="10" borderId="0" xfId="0" applyFont="1" applyFill="1" applyAlignment="1">
      <alignment vertical="center"/>
    </xf>
    <xf numFmtId="0" fontId="42" fillId="10" borderId="0" xfId="0" applyFont="1" applyFill="1" applyAlignment="1">
      <alignment vertical="center"/>
    </xf>
    <xf numFmtId="0" fontId="43" fillId="10" borderId="0" xfId="0" applyFont="1" applyFill="1" applyAlignment="1">
      <alignment vertical="center"/>
    </xf>
    <xf numFmtId="0" fontId="44" fillId="10" borderId="0" xfId="0" applyFont="1" applyFill="1" applyAlignment="1">
      <alignment vertical="center"/>
    </xf>
    <xf numFmtId="0" fontId="45" fillId="10" borderId="0" xfId="0" applyFont="1" applyFill="1" applyAlignment="1">
      <alignment vertical="center"/>
    </xf>
    <xf numFmtId="0" fontId="46" fillId="10" borderId="0" xfId="0" applyFont="1" applyFill="1" applyAlignment="1">
      <alignment vertical="center"/>
    </xf>
    <xf numFmtId="0" fontId="42" fillId="10" borderId="0" xfId="0" applyFont="1" applyFill="1" applyAlignment="1">
      <alignment horizontal="center" vertical="center"/>
    </xf>
    <xf numFmtId="0" fontId="43" fillId="10" borderId="0" xfId="0" applyFont="1" applyFill="1"/>
    <xf numFmtId="10" fontId="47" fillId="10" borderId="0" xfId="3" applyNumberFormat="1" applyFont="1" applyFill="1"/>
    <xf numFmtId="167" fontId="47" fillId="10" borderId="0" xfId="3" applyNumberFormat="1" applyFont="1" applyFill="1"/>
    <xf numFmtId="9" fontId="48" fillId="10" borderId="0" xfId="3" applyFont="1" applyFill="1"/>
    <xf numFmtId="0" fontId="3" fillId="9" borderId="24" xfId="0" applyFont="1" applyFill="1" applyBorder="1" applyAlignment="1">
      <alignment horizontal="center" vertical="center" wrapText="1"/>
    </xf>
    <xf numFmtId="0" fontId="34" fillId="9" borderId="4" xfId="0" applyFont="1" applyFill="1" applyBorder="1" applyAlignment="1">
      <alignment horizontal="center" vertical="center" wrapText="1"/>
    </xf>
    <xf numFmtId="0" fontId="34" fillId="9" borderId="17" xfId="0" applyFont="1" applyFill="1" applyBorder="1" applyAlignment="1">
      <alignment horizontal="center" vertical="center" wrapText="1"/>
    </xf>
    <xf numFmtId="0" fontId="3" fillId="9" borderId="25" xfId="0" applyFont="1" applyFill="1" applyBorder="1" applyAlignment="1">
      <alignment horizontal="center" vertical="center" wrapText="1"/>
    </xf>
    <xf numFmtId="0" fontId="34" fillId="9" borderId="13" xfId="0" applyFont="1" applyFill="1" applyBorder="1" applyAlignment="1">
      <alignment horizontal="center" vertical="center" wrapText="1"/>
    </xf>
    <xf numFmtId="0" fontId="34" fillId="9" borderId="18" xfId="0" applyFont="1" applyFill="1" applyBorder="1" applyAlignment="1">
      <alignment horizontal="center" vertical="center" wrapText="1"/>
    </xf>
    <xf numFmtId="0" fontId="9" fillId="0" borderId="20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" fillId="9" borderId="106" xfId="0" applyFont="1" applyFill="1" applyBorder="1" applyAlignment="1">
      <alignment horizontal="center" vertical="center" wrapText="1"/>
    </xf>
    <xf numFmtId="0" fontId="34" fillId="9" borderId="1" xfId="0" applyFont="1" applyFill="1" applyBorder="1" applyAlignment="1">
      <alignment horizontal="center" vertical="center" wrapText="1"/>
    </xf>
    <xf numFmtId="0" fontId="34" fillId="9" borderId="84" xfId="0" applyFont="1" applyFill="1" applyBorder="1" applyAlignment="1">
      <alignment horizontal="center" vertical="center" wrapText="1"/>
    </xf>
    <xf numFmtId="0" fontId="3" fillId="9" borderId="24" xfId="0" applyFont="1" applyFill="1" applyBorder="1" applyAlignment="1">
      <alignment horizontal="center" vertical="justify"/>
    </xf>
    <xf numFmtId="0" fontId="3" fillId="9" borderId="4" xfId="0" applyFont="1" applyFill="1" applyBorder="1" applyAlignment="1">
      <alignment horizontal="center" vertical="justify"/>
    </xf>
    <xf numFmtId="0" fontId="3" fillId="9" borderId="17" xfId="0" applyFont="1" applyFill="1" applyBorder="1" applyAlignment="1">
      <alignment horizontal="center" vertical="justify"/>
    </xf>
    <xf numFmtId="0" fontId="3" fillId="9" borderId="4" xfId="0" applyFont="1" applyFill="1" applyBorder="1" applyAlignment="1">
      <alignment horizontal="center" vertical="center" wrapText="1"/>
    </xf>
    <xf numFmtId="0" fontId="3" fillId="9" borderId="17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5" fillId="2" borderId="6" xfId="0" applyFont="1" applyFill="1" applyBorder="1" applyAlignment="1">
      <alignment horizontal="center" vertical="justify"/>
    </xf>
    <xf numFmtId="0" fontId="15" fillId="2" borderId="7" xfId="0" applyFont="1" applyFill="1" applyBorder="1" applyAlignment="1">
      <alignment horizontal="center" vertical="justify"/>
    </xf>
    <xf numFmtId="0" fontId="15" fillId="2" borderId="6" xfId="0" applyFont="1" applyFill="1" applyBorder="1" applyAlignment="1">
      <alignment horizontal="center"/>
    </xf>
    <xf numFmtId="0" fontId="15" fillId="2" borderId="8" xfId="0" applyFont="1" applyFill="1" applyBorder="1" applyAlignment="1">
      <alignment horizontal="center"/>
    </xf>
    <xf numFmtId="0" fontId="15" fillId="2" borderId="7" xfId="0" applyFont="1" applyFill="1" applyBorder="1" applyAlignment="1">
      <alignment horizontal="center"/>
    </xf>
    <xf numFmtId="0" fontId="15" fillId="2" borderId="33" xfId="0" applyFont="1" applyFill="1" applyBorder="1" applyAlignment="1">
      <alignment horizontal="center"/>
    </xf>
    <xf numFmtId="0" fontId="15" fillId="2" borderId="32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 vertical="justify"/>
    </xf>
    <xf numFmtId="0" fontId="15" fillId="2" borderId="0" xfId="0" applyFont="1" applyFill="1" applyAlignment="1">
      <alignment horizontal="center" vertical="justify"/>
    </xf>
    <xf numFmtId="0" fontId="15" fillId="2" borderId="29" xfId="0" applyFont="1" applyFill="1" applyBorder="1" applyAlignment="1">
      <alignment horizontal="center"/>
    </xf>
    <xf numFmtId="0" fontId="15" fillId="2" borderId="30" xfId="0" applyFont="1" applyFill="1" applyBorder="1" applyAlignment="1">
      <alignment horizontal="center"/>
    </xf>
    <xf numFmtId="0" fontId="15" fillId="2" borderId="31" xfId="0" applyFont="1" applyFill="1" applyBorder="1" applyAlignment="1">
      <alignment horizontal="center"/>
    </xf>
    <xf numFmtId="0" fontId="30" fillId="0" borderId="0" xfId="0" applyFont="1" applyAlignment="1">
      <alignment horizontal="center" vertical="center"/>
    </xf>
    <xf numFmtId="0" fontId="15" fillId="2" borderId="157" xfId="0" applyFont="1" applyFill="1" applyBorder="1" applyAlignment="1">
      <alignment horizontal="center"/>
    </xf>
    <xf numFmtId="0" fontId="15" fillId="2" borderId="156" xfId="0" applyFont="1" applyFill="1" applyBorder="1" applyAlignment="1">
      <alignment horizontal="center"/>
    </xf>
    <xf numFmtId="0" fontId="15" fillId="2" borderId="61" xfId="0" applyFont="1" applyFill="1" applyBorder="1" applyAlignment="1">
      <alignment horizontal="center"/>
    </xf>
    <xf numFmtId="0" fontId="15" fillId="2" borderId="158" xfId="0" applyFont="1" applyFill="1" applyBorder="1" applyAlignment="1">
      <alignment horizontal="center"/>
    </xf>
    <xf numFmtId="0" fontId="15" fillId="2" borderId="60" xfId="0" applyFont="1" applyFill="1" applyBorder="1" applyAlignment="1">
      <alignment horizontal="center"/>
    </xf>
    <xf numFmtId="0" fontId="15" fillId="2" borderId="73" xfId="0" applyFont="1" applyFill="1" applyBorder="1" applyAlignment="1">
      <alignment horizontal="center"/>
    </xf>
    <xf numFmtId="0" fontId="15" fillId="2" borderId="89" xfId="0" applyFont="1" applyFill="1" applyBorder="1" applyAlignment="1">
      <alignment horizontal="center"/>
    </xf>
    <xf numFmtId="0" fontId="15" fillId="2" borderId="140" xfId="0" applyFont="1" applyFill="1" applyBorder="1" applyAlignment="1">
      <alignment horizontal="center"/>
    </xf>
    <xf numFmtId="0" fontId="15" fillId="2" borderId="139" xfId="0" applyFont="1" applyFill="1" applyBorder="1" applyAlignment="1">
      <alignment horizontal="center"/>
    </xf>
    <xf numFmtId="0" fontId="15" fillId="2" borderId="137" xfId="0" applyFont="1" applyFill="1" applyBorder="1" applyAlignment="1">
      <alignment horizontal="center"/>
    </xf>
    <xf numFmtId="0" fontId="15" fillId="2" borderId="135" xfId="0" applyFont="1" applyFill="1" applyBorder="1" applyAlignment="1">
      <alignment horizontal="center"/>
    </xf>
    <xf numFmtId="0" fontId="14" fillId="2" borderId="45" xfId="0" applyFont="1" applyFill="1" applyBorder="1" applyAlignment="1">
      <alignment horizontal="center"/>
    </xf>
    <xf numFmtId="0" fontId="14" fillId="2" borderId="44" xfId="0" applyFont="1" applyFill="1" applyBorder="1" applyAlignment="1">
      <alignment horizontal="center"/>
    </xf>
    <xf numFmtId="0" fontId="14" fillId="2" borderId="46" xfId="0" applyFont="1" applyFill="1" applyBorder="1" applyAlignment="1">
      <alignment horizontal="center"/>
    </xf>
    <xf numFmtId="0" fontId="24" fillId="0" borderId="0" xfId="0" applyFont="1" applyAlignment="1">
      <alignment horizontal="center"/>
    </xf>
    <xf numFmtId="0" fontId="21" fillId="0" borderId="0" xfId="0" applyFont="1" applyAlignment="1">
      <alignment horizontal="center" vertical="center"/>
    </xf>
    <xf numFmtId="0" fontId="14" fillId="2" borderId="135" xfId="0" applyFont="1" applyFill="1" applyBorder="1" applyAlignment="1">
      <alignment horizontal="center"/>
    </xf>
    <xf numFmtId="0" fontId="14" fillId="2" borderId="136" xfId="0" applyFont="1" applyFill="1" applyBorder="1" applyAlignment="1">
      <alignment horizontal="center"/>
    </xf>
    <xf numFmtId="0" fontId="14" fillId="2" borderId="137" xfId="0" applyFont="1" applyFill="1" applyBorder="1" applyAlignment="1">
      <alignment horizontal="center"/>
    </xf>
    <xf numFmtId="0" fontId="14" fillId="2" borderId="139" xfId="0" applyFont="1" applyFill="1" applyBorder="1" applyAlignment="1">
      <alignment horizontal="center"/>
    </xf>
    <xf numFmtId="0" fontId="36" fillId="0" borderId="0" xfId="0" applyFont="1" applyAlignment="1">
      <alignment horizontal="center"/>
    </xf>
    <xf numFmtId="0" fontId="11" fillId="2" borderId="45" xfId="0" applyFont="1" applyFill="1" applyBorder="1" applyAlignment="1">
      <alignment horizontal="center"/>
    </xf>
    <xf numFmtId="0" fontId="11" fillId="2" borderId="44" xfId="0" applyFont="1" applyFill="1" applyBorder="1" applyAlignment="1">
      <alignment horizontal="center"/>
    </xf>
    <xf numFmtId="0" fontId="11" fillId="2" borderId="46" xfId="0" applyFont="1" applyFill="1" applyBorder="1" applyAlignment="1">
      <alignment horizontal="center"/>
    </xf>
    <xf numFmtId="0" fontId="24" fillId="0" borderId="16" xfId="0" applyFont="1" applyBorder="1" applyAlignment="1">
      <alignment horizontal="left" wrapText="1"/>
    </xf>
    <xf numFmtId="0" fontId="21" fillId="2" borderId="6" xfId="0" applyFont="1" applyFill="1" applyBorder="1" applyAlignment="1">
      <alignment horizontal="center" vertical="center" wrapText="1"/>
    </xf>
    <xf numFmtId="0" fontId="21" fillId="2" borderId="8" xfId="0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center" vertical="center"/>
    </xf>
    <xf numFmtId="0" fontId="21" fillId="2" borderId="3" xfId="0" applyFont="1" applyFill="1" applyBorder="1" applyAlignment="1">
      <alignment horizontal="center" vertical="center"/>
    </xf>
    <xf numFmtId="0" fontId="21" fillId="2" borderId="9" xfId="0" applyFont="1" applyFill="1" applyBorder="1" applyAlignment="1">
      <alignment horizontal="center" vertical="center"/>
    </xf>
    <xf numFmtId="0" fontId="21" fillId="2" borderId="11" xfId="0" applyFont="1" applyFill="1" applyBorder="1" applyAlignment="1">
      <alignment horizontal="center" vertical="center"/>
    </xf>
    <xf numFmtId="0" fontId="21" fillId="2" borderId="44" xfId="0" applyFont="1" applyFill="1" applyBorder="1" applyAlignment="1">
      <alignment horizontal="center" vertical="center"/>
    </xf>
    <xf numFmtId="0" fontId="21" fillId="2" borderId="45" xfId="0" applyFont="1" applyFill="1" applyBorder="1" applyAlignment="1">
      <alignment horizontal="center" vertical="center"/>
    </xf>
    <xf numFmtId="0" fontId="21" fillId="2" borderId="46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/>
    </xf>
    <xf numFmtId="0" fontId="21" fillId="2" borderId="7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" fillId="0" borderId="0" xfId="0" applyFont="1"/>
    <xf numFmtId="0" fontId="20" fillId="0" borderId="0" xfId="0" applyFont="1" applyAlignment="1">
      <alignment horizontal="center" vertical="center"/>
    </xf>
    <xf numFmtId="0" fontId="22" fillId="0" borderId="0" xfId="0" applyFont="1" applyAlignment="1">
      <alignment horizontal="center"/>
    </xf>
    <xf numFmtId="0" fontId="11" fillId="2" borderId="31" xfId="0" applyFont="1" applyFill="1" applyBorder="1" applyAlignment="1">
      <alignment horizontal="center" vertical="center"/>
    </xf>
    <xf numFmtId="0" fontId="11" fillId="2" borderId="32" xfId="0" applyFont="1" applyFill="1" applyBorder="1" applyAlignment="1">
      <alignment horizontal="center" vertical="center"/>
    </xf>
    <xf numFmtId="0" fontId="11" fillId="2" borderId="33" xfId="0" applyFont="1" applyFill="1" applyBorder="1" applyAlignment="1">
      <alignment horizontal="center" vertical="center"/>
    </xf>
    <xf numFmtId="0" fontId="11" fillId="2" borderId="43" xfId="0" applyFont="1" applyFill="1" applyBorder="1" applyAlignment="1">
      <alignment horizontal="center" vertical="center"/>
    </xf>
    <xf numFmtId="0" fontId="11" fillId="3" borderId="73" xfId="0" applyFont="1" applyFill="1" applyBorder="1" applyAlignment="1">
      <alignment horizontal="center"/>
    </xf>
    <xf numFmtId="0" fontId="11" fillId="3" borderId="140" xfId="0" applyFont="1" applyFill="1" applyBorder="1" applyAlignment="1">
      <alignment horizontal="center"/>
    </xf>
    <xf numFmtId="0" fontId="9" fillId="0" borderId="0" xfId="0" applyFont="1" applyAlignment="1">
      <alignment horizontal="left" wrapText="1"/>
    </xf>
    <xf numFmtId="0" fontId="13" fillId="2" borderId="6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0" fontId="14" fillId="2" borderId="31" xfId="0" applyFont="1" applyFill="1" applyBorder="1" applyAlignment="1">
      <alignment horizontal="center" vertical="center"/>
    </xf>
    <xf numFmtId="0" fontId="14" fillId="2" borderId="32" xfId="0" applyFont="1" applyFill="1" applyBorder="1" applyAlignment="1">
      <alignment horizontal="center" vertical="center"/>
    </xf>
    <xf numFmtId="0" fontId="14" fillId="2" borderId="33" xfId="0" applyFont="1" applyFill="1" applyBorder="1" applyAlignment="1">
      <alignment horizontal="center" vertical="center"/>
    </xf>
    <xf numFmtId="0" fontId="14" fillId="2" borderId="43" xfId="0" applyFont="1" applyFill="1" applyBorder="1" applyAlignment="1">
      <alignment horizontal="center" vertical="center"/>
    </xf>
    <xf numFmtId="0" fontId="13" fillId="2" borderId="44" xfId="0" applyFont="1" applyFill="1" applyBorder="1" applyAlignment="1">
      <alignment horizontal="center" vertical="center"/>
    </xf>
    <xf numFmtId="0" fontId="13" fillId="2" borderId="45" xfId="0" applyFont="1" applyFill="1" applyBorder="1" applyAlignment="1">
      <alignment horizontal="center" vertical="center"/>
    </xf>
    <xf numFmtId="0" fontId="13" fillId="2" borderId="46" xfId="0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" vertical="center"/>
    </xf>
    <xf numFmtId="0" fontId="3" fillId="9" borderId="86" xfId="0" applyFont="1" applyFill="1" applyBorder="1" applyAlignment="1">
      <alignment horizontal="center" vertical="center"/>
    </xf>
    <xf numFmtId="0" fontId="3" fillId="9" borderId="87" xfId="0" applyFont="1" applyFill="1" applyBorder="1" applyAlignment="1">
      <alignment horizontal="center" vertical="center"/>
    </xf>
    <xf numFmtId="0" fontId="3" fillId="9" borderId="50" xfId="0" applyFont="1" applyFill="1" applyBorder="1" applyAlignment="1">
      <alignment horizontal="center" vertical="center"/>
    </xf>
    <xf numFmtId="0" fontId="3" fillId="9" borderId="51" xfId="0" applyFont="1" applyFill="1" applyBorder="1" applyAlignment="1">
      <alignment horizontal="center" vertical="center"/>
    </xf>
    <xf numFmtId="0" fontId="3" fillId="9" borderId="52" xfId="0" applyFont="1" applyFill="1" applyBorder="1" applyAlignment="1">
      <alignment horizontal="center" vertical="center"/>
    </xf>
    <xf numFmtId="0" fontId="14" fillId="9" borderId="5" xfId="0" applyFont="1" applyFill="1" applyBorder="1" applyAlignment="1">
      <alignment horizontal="center" vertical="center"/>
    </xf>
    <xf numFmtId="0" fontId="3" fillId="9" borderId="66" xfId="0" applyFont="1" applyFill="1" applyBorder="1" applyAlignment="1">
      <alignment horizontal="center" vertical="center"/>
    </xf>
    <xf numFmtId="0" fontId="3" fillId="9" borderId="14" xfId="0" applyFont="1" applyFill="1" applyBorder="1" applyAlignment="1">
      <alignment horizontal="center" vertical="center"/>
    </xf>
    <xf numFmtId="0" fontId="3" fillId="9" borderId="15" xfId="0" applyFont="1" applyFill="1" applyBorder="1" applyAlignment="1">
      <alignment horizontal="center" vertical="center"/>
    </xf>
    <xf numFmtId="0" fontId="3" fillId="9" borderId="150" xfId="0" applyFont="1" applyFill="1" applyBorder="1" applyAlignment="1">
      <alignment horizontal="center" vertical="center"/>
    </xf>
    <xf numFmtId="0" fontId="3" fillId="9" borderId="151" xfId="0" applyFont="1" applyFill="1" applyBorder="1" applyAlignment="1">
      <alignment horizontal="center" vertical="center"/>
    </xf>
    <xf numFmtId="0" fontId="3" fillId="9" borderId="152" xfId="0" applyFont="1" applyFill="1" applyBorder="1" applyAlignment="1">
      <alignment horizontal="center" vertical="center"/>
    </xf>
    <xf numFmtId="0" fontId="14" fillId="9" borderId="13" xfId="0" applyFont="1" applyFill="1" applyBorder="1" applyAlignment="1">
      <alignment horizontal="center" vertical="center"/>
    </xf>
    <xf numFmtId="0" fontId="14" fillId="9" borderId="18" xfId="0" applyFont="1" applyFill="1" applyBorder="1" applyAlignment="1">
      <alignment horizontal="center" vertical="center"/>
    </xf>
    <xf numFmtId="0" fontId="15" fillId="2" borderId="58" xfId="0" applyFont="1" applyFill="1" applyBorder="1" applyAlignment="1">
      <alignment horizontal="center" vertical="center" wrapText="1"/>
    </xf>
    <xf numFmtId="0" fontId="15" fillId="2" borderId="57" xfId="0" applyFont="1" applyFill="1" applyBorder="1" applyAlignment="1">
      <alignment horizontal="center" vertical="center"/>
    </xf>
    <xf numFmtId="0" fontId="15" fillId="2" borderId="61" xfId="0" applyFont="1" applyFill="1" applyBorder="1" applyAlignment="1">
      <alignment horizontal="center" vertical="center"/>
    </xf>
    <xf numFmtId="0" fontId="15" fillId="2" borderId="60" xfId="0" applyFont="1" applyFill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1" fillId="0" borderId="10" xfId="0" applyFont="1" applyBorder="1" applyAlignment="1">
      <alignment horizontal="center"/>
    </xf>
    <xf numFmtId="0" fontId="15" fillId="2" borderId="28" xfId="0" applyFont="1" applyFill="1" applyBorder="1" applyAlignment="1">
      <alignment horizontal="center" vertical="center"/>
    </xf>
    <xf numFmtId="0" fontId="15" fillId="2" borderId="35" xfId="0" applyFont="1" applyFill="1" applyBorder="1" applyAlignment="1">
      <alignment horizontal="center" vertical="center"/>
    </xf>
    <xf numFmtId="0" fontId="15" fillId="2" borderId="39" xfId="0" applyFont="1" applyFill="1" applyBorder="1" applyAlignment="1">
      <alignment horizontal="center" vertical="center"/>
    </xf>
    <xf numFmtId="0" fontId="15" fillId="2" borderId="28" xfId="0" applyFont="1" applyFill="1" applyBorder="1" applyAlignment="1">
      <alignment horizontal="center" vertical="center" wrapText="1"/>
    </xf>
    <xf numFmtId="0" fontId="15" fillId="2" borderId="44" xfId="0" applyFont="1" applyFill="1" applyBorder="1" applyAlignment="1">
      <alignment horizontal="center" vertical="center"/>
    </xf>
    <xf numFmtId="0" fontId="15" fillId="2" borderId="45" xfId="0" applyFont="1" applyFill="1" applyBorder="1" applyAlignment="1">
      <alignment horizontal="center" vertical="center"/>
    </xf>
    <xf numFmtId="0" fontId="15" fillId="2" borderId="46" xfId="0" applyFont="1" applyFill="1" applyBorder="1" applyAlignment="1">
      <alignment horizontal="center" vertical="center"/>
    </xf>
    <xf numFmtId="0" fontId="15" fillId="2" borderId="53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5" fillId="2" borderId="23" xfId="0" applyFont="1" applyFill="1" applyBorder="1" applyAlignment="1">
      <alignment horizontal="center" vertical="center"/>
    </xf>
    <xf numFmtId="0" fontId="15" fillId="2" borderId="58" xfId="0" applyFont="1" applyFill="1" applyBorder="1" applyAlignment="1">
      <alignment horizontal="center" vertical="center"/>
    </xf>
    <xf numFmtId="0" fontId="15" fillId="2" borderId="59" xfId="0" applyFont="1" applyFill="1" applyBorder="1" applyAlignment="1">
      <alignment horizontal="center" vertical="center"/>
    </xf>
    <xf numFmtId="0" fontId="15" fillId="2" borderId="30" xfId="0" applyFont="1" applyFill="1" applyBorder="1" applyAlignment="1">
      <alignment horizontal="center" vertical="center"/>
    </xf>
    <xf numFmtId="0" fontId="15" fillId="2" borderId="54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/>
    </xf>
    <xf numFmtId="0" fontId="15" fillId="2" borderId="19" xfId="0" applyFont="1" applyFill="1" applyBorder="1" applyAlignment="1">
      <alignment horizontal="center" vertical="center"/>
    </xf>
    <xf numFmtId="0" fontId="15" fillId="2" borderId="54" xfId="0" applyFont="1" applyFill="1" applyBorder="1" applyAlignment="1">
      <alignment horizontal="center" vertical="center" wrapText="1"/>
    </xf>
    <xf numFmtId="0" fontId="15" fillId="2" borderId="55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/>
    </xf>
    <xf numFmtId="0" fontId="15" fillId="2" borderId="21" xfId="0" applyFont="1" applyFill="1" applyBorder="1" applyAlignment="1">
      <alignment horizontal="center" vertical="center"/>
    </xf>
    <xf numFmtId="0" fontId="15" fillId="2" borderId="56" xfId="0" applyFont="1" applyFill="1" applyBorder="1" applyAlignment="1">
      <alignment horizontal="center" vertical="center"/>
    </xf>
    <xf numFmtId="0" fontId="15" fillId="2" borderId="29" xfId="0" applyFont="1" applyFill="1" applyBorder="1" applyAlignment="1">
      <alignment horizontal="center" vertical="center"/>
    </xf>
    <xf numFmtId="0" fontId="15" fillId="2" borderId="155" xfId="0" applyFont="1" applyFill="1" applyBorder="1" applyAlignment="1">
      <alignment horizontal="center" vertical="center"/>
    </xf>
    <xf numFmtId="0" fontId="15" fillId="2" borderId="156" xfId="0" applyFont="1" applyFill="1" applyBorder="1" applyAlignment="1">
      <alignment horizontal="center" vertical="center"/>
    </xf>
    <xf numFmtId="0" fontId="15" fillId="2" borderId="63" xfId="0" applyFont="1" applyFill="1" applyBorder="1" applyAlignment="1">
      <alignment horizontal="center" vertical="center"/>
    </xf>
    <xf numFmtId="0" fontId="15" fillId="2" borderId="64" xfId="0" applyFont="1" applyFill="1" applyBorder="1" applyAlignment="1">
      <alignment horizontal="center" vertical="center"/>
    </xf>
    <xf numFmtId="0" fontId="15" fillId="2" borderId="65" xfId="0" applyFont="1" applyFill="1" applyBorder="1" applyAlignment="1">
      <alignment horizontal="center" vertical="center"/>
    </xf>
    <xf numFmtId="0" fontId="15" fillId="2" borderId="153" xfId="0" applyFont="1" applyFill="1" applyBorder="1" applyAlignment="1">
      <alignment horizontal="center" vertical="center" wrapText="1"/>
    </xf>
    <xf numFmtId="0" fontId="15" fillId="2" borderId="83" xfId="0" applyFont="1" applyFill="1" applyBorder="1" applyAlignment="1">
      <alignment horizontal="center" vertical="center"/>
    </xf>
    <xf numFmtId="0" fontId="15" fillId="2" borderId="136" xfId="0" applyFont="1" applyFill="1" applyBorder="1" applyAlignment="1">
      <alignment horizontal="center" vertical="center"/>
    </xf>
    <xf numFmtId="0" fontId="15" fillId="2" borderId="135" xfId="0" applyFont="1" applyFill="1" applyBorder="1" applyAlignment="1">
      <alignment horizontal="center" vertical="center"/>
    </xf>
    <xf numFmtId="0" fontId="15" fillId="2" borderId="154" xfId="0" applyFont="1" applyFill="1" applyBorder="1" applyAlignment="1">
      <alignment horizontal="center" vertical="center"/>
    </xf>
    <xf numFmtId="0" fontId="15" fillId="2" borderId="137" xfId="0" applyFont="1" applyFill="1" applyBorder="1" applyAlignment="1">
      <alignment horizontal="center" vertical="center"/>
    </xf>
    <xf numFmtId="0" fontId="15" fillId="2" borderId="84" xfId="0" applyFont="1" applyFill="1" applyBorder="1" applyAlignment="1">
      <alignment horizontal="center" vertical="center"/>
    </xf>
    <xf numFmtId="0" fontId="15" fillId="2" borderId="17" xfId="0" applyFont="1" applyFill="1" applyBorder="1" applyAlignment="1">
      <alignment horizontal="center" vertical="center"/>
    </xf>
    <xf numFmtId="0" fontId="15" fillId="2" borderId="72" xfId="0" applyFont="1" applyFill="1" applyBorder="1" applyAlignment="1">
      <alignment horizontal="center" vertical="center"/>
    </xf>
    <xf numFmtId="0" fontId="24" fillId="0" borderId="7" xfId="0" applyFont="1" applyBorder="1" applyAlignment="1">
      <alignment horizontal="left" vertical="center" wrapText="1"/>
    </xf>
    <xf numFmtId="0" fontId="36" fillId="2" borderId="54" xfId="0" applyFont="1" applyFill="1" applyBorder="1" applyAlignment="1">
      <alignment horizontal="center" vertical="center"/>
    </xf>
    <xf numFmtId="0" fontId="36" fillId="2" borderId="4" xfId="0" applyFont="1" applyFill="1" applyBorder="1" applyAlignment="1">
      <alignment horizontal="center" vertical="center"/>
    </xf>
    <xf numFmtId="0" fontId="36" fillId="2" borderId="19" xfId="0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9" fillId="0" borderId="7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1" fillId="0" borderId="0" xfId="0" applyFont="1"/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left"/>
    </xf>
    <xf numFmtId="0" fontId="3" fillId="2" borderId="44" xfId="0" applyFont="1" applyFill="1" applyBorder="1" applyAlignment="1">
      <alignment horizontal="center" vertical="center"/>
    </xf>
    <xf numFmtId="0" fontId="3" fillId="2" borderId="45" xfId="0" applyFont="1" applyFill="1" applyBorder="1" applyAlignment="1">
      <alignment horizontal="center" vertical="center"/>
    </xf>
    <xf numFmtId="0" fontId="3" fillId="2" borderId="46" xfId="0" applyFont="1" applyFill="1" applyBorder="1" applyAlignment="1">
      <alignment horizontal="center" vertical="center"/>
    </xf>
    <xf numFmtId="0" fontId="3" fillId="2" borderId="62" xfId="0" applyFont="1" applyFill="1" applyBorder="1" applyAlignment="1">
      <alignment horizontal="center" vertical="center"/>
    </xf>
    <xf numFmtId="0" fontId="3" fillId="2" borderId="53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/>
    </xf>
    <xf numFmtId="0" fontId="3" fillId="2" borderId="55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53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5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5" xfId="0" applyFont="1" applyFill="1" applyBorder="1" applyAlignment="1">
      <alignment horizontal="center" wrapText="1"/>
    </xf>
    <xf numFmtId="0" fontId="3" fillId="2" borderId="5" xfId="0" applyFont="1" applyFill="1" applyBorder="1" applyAlignment="1">
      <alignment horizontal="center"/>
    </xf>
    <xf numFmtId="0" fontId="13" fillId="2" borderId="54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/>
    </xf>
    <xf numFmtId="0" fontId="3" fillId="2" borderId="53" xfId="0" applyFont="1" applyFill="1" applyBorder="1" applyAlignment="1">
      <alignment horizontal="center" vertical="center" wrapText="1"/>
    </xf>
    <xf numFmtId="0" fontId="9" fillId="6" borderId="7" xfId="0" applyFont="1" applyFill="1" applyBorder="1" applyAlignment="1">
      <alignment horizontal="left" vertical="center" wrapText="1"/>
    </xf>
    <xf numFmtId="0" fontId="3" fillId="2" borderId="5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/>
    </xf>
    <xf numFmtId="0" fontId="3" fillId="2" borderId="46" xfId="0" applyFont="1" applyFill="1" applyBorder="1" applyAlignment="1">
      <alignment horizontal="center"/>
    </xf>
    <xf numFmtId="0" fontId="3" fillId="2" borderId="62" xfId="0" applyFont="1" applyFill="1" applyBorder="1" applyAlignment="1">
      <alignment horizontal="center"/>
    </xf>
    <xf numFmtId="0" fontId="3" fillId="2" borderId="45" xfId="0" applyFont="1" applyFill="1" applyBorder="1" applyAlignment="1">
      <alignment horizontal="center"/>
    </xf>
    <xf numFmtId="0" fontId="3" fillId="2" borderId="55" xfId="0" applyFont="1" applyFill="1" applyBorder="1" applyAlignment="1">
      <alignment horizontal="center"/>
    </xf>
    <xf numFmtId="0" fontId="3" fillId="2" borderId="53" xfId="0" applyFont="1" applyFill="1" applyBorder="1" applyAlignment="1">
      <alignment horizontal="center"/>
    </xf>
  </cellXfs>
  <cellStyles count="4">
    <cellStyle name="Millares" xfId="1" builtinId="3"/>
    <cellStyle name="Normal" xfId="0" builtinId="0"/>
    <cellStyle name="Porcentaje" xfId="2" builtinId="5"/>
    <cellStyle name="Porcentaje 2" xfId="3" xr:uid="{00000000-0005-0000-0000-000003000000}"/>
  </cellStyles>
  <dxfs count="0"/>
  <tableStyles count="0" defaultTableStyle="TableStyleMedium9" defaultPivotStyle="PivotStyleLight16"/>
  <colors>
    <mruColors>
      <color rgb="FFFFE05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0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0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0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0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0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0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0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0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7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7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7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7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7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742950</xdr:colOff>
      <xdr:row>57</xdr:row>
      <xdr:rowOff>149802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B875C81-8E55-4A43-853A-EFDDC47CB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38950" cy="93630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19050</xdr:colOff>
      <xdr:row>0</xdr:row>
      <xdr:rowOff>85725</xdr:rowOff>
    </xdr:from>
    <xdr:to>
      <xdr:col>20</xdr:col>
      <xdr:colOff>381000</xdr:colOff>
      <xdr:row>3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483947-0359-448C-980B-4540E2BD4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8825" y="82550"/>
          <a:ext cx="361950" cy="41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19050</xdr:colOff>
      <xdr:row>0</xdr:row>
      <xdr:rowOff>85725</xdr:rowOff>
    </xdr:from>
    <xdr:to>
      <xdr:col>20</xdr:col>
      <xdr:colOff>381000</xdr:colOff>
      <xdr:row>3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8175" y="85725"/>
          <a:ext cx="3619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19050</xdr:colOff>
      <xdr:row>0</xdr:row>
      <xdr:rowOff>85725</xdr:rowOff>
    </xdr:from>
    <xdr:to>
      <xdr:col>20</xdr:col>
      <xdr:colOff>381000</xdr:colOff>
      <xdr:row>3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5" y="85725"/>
          <a:ext cx="3619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38100</xdr:colOff>
      <xdr:row>0</xdr:row>
      <xdr:rowOff>66675</xdr:rowOff>
    </xdr:from>
    <xdr:to>
      <xdr:col>18</xdr:col>
      <xdr:colOff>368300</xdr:colOff>
      <xdr:row>2</xdr:row>
      <xdr:rowOff>139700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0" y="66675"/>
          <a:ext cx="3333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47625</xdr:colOff>
      <xdr:row>0</xdr:row>
      <xdr:rowOff>76200</xdr:rowOff>
    </xdr:from>
    <xdr:to>
      <xdr:col>18</xdr:col>
      <xdr:colOff>381000</xdr:colOff>
      <xdr:row>2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76200"/>
          <a:ext cx="3333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9525</xdr:colOff>
      <xdr:row>0</xdr:row>
      <xdr:rowOff>66675</xdr:rowOff>
    </xdr:from>
    <xdr:to>
      <xdr:col>18</xdr:col>
      <xdr:colOff>409575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66675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47625</xdr:colOff>
      <xdr:row>0</xdr:row>
      <xdr:rowOff>76200</xdr:rowOff>
    </xdr:from>
    <xdr:to>
      <xdr:col>18</xdr:col>
      <xdr:colOff>381000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F93501-7817-4F04-B8FF-D07734C30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4900" y="76200"/>
          <a:ext cx="336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47625</xdr:colOff>
      <xdr:row>0</xdr:row>
      <xdr:rowOff>76200</xdr:rowOff>
    </xdr:from>
    <xdr:to>
      <xdr:col>18</xdr:col>
      <xdr:colOff>381000</xdr:colOff>
      <xdr:row>2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76200"/>
          <a:ext cx="3333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9525</xdr:colOff>
      <xdr:row>0</xdr:row>
      <xdr:rowOff>66675</xdr:rowOff>
    </xdr:from>
    <xdr:to>
      <xdr:col>18</xdr:col>
      <xdr:colOff>409575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66675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368300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819150</xdr:colOff>
      <xdr:row>0</xdr:row>
      <xdr:rowOff>38100</xdr:rowOff>
    </xdr:from>
    <xdr:to>
      <xdr:col>4</xdr:col>
      <xdr:colOff>1225550</xdr:colOff>
      <xdr:row>2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38100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742950</xdr:colOff>
      <xdr:row>57</xdr:row>
      <xdr:rowOff>149802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D204BAF-F1A8-40F4-BF6C-5829AABB6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38950" cy="93630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371475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828675</xdr:colOff>
      <xdr:row>2</xdr:row>
      <xdr:rowOff>57150</xdr:rowOff>
    </xdr:from>
    <xdr:to>
      <xdr:col>4</xdr:col>
      <xdr:colOff>1238250</xdr:colOff>
      <xdr:row>4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381000"/>
          <a:ext cx="409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368300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942975</xdr:colOff>
      <xdr:row>2</xdr:row>
      <xdr:rowOff>38100</xdr:rowOff>
    </xdr:from>
    <xdr:to>
      <xdr:col>4</xdr:col>
      <xdr:colOff>1257300</xdr:colOff>
      <xdr:row>4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361950"/>
          <a:ext cx="314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368300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942975</xdr:colOff>
      <xdr:row>2</xdr:row>
      <xdr:rowOff>38100</xdr:rowOff>
    </xdr:from>
    <xdr:to>
      <xdr:col>4</xdr:col>
      <xdr:colOff>1257300</xdr:colOff>
      <xdr:row>4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361950"/>
          <a:ext cx="314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904875</xdr:colOff>
      <xdr:row>2</xdr:row>
      <xdr:rowOff>85725</xdr:rowOff>
    </xdr:from>
    <xdr:to>
      <xdr:col>4</xdr:col>
      <xdr:colOff>1206500</xdr:colOff>
      <xdr:row>4</xdr:row>
      <xdr:rowOff>139700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5" y="409575"/>
          <a:ext cx="3048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371475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895350</xdr:colOff>
      <xdr:row>2</xdr:row>
      <xdr:rowOff>57150</xdr:rowOff>
    </xdr:from>
    <xdr:to>
      <xdr:col>4</xdr:col>
      <xdr:colOff>1228725</xdr:colOff>
      <xdr:row>4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381000"/>
          <a:ext cx="333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371475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876300</xdr:colOff>
      <xdr:row>2</xdr:row>
      <xdr:rowOff>76200</xdr:rowOff>
    </xdr:from>
    <xdr:to>
      <xdr:col>4</xdr:col>
      <xdr:colOff>1209675</xdr:colOff>
      <xdr:row>4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400050"/>
          <a:ext cx="333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368300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876300</xdr:colOff>
      <xdr:row>2</xdr:row>
      <xdr:rowOff>76200</xdr:rowOff>
    </xdr:from>
    <xdr:to>
      <xdr:col>4</xdr:col>
      <xdr:colOff>1206500</xdr:colOff>
      <xdr:row>4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400050"/>
          <a:ext cx="333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368300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914400</xdr:colOff>
      <xdr:row>2</xdr:row>
      <xdr:rowOff>57150</xdr:rowOff>
    </xdr:from>
    <xdr:to>
      <xdr:col>4</xdr:col>
      <xdr:colOff>1219200</xdr:colOff>
      <xdr:row>4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381000"/>
          <a:ext cx="3048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371475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952500</xdr:colOff>
      <xdr:row>2</xdr:row>
      <xdr:rowOff>57150</xdr:rowOff>
    </xdr:from>
    <xdr:to>
      <xdr:col>4</xdr:col>
      <xdr:colOff>1257300</xdr:colOff>
      <xdr:row>4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0" y="381000"/>
          <a:ext cx="3048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368300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933450</xdr:colOff>
      <xdr:row>2</xdr:row>
      <xdr:rowOff>28575</xdr:rowOff>
    </xdr:from>
    <xdr:to>
      <xdr:col>4</xdr:col>
      <xdr:colOff>1238250</xdr:colOff>
      <xdr:row>4</xdr:row>
      <xdr:rowOff>25400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352425"/>
          <a:ext cx="3048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742950</xdr:colOff>
      <xdr:row>56</xdr:row>
      <xdr:rowOff>159310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5B9C282-43D4-4409-A53A-C3568DC15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38950" cy="936307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885825</xdr:colOff>
      <xdr:row>2</xdr:row>
      <xdr:rowOff>0</xdr:rowOff>
    </xdr:from>
    <xdr:to>
      <xdr:col>4</xdr:col>
      <xdr:colOff>1238250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330200"/>
          <a:ext cx="352425" cy="35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866775</xdr:colOff>
      <xdr:row>0</xdr:row>
      <xdr:rowOff>104775</xdr:rowOff>
    </xdr:from>
    <xdr:to>
      <xdr:col>4</xdr:col>
      <xdr:colOff>1206500</xdr:colOff>
      <xdr:row>3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104775"/>
          <a:ext cx="3429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876300</xdr:colOff>
      <xdr:row>0</xdr:row>
      <xdr:rowOff>85725</xdr:rowOff>
    </xdr:from>
    <xdr:to>
      <xdr:col>4</xdr:col>
      <xdr:colOff>1219200</xdr:colOff>
      <xdr:row>3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85725"/>
          <a:ext cx="3429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885825</xdr:colOff>
      <xdr:row>1</xdr:row>
      <xdr:rowOff>152400</xdr:rowOff>
    </xdr:from>
    <xdr:to>
      <xdr:col>4</xdr:col>
      <xdr:colOff>1238250</xdr:colOff>
      <xdr:row>3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314325"/>
          <a:ext cx="3524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933450</xdr:colOff>
      <xdr:row>2</xdr:row>
      <xdr:rowOff>28575</xdr:rowOff>
    </xdr:from>
    <xdr:to>
      <xdr:col>4</xdr:col>
      <xdr:colOff>1257300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35242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838200</xdr:colOff>
      <xdr:row>1</xdr:row>
      <xdr:rowOff>114300</xdr:rowOff>
    </xdr:from>
    <xdr:to>
      <xdr:col>4</xdr:col>
      <xdr:colOff>1244600</xdr:colOff>
      <xdr:row>4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276225"/>
          <a:ext cx="4064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885825</xdr:colOff>
      <xdr:row>1</xdr:row>
      <xdr:rowOff>152400</xdr:rowOff>
    </xdr:from>
    <xdr:to>
      <xdr:col>4</xdr:col>
      <xdr:colOff>1238250</xdr:colOff>
      <xdr:row>3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314325"/>
          <a:ext cx="3524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933450</xdr:colOff>
      <xdr:row>2</xdr:row>
      <xdr:rowOff>28575</xdr:rowOff>
    </xdr:from>
    <xdr:to>
      <xdr:col>4</xdr:col>
      <xdr:colOff>1257300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35242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876300</xdr:colOff>
      <xdr:row>2</xdr:row>
      <xdr:rowOff>19050</xdr:rowOff>
    </xdr:from>
    <xdr:to>
      <xdr:col>4</xdr:col>
      <xdr:colOff>1247775</xdr:colOff>
      <xdr:row>4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34290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342900</xdr:colOff>
      <xdr:row>3</xdr:row>
      <xdr:rowOff>66675</xdr:rowOff>
    </xdr:from>
    <xdr:to>
      <xdr:col>25</xdr:col>
      <xdr:colOff>63500</xdr:colOff>
      <xdr:row>6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69275" y="590550"/>
          <a:ext cx="3714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476250</xdr:colOff>
      <xdr:row>0</xdr:row>
      <xdr:rowOff>66675</xdr:rowOff>
    </xdr:from>
    <xdr:to>
      <xdr:col>9</xdr:col>
      <xdr:colOff>787400</xdr:colOff>
      <xdr:row>2</xdr:row>
      <xdr:rowOff>82550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66675"/>
          <a:ext cx="3143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163719</xdr:colOff>
      <xdr:row>70</xdr:row>
      <xdr:rowOff>7711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54E1893-8895-49F2-8533-AAD849C33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83719" cy="11120211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342900</xdr:colOff>
      <xdr:row>3</xdr:row>
      <xdr:rowOff>66675</xdr:rowOff>
    </xdr:from>
    <xdr:to>
      <xdr:col>25</xdr:col>
      <xdr:colOff>63500</xdr:colOff>
      <xdr:row>6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21700" y="590550"/>
          <a:ext cx="3714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438150</xdr:colOff>
      <xdr:row>0</xdr:row>
      <xdr:rowOff>85725</xdr:rowOff>
    </xdr:from>
    <xdr:to>
      <xdr:col>9</xdr:col>
      <xdr:colOff>749300</xdr:colOff>
      <xdr:row>2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3325" y="85725"/>
          <a:ext cx="3143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0</xdr:row>
      <xdr:rowOff>28575</xdr:rowOff>
    </xdr:from>
    <xdr:to>
      <xdr:col>20</xdr:col>
      <xdr:colOff>419100</xdr:colOff>
      <xdr:row>2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7600" y="28575"/>
          <a:ext cx="419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0</xdr:row>
      <xdr:rowOff>28575</xdr:rowOff>
    </xdr:from>
    <xdr:to>
      <xdr:col>20</xdr:col>
      <xdr:colOff>419100</xdr:colOff>
      <xdr:row>2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3825" y="28575"/>
          <a:ext cx="419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0</xdr:row>
      <xdr:rowOff>28575</xdr:rowOff>
    </xdr:from>
    <xdr:to>
      <xdr:col>20</xdr:col>
      <xdr:colOff>419100</xdr:colOff>
      <xdr:row>2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3825" y="28575"/>
          <a:ext cx="419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0</xdr:row>
      <xdr:rowOff>28575</xdr:rowOff>
    </xdr:from>
    <xdr:to>
      <xdr:col>20</xdr:col>
      <xdr:colOff>419100</xdr:colOff>
      <xdr:row>2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9706" y="28575"/>
          <a:ext cx="419100" cy="464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171450</xdr:colOff>
      <xdr:row>0</xdr:row>
      <xdr:rowOff>28575</xdr:rowOff>
    </xdr:from>
    <xdr:to>
      <xdr:col>14</xdr:col>
      <xdr:colOff>533400</xdr:colOff>
      <xdr:row>3</xdr:row>
      <xdr:rowOff>6350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9300" y="28575"/>
          <a:ext cx="3619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133350</xdr:colOff>
      <xdr:row>0</xdr:row>
      <xdr:rowOff>38100</xdr:rowOff>
    </xdr:from>
    <xdr:to>
      <xdr:col>14</xdr:col>
      <xdr:colOff>552450</xdr:colOff>
      <xdr:row>3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38100"/>
          <a:ext cx="4191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133350</xdr:colOff>
      <xdr:row>0</xdr:row>
      <xdr:rowOff>38100</xdr:rowOff>
    </xdr:from>
    <xdr:to>
      <xdr:col>14</xdr:col>
      <xdr:colOff>581025</xdr:colOff>
      <xdr:row>3</xdr:row>
      <xdr:rowOff>82550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3575" y="38100"/>
          <a:ext cx="4191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</xdr:colOff>
      <xdr:row>0</xdr:row>
      <xdr:rowOff>47625</xdr:rowOff>
    </xdr:from>
    <xdr:to>
      <xdr:col>14</xdr:col>
      <xdr:colOff>438150</xdr:colOff>
      <xdr:row>3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47625"/>
          <a:ext cx="4191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200025</xdr:colOff>
      <xdr:row>0</xdr:row>
      <xdr:rowOff>28575</xdr:rowOff>
    </xdr:from>
    <xdr:to>
      <xdr:col>14</xdr:col>
      <xdr:colOff>561975</xdr:colOff>
      <xdr:row>3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28575"/>
          <a:ext cx="3619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299357</xdr:colOff>
      <xdr:row>1</xdr:row>
      <xdr:rowOff>85724</xdr:rowOff>
    </xdr:from>
    <xdr:to>
      <xdr:col>13</xdr:col>
      <xdr:colOff>882651</xdr:colOff>
      <xdr:row>3</xdr:row>
      <xdr:rowOff>244928</xdr:rowOff>
    </xdr:to>
    <xdr:pic>
      <xdr:nvPicPr>
        <xdr:cNvPr id="9228" name="Picture 2">
          <a:extLst>
            <a:ext uri="{FF2B5EF4-FFF2-40B4-BE49-F238E27FC236}">
              <a16:creationId xmlns:a16="http://schemas.microsoft.com/office/drawing/2014/main" id="{00000000-0008-0000-0400-00000C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77357" y="85724"/>
          <a:ext cx="583294" cy="6218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228600</xdr:colOff>
      <xdr:row>0</xdr:row>
      <xdr:rowOff>38100</xdr:rowOff>
    </xdr:from>
    <xdr:to>
      <xdr:col>14</xdr:col>
      <xdr:colOff>673100</xdr:colOff>
      <xdr:row>3</xdr:row>
      <xdr:rowOff>82550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38100"/>
          <a:ext cx="4191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523875</xdr:colOff>
      <xdr:row>1</xdr:row>
      <xdr:rowOff>0</xdr:rowOff>
    </xdr:from>
    <xdr:to>
      <xdr:col>14</xdr:col>
      <xdr:colOff>381000</xdr:colOff>
      <xdr:row>3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200" y="57150"/>
          <a:ext cx="390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33618</xdr:colOff>
      <xdr:row>0</xdr:row>
      <xdr:rowOff>55656</xdr:rowOff>
    </xdr:from>
    <xdr:to>
      <xdr:col>14</xdr:col>
      <xdr:colOff>405093</xdr:colOff>
      <xdr:row>2</xdr:row>
      <xdr:rowOff>173131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7294" y="55656"/>
          <a:ext cx="371475" cy="35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406400</xdr:colOff>
      <xdr:row>0</xdr:row>
      <xdr:rowOff>76200</xdr:rowOff>
    </xdr:from>
    <xdr:to>
      <xdr:col>10</xdr:col>
      <xdr:colOff>898072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15471" y="76200"/>
          <a:ext cx="491672" cy="5061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352425</xdr:colOff>
      <xdr:row>0</xdr:row>
      <xdr:rowOff>76200</xdr:rowOff>
    </xdr:from>
    <xdr:to>
      <xdr:col>10</xdr:col>
      <xdr:colOff>866775</xdr:colOff>
      <xdr:row>2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76200"/>
          <a:ext cx="5143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352425</xdr:colOff>
      <xdr:row>0</xdr:row>
      <xdr:rowOff>95250</xdr:rowOff>
    </xdr:from>
    <xdr:to>
      <xdr:col>10</xdr:col>
      <xdr:colOff>876300</xdr:colOff>
      <xdr:row>2</xdr:row>
      <xdr:rowOff>139700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34650" y="95250"/>
          <a:ext cx="5238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371475</xdr:colOff>
      <xdr:row>1</xdr:row>
      <xdr:rowOff>66675</xdr:rowOff>
    </xdr:from>
    <xdr:to>
      <xdr:col>10</xdr:col>
      <xdr:colOff>844550</xdr:colOff>
      <xdr:row>3</xdr:row>
      <xdr:rowOff>82550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3700" y="228600"/>
          <a:ext cx="4762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638175</xdr:colOff>
      <xdr:row>1</xdr:row>
      <xdr:rowOff>66675</xdr:rowOff>
    </xdr:from>
    <xdr:to>
      <xdr:col>8</xdr:col>
      <xdr:colOff>1092200</xdr:colOff>
      <xdr:row>4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4600" y="123825"/>
          <a:ext cx="4572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419100</xdr:colOff>
      <xdr:row>0</xdr:row>
      <xdr:rowOff>114300</xdr:rowOff>
    </xdr:from>
    <xdr:to>
      <xdr:col>8</xdr:col>
      <xdr:colOff>1035050</xdr:colOff>
      <xdr:row>3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5525" y="57150"/>
          <a:ext cx="6191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533401</xdr:colOff>
      <xdr:row>1</xdr:row>
      <xdr:rowOff>38100</xdr:rowOff>
    </xdr:from>
    <xdr:to>
      <xdr:col>8</xdr:col>
      <xdr:colOff>1068781</xdr:colOff>
      <xdr:row>3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6803" y="107373"/>
          <a:ext cx="535380" cy="564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314325</xdr:colOff>
      <xdr:row>0</xdr:row>
      <xdr:rowOff>85725</xdr:rowOff>
    </xdr:from>
    <xdr:to>
      <xdr:col>13</xdr:col>
      <xdr:colOff>923925</xdr:colOff>
      <xdr:row>3</xdr:row>
      <xdr:rowOff>38100</xdr:rowOff>
    </xdr:to>
    <xdr:pic>
      <xdr:nvPicPr>
        <xdr:cNvPr id="7404" name="Picture 1">
          <a:extLst>
            <a:ext uri="{FF2B5EF4-FFF2-40B4-BE49-F238E27FC236}">
              <a16:creationId xmlns:a16="http://schemas.microsoft.com/office/drawing/2014/main" id="{00000000-0008-0000-0700-0000EC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5725"/>
          <a:ext cx="6096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647700</xdr:colOff>
      <xdr:row>1</xdr:row>
      <xdr:rowOff>76200</xdr:rowOff>
    </xdr:from>
    <xdr:to>
      <xdr:col>8</xdr:col>
      <xdr:colOff>1104900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4125" y="133350"/>
          <a:ext cx="4572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9525</xdr:colOff>
      <xdr:row>0</xdr:row>
      <xdr:rowOff>76200</xdr:rowOff>
    </xdr:from>
    <xdr:to>
      <xdr:col>20</xdr:col>
      <xdr:colOff>368300</xdr:colOff>
      <xdr:row>3</xdr:row>
      <xdr:rowOff>6350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2875" y="76200"/>
          <a:ext cx="3619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19050</xdr:colOff>
      <xdr:row>0</xdr:row>
      <xdr:rowOff>85725</xdr:rowOff>
    </xdr:from>
    <xdr:to>
      <xdr:col>20</xdr:col>
      <xdr:colOff>381000</xdr:colOff>
      <xdr:row>3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85725"/>
          <a:ext cx="3619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57150</xdr:colOff>
      <xdr:row>0</xdr:row>
      <xdr:rowOff>85725</xdr:rowOff>
    </xdr:from>
    <xdr:to>
      <xdr:col>20</xdr:col>
      <xdr:colOff>390525</xdr:colOff>
      <xdr:row>2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8150" y="85725"/>
          <a:ext cx="3333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"/>
  <sheetViews>
    <sheetView tabSelected="1" view="pageBreakPreview" zoomScale="55" zoomScaleNormal="40" zoomScaleSheetLayoutView="55" workbookViewId="0">
      <selection activeCell="Q27" sqref="Q27"/>
    </sheetView>
  </sheetViews>
  <sheetFormatPr baseColWidth="10" defaultRowHeight="13" x14ac:dyDescent="0.3"/>
  <cols>
    <col min="10" max="10" width="17.6328125" customWidth="1"/>
  </cols>
  <sheetData>
    <row r="1" spans="1:1" x14ac:dyDescent="0.3">
      <c r="A1" s="122"/>
    </row>
  </sheetData>
  <pageMargins left="0.70866141732283472" right="0.70866141732283472" top="0.74803149606299213" bottom="0.74803149606299213" header="0.31496062992125984" footer="0.31496062992125984"/>
  <pageSetup scale="93" orientation="portrait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syncVertical="1" syncRef="A1" transitionEvaluation="1" codeName="Hoja10">
    <pageSetUpPr fitToPage="1"/>
  </sheetPr>
  <dimension ref="A1:X202"/>
  <sheetViews>
    <sheetView showGridLines="0" view="pageBreakPreview" zoomScale="64" zoomScaleNormal="75" zoomScaleSheetLayoutView="100" workbookViewId="0">
      <selection activeCell="K22" sqref="K22"/>
    </sheetView>
  </sheetViews>
  <sheetFormatPr baseColWidth="10" defaultColWidth="6.7265625" defaultRowHeight="12.5" x14ac:dyDescent="0.25"/>
  <cols>
    <col min="1" max="1" width="2.453125" style="25" customWidth="1"/>
    <col min="2" max="2" width="2.7265625" style="25" customWidth="1"/>
    <col min="3" max="3" width="3.26953125" style="25" customWidth="1"/>
    <col min="4" max="4" width="4.54296875" style="25" customWidth="1"/>
    <col min="5" max="6" width="7.1796875" style="25" customWidth="1"/>
    <col min="7" max="7" width="9.6328125" style="25" bestFit="1" customWidth="1"/>
    <col min="8" max="8" width="9.36328125" style="25" bestFit="1" customWidth="1"/>
    <col min="9" max="10" width="8.26953125" style="25" bestFit="1" customWidth="1"/>
    <col min="11" max="11" width="7.7265625" style="25" bestFit="1" customWidth="1"/>
    <col min="12" max="12" width="8.26953125" style="25" bestFit="1" customWidth="1"/>
    <col min="13" max="13" width="8" style="25" bestFit="1" customWidth="1"/>
    <col min="14" max="14" width="7.7265625" style="25" bestFit="1" customWidth="1"/>
    <col min="15" max="16" width="8" style="25" bestFit="1" customWidth="1"/>
    <col min="17" max="17" width="7.7265625" style="25" bestFit="1" customWidth="1"/>
    <col min="18" max="18" width="8" style="25" bestFit="1" customWidth="1"/>
    <col min="19" max="19" width="11.1796875" style="25" bestFit="1" customWidth="1"/>
    <col min="20" max="20" width="9.36328125" style="25" bestFit="1" customWidth="1"/>
    <col min="21" max="21" width="10.08984375" style="25" bestFit="1" customWidth="1"/>
    <col min="22" max="22" width="7.81640625" style="25" bestFit="1" customWidth="1"/>
    <col min="23" max="16384" width="6.7265625" style="25"/>
  </cols>
  <sheetData>
    <row r="1" spans="1:24" ht="12" customHeight="1" x14ac:dyDescent="0.25"/>
    <row r="2" spans="1:24" ht="12" customHeight="1" x14ac:dyDescent="0.25">
      <c r="A2" s="722" t="s">
        <v>56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  <c r="Q2" s="722"/>
      <c r="R2" s="722"/>
      <c r="S2" s="722"/>
      <c r="T2" s="722"/>
      <c r="U2" s="722"/>
    </row>
    <row r="3" spans="1:24" ht="13.5" customHeight="1" x14ac:dyDescent="0.25">
      <c r="A3" s="722" t="s">
        <v>37</v>
      </c>
      <c r="B3" s="722"/>
      <c r="C3" s="722"/>
      <c r="D3" s="722"/>
      <c r="E3" s="722"/>
      <c r="F3" s="722"/>
      <c r="G3" s="722"/>
      <c r="H3" s="722"/>
      <c r="I3" s="722"/>
      <c r="J3" s="722"/>
      <c r="K3" s="722"/>
      <c r="L3" s="722"/>
      <c r="M3" s="722"/>
      <c r="N3" s="722"/>
      <c r="O3" s="722"/>
      <c r="P3" s="722"/>
      <c r="Q3" s="722"/>
      <c r="R3" s="722"/>
      <c r="S3" s="722"/>
      <c r="T3" s="722"/>
      <c r="U3" s="722"/>
    </row>
    <row r="4" spans="1:24" ht="12" customHeight="1" x14ac:dyDescent="0.25">
      <c r="A4" s="723"/>
      <c r="B4" s="723"/>
      <c r="C4" s="723"/>
      <c r="D4" s="723"/>
      <c r="E4" s="723"/>
      <c r="F4" s="723"/>
      <c r="G4" s="723"/>
      <c r="H4" s="723"/>
      <c r="I4" s="723"/>
      <c r="J4" s="723"/>
      <c r="K4" s="723"/>
      <c r="L4" s="723"/>
      <c r="M4" s="723"/>
      <c r="N4" s="723"/>
      <c r="O4" s="723"/>
      <c r="P4" s="723"/>
      <c r="Q4" s="723"/>
      <c r="R4" s="723"/>
      <c r="S4" s="723"/>
      <c r="T4" s="723"/>
      <c r="U4" s="723"/>
    </row>
    <row r="5" spans="1:24" ht="12" customHeight="1" x14ac:dyDescent="0.25">
      <c r="A5" s="724" t="str">
        <f>'1 Total'!A4:N4</f>
        <v>DICIEMBRE DE 2020</v>
      </c>
      <c r="B5" s="724"/>
      <c r="C5" s="724"/>
      <c r="D5" s="724"/>
      <c r="E5" s="724"/>
      <c r="F5" s="724"/>
      <c r="G5" s="724"/>
      <c r="H5" s="724"/>
      <c r="I5" s="724"/>
      <c r="J5" s="724"/>
      <c r="K5" s="724"/>
      <c r="L5" s="724"/>
      <c r="M5" s="724"/>
      <c r="N5" s="724"/>
      <c r="O5" s="724"/>
      <c r="P5" s="724"/>
      <c r="Q5" s="724"/>
      <c r="R5" s="724"/>
      <c r="S5" s="724"/>
      <c r="T5" s="724"/>
      <c r="U5" s="724"/>
    </row>
    <row r="6" spans="1:24" ht="12" customHeight="1" x14ac:dyDescent="0.25">
      <c r="A6" s="725"/>
      <c r="B6" s="725"/>
      <c r="C6" s="725"/>
      <c r="D6" s="725"/>
      <c r="E6" s="725"/>
      <c r="F6" s="725"/>
      <c r="G6" s="725"/>
      <c r="H6" s="725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  <c r="T6" s="725"/>
      <c r="U6" s="725"/>
    </row>
    <row r="7" spans="1:24" ht="12" customHeight="1" x14ac:dyDescent="0.25">
      <c r="A7" s="721" t="s">
        <v>38</v>
      </c>
      <c r="B7" s="721"/>
      <c r="C7" s="721"/>
      <c r="D7" s="721"/>
      <c r="E7" s="721"/>
      <c r="F7" s="721"/>
      <c r="G7" s="721"/>
      <c r="H7" s="721"/>
      <c r="I7" s="721"/>
      <c r="J7" s="721"/>
      <c r="K7" s="721"/>
      <c r="L7" s="721"/>
      <c r="M7" s="721"/>
      <c r="N7" s="721"/>
      <c r="O7" s="721"/>
      <c r="P7" s="721"/>
      <c r="Q7" s="721"/>
      <c r="R7" s="721"/>
      <c r="S7" s="721"/>
      <c r="T7" s="721"/>
      <c r="U7" s="721"/>
    </row>
    <row r="8" spans="1:24" ht="12" customHeight="1" x14ac:dyDescent="0.25">
      <c r="A8" s="721"/>
      <c r="B8" s="721"/>
      <c r="C8" s="721"/>
      <c r="D8" s="721"/>
      <c r="E8" s="721"/>
      <c r="F8" s="721"/>
      <c r="G8" s="721"/>
      <c r="H8" s="721"/>
      <c r="I8" s="721"/>
      <c r="J8" s="721"/>
      <c r="K8" s="721"/>
      <c r="L8" s="721"/>
      <c r="M8" s="721"/>
      <c r="N8" s="721"/>
      <c r="O8" s="721"/>
      <c r="P8" s="721"/>
      <c r="Q8" s="721"/>
      <c r="R8" s="721"/>
      <c r="S8" s="721"/>
      <c r="T8" s="721"/>
      <c r="U8" s="721"/>
    </row>
    <row r="9" spans="1:24" ht="12" customHeight="1" x14ac:dyDescent="0.25">
      <c r="A9" s="721"/>
      <c r="B9" s="721"/>
      <c r="C9" s="721"/>
      <c r="D9" s="721"/>
      <c r="E9" s="721"/>
      <c r="F9" s="721"/>
      <c r="G9" s="721"/>
      <c r="H9" s="721"/>
      <c r="I9" s="721"/>
      <c r="J9" s="721"/>
      <c r="K9" s="721"/>
      <c r="L9" s="721"/>
      <c r="M9" s="721"/>
      <c r="N9" s="721"/>
      <c r="O9" s="721"/>
      <c r="P9" s="721"/>
      <c r="Q9" s="721"/>
      <c r="R9" s="721"/>
      <c r="S9" s="721"/>
      <c r="T9" s="721"/>
      <c r="U9" s="721"/>
    </row>
    <row r="10" spans="1:24" ht="12" customHeight="1" thickBot="1" x14ac:dyDescent="0.3">
      <c r="A10" s="248"/>
      <c r="B10" s="248"/>
      <c r="C10" s="248"/>
      <c r="D10" s="248"/>
      <c r="E10" s="249">
        <v>2</v>
      </c>
      <c r="F10" s="249">
        <v>3</v>
      </c>
      <c r="G10" s="249">
        <v>4</v>
      </c>
      <c r="H10" s="249">
        <v>5</v>
      </c>
      <c r="I10" s="249">
        <v>6</v>
      </c>
      <c r="J10" s="249">
        <v>7</v>
      </c>
      <c r="K10" s="249">
        <v>8</v>
      </c>
      <c r="L10" s="249">
        <v>9</v>
      </c>
      <c r="M10" s="249">
        <v>10</v>
      </c>
      <c r="N10" s="249">
        <v>11</v>
      </c>
      <c r="O10" s="249">
        <v>12</v>
      </c>
      <c r="P10" s="249">
        <v>13</v>
      </c>
      <c r="Q10" s="249">
        <v>14</v>
      </c>
      <c r="R10" s="249">
        <v>15</v>
      </c>
      <c r="S10" s="249">
        <v>16</v>
      </c>
      <c r="T10" s="249">
        <v>17</v>
      </c>
      <c r="U10" s="248"/>
    </row>
    <row r="11" spans="1:24" ht="11.15" customHeight="1" x14ac:dyDescent="0.25">
      <c r="A11" s="727" t="s">
        <v>39</v>
      </c>
      <c r="B11" s="728"/>
      <c r="C11" s="728"/>
      <c r="D11" s="728"/>
      <c r="E11" s="729" t="s">
        <v>40</v>
      </c>
      <c r="F11" s="730"/>
      <c r="G11" s="729" t="s">
        <v>41</v>
      </c>
      <c r="H11" s="731"/>
      <c r="I11" s="731"/>
      <c r="J11" s="731"/>
      <c r="K11" s="731"/>
      <c r="L11" s="731"/>
      <c r="M11" s="731"/>
      <c r="N11" s="731"/>
      <c r="O11" s="731"/>
      <c r="P11" s="731"/>
      <c r="Q11" s="731"/>
      <c r="R11" s="731"/>
      <c r="S11" s="731"/>
      <c r="T11" s="731"/>
      <c r="U11" s="27"/>
    </row>
    <row r="12" spans="1:24" ht="11.15" customHeight="1" x14ac:dyDescent="0.25">
      <c r="A12" s="734" t="s">
        <v>42</v>
      </c>
      <c r="B12" s="735"/>
      <c r="C12" s="735"/>
      <c r="D12" s="735"/>
      <c r="E12" s="736" t="s">
        <v>43</v>
      </c>
      <c r="F12" s="737"/>
      <c r="G12" s="738" t="s">
        <v>44</v>
      </c>
      <c r="H12" s="733"/>
      <c r="I12" s="732" t="s">
        <v>45</v>
      </c>
      <c r="J12" s="733"/>
      <c r="K12" s="732" t="s">
        <v>46</v>
      </c>
      <c r="L12" s="733"/>
      <c r="M12" s="732" t="s">
        <v>47</v>
      </c>
      <c r="N12" s="733"/>
      <c r="O12" s="732" t="s">
        <v>48</v>
      </c>
      <c r="P12" s="733"/>
      <c r="Q12" s="732" t="s">
        <v>49</v>
      </c>
      <c r="R12" s="733"/>
      <c r="S12" s="410" t="s">
        <v>50</v>
      </c>
      <c r="T12" s="411"/>
      <c r="U12" s="412" t="s">
        <v>8</v>
      </c>
    </row>
    <row r="13" spans="1:24" ht="11.15" customHeight="1" thickBot="1" x14ac:dyDescent="0.3">
      <c r="A13" s="28"/>
      <c r="B13" s="29"/>
      <c r="C13" s="29"/>
      <c r="D13" s="29"/>
      <c r="E13" s="413" t="s">
        <v>51</v>
      </c>
      <c r="F13" s="414" t="s">
        <v>52</v>
      </c>
      <c r="G13" s="415" t="s">
        <v>51</v>
      </c>
      <c r="H13" s="415" t="s">
        <v>52</v>
      </c>
      <c r="I13" s="415" t="s">
        <v>51</v>
      </c>
      <c r="J13" s="415" t="s">
        <v>52</v>
      </c>
      <c r="K13" s="415" t="s">
        <v>51</v>
      </c>
      <c r="L13" s="415" t="s">
        <v>52</v>
      </c>
      <c r="M13" s="415" t="s">
        <v>51</v>
      </c>
      <c r="N13" s="415" t="s">
        <v>52</v>
      </c>
      <c r="O13" s="415" t="s">
        <v>51</v>
      </c>
      <c r="P13" s="415" t="s">
        <v>52</v>
      </c>
      <c r="Q13" s="415" t="s">
        <v>51</v>
      </c>
      <c r="R13" s="415" t="s">
        <v>52</v>
      </c>
      <c r="S13" s="415" t="s">
        <v>51</v>
      </c>
      <c r="T13" s="416" t="s">
        <v>52</v>
      </c>
      <c r="U13" s="32"/>
    </row>
    <row r="14" spans="1:24" ht="10.5" customHeight="1" x14ac:dyDescent="0.25">
      <c r="A14" s="33" t="s">
        <v>53</v>
      </c>
      <c r="B14" s="24">
        <v>0</v>
      </c>
      <c r="C14" s="34" t="s">
        <v>54</v>
      </c>
      <c r="D14" s="24"/>
      <c r="E14" s="193">
        <v>0</v>
      </c>
      <c r="F14" s="195">
        <v>0</v>
      </c>
      <c r="G14" s="194">
        <v>728</v>
      </c>
      <c r="H14" s="194">
        <v>670</v>
      </c>
      <c r="I14" s="194">
        <v>0</v>
      </c>
      <c r="J14" s="194">
        <v>0</v>
      </c>
      <c r="K14" s="194">
        <v>0</v>
      </c>
      <c r="L14" s="194">
        <v>0</v>
      </c>
      <c r="M14" s="194">
        <v>0</v>
      </c>
      <c r="N14" s="194">
        <v>0</v>
      </c>
      <c r="O14" s="194">
        <v>0</v>
      </c>
      <c r="P14" s="194">
        <v>0</v>
      </c>
      <c r="Q14" s="194">
        <v>0</v>
      </c>
      <c r="R14" s="194">
        <v>0</v>
      </c>
      <c r="S14" s="194">
        <v>0</v>
      </c>
      <c r="T14" s="221">
        <v>0</v>
      </c>
      <c r="U14" s="192">
        <f>SUM(E14:T14)</f>
        <v>1398</v>
      </c>
      <c r="V14" s="688"/>
      <c r="X14" s="287"/>
    </row>
    <row r="15" spans="1:24" ht="10.5" customHeight="1" x14ac:dyDescent="0.25">
      <c r="A15" s="37"/>
      <c r="B15" s="38">
        <v>1</v>
      </c>
      <c r="C15" s="38"/>
      <c r="D15" s="38"/>
      <c r="E15" s="189">
        <v>3</v>
      </c>
      <c r="F15" s="191">
        <v>1</v>
      </c>
      <c r="G15" s="190">
        <v>1176</v>
      </c>
      <c r="H15" s="190">
        <v>1112</v>
      </c>
      <c r="I15" s="190">
        <v>774</v>
      </c>
      <c r="J15" s="190">
        <v>795</v>
      </c>
      <c r="K15" s="190">
        <v>0</v>
      </c>
      <c r="L15" s="190">
        <v>0</v>
      </c>
      <c r="M15" s="190">
        <v>0</v>
      </c>
      <c r="N15" s="190">
        <v>0</v>
      </c>
      <c r="O15" s="190">
        <v>0</v>
      </c>
      <c r="P15" s="190">
        <v>0</v>
      </c>
      <c r="Q15" s="190">
        <v>0</v>
      </c>
      <c r="R15" s="190">
        <v>0</v>
      </c>
      <c r="S15" s="190">
        <v>0</v>
      </c>
      <c r="T15" s="222">
        <v>0</v>
      </c>
      <c r="U15" s="223">
        <f t="shared" ref="U15:U78" si="0">SUM(E15:T15)</f>
        <v>3861</v>
      </c>
      <c r="V15" s="688"/>
      <c r="W15" s="685"/>
      <c r="X15" s="287"/>
    </row>
    <row r="16" spans="1:24" ht="10.5" customHeight="1" x14ac:dyDescent="0.25">
      <c r="A16" s="40"/>
      <c r="B16" s="24">
        <v>2</v>
      </c>
      <c r="C16" s="24"/>
      <c r="D16" s="24"/>
      <c r="E16" s="193">
        <v>12</v>
      </c>
      <c r="F16" s="195">
        <v>21</v>
      </c>
      <c r="G16" s="194">
        <v>1145</v>
      </c>
      <c r="H16" s="194">
        <v>984</v>
      </c>
      <c r="I16" s="194">
        <v>1146</v>
      </c>
      <c r="J16" s="194">
        <v>999</v>
      </c>
      <c r="K16" s="194">
        <v>777</v>
      </c>
      <c r="L16" s="194">
        <v>748</v>
      </c>
      <c r="M16" s="194">
        <v>0</v>
      </c>
      <c r="N16" s="194">
        <v>0</v>
      </c>
      <c r="O16" s="194">
        <v>0</v>
      </c>
      <c r="P16" s="194">
        <v>0</v>
      </c>
      <c r="Q16" s="194">
        <v>0</v>
      </c>
      <c r="R16" s="194">
        <v>0</v>
      </c>
      <c r="S16" s="194">
        <v>0</v>
      </c>
      <c r="T16" s="221">
        <v>0</v>
      </c>
      <c r="U16" s="192">
        <f t="shared" si="0"/>
        <v>5832</v>
      </c>
      <c r="V16" s="688"/>
      <c r="W16" s="685"/>
      <c r="X16" s="287"/>
    </row>
    <row r="17" spans="1:24" ht="10.5" customHeight="1" x14ac:dyDescent="0.25">
      <c r="A17" s="37"/>
      <c r="B17" s="38">
        <v>3</v>
      </c>
      <c r="C17" s="38"/>
      <c r="D17" s="38"/>
      <c r="E17" s="189">
        <v>85</v>
      </c>
      <c r="F17" s="191">
        <v>82</v>
      </c>
      <c r="G17" s="190">
        <v>1196</v>
      </c>
      <c r="H17" s="190">
        <v>1051</v>
      </c>
      <c r="I17" s="190">
        <v>970</v>
      </c>
      <c r="J17" s="190">
        <v>867</v>
      </c>
      <c r="K17" s="190">
        <v>1098</v>
      </c>
      <c r="L17" s="190">
        <v>990</v>
      </c>
      <c r="M17" s="190">
        <v>732</v>
      </c>
      <c r="N17" s="190">
        <v>662</v>
      </c>
      <c r="O17" s="190">
        <v>0</v>
      </c>
      <c r="P17" s="190">
        <v>0</v>
      </c>
      <c r="Q17" s="190">
        <v>0</v>
      </c>
      <c r="R17" s="190">
        <v>0</v>
      </c>
      <c r="S17" s="190">
        <v>0</v>
      </c>
      <c r="T17" s="222">
        <v>0</v>
      </c>
      <c r="U17" s="223">
        <f t="shared" si="0"/>
        <v>7733</v>
      </c>
      <c r="V17" s="688"/>
      <c r="W17" s="685"/>
      <c r="X17" s="287"/>
    </row>
    <row r="18" spans="1:24" ht="10.5" customHeight="1" x14ac:dyDescent="0.25">
      <c r="A18" s="40"/>
      <c r="B18" s="24">
        <v>4</v>
      </c>
      <c r="C18" s="24"/>
      <c r="D18" s="24"/>
      <c r="E18" s="193">
        <v>115</v>
      </c>
      <c r="F18" s="195">
        <v>132</v>
      </c>
      <c r="G18" s="194">
        <v>1255</v>
      </c>
      <c r="H18" s="194">
        <v>1006</v>
      </c>
      <c r="I18" s="194">
        <v>1126</v>
      </c>
      <c r="J18" s="194">
        <v>778</v>
      </c>
      <c r="K18" s="194">
        <v>998</v>
      </c>
      <c r="L18" s="194">
        <v>748</v>
      </c>
      <c r="M18" s="194">
        <v>908</v>
      </c>
      <c r="N18" s="194">
        <v>904</v>
      </c>
      <c r="O18" s="194">
        <v>635</v>
      </c>
      <c r="P18" s="194">
        <v>607</v>
      </c>
      <c r="Q18" s="194">
        <v>0</v>
      </c>
      <c r="R18" s="194">
        <v>0</v>
      </c>
      <c r="S18" s="194">
        <v>0</v>
      </c>
      <c r="T18" s="221">
        <v>0</v>
      </c>
      <c r="U18" s="192">
        <f t="shared" si="0"/>
        <v>9212</v>
      </c>
      <c r="V18" s="688"/>
      <c r="W18" s="685"/>
      <c r="X18" s="287"/>
    </row>
    <row r="19" spans="1:24" ht="10.5" customHeight="1" x14ac:dyDescent="0.25">
      <c r="A19" s="37"/>
      <c r="B19" s="38">
        <v>5</v>
      </c>
      <c r="C19" s="38"/>
      <c r="D19" s="38"/>
      <c r="E19" s="189">
        <v>214</v>
      </c>
      <c r="F19" s="191">
        <v>225</v>
      </c>
      <c r="G19" s="190">
        <v>1374</v>
      </c>
      <c r="H19" s="190">
        <v>1097</v>
      </c>
      <c r="I19" s="190">
        <v>1308</v>
      </c>
      <c r="J19" s="190">
        <v>699</v>
      </c>
      <c r="K19" s="190">
        <v>1085</v>
      </c>
      <c r="L19" s="190">
        <v>616</v>
      </c>
      <c r="M19" s="190">
        <v>741</v>
      </c>
      <c r="N19" s="190">
        <v>742</v>
      </c>
      <c r="O19" s="190">
        <v>823</v>
      </c>
      <c r="P19" s="190">
        <v>833</v>
      </c>
      <c r="Q19" s="190">
        <v>564</v>
      </c>
      <c r="R19" s="190">
        <v>523</v>
      </c>
      <c r="S19" s="190">
        <v>0</v>
      </c>
      <c r="T19" s="222">
        <v>0</v>
      </c>
      <c r="U19" s="223">
        <f t="shared" si="0"/>
        <v>10844</v>
      </c>
      <c r="V19" s="688"/>
      <c r="W19" s="685"/>
      <c r="X19" s="287"/>
    </row>
    <row r="20" spans="1:24" ht="10.5" customHeight="1" x14ac:dyDescent="0.25">
      <c r="A20" s="40"/>
      <c r="B20" s="24">
        <v>6</v>
      </c>
      <c r="C20" s="24"/>
      <c r="D20" s="24"/>
      <c r="E20" s="193">
        <v>252</v>
      </c>
      <c r="F20" s="195">
        <v>253</v>
      </c>
      <c r="G20" s="194">
        <v>1540</v>
      </c>
      <c r="H20" s="194">
        <v>1091</v>
      </c>
      <c r="I20" s="194">
        <v>1293</v>
      </c>
      <c r="J20" s="194">
        <v>658</v>
      </c>
      <c r="K20" s="194">
        <v>1013</v>
      </c>
      <c r="L20" s="194">
        <v>512</v>
      </c>
      <c r="M20" s="194">
        <v>661</v>
      </c>
      <c r="N20" s="194">
        <v>615</v>
      </c>
      <c r="O20" s="194">
        <v>604</v>
      </c>
      <c r="P20" s="194">
        <v>556</v>
      </c>
      <c r="Q20" s="194">
        <v>748</v>
      </c>
      <c r="R20" s="194">
        <v>729</v>
      </c>
      <c r="S20" s="194">
        <v>446</v>
      </c>
      <c r="T20" s="221">
        <v>535</v>
      </c>
      <c r="U20" s="192">
        <f t="shared" si="0"/>
        <v>11506</v>
      </c>
      <c r="V20" s="688"/>
      <c r="W20" s="685"/>
      <c r="X20" s="287"/>
    </row>
    <row r="21" spans="1:24" ht="10.5" customHeight="1" x14ac:dyDescent="0.25">
      <c r="A21" s="37"/>
      <c r="B21" s="38">
        <v>7</v>
      </c>
      <c r="C21" s="38"/>
      <c r="D21" s="38"/>
      <c r="E21" s="189">
        <v>299</v>
      </c>
      <c r="F21" s="191">
        <v>268</v>
      </c>
      <c r="G21" s="190">
        <v>1586</v>
      </c>
      <c r="H21" s="190">
        <v>1033</v>
      </c>
      <c r="I21" s="190">
        <v>1146</v>
      </c>
      <c r="J21" s="190">
        <v>558</v>
      </c>
      <c r="K21" s="190">
        <v>885</v>
      </c>
      <c r="L21" s="190">
        <v>464</v>
      </c>
      <c r="M21" s="190">
        <v>631</v>
      </c>
      <c r="N21" s="190">
        <v>525</v>
      </c>
      <c r="O21" s="190">
        <v>490</v>
      </c>
      <c r="P21" s="190">
        <v>466</v>
      </c>
      <c r="Q21" s="190">
        <v>527</v>
      </c>
      <c r="R21" s="190">
        <v>478</v>
      </c>
      <c r="S21" s="190">
        <v>1016</v>
      </c>
      <c r="T21" s="222">
        <v>1267</v>
      </c>
      <c r="U21" s="223">
        <f t="shared" si="0"/>
        <v>11639</v>
      </c>
      <c r="V21" s="688"/>
      <c r="W21" s="685"/>
      <c r="X21" s="287"/>
    </row>
    <row r="22" spans="1:24" ht="10.5" customHeight="1" x14ac:dyDescent="0.25">
      <c r="A22" s="40"/>
      <c r="B22" s="24">
        <v>8</v>
      </c>
      <c r="C22" s="24"/>
      <c r="D22" s="24"/>
      <c r="E22" s="193">
        <v>362</v>
      </c>
      <c r="F22" s="195">
        <v>329</v>
      </c>
      <c r="G22" s="194">
        <v>1533</v>
      </c>
      <c r="H22" s="194">
        <v>1028</v>
      </c>
      <c r="I22" s="194">
        <v>1107</v>
      </c>
      <c r="J22" s="194">
        <v>524</v>
      </c>
      <c r="K22" s="194">
        <v>813</v>
      </c>
      <c r="L22" s="194">
        <v>392</v>
      </c>
      <c r="M22" s="194">
        <v>544</v>
      </c>
      <c r="N22" s="194">
        <v>473</v>
      </c>
      <c r="O22" s="194">
        <v>391</v>
      </c>
      <c r="P22" s="194">
        <v>376</v>
      </c>
      <c r="Q22" s="194">
        <v>408</v>
      </c>
      <c r="R22" s="194">
        <v>396</v>
      </c>
      <c r="S22" s="194">
        <v>1451</v>
      </c>
      <c r="T22" s="221">
        <v>1597</v>
      </c>
      <c r="U22" s="192">
        <f t="shared" si="0"/>
        <v>11724</v>
      </c>
      <c r="V22" s="688"/>
      <c r="W22" s="685"/>
      <c r="X22" s="287"/>
    </row>
    <row r="23" spans="1:24" ht="10.5" customHeight="1" x14ac:dyDescent="0.25">
      <c r="A23" s="37"/>
      <c r="B23" s="38">
        <v>9</v>
      </c>
      <c r="C23" s="38"/>
      <c r="D23" s="38"/>
      <c r="E23" s="189">
        <v>359</v>
      </c>
      <c r="F23" s="191">
        <v>394</v>
      </c>
      <c r="G23" s="190">
        <v>1471</v>
      </c>
      <c r="H23" s="190">
        <v>939</v>
      </c>
      <c r="I23" s="190">
        <v>995</v>
      </c>
      <c r="J23" s="190">
        <v>412</v>
      </c>
      <c r="K23" s="190">
        <v>721</v>
      </c>
      <c r="L23" s="190">
        <v>348</v>
      </c>
      <c r="M23" s="190">
        <v>474</v>
      </c>
      <c r="N23" s="190">
        <v>403</v>
      </c>
      <c r="O23" s="190">
        <v>346</v>
      </c>
      <c r="P23" s="190">
        <v>337</v>
      </c>
      <c r="Q23" s="190">
        <v>369</v>
      </c>
      <c r="R23" s="190">
        <v>354</v>
      </c>
      <c r="S23" s="190">
        <v>1552</v>
      </c>
      <c r="T23" s="222">
        <v>2107</v>
      </c>
      <c r="U23" s="223">
        <f t="shared" si="0"/>
        <v>11581</v>
      </c>
      <c r="V23" s="688"/>
      <c r="W23" s="685"/>
      <c r="X23" s="287"/>
    </row>
    <row r="24" spans="1:24" ht="10.5" customHeight="1" x14ac:dyDescent="0.25">
      <c r="A24" s="40"/>
      <c r="B24" s="24">
        <v>10</v>
      </c>
      <c r="C24" s="24"/>
      <c r="D24" s="24"/>
      <c r="E24" s="193">
        <v>385</v>
      </c>
      <c r="F24" s="195">
        <v>414</v>
      </c>
      <c r="G24" s="194">
        <v>1418</v>
      </c>
      <c r="H24" s="194">
        <v>929</v>
      </c>
      <c r="I24" s="194">
        <v>903</v>
      </c>
      <c r="J24" s="194">
        <v>358</v>
      </c>
      <c r="K24" s="194">
        <v>640</v>
      </c>
      <c r="L24" s="194">
        <v>306</v>
      </c>
      <c r="M24" s="194">
        <v>425</v>
      </c>
      <c r="N24" s="194">
        <v>357</v>
      </c>
      <c r="O24" s="194">
        <v>288</v>
      </c>
      <c r="P24" s="194">
        <v>257</v>
      </c>
      <c r="Q24" s="194">
        <v>342</v>
      </c>
      <c r="R24" s="194">
        <v>315</v>
      </c>
      <c r="S24" s="194">
        <v>1885</v>
      </c>
      <c r="T24" s="221">
        <v>2424</v>
      </c>
      <c r="U24" s="192">
        <f t="shared" si="0"/>
        <v>11646</v>
      </c>
      <c r="V24" s="688"/>
      <c r="W24" s="685"/>
      <c r="X24" s="287"/>
    </row>
    <row r="25" spans="1:24" ht="10.5" customHeight="1" x14ac:dyDescent="0.25">
      <c r="A25" s="37"/>
      <c r="B25" s="38">
        <v>11</v>
      </c>
      <c r="C25" s="38"/>
      <c r="D25" s="38"/>
      <c r="E25" s="189">
        <v>427</v>
      </c>
      <c r="F25" s="191">
        <v>409</v>
      </c>
      <c r="G25" s="190">
        <v>1286</v>
      </c>
      <c r="H25" s="190">
        <v>824</v>
      </c>
      <c r="I25" s="190">
        <v>676</v>
      </c>
      <c r="J25" s="190">
        <v>267</v>
      </c>
      <c r="K25" s="190">
        <v>497</v>
      </c>
      <c r="L25" s="190">
        <v>236</v>
      </c>
      <c r="M25" s="190">
        <v>362</v>
      </c>
      <c r="N25" s="190">
        <v>265</v>
      </c>
      <c r="O25" s="190">
        <v>235</v>
      </c>
      <c r="P25" s="190">
        <v>243</v>
      </c>
      <c r="Q25" s="190">
        <v>279</v>
      </c>
      <c r="R25" s="190">
        <v>252</v>
      </c>
      <c r="S25" s="190">
        <v>1943</v>
      </c>
      <c r="T25" s="222">
        <v>2549</v>
      </c>
      <c r="U25" s="223">
        <f t="shared" si="0"/>
        <v>10750</v>
      </c>
      <c r="V25" s="688"/>
      <c r="W25" s="685"/>
      <c r="X25" s="287"/>
    </row>
    <row r="26" spans="1:24" ht="10.5" customHeight="1" x14ac:dyDescent="0.25">
      <c r="A26" s="40"/>
      <c r="B26" s="24">
        <v>12</v>
      </c>
      <c r="C26" s="24"/>
      <c r="D26" s="24"/>
      <c r="E26" s="193">
        <v>438</v>
      </c>
      <c r="F26" s="195">
        <v>471</v>
      </c>
      <c r="G26" s="194">
        <v>1216</v>
      </c>
      <c r="H26" s="194">
        <v>878</v>
      </c>
      <c r="I26" s="194">
        <v>592</v>
      </c>
      <c r="J26" s="194">
        <v>218</v>
      </c>
      <c r="K26" s="194">
        <v>422</v>
      </c>
      <c r="L26" s="194">
        <v>184</v>
      </c>
      <c r="M26" s="194">
        <v>281</v>
      </c>
      <c r="N26" s="194">
        <v>223</v>
      </c>
      <c r="O26" s="194">
        <v>218</v>
      </c>
      <c r="P26" s="194">
        <v>214</v>
      </c>
      <c r="Q26" s="194">
        <v>242</v>
      </c>
      <c r="R26" s="194">
        <v>238</v>
      </c>
      <c r="S26" s="194">
        <v>2110</v>
      </c>
      <c r="T26" s="221">
        <v>2770</v>
      </c>
      <c r="U26" s="192">
        <f t="shared" si="0"/>
        <v>10715</v>
      </c>
      <c r="V26" s="688"/>
      <c r="W26" s="685"/>
      <c r="X26" s="287"/>
    </row>
    <row r="27" spans="1:24" ht="10.5" customHeight="1" x14ac:dyDescent="0.25">
      <c r="A27" s="37"/>
      <c r="B27" s="38">
        <v>13</v>
      </c>
      <c r="C27" s="38"/>
      <c r="D27" s="38"/>
      <c r="E27" s="189">
        <v>486</v>
      </c>
      <c r="F27" s="191">
        <v>478</v>
      </c>
      <c r="G27" s="190">
        <v>1293</v>
      </c>
      <c r="H27" s="190">
        <v>828</v>
      </c>
      <c r="I27" s="190">
        <v>623</v>
      </c>
      <c r="J27" s="190">
        <v>233</v>
      </c>
      <c r="K27" s="190">
        <v>426</v>
      </c>
      <c r="L27" s="190">
        <v>134</v>
      </c>
      <c r="M27" s="190">
        <v>229</v>
      </c>
      <c r="N27" s="190">
        <v>187</v>
      </c>
      <c r="O27" s="190">
        <v>214</v>
      </c>
      <c r="P27" s="190">
        <v>196</v>
      </c>
      <c r="Q27" s="190">
        <v>221</v>
      </c>
      <c r="R27" s="190">
        <v>206</v>
      </c>
      <c r="S27" s="190">
        <v>2389</v>
      </c>
      <c r="T27" s="222">
        <v>2912</v>
      </c>
      <c r="U27" s="223">
        <f t="shared" si="0"/>
        <v>11055</v>
      </c>
      <c r="V27" s="688"/>
      <c r="W27" s="685"/>
      <c r="X27" s="287"/>
    </row>
    <row r="28" spans="1:24" ht="10.5" customHeight="1" x14ac:dyDescent="0.25">
      <c r="A28" s="40"/>
      <c r="B28" s="24">
        <v>14</v>
      </c>
      <c r="C28" s="24"/>
      <c r="D28" s="24"/>
      <c r="E28" s="193">
        <v>516</v>
      </c>
      <c r="F28" s="195">
        <v>506</v>
      </c>
      <c r="G28" s="194">
        <v>1136</v>
      </c>
      <c r="H28" s="194">
        <v>828</v>
      </c>
      <c r="I28" s="194">
        <v>474</v>
      </c>
      <c r="J28" s="194">
        <v>179</v>
      </c>
      <c r="K28" s="194">
        <v>316</v>
      </c>
      <c r="L28" s="194">
        <v>114</v>
      </c>
      <c r="M28" s="194">
        <v>185</v>
      </c>
      <c r="N28" s="194">
        <v>144</v>
      </c>
      <c r="O28" s="194">
        <v>155</v>
      </c>
      <c r="P28" s="194">
        <v>154</v>
      </c>
      <c r="Q28" s="194">
        <v>164</v>
      </c>
      <c r="R28" s="194">
        <v>164</v>
      </c>
      <c r="S28" s="194">
        <v>2408</v>
      </c>
      <c r="T28" s="221">
        <v>3126</v>
      </c>
      <c r="U28" s="192">
        <f t="shared" si="0"/>
        <v>10569</v>
      </c>
      <c r="V28" s="688"/>
      <c r="W28" s="685"/>
      <c r="X28" s="287"/>
    </row>
    <row r="29" spans="1:24" ht="10.5" customHeight="1" x14ac:dyDescent="0.25">
      <c r="A29" s="37"/>
      <c r="B29" s="38">
        <v>15</v>
      </c>
      <c r="C29" s="38"/>
      <c r="D29" s="38"/>
      <c r="E29" s="189">
        <v>529</v>
      </c>
      <c r="F29" s="191">
        <v>511</v>
      </c>
      <c r="G29" s="190">
        <v>1090</v>
      </c>
      <c r="H29" s="190">
        <v>783</v>
      </c>
      <c r="I29" s="190">
        <v>408</v>
      </c>
      <c r="J29" s="190">
        <v>155</v>
      </c>
      <c r="K29" s="190">
        <v>286</v>
      </c>
      <c r="L29" s="190">
        <v>97</v>
      </c>
      <c r="M29" s="190">
        <v>150</v>
      </c>
      <c r="N29" s="190">
        <v>140</v>
      </c>
      <c r="O29" s="190">
        <v>120</v>
      </c>
      <c r="P29" s="190">
        <v>118</v>
      </c>
      <c r="Q29" s="190">
        <v>150</v>
      </c>
      <c r="R29" s="190">
        <v>131</v>
      </c>
      <c r="S29" s="190">
        <v>2408</v>
      </c>
      <c r="T29" s="222">
        <v>3160</v>
      </c>
      <c r="U29" s="223">
        <f t="shared" si="0"/>
        <v>10236</v>
      </c>
      <c r="V29" s="688"/>
      <c r="W29" s="685"/>
      <c r="X29" s="287"/>
    </row>
    <row r="30" spans="1:24" ht="10.5" customHeight="1" x14ac:dyDescent="0.25">
      <c r="A30" s="40"/>
      <c r="B30" s="24">
        <v>16</v>
      </c>
      <c r="C30" s="24"/>
      <c r="D30" s="24"/>
      <c r="E30" s="193">
        <v>554</v>
      </c>
      <c r="F30" s="195">
        <v>544</v>
      </c>
      <c r="G30" s="194">
        <v>1187</v>
      </c>
      <c r="H30" s="194">
        <v>895</v>
      </c>
      <c r="I30" s="194">
        <v>416</v>
      </c>
      <c r="J30" s="194">
        <v>179</v>
      </c>
      <c r="K30" s="194">
        <v>221</v>
      </c>
      <c r="L30" s="194">
        <v>71</v>
      </c>
      <c r="M30" s="194">
        <v>162</v>
      </c>
      <c r="N30" s="194">
        <v>117</v>
      </c>
      <c r="O30" s="194">
        <v>88</v>
      </c>
      <c r="P30" s="194">
        <v>102</v>
      </c>
      <c r="Q30" s="194">
        <v>109</v>
      </c>
      <c r="R30" s="194">
        <v>101</v>
      </c>
      <c r="S30" s="194">
        <v>2556</v>
      </c>
      <c r="T30" s="221">
        <v>3309</v>
      </c>
      <c r="U30" s="192">
        <f t="shared" si="0"/>
        <v>10611</v>
      </c>
      <c r="V30" s="688"/>
      <c r="W30" s="685"/>
      <c r="X30" s="287"/>
    </row>
    <row r="31" spans="1:24" ht="10.5" customHeight="1" x14ac:dyDescent="0.25">
      <c r="A31" s="37"/>
      <c r="B31" s="38">
        <v>17</v>
      </c>
      <c r="C31" s="38"/>
      <c r="D31" s="38"/>
      <c r="E31" s="189">
        <v>479</v>
      </c>
      <c r="F31" s="191">
        <v>504</v>
      </c>
      <c r="G31" s="190">
        <v>1157</v>
      </c>
      <c r="H31" s="190">
        <v>867</v>
      </c>
      <c r="I31" s="190">
        <v>422</v>
      </c>
      <c r="J31" s="190">
        <v>225</v>
      </c>
      <c r="K31" s="190">
        <v>221</v>
      </c>
      <c r="L31" s="190">
        <v>99</v>
      </c>
      <c r="M31" s="190">
        <v>106</v>
      </c>
      <c r="N31" s="190">
        <v>94</v>
      </c>
      <c r="O31" s="190">
        <v>84</v>
      </c>
      <c r="P31" s="190">
        <v>91</v>
      </c>
      <c r="Q31" s="190">
        <v>95</v>
      </c>
      <c r="R31" s="190">
        <v>83</v>
      </c>
      <c r="S31" s="190">
        <v>2294</v>
      </c>
      <c r="T31" s="222">
        <v>3134</v>
      </c>
      <c r="U31" s="223">
        <f t="shared" si="0"/>
        <v>9955</v>
      </c>
      <c r="V31" s="688"/>
      <c r="W31" s="685"/>
      <c r="X31" s="287"/>
    </row>
    <row r="32" spans="1:24" ht="10.5" customHeight="1" x14ac:dyDescent="0.25">
      <c r="A32" s="40"/>
      <c r="B32" s="24">
        <v>18</v>
      </c>
      <c r="C32" s="24"/>
      <c r="D32" s="24"/>
      <c r="E32" s="193">
        <v>230</v>
      </c>
      <c r="F32" s="195">
        <v>223</v>
      </c>
      <c r="G32" s="194">
        <v>8156</v>
      </c>
      <c r="H32" s="194">
        <v>3932</v>
      </c>
      <c r="I32" s="194">
        <v>468</v>
      </c>
      <c r="J32" s="194">
        <v>282</v>
      </c>
      <c r="K32" s="194">
        <v>274</v>
      </c>
      <c r="L32" s="194">
        <v>150</v>
      </c>
      <c r="M32" s="194">
        <v>132</v>
      </c>
      <c r="N32" s="194">
        <v>97</v>
      </c>
      <c r="O32" s="194">
        <v>53</v>
      </c>
      <c r="P32" s="194">
        <v>53</v>
      </c>
      <c r="Q32" s="194">
        <v>72</v>
      </c>
      <c r="R32" s="194">
        <v>73</v>
      </c>
      <c r="S32" s="194">
        <v>1126</v>
      </c>
      <c r="T32" s="221">
        <v>1546</v>
      </c>
      <c r="U32" s="192">
        <f t="shared" si="0"/>
        <v>16867</v>
      </c>
      <c r="V32" s="688"/>
      <c r="W32" s="685"/>
      <c r="X32" s="287"/>
    </row>
    <row r="33" spans="1:24" ht="10.5" customHeight="1" x14ac:dyDescent="0.25">
      <c r="A33" s="37"/>
      <c r="B33" s="38">
        <v>19</v>
      </c>
      <c r="C33" s="38"/>
      <c r="D33" s="38"/>
      <c r="E33" s="189">
        <v>43</v>
      </c>
      <c r="F33" s="191">
        <v>39</v>
      </c>
      <c r="G33" s="190">
        <v>32691</v>
      </c>
      <c r="H33" s="190">
        <v>14659</v>
      </c>
      <c r="I33" s="190">
        <v>822</v>
      </c>
      <c r="J33" s="190">
        <v>624</v>
      </c>
      <c r="K33" s="190">
        <v>284</v>
      </c>
      <c r="L33" s="190">
        <v>199</v>
      </c>
      <c r="M33" s="190">
        <v>158</v>
      </c>
      <c r="N33" s="190">
        <v>136</v>
      </c>
      <c r="O33" s="190">
        <v>86</v>
      </c>
      <c r="P33" s="190">
        <v>61</v>
      </c>
      <c r="Q33" s="190">
        <v>41</v>
      </c>
      <c r="R33" s="190">
        <v>39</v>
      </c>
      <c r="S33" s="190">
        <v>170</v>
      </c>
      <c r="T33" s="222">
        <v>253</v>
      </c>
      <c r="U33" s="223">
        <f t="shared" si="0"/>
        <v>50305</v>
      </c>
      <c r="V33" s="688"/>
      <c r="W33" s="685"/>
      <c r="X33" s="287"/>
    </row>
    <row r="34" spans="1:24" ht="10.5" customHeight="1" x14ac:dyDescent="0.25">
      <c r="A34" s="40"/>
      <c r="B34" s="24">
        <v>20</v>
      </c>
      <c r="C34" s="24"/>
      <c r="D34" s="24"/>
      <c r="E34" s="193">
        <v>44</v>
      </c>
      <c r="F34" s="195">
        <v>72</v>
      </c>
      <c r="G34" s="194">
        <v>50260</v>
      </c>
      <c r="H34" s="194">
        <v>21341</v>
      </c>
      <c r="I34" s="194">
        <v>1196</v>
      </c>
      <c r="J34" s="194">
        <v>945</v>
      </c>
      <c r="K34" s="194">
        <v>516</v>
      </c>
      <c r="L34" s="194">
        <v>418</v>
      </c>
      <c r="M34" s="194">
        <v>194</v>
      </c>
      <c r="N34" s="194">
        <v>149</v>
      </c>
      <c r="O34" s="194">
        <v>114</v>
      </c>
      <c r="P34" s="194">
        <v>99</v>
      </c>
      <c r="Q34" s="194">
        <v>71</v>
      </c>
      <c r="R34" s="194">
        <v>82</v>
      </c>
      <c r="S34" s="194">
        <v>177</v>
      </c>
      <c r="T34" s="221">
        <v>290</v>
      </c>
      <c r="U34" s="192">
        <f t="shared" si="0"/>
        <v>75968</v>
      </c>
      <c r="V34" s="688"/>
      <c r="W34" s="685"/>
      <c r="X34" s="287"/>
    </row>
    <row r="35" spans="1:24" ht="10.5" customHeight="1" x14ac:dyDescent="0.25">
      <c r="A35" s="37"/>
      <c r="B35" s="38">
        <v>21</v>
      </c>
      <c r="C35" s="38"/>
      <c r="D35" s="38"/>
      <c r="E35" s="189">
        <v>119</v>
      </c>
      <c r="F35" s="191">
        <v>100</v>
      </c>
      <c r="G35" s="190">
        <v>59022</v>
      </c>
      <c r="H35" s="190">
        <v>22766</v>
      </c>
      <c r="I35" s="190">
        <v>1594</v>
      </c>
      <c r="J35" s="190">
        <v>1114</v>
      </c>
      <c r="K35" s="190">
        <v>762</v>
      </c>
      <c r="L35" s="190">
        <v>612</v>
      </c>
      <c r="M35" s="190">
        <v>405</v>
      </c>
      <c r="N35" s="190">
        <v>368</v>
      </c>
      <c r="O35" s="190">
        <v>125</v>
      </c>
      <c r="P35" s="190">
        <v>118</v>
      </c>
      <c r="Q35" s="190">
        <v>93</v>
      </c>
      <c r="R35" s="190">
        <v>73</v>
      </c>
      <c r="S35" s="190">
        <v>193</v>
      </c>
      <c r="T35" s="222">
        <v>263</v>
      </c>
      <c r="U35" s="223">
        <f t="shared" si="0"/>
        <v>87727</v>
      </c>
      <c r="V35" s="688"/>
      <c r="W35" s="685"/>
      <c r="X35" s="287"/>
    </row>
    <row r="36" spans="1:24" ht="10.5" customHeight="1" x14ac:dyDescent="0.25">
      <c r="A36" s="40"/>
      <c r="B36" s="24">
        <v>22</v>
      </c>
      <c r="C36" s="24"/>
      <c r="D36" s="24"/>
      <c r="E36" s="193">
        <v>107</v>
      </c>
      <c r="F36" s="195">
        <v>136</v>
      </c>
      <c r="G36" s="194">
        <v>64481</v>
      </c>
      <c r="H36" s="194">
        <v>25682</v>
      </c>
      <c r="I36" s="194">
        <v>2248</v>
      </c>
      <c r="J36" s="194">
        <v>1506</v>
      </c>
      <c r="K36" s="194">
        <v>943</v>
      </c>
      <c r="L36" s="194">
        <v>675</v>
      </c>
      <c r="M36" s="194">
        <v>714</v>
      </c>
      <c r="N36" s="194">
        <v>601</v>
      </c>
      <c r="O36" s="194">
        <v>340</v>
      </c>
      <c r="P36" s="194">
        <v>316</v>
      </c>
      <c r="Q36" s="194">
        <v>100</v>
      </c>
      <c r="R36" s="194">
        <v>83</v>
      </c>
      <c r="S36" s="194">
        <v>179</v>
      </c>
      <c r="T36" s="221">
        <v>215</v>
      </c>
      <c r="U36" s="192">
        <f t="shared" si="0"/>
        <v>98326</v>
      </c>
      <c r="V36" s="688"/>
      <c r="W36" s="685"/>
      <c r="X36" s="287"/>
    </row>
    <row r="37" spans="1:24" ht="10.5" customHeight="1" x14ac:dyDescent="0.25">
      <c r="A37" s="37"/>
      <c r="B37" s="38">
        <v>23</v>
      </c>
      <c r="C37" s="38"/>
      <c r="D37" s="38"/>
      <c r="E37" s="189">
        <v>135</v>
      </c>
      <c r="F37" s="191">
        <v>143</v>
      </c>
      <c r="G37" s="190">
        <v>68671</v>
      </c>
      <c r="H37" s="190">
        <v>29376</v>
      </c>
      <c r="I37" s="190">
        <v>2786</v>
      </c>
      <c r="J37" s="190">
        <v>2226</v>
      </c>
      <c r="K37" s="190">
        <v>1308</v>
      </c>
      <c r="L37" s="190">
        <v>926</v>
      </c>
      <c r="M37" s="190">
        <v>887</v>
      </c>
      <c r="N37" s="190">
        <v>677</v>
      </c>
      <c r="O37" s="190">
        <v>566</v>
      </c>
      <c r="P37" s="190">
        <v>518</v>
      </c>
      <c r="Q37" s="190">
        <v>236</v>
      </c>
      <c r="R37" s="190">
        <v>251</v>
      </c>
      <c r="S37" s="190">
        <v>214</v>
      </c>
      <c r="T37" s="222">
        <v>167</v>
      </c>
      <c r="U37" s="223">
        <f t="shared" si="0"/>
        <v>109087</v>
      </c>
      <c r="V37" s="688"/>
      <c r="W37" s="685"/>
      <c r="X37" s="287"/>
    </row>
    <row r="38" spans="1:24" ht="10.5" customHeight="1" x14ac:dyDescent="0.25">
      <c r="A38" s="40"/>
      <c r="B38" s="24">
        <v>24</v>
      </c>
      <c r="C38" s="24"/>
      <c r="D38" s="24"/>
      <c r="E38" s="193">
        <v>153</v>
      </c>
      <c r="F38" s="195">
        <v>185</v>
      </c>
      <c r="G38" s="194">
        <v>74103</v>
      </c>
      <c r="H38" s="194">
        <v>32412</v>
      </c>
      <c r="I38" s="194">
        <v>3785</v>
      </c>
      <c r="J38" s="194">
        <v>3488</v>
      </c>
      <c r="K38" s="194">
        <v>1786</v>
      </c>
      <c r="L38" s="194">
        <v>1470</v>
      </c>
      <c r="M38" s="194">
        <v>1167</v>
      </c>
      <c r="N38" s="194">
        <v>856</v>
      </c>
      <c r="O38" s="194">
        <v>627</v>
      </c>
      <c r="P38" s="194">
        <v>552</v>
      </c>
      <c r="Q38" s="194">
        <v>359</v>
      </c>
      <c r="R38" s="194">
        <v>362</v>
      </c>
      <c r="S38" s="194">
        <v>305</v>
      </c>
      <c r="T38" s="221">
        <v>293</v>
      </c>
      <c r="U38" s="192">
        <f t="shared" si="0"/>
        <v>121903</v>
      </c>
      <c r="V38" s="688"/>
      <c r="W38" s="685"/>
      <c r="X38" s="287"/>
    </row>
    <row r="39" spans="1:24" ht="10.5" customHeight="1" x14ac:dyDescent="0.25">
      <c r="A39" s="37"/>
      <c r="B39" s="38">
        <v>25</v>
      </c>
      <c r="C39" s="38"/>
      <c r="D39" s="38"/>
      <c r="E39" s="189">
        <v>118</v>
      </c>
      <c r="F39" s="191">
        <v>136</v>
      </c>
      <c r="G39" s="190">
        <v>80760</v>
      </c>
      <c r="H39" s="190">
        <v>37505</v>
      </c>
      <c r="I39" s="190">
        <v>4871</v>
      </c>
      <c r="J39" s="190">
        <v>5027</v>
      </c>
      <c r="K39" s="190">
        <v>2380</v>
      </c>
      <c r="L39" s="190">
        <v>2866</v>
      </c>
      <c r="M39" s="190">
        <v>1569</v>
      </c>
      <c r="N39" s="190">
        <v>1329</v>
      </c>
      <c r="O39" s="190">
        <v>912</v>
      </c>
      <c r="P39" s="190">
        <v>733</v>
      </c>
      <c r="Q39" s="190">
        <v>478</v>
      </c>
      <c r="R39" s="190">
        <v>416</v>
      </c>
      <c r="S39" s="190">
        <v>578</v>
      </c>
      <c r="T39" s="222">
        <v>564</v>
      </c>
      <c r="U39" s="223">
        <f t="shared" si="0"/>
        <v>140242</v>
      </c>
      <c r="V39" s="688"/>
      <c r="W39" s="685"/>
      <c r="X39" s="287"/>
    </row>
    <row r="40" spans="1:24" ht="10.5" customHeight="1" x14ac:dyDescent="0.25">
      <c r="A40" s="40"/>
      <c r="B40" s="24">
        <v>26</v>
      </c>
      <c r="C40" s="24"/>
      <c r="D40" s="24"/>
      <c r="E40" s="193">
        <v>115</v>
      </c>
      <c r="F40" s="195">
        <v>169</v>
      </c>
      <c r="G40" s="194">
        <v>85599</v>
      </c>
      <c r="H40" s="194">
        <v>41043</v>
      </c>
      <c r="I40" s="194">
        <v>5856</v>
      </c>
      <c r="J40" s="194">
        <v>6776</v>
      </c>
      <c r="K40" s="194">
        <v>3241</v>
      </c>
      <c r="L40" s="194">
        <v>4367</v>
      </c>
      <c r="M40" s="194">
        <v>2206</v>
      </c>
      <c r="N40" s="194">
        <v>2908</v>
      </c>
      <c r="O40" s="194">
        <v>1224</v>
      </c>
      <c r="P40" s="194">
        <v>1179</v>
      </c>
      <c r="Q40" s="194">
        <v>610</v>
      </c>
      <c r="R40" s="194">
        <v>517</v>
      </c>
      <c r="S40" s="194">
        <v>919</v>
      </c>
      <c r="T40" s="221">
        <v>817</v>
      </c>
      <c r="U40" s="192">
        <f t="shared" si="0"/>
        <v>157546</v>
      </c>
      <c r="V40" s="688"/>
      <c r="W40" s="685"/>
      <c r="X40" s="287"/>
    </row>
    <row r="41" spans="1:24" ht="10.5" customHeight="1" x14ac:dyDescent="0.25">
      <c r="A41" s="37"/>
      <c r="B41" s="38">
        <v>27</v>
      </c>
      <c r="C41" s="38"/>
      <c r="D41" s="38"/>
      <c r="E41" s="189">
        <v>154</v>
      </c>
      <c r="F41" s="191">
        <v>168</v>
      </c>
      <c r="G41" s="190">
        <v>88407</v>
      </c>
      <c r="H41" s="190">
        <v>43292</v>
      </c>
      <c r="I41" s="190">
        <v>6831</v>
      </c>
      <c r="J41" s="190">
        <v>7668</v>
      </c>
      <c r="K41" s="190">
        <v>3823</v>
      </c>
      <c r="L41" s="190">
        <v>5411</v>
      </c>
      <c r="M41" s="190">
        <v>2973</v>
      </c>
      <c r="N41" s="190">
        <v>4088</v>
      </c>
      <c r="O41" s="190">
        <v>1845</v>
      </c>
      <c r="P41" s="190">
        <v>2568</v>
      </c>
      <c r="Q41" s="190">
        <v>893</v>
      </c>
      <c r="R41" s="190">
        <v>923</v>
      </c>
      <c r="S41" s="190">
        <v>1273</v>
      </c>
      <c r="T41" s="222">
        <v>1145</v>
      </c>
      <c r="U41" s="223">
        <f t="shared" si="0"/>
        <v>171462</v>
      </c>
      <c r="V41" s="688"/>
      <c r="W41" s="685"/>
      <c r="X41" s="287"/>
    </row>
    <row r="42" spans="1:24" ht="10.5" customHeight="1" x14ac:dyDescent="0.25">
      <c r="A42" s="40"/>
      <c r="B42" s="24">
        <v>28</v>
      </c>
      <c r="C42" s="24"/>
      <c r="D42" s="24"/>
      <c r="E42" s="193">
        <v>178</v>
      </c>
      <c r="F42" s="195">
        <v>235</v>
      </c>
      <c r="G42" s="194">
        <v>91634</v>
      </c>
      <c r="H42" s="194">
        <v>45798</v>
      </c>
      <c r="I42" s="194">
        <v>7331</v>
      </c>
      <c r="J42" s="194">
        <v>8322</v>
      </c>
      <c r="K42" s="194">
        <v>4444</v>
      </c>
      <c r="L42" s="194">
        <v>6044</v>
      </c>
      <c r="M42" s="194">
        <v>3418</v>
      </c>
      <c r="N42" s="194">
        <v>4822</v>
      </c>
      <c r="O42" s="194">
        <v>2514</v>
      </c>
      <c r="P42" s="194">
        <v>3496</v>
      </c>
      <c r="Q42" s="194">
        <v>1341</v>
      </c>
      <c r="R42" s="194">
        <v>1907</v>
      </c>
      <c r="S42" s="194">
        <v>1898</v>
      </c>
      <c r="T42" s="224">
        <v>1849</v>
      </c>
      <c r="U42" s="192">
        <f t="shared" si="0"/>
        <v>185231</v>
      </c>
      <c r="V42" s="688"/>
      <c r="W42" s="685"/>
      <c r="X42" s="287"/>
    </row>
    <row r="43" spans="1:24" ht="10.5" customHeight="1" x14ac:dyDescent="0.25">
      <c r="A43" s="37"/>
      <c r="B43" s="38">
        <v>29</v>
      </c>
      <c r="C43" s="38"/>
      <c r="D43" s="38"/>
      <c r="E43" s="189">
        <v>218</v>
      </c>
      <c r="F43" s="191">
        <v>285</v>
      </c>
      <c r="G43" s="190">
        <v>91838</v>
      </c>
      <c r="H43" s="190">
        <v>46658</v>
      </c>
      <c r="I43" s="190">
        <v>7882</v>
      </c>
      <c r="J43" s="190">
        <v>8853</v>
      </c>
      <c r="K43" s="190">
        <v>4844</v>
      </c>
      <c r="L43" s="190">
        <v>6291</v>
      </c>
      <c r="M43" s="190">
        <v>4005</v>
      </c>
      <c r="N43" s="190">
        <v>5278</v>
      </c>
      <c r="O43" s="190">
        <v>2988</v>
      </c>
      <c r="P43" s="190">
        <v>4166</v>
      </c>
      <c r="Q43" s="190">
        <v>1678</v>
      </c>
      <c r="R43" s="190">
        <v>2796</v>
      </c>
      <c r="S43" s="190">
        <v>2839</v>
      </c>
      <c r="T43" s="225">
        <v>3331</v>
      </c>
      <c r="U43" s="223">
        <f t="shared" si="0"/>
        <v>193950</v>
      </c>
      <c r="V43" s="688"/>
      <c r="W43" s="685"/>
      <c r="X43" s="287"/>
    </row>
    <row r="44" spans="1:24" ht="10.5" customHeight="1" x14ac:dyDescent="0.25">
      <c r="A44" s="40"/>
      <c r="B44" s="24">
        <v>30</v>
      </c>
      <c r="C44" s="24"/>
      <c r="D44" s="24"/>
      <c r="E44" s="193">
        <v>270</v>
      </c>
      <c r="F44" s="195">
        <v>357</v>
      </c>
      <c r="G44" s="194">
        <v>97093</v>
      </c>
      <c r="H44" s="194">
        <v>48863</v>
      </c>
      <c r="I44" s="194">
        <v>8443</v>
      </c>
      <c r="J44" s="194">
        <v>9370</v>
      </c>
      <c r="K44" s="194">
        <v>5221</v>
      </c>
      <c r="L44" s="194">
        <v>6823</v>
      </c>
      <c r="M44" s="194">
        <v>4402</v>
      </c>
      <c r="N44" s="194">
        <v>5939</v>
      </c>
      <c r="O44" s="194">
        <v>3465</v>
      </c>
      <c r="P44" s="194">
        <v>4766</v>
      </c>
      <c r="Q44" s="194">
        <v>2156</v>
      </c>
      <c r="R44" s="194">
        <v>3574</v>
      </c>
      <c r="S44" s="194">
        <v>4166</v>
      </c>
      <c r="T44" s="224">
        <v>5499</v>
      </c>
      <c r="U44" s="192">
        <f t="shared" si="0"/>
        <v>210407</v>
      </c>
      <c r="V44" s="688"/>
      <c r="W44" s="685"/>
      <c r="X44" s="287"/>
    </row>
    <row r="45" spans="1:24" ht="10.5" customHeight="1" x14ac:dyDescent="0.25">
      <c r="A45" s="37"/>
      <c r="B45" s="38">
        <v>31</v>
      </c>
      <c r="C45" s="38"/>
      <c r="D45" s="38"/>
      <c r="E45" s="189">
        <v>302</v>
      </c>
      <c r="F45" s="191">
        <v>437</v>
      </c>
      <c r="G45" s="190">
        <v>94494</v>
      </c>
      <c r="H45" s="190">
        <v>48793</v>
      </c>
      <c r="I45" s="190">
        <v>8839</v>
      </c>
      <c r="J45" s="190">
        <v>9865</v>
      </c>
      <c r="K45" s="190">
        <v>5591</v>
      </c>
      <c r="L45" s="190">
        <v>7286</v>
      </c>
      <c r="M45" s="190">
        <v>4577</v>
      </c>
      <c r="N45" s="190">
        <v>6278</v>
      </c>
      <c r="O45" s="190">
        <v>3723</v>
      </c>
      <c r="P45" s="190">
        <v>5034</v>
      </c>
      <c r="Q45" s="190">
        <v>2532</v>
      </c>
      <c r="R45" s="190">
        <v>3789</v>
      </c>
      <c r="S45" s="190">
        <v>5632</v>
      </c>
      <c r="T45" s="225">
        <v>8280</v>
      </c>
      <c r="U45" s="223">
        <f t="shared" si="0"/>
        <v>215452</v>
      </c>
      <c r="V45" s="688"/>
      <c r="W45" s="685"/>
      <c r="X45" s="287"/>
    </row>
    <row r="46" spans="1:24" ht="10.5" customHeight="1" x14ac:dyDescent="0.25">
      <c r="A46" s="40"/>
      <c r="B46" s="24">
        <v>32</v>
      </c>
      <c r="C46" s="24"/>
      <c r="D46" s="24"/>
      <c r="E46" s="193">
        <v>422</v>
      </c>
      <c r="F46" s="195">
        <v>554</v>
      </c>
      <c r="G46" s="194">
        <v>94824</v>
      </c>
      <c r="H46" s="194">
        <v>49911</v>
      </c>
      <c r="I46" s="194">
        <v>9188</v>
      </c>
      <c r="J46" s="194">
        <v>10385</v>
      </c>
      <c r="K46" s="194">
        <v>5928</v>
      </c>
      <c r="L46" s="194">
        <v>7787</v>
      </c>
      <c r="M46" s="194">
        <v>5118</v>
      </c>
      <c r="N46" s="194">
        <v>6777</v>
      </c>
      <c r="O46" s="194">
        <v>4037</v>
      </c>
      <c r="P46" s="194">
        <v>5699</v>
      </c>
      <c r="Q46" s="194">
        <v>2695</v>
      </c>
      <c r="R46" s="194">
        <v>4256</v>
      </c>
      <c r="S46" s="194">
        <v>7250</v>
      </c>
      <c r="T46" s="224">
        <v>10929</v>
      </c>
      <c r="U46" s="192">
        <f t="shared" si="0"/>
        <v>225760</v>
      </c>
      <c r="V46" s="688"/>
      <c r="W46" s="685"/>
      <c r="X46" s="287"/>
    </row>
    <row r="47" spans="1:24" ht="10.5" customHeight="1" thickBot="1" x14ac:dyDescent="0.3">
      <c r="A47" s="41"/>
      <c r="B47" s="42">
        <v>33</v>
      </c>
      <c r="C47" s="42"/>
      <c r="D47" s="42"/>
      <c r="E47" s="226">
        <v>453</v>
      </c>
      <c r="F47" s="227">
        <v>686</v>
      </c>
      <c r="G47" s="228">
        <v>93977</v>
      </c>
      <c r="H47" s="228">
        <v>50364</v>
      </c>
      <c r="I47" s="228">
        <v>9628</v>
      </c>
      <c r="J47" s="228">
        <v>10673</v>
      </c>
      <c r="K47" s="228">
        <v>6293</v>
      </c>
      <c r="L47" s="228">
        <v>8164</v>
      </c>
      <c r="M47" s="228">
        <v>5313</v>
      </c>
      <c r="N47" s="228">
        <v>6964</v>
      </c>
      <c r="O47" s="228">
        <v>4318</v>
      </c>
      <c r="P47" s="228">
        <v>5828</v>
      </c>
      <c r="Q47" s="228">
        <v>2968</v>
      </c>
      <c r="R47" s="228">
        <v>4499</v>
      </c>
      <c r="S47" s="228">
        <v>8865</v>
      </c>
      <c r="T47" s="229">
        <v>13493</v>
      </c>
      <c r="U47" s="206">
        <f t="shared" si="0"/>
        <v>232486</v>
      </c>
      <c r="V47" s="688"/>
      <c r="W47" s="685"/>
      <c r="X47" s="287"/>
    </row>
    <row r="48" spans="1:24" ht="10.5" customHeight="1" x14ac:dyDescent="0.25">
      <c r="A48" s="40"/>
      <c r="B48" s="24">
        <v>34</v>
      </c>
      <c r="C48" s="24"/>
      <c r="D48" s="24"/>
      <c r="E48" s="193">
        <v>621</v>
      </c>
      <c r="F48" s="195">
        <v>761</v>
      </c>
      <c r="G48" s="194">
        <v>96425</v>
      </c>
      <c r="H48" s="194">
        <v>50998</v>
      </c>
      <c r="I48" s="194">
        <v>10056</v>
      </c>
      <c r="J48" s="194">
        <v>10822</v>
      </c>
      <c r="K48" s="194">
        <v>6674</v>
      </c>
      <c r="L48" s="194">
        <v>8502</v>
      </c>
      <c r="M48" s="194">
        <v>5958</v>
      </c>
      <c r="N48" s="194">
        <v>7181</v>
      </c>
      <c r="O48" s="194">
        <v>4839</v>
      </c>
      <c r="P48" s="194">
        <v>6192</v>
      </c>
      <c r="Q48" s="194">
        <v>3393</v>
      </c>
      <c r="R48" s="194">
        <v>4736</v>
      </c>
      <c r="S48" s="194">
        <v>10820</v>
      </c>
      <c r="T48" s="221">
        <v>16156</v>
      </c>
      <c r="U48" s="192">
        <f t="shared" si="0"/>
        <v>244134</v>
      </c>
      <c r="V48" s="688"/>
      <c r="W48" s="685"/>
      <c r="X48" s="287"/>
    </row>
    <row r="49" spans="1:24" ht="10.5" customHeight="1" x14ac:dyDescent="0.25">
      <c r="A49" s="37"/>
      <c r="B49" s="38">
        <v>35</v>
      </c>
      <c r="C49" s="38"/>
      <c r="D49" s="38"/>
      <c r="E49" s="189">
        <v>738</v>
      </c>
      <c r="F49" s="191">
        <v>924</v>
      </c>
      <c r="G49" s="190">
        <v>94491</v>
      </c>
      <c r="H49" s="190">
        <v>50647</v>
      </c>
      <c r="I49" s="190">
        <v>10258</v>
      </c>
      <c r="J49" s="190">
        <v>10910</v>
      </c>
      <c r="K49" s="190">
        <v>7173</v>
      </c>
      <c r="L49" s="190">
        <v>8519</v>
      </c>
      <c r="M49" s="190">
        <v>6307</v>
      </c>
      <c r="N49" s="190">
        <v>7537</v>
      </c>
      <c r="O49" s="190">
        <v>5144</v>
      </c>
      <c r="P49" s="190">
        <v>6422</v>
      </c>
      <c r="Q49" s="190">
        <v>3607</v>
      </c>
      <c r="R49" s="190">
        <v>5090</v>
      </c>
      <c r="S49" s="190">
        <v>12395</v>
      </c>
      <c r="T49" s="222">
        <v>18931</v>
      </c>
      <c r="U49" s="223">
        <f t="shared" si="0"/>
        <v>249093</v>
      </c>
      <c r="V49" s="688"/>
      <c r="W49" s="685"/>
      <c r="X49" s="287"/>
    </row>
    <row r="50" spans="1:24" ht="10.5" customHeight="1" x14ac:dyDescent="0.25">
      <c r="A50" s="40"/>
      <c r="B50" s="24">
        <v>36</v>
      </c>
      <c r="C50" s="24"/>
      <c r="D50" s="24"/>
      <c r="E50" s="193">
        <v>836</v>
      </c>
      <c r="F50" s="195">
        <v>1103</v>
      </c>
      <c r="G50" s="194">
        <v>95234</v>
      </c>
      <c r="H50" s="194">
        <v>51744</v>
      </c>
      <c r="I50" s="194">
        <v>10221</v>
      </c>
      <c r="J50" s="194">
        <v>10998</v>
      </c>
      <c r="K50" s="194">
        <v>7277</v>
      </c>
      <c r="L50" s="194">
        <v>8938</v>
      </c>
      <c r="M50" s="194">
        <v>6523</v>
      </c>
      <c r="N50" s="194">
        <v>7621</v>
      </c>
      <c r="O50" s="194">
        <v>5407</v>
      </c>
      <c r="P50" s="194">
        <v>6735</v>
      </c>
      <c r="Q50" s="194">
        <v>3840</v>
      </c>
      <c r="R50" s="194">
        <v>5489</v>
      </c>
      <c r="S50" s="194">
        <v>14057</v>
      </c>
      <c r="T50" s="221">
        <v>21476</v>
      </c>
      <c r="U50" s="192">
        <f t="shared" si="0"/>
        <v>257499</v>
      </c>
      <c r="V50" s="688"/>
      <c r="W50" s="685"/>
      <c r="X50" s="287"/>
    </row>
    <row r="51" spans="1:24" ht="10.5" customHeight="1" x14ac:dyDescent="0.25">
      <c r="A51" s="37"/>
      <c r="B51" s="38">
        <v>37</v>
      </c>
      <c r="C51" s="38"/>
      <c r="D51" s="38"/>
      <c r="E51" s="189">
        <v>927</v>
      </c>
      <c r="F51" s="191">
        <v>1216</v>
      </c>
      <c r="G51" s="190">
        <v>94355</v>
      </c>
      <c r="H51" s="190">
        <v>51639</v>
      </c>
      <c r="I51" s="190">
        <v>10310</v>
      </c>
      <c r="J51" s="190">
        <v>11097</v>
      </c>
      <c r="K51" s="190">
        <v>7390</v>
      </c>
      <c r="L51" s="190">
        <v>9068</v>
      </c>
      <c r="M51" s="190">
        <v>6662</v>
      </c>
      <c r="N51" s="190">
        <v>7569</v>
      </c>
      <c r="O51" s="190">
        <v>5806</v>
      </c>
      <c r="P51" s="190">
        <v>6885</v>
      </c>
      <c r="Q51" s="190">
        <v>4141</v>
      </c>
      <c r="R51" s="190">
        <v>5577</v>
      </c>
      <c r="S51" s="190">
        <v>16006</v>
      </c>
      <c r="T51" s="222">
        <v>23561</v>
      </c>
      <c r="U51" s="223">
        <f t="shared" si="0"/>
        <v>262209</v>
      </c>
      <c r="V51" s="688"/>
      <c r="W51" s="685"/>
      <c r="X51" s="287"/>
    </row>
    <row r="52" spans="1:24" ht="10.5" customHeight="1" x14ac:dyDescent="0.25">
      <c r="A52" s="40"/>
      <c r="B52" s="24">
        <v>38</v>
      </c>
      <c r="C52" s="24"/>
      <c r="D52" s="24"/>
      <c r="E52" s="193">
        <v>1080</v>
      </c>
      <c r="F52" s="195">
        <v>1389</v>
      </c>
      <c r="G52" s="194">
        <v>93365</v>
      </c>
      <c r="H52" s="194">
        <v>51210</v>
      </c>
      <c r="I52" s="194">
        <v>10187</v>
      </c>
      <c r="J52" s="194">
        <v>10524</v>
      </c>
      <c r="K52" s="194">
        <v>7396</v>
      </c>
      <c r="L52" s="194">
        <v>8706</v>
      </c>
      <c r="M52" s="194">
        <v>6761</v>
      </c>
      <c r="N52" s="194">
        <v>7461</v>
      </c>
      <c r="O52" s="194">
        <v>5831</v>
      </c>
      <c r="P52" s="194">
        <v>7005</v>
      </c>
      <c r="Q52" s="194">
        <v>4203</v>
      </c>
      <c r="R52" s="194">
        <v>5409</v>
      </c>
      <c r="S52" s="194">
        <v>17494</v>
      </c>
      <c r="T52" s="221">
        <v>25481</v>
      </c>
      <c r="U52" s="192">
        <f t="shared" si="0"/>
        <v>263502</v>
      </c>
      <c r="V52" s="688"/>
      <c r="W52" s="685"/>
      <c r="X52" s="287"/>
    </row>
    <row r="53" spans="1:24" ht="10.5" customHeight="1" x14ac:dyDescent="0.25">
      <c r="A53" s="37"/>
      <c r="B53" s="38">
        <v>39</v>
      </c>
      <c r="C53" s="38"/>
      <c r="D53" s="38"/>
      <c r="E53" s="189">
        <v>1232</v>
      </c>
      <c r="F53" s="191">
        <v>1421</v>
      </c>
      <c r="G53" s="190">
        <v>93719</v>
      </c>
      <c r="H53" s="190">
        <v>51917</v>
      </c>
      <c r="I53" s="190">
        <v>9810</v>
      </c>
      <c r="J53" s="190">
        <v>10373</v>
      </c>
      <c r="K53" s="190">
        <v>7271</v>
      </c>
      <c r="L53" s="190">
        <v>8559</v>
      </c>
      <c r="M53" s="190">
        <v>6556</v>
      </c>
      <c r="N53" s="190">
        <v>7301</v>
      </c>
      <c r="O53" s="190">
        <v>5858</v>
      </c>
      <c r="P53" s="190">
        <v>6772</v>
      </c>
      <c r="Q53" s="190">
        <v>4157</v>
      </c>
      <c r="R53" s="190">
        <v>5336</v>
      </c>
      <c r="S53" s="190">
        <v>19023</v>
      </c>
      <c r="T53" s="222">
        <v>26760</v>
      </c>
      <c r="U53" s="223">
        <f t="shared" si="0"/>
        <v>266065</v>
      </c>
      <c r="V53" s="688"/>
      <c r="W53" s="685"/>
      <c r="X53" s="287"/>
    </row>
    <row r="54" spans="1:24" ht="10.5" customHeight="1" x14ac:dyDescent="0.25">
      <c r="A54" s="40"/>
      <c r="B54" s="24">
        <v>40</v>
      </c>
      <c r="C54" s="24"/>
      <c r="D54" s="24"/>
      <c r="E54" s="193">
        <v>1429</v>
      </c>
      <c r="F54" s="195">
        <v>1684</v>
      </c>
      <c r="G54" s="194">
        <v>91558</v>
      </c>
      <c r="H54" s="194">
        <v>51384</v>
      </c>
      <c r="I54" s="194">
        <v>9864</v>
      </c>
      <c r="J54" s="194">
        <v>10000</v>
      </c>
      <c r="K54" s="194">
        <v>7363</v>
      </c>
      <c r="L54" s="194">
        <v>8620</v>
      </c>
      <c r="M54" s="194">
        <v>6826</v>
      </c>
      <c r="N54" s="194">
        <v>7235</v>
      </c>
      <c r="O54" s="194">
        <v>5863</v>
      </c>
      <c r="P54" s="194">
        <v>6697</v>
      </c>
      <c r="Q54" s="194">
        <v>4159</v>
      </c>
      <c r="R54" s="194">
        <v>5408</v>
      </c>
      <c r="S54" s="194">
        <v>21172</v>
      </c>
      <c r="T54" s="221">
        <v>28822</v>
      </c>
      <c r="U54" s="192">
        <f t="shared" si="0"/>
        <v>268084</v>
      </c>
      <c r="V54" s="688"/>
      <c r="W54" s="685"/>
      <c r="X54" s="287"/>
    </row>
    <row r="55" spans="1:24" ht="10.5" customHeight="1" x14ac:dyDescent="0.25">
      <c r="A55" s="37"/>
      <c r="B55" s="38">
        <v>41</v>
      </c>
      <c r="C55" s="38"/>
      <c r="D55" s="38"/>
      <c r="E55" s="189">
        <v>1448</v>
      </c>
      <c r="F55" s="191">
        <v>1665</v>
      </c>
      <c r="G55" s="190">
        <v>87467</v>
      </c>
      <c r="H55" s="190">
        <v>49780</v>
      </c>
      <c r="I55" s="190">
        <v>9361</v>
      </c>
      <c r="J55" s="190">
        <v>9444</v>
      </c>
      <c r="K55" s="190">
        <v>7014</v>
      </c>
      <c r="L55" s="190">
        <v>8000</v>
      </c>
      <c r="M55" s="190">
        <v>6318</v>
      </c>
      <c r="N55" s="190">
        <v>6763</v>
      </c>
      <c r="O55" s="190">
        <v>5566</v>
      </c>
      <c r="P55" s="190">
        <v>6385</v>
      </c>
      <c r="Q55" s="190">
        <v>4144</v>
      </c>
      <c r="R55" s="190">
        <v>5035</v>
      </c>
      <c r="S55" s="190">
        <v>22228</v>
      </c>
      <c r="T55" s="222">
        <v>29280</v>
      </c>
      <c r="U55" s="223">
        <f t="shared" si="0"/>
        <v>259898</v>
      </c>
      <c r="V55" s="688"/>
      <c r="W55" s="685"/>
      <c r="X55" s="287"/>
    </row>
    <row r="56" spans="1:24" ht="10.5" customHeight="1" x14ac:dyDescent="0.25">
      <c r="A56" s="40"/>
      <c r="B56" s="24">
        <v>42</v>
      </c>
      <c r="C56" s="24"/>
      <c r="D56" s="24"/>
      <c r="E56" s="193">
        <v>1603</v>
      </c>
      <c r="F56" s="195">
        <v>1835</v>
      </c>
      <c r="G56" s="194">
        <v>86896</v>
      </c>
      <c r="H56" s="194">
        <v>49315</v>
      </c>
      <c r="I56" s="194">
        <v>9096</v>
      </c>
      <c r="J56" s="194">
        <v>9436</v>
      </c>
      <c r="K56" s="194">
        <v>6887</v>
      </c>
      <c r="L56" s="194">
        <v>7934</v>
      </c>
      <c r="M56" s="194">
        <v>6144</v>
      </c>
      <c r="N56" s="194">
        <v>6625</v>
      </c>
      <c r="O56" s="194">
        <v>5605</v>
      </c>
      <c r="P56" s="194">
        <v>6092</v>
      </c>
      <c r="Q56" s="194">
        <v>4065</v>
      </c>
      <c r="R56" s="194">
        <v>5063</v>
      </c>
      <c r="S56" s="194">
        <v>23857</v>
      </c>
      <c r="T56" s="221">
        <v>31054</v>
      </c>
      <c r="U56" s="192">
        <f t="shared" si="0"/>
        <v>261507</v>
      </c>
      <c r="V56" s="688"/>
      <c r="W56" s="685"/>
      <c r="X56" s="287"/>
    </row>
    <row r="57" spans="1:24" ht="10.5" customHeight="1" x14ac:dyDescent="0.25">
      <c r="A57" s="37"/>
      <c r="B57" s="38">
        <v>43</v>
      </c>
      <c r="C57" s="38"/>
      <c r="D57" s="38"/>
      <c r="E57" s="189">
        <v>1755</v>
      </c>
      <c r="F57" s="191">
        <v>1923</v>
      </c>
      <c r="G57" s="190">
        <v>87366</v>
      </c>
      <c r="H57" s="190">
        <v>49680</v>
      </c>
      <c r="I57" s="190">
        <v>9212</v>
      </c>
      <c r="J57" s="190">
        <v>8931</v>
      </c>
      <c r="K57" s="190">
        <v>6778</v>
      </c>
      <c r="L57" s="190">
        <v>7701</v>
      </c>
      <c r="M57" s="190">
        <v>6239</v>
      </c>
      <c r="N57" s="190">
        <v>6425</v>
      </c>
      <c r="O57" s="190">
        <v>5545</v>
      </c>
      <c r="P57" s="190">
        <v>6013</v>
      </c>
      <c r="Q57" s="190">
        <v>4101</v>
      </c>
      <c r="R57" s="190">
        <v>4848</v>
      </c>
      <c r="S57" s="190">
        <v>25155</v>
      </c>
      <c r="T57" s="222">
        <v>32151</v>
      </c>
      <c r="U57" s="223">
        <f t="shared" si="0"/>
        <v>263823</v>
      </c>
      <c r="V57" s="688"/>
      <c r="W57" s="685"/>
      <c r="X57" s="287"/>
    </row>
    <row r="58" spans="1:24" ht="10.5" customHeight="1" x14ac:dyDescent="0.25">
      <c r="A58" s="40"/>
      <c r="B58" s="24">
        <v>44</v>
      </c>
      <c r="C58" s="24"/>
      <c r="D58" s="24"/>
      <c r="E58" s="193">
        <v>1809</v>
      </c>
      <c r="F58" s="195">
        <v>1927</v>
      </c>
      <c r="G58" s="194">
        <v>86018</v>
      </c>
      <c r="H58" s="194">
        <v>49031</v>
      </c>
      <c r="I58" s="194">
        <v>8911</v>
      </c>
      <c r="J58" s="194">
        <v>8694</v>
      </c>
      <c r="K58" s="194">
        <v>6553</v>
      </c>
      <c r="L58" s="194">
        <v>7258</v>
      </c>
      <c r="M58" s="194">
        <v>6052</v>
      </c>
      <c r="N58" s="194">
        <v>6447</v>
      </c>
      <c r="O58" s="194">
        <v>5569</v>
      </c>
      <c r="P58" s="194">
        <v>5919</v>
      </c>
      <c r="Q58" s="194">
        <v>3889</v>
      </c>
      <c r="R58" s="194">
        <v>4729</v>
      </c>
      <c r="S58" s="194">
        <v>26453</v>
      </c>
      <c r="T58" s="221">
        <v>33015</v>
      </c>
      <c r="U58" s="192">
        <f t="shared" si="0"/>
        <v>262274</v>
      </c>
      <c r="V58" s="688"/>
      <c r="W58" s="685"/>
      <c r="X58" s="287"/>
    </row>
    <row r="59" spans="1:24" ht="10.5" customHeight="1" x14ac:dyDescent="0.25">
      <c r="A59" s="37"/>
      <c r="B59" s="38">
        <v>45</v>
      </c>
      <c r="C59" s="38"/>
      <c r="D59" s="38"/>
      <c r="E59" s="189">
        <v>2055</v>
      </c>
      <c r="F59" s="191">
        <v>2169</v>
      </c>
      <c r="G59" s="190">
        <v>87733</v>
      </c>
      <c r="H59" s="190">
        <v>50118</v>
      </c>
      <c r="I59" s="190">
        <v>8536</v>
      </c>
      <c r="J59" s="190">
        <v>8613</v>
      </c>
      <c r="K59" s="190">
        <v>6669</v>
      </c>
      <c r="L59" s="190">
        <v>7204</v>
      </c>
      <c r="M59" s="190">
        <v>5874</v>
      </c>
      <c r="N59" s="190">
        <v>6004</v>
      </c>
      <c r="O59" s="190">
        <v>5401</v>
      </c>
      <c r="P59" s="190">
        <v>5847</v>
      </c>
      <c r="Q59" s="190">
        <v>3929</v>
      </c>
      <c r="R59" s="190">
        <v>4670</v>
      </c>
      <c r="S59" s="190">
        <v>28175</v>
      </c>
      <c r="T59" s="222">
        <v>34728</v>
      </c>
      <c r="U59" s="223">
        <f t="shared" si="0"/>
        <v>267725</v>
      </c>
      <c r="V59" s="688"/>
      <c r="W59" s="685"/>
      <c r="X59" s="287"/>
    </row>
    <row r="60" spans="1:24" ht="10.5" customHeight="1" x14ac:dyDescent="0.25">
      <c r="A60" s="40"/>
      <c r="B60" s="24">
        <v>46</v>
      </c>
      <c r="C60" s="24"/>
      <c r="D60" s="24"/>
      <c r="E60" s="193">
        <v>2219</v>
      </c>
      <c r="F60" s="195">
        <v>2229</v>
      </c>
      <c r="G60" s="194">
        <v>88087</v>
      </c>
      <c r="H60" s="194">
        <v>51002</v>
      </c>
      <c r="I60" s="194">
        <v>8714</v>
      </c>
      <c r="J60" s="194">
        <v>8638</v>
      </c>
      <c r="K60" s="194">
        <v>6375</v>
      </c>
      <c r="L60" s="194">
        <v>7393</v>
      </c>
      <c r="M60" s="194">
        <v>5801</v>
      </c>
      <c r="N60" s="194">
        <v>5908</v>
      </c>
      <c r="O60" s="194">
        <v>5415</v>
      </c>
      <c r="P60" s="194">
        <v>5843</v>
      </c>
      <c r="Q60" s="194">
        <v>3807</v>
      </c>
      <c r="R60" s="194">
        <v>4514</v>
      </c>
      <c r="S60" s="194">
        <v>30356</v>
      </c>
      <c r="T60" s="221">
        <v>37015</v>
      </c>
      <c r="U60" s="192">
        <f t="shared" si="0"/>
        <v>273316</v>
      </c>
      <c r="V60" s="688"/>
      <c r="W60" s="685"/>
      <c r="X60" s="287"/>
    </row>
    <row r="61" spans="1:24" ht="10.5" customHeight="1" x14ac:dyDescent="0.25">
      <c r="A61" s="37"/>
      <c r="B61" s="38">
        <v>47</v>
      </c>
      <c r="C61" s="38"/>
      <c r="D61" s="38"/>
      <c r="E61" s="189">
        <v>2300</v>
      </c>
      <c r="F61" s="191">
        <v>2300</v>
      </c>
      <c r="G61" s="190">
        <v>87005</v>
      </c>
      <c r="H61" s="190">
        <v>50653</v>
      </c>
      <c r="I61" s="190">
        <v>8570</v>
      </c>
      <c r="J61" s="190">
        <v>8347</v>
      </c>
      <c r="K61" s="190">
        <v>6087</v>
      </c>
      <c r="L61" s="190">
        <v>7004</v>
      </c>
      <c r="M61" s="190">
        <v>5735</v>
      </c>
      <c r="N61" s="190">
        <v>5941</v>
      </c>
      <c r="O61" s="190">
        <v>5120</v>
      </c>
      <c r="P61" s="190">
        <v>5551</v>
      </c>
      <c r="Q61" s="190">
        <v>3767</v>
      </c>
      <c r="R61" s="190">
        <v>4276</v>
      </c>
      <c r="S61" s="190">
        <v>30517</v>
      </c>
      <c r="T61" s="222">
        <v>37544</v>
      </c>
      <c r="U61" s="223">
        <f t="shared" si="0"/>
        <v>270717</v>
      </c>
      <c r="V61" s="688"/>
      <c r="W61" s="685"/>
      <c r="X61" s="287"/>
    </row>
    <row r="62" spans="1:24" ht="10.5" customHeight="1" x14ac:dyDescent="0.25">
      <c r="A62" s="40"/>
      <c r="B62" s="24">
        <v>48</v>
      </c>
      <c r="C62" s="24"/>
      <c r="D62" s="24"/>
      <c r="E62" s="193">
        <v>2315</v>
      </c>
      <c r="F62" s="195">
        <v>2522</v>
      </c>
      <c r="G62" s="194">
        <v>84477</v>
      </c>
      <c r="H62" s="194">
        <v>50412</v>
      </c>
      <c r="I62" s="194">
        <v>8234</v>
      </c>
      <c r="J62" s="194">
        <v>7679</v>
      </c>
      <c r="K62" s="194">
        <v>5895</v>
      </c>
      <c r="L62" s="194">
        <v>6917</v>
      </c>
      <c r="M62" s="194">
        <v>5611</v>
      </c>
      <c r="N62" s="194">
        <v>5670</v>
      </c>
      <c r="O62" s="194">
        <v>4863</v>
      </c>
      <c r="P62" s="194">
        <v>5562</v>
      </c>
      <c r="Q62" s="194">
        <v>3483</v>
      </c>
      <c r="R62" s="194">
        <v>4139</v>
      </c>
      <c r="S62" s="194">
        <v>30017</v>
      </c>
      <c r="T62" s="221">
        <v>37639</v>
      </c>
      <c r="U62" s="192">
        <f t="shared" si="0"/>
        <v>265435</v>
      </c>
      <c r="V62" s="688"/>
      <c r="W62" s="685"/>
      <c r="X62" s="287"/>
    </row>
    <row r="63" spans="1:24" ht="10.5" customHeight="1" x14ac:dyDescent="0.25">
      <c r="A63" s="37"/>
      <c r="B63" s="38">
        <v>49</v>
      </c>
      <c r="C63" s="38"/>
      <c r="D63" s="38"/>
      <c r="E63" s="189">
        <v>2419</v>
      </c>
      <c r="F63" s="191">
        <v>2560</v>
      </c>
      <c r="G63" s="190">
        <v>81430</v>
      </c>
      <c r="H63" s="190">
        <v>48768</v>
      </c>
      <c r="I63" s="190">
        <v>7951</v>
      </c>
      <c r="J63" s="190">
        <v>7588</v>
      </c>
      <c r="K63" s="190">
        <v>5890</v>
      </c>
      <c r="L63" s="190">
        <v>6662</v>
      </c>
      <c r="M63" s="190">
        <v>5294</v>
      </c>
      <c r="N63" s="190">
        <v>5276</v>
      </c>
      <c r="O63" s="190">
        <v>4635</v>
      </c>
      <c r="P63" s="190">
        <v>5214</v>
      </c>
      <c r="Q63" s="190">
        <v>3268</v>
      </c>
      <c r="R63" s="190">
        <v>4061</v>
      </c>
      <c r="S63" s="190">
        <v>30245</v>
      </c>
      <c r="T63" s="222">
        <v>37623</v>
      </c>
      <c r="U63" s="223">
        <f t="shared" si="0"/>
        <v>258884</v>
      </c>
      <c r="V63" s="688"/>
      <c r="W63" s="685"/>
      <c r="X63" s="287"/>
    </row>
    <row r="64" spans="1:24" ht="10.5" customHeight="1" x14ac:dyDescent="0.25">
      <c r="A64" s="40"/>
      <c r="B64" s="24">
        <v>50</v>
      </c>
      <c r="C64" s="24"/>
      <c r="D64" s="24"/>
      <c r="E64" s="193">
        <v>2419</v>
      </c>
      <c r="F64" s="195">
        <v>2431</v>
      </c>
      <c r="G64" s="194">
        <v>79667</v>
      </c>
      <c r="H64" s="194">
        <v>48882</v>
      </c>
      <c r="I64" s="194">
        <v>7435</v>
      </c>
      <c r="J64" s="194">
        <v>7243</v>
      </c>
      <c r="K64" s="194">
        <v>5405</v>
      </c>
      <c r="L64" s="194">
        <v>6301</v>
      </c>
      <c r="M64" s="194">
        <v>5200</v>
      </c>
      <c r="N64" s="194">
        <v>5063</v>
      </c>
      <c r="O64" s="194">
        <v>4460</v>
      </c>
      <c r="P64" s="194">
        <v>4870</v>
      </c>
      <c r="Q64" s="194">
        <v>3153</v>
      </c>
      <c r="R64" s="194">
        <v>3807</v>
      </c>
      <c r="S64" s="194">
        <v>29226</v>
      </c>
      <c r="T64" s="221">
        <v>36523</v>
      </c>
      <c r="U64" s="192">
        <f t="shared" si="0"/>
        <v>252085</v>
      </c>
      <c r="V64" s="688"/>
      <c r="W64" s="685"/>
      <c r="X64" s="287"/>
    </row>
    <row r="65" spans="1:24" ht="10.5" customHeight="1" x14ac:dyDescent="0.25">
      <c r="A65" s="37"/>
      <c r="B65" s="38">
        <v>51</v>
      </c>
      <c r="C65" s="38"/>
      <c r="D65" s="38"/>
      <c r="E65" s="189">
        <v>2305</v>
      </c>
      <c r="F65" s="191">
        <v>2547</v>
      </c>
      <c r="G65" s="190">
        <v>72801</v>
      </c>
      <c r="H65" s="190">
        <v>45096</v>
      </c>
      <c r="I65" s="190">
        <v>6943</v>
      </c>
      <c r="J65" s="190">
        <v>7131</v>
      </c>
      <c r="K65" s="190">
        <v>5154</v>
      </c>
      <c r="L65" s="190">
        <v>6184</v>
      </c>
      <c r="M65" s="190">
        <v>4643</v>
      </c>
      <c r="N65" s="190">
        <v>4799</v>
      </c>
      <c r="O65" s="190">
        <v>4218</v>
      </c>
      <c r="P65" s="190">
        <v>4888</v>
      </c>
      <c r="Q65" s="190">
        <v>2944</v>
      </c>
      <c r="R65" s="190">
        <v>3728</v>
      </c>
      <c r="S65" s="190">
        <v>28199</v>
      </c>
      <c r="T65" s="222">
        <v>36979</v>
      </c>
      <c r="U65" s="223">
        <f t="shared" si="0"/>
        <v>238559</v>
      </c>
      <c r="V65" s="688"/>
      <c r="W65" s="685"/>
      <c r="X65" s="287"/>
    </row>
    <row r="66" spans="1:24" ht="10.5" customHeight="1" x14ac:dyDescent="0.25">
      <c r="A66" s="40"/>
      <c r="B66" s="24">
        <v>52</v>
      </c>
      <c r="C66" s="24"/>
      <c r="D66" s="24"/>
      <c r="E66" s="193">
        <v>2477</v>
      </c>
      <c r="F66" s="195">
        <v>2646</v>
      </c>
      <c r="G66" s="194">
        <v>68118</v>
      </c>
      <c r="H66" s="194">
        <v>42733</v>
      </c>
      <c r="I66" s="194">
        <v>6579</v>
      </c>
      <c r="J66" s="194">
        <v>6880</v>
      </c>
      <c r="K66" s="194">
        <v>4897</v>
      </c>
      <c r="L66" s="194">
        <v>6114</v>
      </c>
      <c r="M66" s="194">
        <v>4338</v>
      </c>
      <c r="N66" s="194">
        <v>4984</v>
      </c>
      <c r="O66" s="194">
        <v>3928</v>
      </c>
      <c r="P66" s="194">
        <v>4838</v>
      </c>
      <c r="Q66" s="194">
        <v>2686</v>
      </c>
      <c r="R66" s="194">
        <v>3737</v>
      </c>
      <c r="S66" s="194">
        <v>27506</v>
      </c>
      <c r="T66" s="221">
        <v>38032</v>
      </c>
      <c r="U66" s="192">
        <f t="shared" si="0"/>
        <v>230493</v>
      </c>
      <c r="V66" s="688"/>
      <c r="W66" s="685"/>
      <c r="X66" s="287"/>
    </row>
    <row r="67" spans="1:24" ht="10.5" customHeight="1" x14ac:dyDescent="0.25">
      <c r="A67" s="37"/>
      <c r="B67" s="38">
        <v>53</v>
      </c>
      <c r="C67" s="38"/>
      <c r="D67" s="38"/>
      <c r="E67" s="189">
        <v>2424</v>
      </c>
      <c r="F67" s="191">
        <v>2818</v>
      </c>
      <c r="G67" s="190">
        <v>64620</v>
      </c>
      <c r="H67" s="190">
        <v>41029</v>
      </c>
      <c r="I67" s="190">
        <v>6121</v>
      </c>
      <c r="J67" s="190">
        <v>6750</v>
      </c>
      <c r="K67" s="190">
        <v>4794</v>
      </c>
      <c r="L67" s="190">
        <v>6275</v>
      </c>
      <c r="M67" s="190">
        <v>4232</v>
      </c>
      <c r="N67" s="190">
        <v>4938</v>
      </c>
      <c r="O67" s="190">
        <v>3842</v>
      </c>
      <c r="P67" s="190">
        <v>4779</v>
      </c>
      <c r="Q67" s="190">
        <v>2569</v>
      </c>
      <c r="R67" s="190">
        <v>3625</v>
      </c>
      <c r="S67" s="190">
        <v>26516</v>
      </c>
      <c r="T67" s="222">
        <v>38425</v>
      </c>
      <c r="U67" s="223">
        <f t="shared" si="0"/>
        <v>223757</v>
      </c>
      <c r="V67" s="688"/>
      <c r="W67" s="685"/>
      <c r="X67" s="287"/>
    </row>
    <row r="68" spans="1:24" ht="10.5" customHeight="1" x14ac:dyDescent="0.25">
      <c r="A68" s="40"/>
      <c r="B68" s="24">
        <v>54</v>
      </c>
      <c r="C68" s="24"/>
      <c r="D68" s="24"/>
      <c r="E68" s="193">
        <v>2557</v>
      </c>
      <c r="F68" s="195">
        <v>2983</v>
      </c>
      <c r="G68" s="194">
        <v>62407</v>
      </c>
      <c r="H68" s="194">
        <v>40570</v>
      </c>
      <c r="I68" s="194">
        <v>5915</v>
      </c>
      <c r="J68" s="194">
        <v>5981</v>
      </c>
      <c r="K68" s="194">
        <v>4426</v>
      </c>
      <c r="L68" s="194">
        <v>5491</v>
      </c>
      <c r="M68" s="194">
        <v>4080</v>
      </c>
      <c r="N68" s="194">
        <v>4555</v>
      </c>
      <c r="O68" s="194">
        <v>3729</v>
      </c>
      <c r="P68" s="194">
        <v>4391</v>
      </c>
      <c r="Q68" s="194">
        <v>2607</v>
      </c>
      <c r="R68" s="194">
        <v>3418</v>
      </c>
      <c r="S68" s="194">
        <v>26839</v>
      </c>
      <c r="T68" s="221">
        <v>36619</v>
      </c>
      <c r="U68" s="192">
        <f t="shared" si="0"/>
        <v>216568</v>
      </c>
      <c r="V68" s="688"/>
      <c r="W68" s="685"/>
      <c r="X68" s="287"/>
    </row>
    <row r="69" spans="1:24" ht="10.5" customHeight="1" x14ac:dyDescent="0.25">
      <c r="A69" s="37"/>
      <c r="B69" s="38">
        <v>55</v>
      </c>
      <c r="C69" s="38"/>
      <c r="D69" s="38"/>
      <c r="E69" s="189">
        <v>2672</v>
      </c>
      <c r="F69" s="191">
        <v>2888</v>
      </c>
      <c r="G69" s="190">
        <v>60240</v>
      </c>
      <c r="H69" s="190">
        <v>39869</v>
      </c>
      <c r="I69" s="190">
        <v>5850</v>
      </c>
      <c r="J69" s="190">
        <v>6007</v>
      </c>
      <c r="K69" s="190">
        <v>4388</v>
      </c>
      <c r="L69" s="190">
        <v>5516</v>
      </c>
      <c r="M69" s="190">
        <v>3864</v>
      </c>
      <c r="N69" s="190">
        <v>4094</v>
      </c>
      <c r="O69" s="190">
        <v>3700</v>
      </c>
      <c r="P69" s="190">
        <v>4033</v>
      </c>
      <c r="Q69" s="190">
        <v>2477</v>
      </c>
      <c r="R69" s="190">
        <v>3143</v>
      </c>
      <c r="S69" s="190">
        <v>26603</v>
      </c>
      <c r="T69" s="222">
        <v>35014</v>
      </c>
      <c r="U69" s="223">
        <f t="shared" si="0"/>
        <v>210358</v>
      </c>
      <c r="V69" s="688"/>
      <c r="W69" s="685"/>
      <c r="X69" s="287"/>
    </row>
    <row r="70" spans="1:24" ht="10.5" customHeight="1" x14ac:dyDescent="0.25">
      <c r="A70" s="40"/>
      <c r="B70" s="24">
        <v>56</v>
      </c>
      <c r="C70" s="24"/>
      <c r="D70" s="24"/>
      <c r="E70" s="193">
        <v>2598</v>
      </c>
      <c r="F70" s="195">
        <v>2502</v>
      </c>
      <c r="G70" s="194">
        <v>56814</v>
      </c>
      <c r="H70" s="194">
        <v>37870</v>
      </c>
      <c r="I70" s="194">
        <v>5467</v>
      </c>
      <c r="J70" s="194">
        <v>5539</v>
      </c>
      <c r="K70" s="194">
        <v>4100</v>
      </c>
      <c r="L70" s="194">
        <v>4804</v>
      </c>
      <c r="M70" s="194">
        <v>3553</v>
      </c>
      <c r="N70" s="194">
        <v>4239</v>
      </c>
      <c r="O70" s="194">
        <v>3391</v>
      </c>
      <c r="P70" s="194">
        <v>4108</v>
      </c>
      <c r="Q70" s="194">
        <v>2261</v>
      </c>
      <c r="R70" s="194">
        <v>3006</v>
      </c>
      <c r="S70" s="194">
        <v>25383</v>
      </c>
      <c r="T70" s="221">
        <v>34526</v>
      </c>
      <c r="U70" s="192">
        <f t="shared" si="0"/>
        <v>200161</v>
      </c>
      <c r="V70" s="688"/>
      <c r="W70" s="685"/>
      <c r="X70" s="287"/>
    </row>
    <row r="71" spans="1:24" ht="10.5" customHeight="1" x14ac:dyDescent="0.25">
      <c r="A71" s="37"/>
      <c r="B71" s="38">
        <v>57</v>
      </c>
      <c r="C71" s="38"/>
      <c r="D71" s="38"/>
      <c r="E71" s="189">
        <v>2528</v>
      </c>
      <c r="F71" s="191">
        <v>2339</v>
      </c>
      <c r="G71" s="190">
        <v>53893</v>
      </c>
      <c r="H71" s="190">
        <v>36207</v>
      </c>
      <c r="I71" s="190">
        <v>5362</v>
      </c>
      <c r="J71" s="190">
        <v>5160</v>
      </c>
      <c r="K71" s="190">
        <v>3980</v>
      </c>
      <c r="L71" s="190">
        <v>4388</v>
      </c>
      <c r="M71" s="190">
        <v>3318</v>
      </c>
      <c r="N71" s="190">
        <v>3935</v>
      </c>
      <c r="O71" s="190">
        <v>3126</v>
      </c>
      <c r="P71" s="190">
        <v>3941</v>
      </c>
      <c r="Q71" s="190">
        <v>2050</v>
      </c>
      <c r="R71" s="190">
        <v>2917</v>
      </c>
      <c r="S71" s="190">
        <v>24282</v>
      </c>
      <c r="T71" s="222">
        <v>33689</v>
      </c>
      <c r="U71" s="223">
        <f t="shared" si="0"/>
        <v>191115</v>
      </c>
      <c r="V71" s="688"/>
      <c r="W71" s="685"/>
      <c r="X71" s="287"/>
    </row>
    <row r="72" spans="1:24" ht="10.5" customHeight="1" x14ac:dyDescent="0.25">
      <c r="A72" s="40"/>
      <c r="B72" s="24">
        <v>58</v>
      </c>
      <c r="C72" s="24"/>
      <c r="D72" s="24"/>
      <c r="E72" s="193">
        <v>2292</v>
      </c>
      <c r="F72" s="195">
        <v>2278</v>
      </c>
      <c r="G72" s="194">
        <v>51255</v>
      </c>
      <c r="H72" s="194">
        <v>34853</v>
      </c>
      <c r="I72" s="194">
        <v>5073</v>
      </c>
      <c r="J72" s="194">
        <v>4873</v>
      </c>
      <c r="K72" s="194">
        <v>3424</v>
      </c>
      <c r="L72" s="194">
        <v>3807</v>
      </c>
      <c r="M72" s="194">
        <v>3314</v>
      </c>
      <c r="N72" s="194">
        <v>3506</v>
      </c>
      <c r="O72" s="194">
        <v>3073</v>
      </c>
      <c r="P72" s="194">
        <v>3562</v>
      </c>
      <c r="Q72" s="194">
        <v>1941</v>
      </c>
      <c r="R72" s="194">
        <v>2858</v>
      </c>
      <c r="S72" s="194">
        <v>22589</v>
      </c>
      <c r="T72" s="221">
        <v>32919</v>
      </c>
      <c r="U72" s="192">
        <f t="shared" si="0"/>
        <v>181617</v>
      </c>
      <c r="V72" s="688"/>
      <c r="W72" s="685"/>
      <c r="X72" s="287"/>
    </row>
    <row r="73" spans="1:24" ht="10.5" customHeight="1" x14ac:dyDescent="0.25">
      <c r="A73" s="37"/>
      <c r="B73" s="38">
        <v>59</v>
      </c>
      <c r="C73" s="38"/>
      <c r="D73" s="38"/>
      <c r="E73" s="189">
        <v>2075</v>
      </c>
      <c r="F73" s="191">
        <v>2004</v>
      </c>
      <c r="G73" s="190">
        <v>48184</v>
      </c>
      <c r="H73" s="190">
        <v>33136</v>
      </c>
      <c r="I73" s="190">
        <v>4683</v>
      </c>
      <c r="J73" s="190">
        <v>4418</v>
      </c>
      <c r="K73" s="190">
        <v>3241</v>
      </c>
      <c r="L73" s="190">
        <v>3609</v>
      </c>
      <c r="M73" s="190">
        <v>2983</v>
      </c>
      <c r="N73" s="190">
        <v>3073</v>
      </c>
      <c r="O73" s="190">
        <v>2746</v>
      </c>
      <c r="P73" s="190">
        <v>3095</v>
      </c>
      <c r="Q73" s="190">
        <v>2007</v>
      </c>
      <c r="R73" s="190">
        <v>2569</v>
      </c>
      <c r="S73" s="190">
        <v>21221</v>
      </c>
      <c r="T73" s="222">
        <v>31231</v>
      </c>
      <c r="U73" s="223">
        <f t="shared" si="0"/>
        <v>170275</v>
      </c>
      <c r="V73" s="688"/>
      <c r="W73" s="685"/>
      <c r="X73" s="287"/>
    </row>
    <row r="74" spans="1:24" ht="10.5" customHeight="1" x14ac:dyDescent="0.25">
      <c r="A74" s="40"/>
      <c r="B74" s="24">
        <v>60</v>
      </c>
      <c r="C74" s="24"/>
      <c r="D74" s="24"/>
      <c r="E74" s="193">
        <v>1990</v>
      </c>
      <c r="F74" s="195">
        <v>1821</v>
      </c>
      <c r="G74" s="194">
        <v>45199</v>
      </c>
      <c r="H74" s="194">
        <v>32827</v>
      </c>
      <c r="I74" s="194">
        <v>4385</v>
      </c>
      <c r="J74" s="194">
        <v>3994</v>
      </c>
      <c r="K74" s="194">
        <v>2986</v>
      </c>
      <c r="L74" s="194">
        <v>3222</v>
      </c>
      <c r="M74" s="194">
        <v>2790</v>
      </c>
      <c r="N74" s="194">
        <v>2766</v>
      </c>
      <c r="O74" s="194">
        <v>2471</v>
      </c>
      <c r="P74" s="194">
        <v>2678</v>
      </c>
      <c r="Q74" s="194">
        <v>1869</v>
      </c>
      <c r="R74" s="194">
        <v>2252</v>
      </c>
      <c r="S74" s="194">
        <v>20343</v>
      </c>
      <c r="T74" s="221">
        <v>29169</v>
      </c>
      <c r="U74" s="192">
        <f t="shared" si="0"/>
        <v>160762</v>
      </c>
      <c r="V74" s="688"/>
      <c r="W74" s="685"/>
      <c r="X74" s="287"/>
    </row>
    <row r="75" spans="1:24" ht="10.5" customHeight="1" x14ac:dyDescent="0.25">
      <c r="A75" s="37"/>
      <c r="B75" s="38">
        <v>61</v>
      </c>
      <c r="C75" s="38"/>
      <c r="D75" s="38"/>
      <c r="E75" s="189">
        <v>1813</v>
      </c>
      <c r="F75" s="191">
        <v>1673</v>
      </c>
      <c r="G75" s="190">
        <v>40598</v>
      </c>
      <c r="H75" s="190">
        <v>29816</v>
      </c>
      <c r="I75" s="190">
        <v>4176</v>
      </c>
      <c r="J75" s="190">
        <v>3692</v>
      </c>
      <c r="K75" s="190">
        <v>2758</v>
      </c>
      <c r="L75" s="190">
        <v>2872</v>
      </c>
      <c r="M75" s="190">
        <v>2457</v>
      </c>
      <c r="N75" s="190">
        <v>2465</v>
      </c>
      <c r="O75" s="190">
        <v>2280</v>
      </c>
      <c r="P75" s="190">
        <v>2424</v>
      </c>
      <c r="Q75" s="190">
        <v>1705</v>
      </c>
      <c r="R75" s="190">
        <v>1982</v>
      </c>
      <c r="S75" s="190">
        <v>19062</v>
      </c>
      <c r="T75" s="222">
        <v>27091</v>
      </c>
      <c r="U75" s="223">
        <f t="shared" si="0"/>
        <v>146864</v>
      </c>
      <c r="V75" s="688"/>
      <c r="W75" s="685"/>
      <c r="X75" s="287"/>
    </row>
    <row r="76" spans="1:24" ht="10.5" customHeight="1" x14ac:dyDescent="0.25">
      <c r="A76" s="40"/>
      <c r="B76" s="24">
        <v>62</v>
      </c>
      <c r="C76" s="24"/>
      <c r="D76" s="24"/>
      <c r="E76" s="193">
        <v>1585</v>
      </c>
      <c r="F76" s="195">
        <v>1507</v>
      </c>
      <c r="G76" s="194">
        <v>36857</v>
      </c>
      <c r="H76" s="194">
        <v>26505</v>
      </c>
      <c r="I76" s="194">
        <v>3663</v>
      </c>
      <c r="J76" s="194">
        <v>3012</v>
      </c>
      <c r="K76" s="194">
        <v>2543</v>
      </c>
      <c r="L76" s="194">
        <v>2467</v>
      </c>
      <c r="M76" s="194">
        <v>2207</v>
      </c>
      <c r="N76" s="194">
        <v>2163</v>
      </c>
      <c r="O76" s="194">
        <v>1917</v>
      </c>
      <c r="P76" s="194">
        <v>2101</v>
      </c>
      <c r="Q76" s="194">
        <v>1525</v>
      </c>
      <c r="R76" s="194">
        <v>1770</v>
      </c>
      <c r="S76" s="194">
        <v>17379</v>
      </c>
      <c r="T76" s="221">
        <v>24328</v>
      </c>
      <c r="U76" s="192">
        <f t="shared" si="0"/>
        <v>131529</v>
      </c>
      <c r="V76" s="688"/>
      <c r="W76" s="685"/>
      <c r="X76" s="287"/>
    </row>
    <row r="77" spans="1:24" ht="10.5" customHeight="1" x14ac:dyDescent="0.25">
      <c r="A77" s="37"/>
      <c r="B77" s="38">
        <v>63</v>
      </c>
      <c r="C77" s="38"/>
      <c r="D77" s="38"/>
      <c r="E77" s="189">
        <v>1450</v>
      </c>
      <c r="F77" s="191">
        <v>1404</v>
      </c>
      <c r="G77" s="190">
        <v>34867</v>
      </c>
      <c r="H77" s="190">
        <v>25168</v>
      </c>
      <c r="I77" s="190">
        <v>3113</v>
      </c>
      <c r="J77" s="190">
        <v>2493</v>
      </c>
      <c r="K77" s="190">
        <v>2120</v>
      </c>
      <c r="L77" s="190">
        <v>1948</v>
      </c>
      <c r="M77" s="190">
        <v>2087</v>
      </c>
      <c r="N77" s="190">
        <v>2008</v>
      </c>
      <c r="O77" s="190">
        <v>1871</v>
      </c>
      <c r="P77" s="190">
        <v>1887</v>
      </c>
      <c r="Q77" s="190">
        <v>1309</v>
      </c>
      <c r="R77" s="190">
        <v>1550</v>
      </c>
      <c r="S77" s="190">
        <v>16829</v>
      </c>
      <c r="T77" s="222">
        <v>22556</v>
      </c>
      <c r="U77" s="223">
        <f t="shared" si="0"/>
        <v>122660</v>
      </c>
      <c r="V77" s="688"/>
      <c r="W77" s="685"/>
      <c r="X77" s="287"/>
    </row>
    <row r="78" spans="1:24" ht="10.5" customHeight="1" x14ac:dyDescent="0.25">
      <c r="A78" s="40"/>
      <c r="B78" s="24">
        <v>64</v>
      </c>
      <c r="C78" s="24"/>
      <c r="D78" s="24"/>
      <c r="E78" s="193">
        <v>1275</v>
      </c>
      <c r="F78" s="195">
        <v>1271</v>
      </c>
      <c r="G78" s="194">
        <v>31824</v>
      </c>
      <c r="H78" s="194">
        <v>23061</v>
      </c>
      <c r="I78" s="194">
        <v>2839</v>
      </c>
      <c r="J78" s="194">
        <v>2218</v>
      </c>
      <c r="K78" s="194">
        <v>1773</v>
      </c>
      <c r="L78" s="194">
        <v>1549</v>
      </c>
      <c r="M78" s="194">
        <v>1754</v>
      </c>
      <c r="N78" s="194">
        <v>1547</v>
      </c>
      <c r="O78" s="194">
        <v>1554</v>
      </c>
      <c r="P78" s="194">
        <v>1608</v>
      </c>
      <c r="Q78" s="194">
        <v>1286</v>
      </c>
      <c r="R78" s="194">
        <v>1382</v>
      </c>
      <c r="S78" s="194">
        <v>15278</v>
      </c>
      <c r="T78" s="221">
        <v>19698</v>
      </c>
      <c r="U78" s="192">
        <f t="shared" si="0"/>
        <v>109917</v>
      </c>
      <c r="V78" s="688"/>
      <c r="W78" s="685"/>
      <c r="X78" s="287"/>
    </row>
    <row r="79" spans="1:24" ht="10.5" customHeight="1" x14ac:dyDescent="0.25">
      <c r="A79" s="37"/>
      <c r="B79" s="38">
        <v>65</v>
      </c>
      <c r="C79" s="38"/>
      <c r="D79" s="38"/>
      <c r="E79" s="189">
        <v>1118</v>
      </c>
      <c r="F79" s="191">
        <v>1127</v>
      </c>
      <c r="G79" s="190">
        <v>30898</v>
      </c>
      <c r="H79" s="190">
        <v>21686</v>
      </c>
      <c r="I79" s="190">
        <v>2577</v>
      </c>
      <c r="J79" s="190">
        <v>2044</v>
      </c>
      <c r="K79" s="190">
        <v>1510</v>
      </c>
      <c r="L79" s="190">
        <v>1403</v>
      </c>
      <c r="M79" s="190">
        <v>1369</v>
      </c>
      <c r="N79" s="190">
        <v>1217</v>
      </c>
      <c r="O79" s="190">
        <v>1341</v>
      </c>
      <c r="P79" s="190">
        <v>1356</v>
      </c>
      <c r="Q79" s="190">
        <v>1114</v>
      </c>
      <c r="R79" s="190">
        <v>1215</v>
      </c>
      <c r="S79" s="190">
        <v>13781</v>
      </c>
      <c r="T79" s="225">
        <v>17865</v>
      </c>
      <c r="U79" s="223">
        <f t="shared" ref="U79:U114" si="1">SUM(E79:T79)</f>
        <v>101621</v>
      </c>
      <c r="V79" s="688"/>
      <c r="W79" s="685"/>
      <c r="X79" s="287"/>
    </row>
    <row r="80" spans="1:24" ht="10.5" customHeight="1" x14ac:dyDescent="0.25">
      <c r="A80" s="40"/>
      <c r="B80" s="24">
        <v>66</v>
      </c>
      <c r="C80" s="24"/>
      <c r="D80" s="24"/>
      <c r="E80" s="193">
        <v>1036</v>
      </c>
      <c r="F80" s="195">
        <v>1040</v>
      </c>
      <c r="G80" s="194">
        <v>24571</v>
      </c>
      <c r="H80" s="194">
        <v>16667</v>
      </c>
      <c r="I80" s="194">
        <v>2482</v>
      </c>
      <c r="J80" s="194">
        <v>1799</v>
      </c>
      <c r="K80" s="194">
        <v>1341</v>
      </c>
      <c r="L80" s="194">
        <v>1132</v>
      </c>
      <c r="M80" s="194">
        <v>1237</v>
      </c>
      <c r="N80" s="194">
        <v>1169</v>
      </c>
      <c r="O80" s="194">
        <v>1108</v>
      </c>
      <c r="P80" s="194">
        <v>1108</v>
      </c>
      <c r="Q80" s="194">
        <v>809</v>
      </c>
      <c r="R80" s="194">
        <v>942</v>
      </c>
      <c r="S80" s="194">
        <v>12185</v>
      </c>
      <c r="T80" s="224">
        <v>15981</v>
      </c>
      <c r="U80" s="192">
        <f t="shared" si="1"/>
        <v>84607</v>
      </c>
      <c r="V80" s="688"/>
      <c r="W80" s="685"/>
      <c r="X80" s="287"/>
    </row>
    <row r="81" spans="1:24" ht="10.5" customHeight="1" thickBot="1" x14ac:dyDescent="0.3">
      <c r="A81" s="41"/>
      <c r="B81" s="42">
        <v>67</v>
      </c>
      <c r="C81" s="42"/>
      <c r="D81" s="42"/>
      <c r="E81" s="226">
        <v>930</v>
      </c>
      <c r="F81" s="227">
        <v>896</v>
      </c>
      <c r="G81" s="228">
        <v>19625</v>
      </c>
      <c r="H81" s="228">
        <v>12091</v>
      </c>
      <c r="I81" s="228">
        <v>2193</v>
      </c>
      <c r="J81" s="228">
        <v>1644</v>
      </c>
      <c r="K81" s="228">
        <v>1240</v>
      </c>
      <c r="L81" s="228">
        <v>1040</v>
      </c>
      <c r="M81" s="228">
        <v>1068</v>
      </c>
      <c r="N81" s="228">
        <v>976</v>
      </c>
      <c r="O81" s="228">
        <v>946</v>
      </c>
      <c r="P81" s="228">
        <v>884</v>
      </c>
      <c r="Q81" s="228">
        <v>721</v>
      </c>
      <c r="R81" s="228">
        <v>723</v>
      </c>
      <c r="S81" s="228">
        <v>10743</v>
      </c>
      <c r="T81" s="229">
        <v>13723</v>
      </c>
      <c r="U81" s="206">
        <f t="shared" si="1"/>
        <v>69443</v>
      </c>
      <c r="V81" s="688"/>
      <c r="W81" s="685"/>
      <c r="X81" s="287"/>
    </row>
    <row r="82" spans="1:24" ht="10.5" customHeight="1" x14ac:dyDescent="0.25">
      <c r="A82" s="43"/>
      <c r="B82" s="44">
        <v>68</v>
      </c>
      <c r="C82" s="44"/>
      <c r="D82" s="44"/>
      <c r="E82" s="185">
        <v>845</v>
      </c>
      <c r="F82" s="187">
        <v>849</v>
      </c>
      <c r="G82" s="186">
        <v>16945</v>
      </c>
      <c r="H82" s="186">
        <v>10982</v>
      </c>
      <c r="I82" s="186">
        <v>1780</v>
      </c>
      <c r="J82" s="186">
        <v>1377</v>
      </c>
      <c r="K82" s="186">
        <v>1078</v>
      </c>
      <c r="L82" s="186">
        <v>954</v>
      </c>
      <c r="M82" s="186">
        <v>999</v>
      </c>
      <c r="N82" s="186">
        <v>822</v>
      </c>
      <c r="O82" s="186">
        <v>893</v>
      </c>
      <c r="P82" s="186">
        <v>767</v>
      </c>
      <c r="Q82" s="186">
        <v>584</v>
      </c>
      <c r="R82" s="186">
        <v>626</v>
      </c>
      <c r="S82" s="186">
        <v>9460</v>
      </c>
      <c r="T82" s="221">
        <v>12296</v>
      </c>
      <c r="U82" s="192">
        <f t="shared" si="1"/>
        <v>61257</v>
      </c>
      <c r="V82" s="688"/>
      <c r="W82" s="685"/>
      <c r="X82" s="287"/>
    </row>
    <row r="83" spans="1:24" ht="10.5" customHeight="1" x14ac:dyDescent="0.25">
      <c r="A83" s="37"/>
      <c r="B83" s="38">
        <v>69</v>
      </c>
      <c r="C83" s="38"/>
      <c r="D83" s="38"/>
      <c r="E83" s="189">
        <v>886</v>
      </c>
      <c r="F83" s="191">
        <v>786</v>
      </c>
      <c r="G83" s="190">
        <v>14941</v>
      </c>
      <c r="H83" s="190">
        <v>9398</v>
      </c>
      <c r="I83" s="190">
        <v>1579</v>
      </c>
      <c r="J83" s="190">
        <v>1194</v>
      </c>
      <c r="K83" s="190">
        <v>929</v>
      </c>
      <c r="L83" s="190">
        <v>733</v>
      </c>
      <c r="M83" s="190">
        <v>927</v>
      </c>
      <c r="N83" s="190">
        <v>716</v>
      </c>
      <c r="O83" s="190">
        <v>758</v>
      </c>
      <c r="P83" s="190">
        <v>737</v>
      </c>
      <c r="Q83" s="190">
        <v>537</v>
      </c>
      <c r="R83" s="190">
        <v>572</v>
      </c>
      <c r="S83" s="190">
        <v>8525</v>
      </c>
      <c r="T83" s="222">
        <v>10805</v>
      </c>
      <c r="U83" s="223">
        <f t="shared" si="1"/>
        <v>54023</v>
      </c>
      <c r="V83" s="688"/>
      <c r="W83" s="685"/>
      <c r="X83" s="287"/>
    </row>
    <row r="84" spans="1:24" ht="10.5" customHeight="1" x14ac:dyDescent="0.25">
      <c r="A84" s="40"/>
      <c r="B84" s="24">
        <v>70</v>
      </c>
      <c r="C84" s="24"/>
      <c r="D84" s="24"/>
      <c r="E84" s="193">
        <v>885</v>
      </c>
      <c r="F84" s="195">
        <v>815</v>
      </c>
      <c r="G84" s="194">
        <v>11838</v>
      </c>
      <c r="H84" s="194">
        <v>8232</v>
      </c>
      <c r="I84" s="194">
        <v>1447</v>
      </c>
      <c r="J84" s="194">
        <v>1066</v>
      </c>
      <c r="K84" s="194">
        <v>787</v>
      </c>
      <c r="L84" s="194">
        <v>704</v>
      </c>
      <c r="M84" s="194">
        <v>695</v>
      </c>
      <c r="N84" s="194">
        <v>624</v>
      </c>
      <c r="O84" s="194">
        <v>727</v>
      </c>
      <c r="P84" s="194">
        <v>637</v>
      </c>
      <c r="Q84" s="194">
        <v>463</v>
      </c>
      <c r="R84" s="194">
        <v>512</v>
      </c>
      <c r="S84" s="194">
        <v>7644</v>
      </c>
      <c r="T84" s="221">
        <v>9374</v>
      </c>
      <c r="U84" s="192">
        <f t="shared" si="1"/>
        <v>46450</v>
      </c>
      <c r="V84" s="688"/>
      <c r="W84" s="685"/>
      <c r="X84" s="287"/>
    </row>
    <row r="85" spans="1:24" ht="10.5" customHeight="1" x14ac:dyDescent="0.25">
      <c r="A85" s="37"/>
      <c r="B85" s="38">
        <v>71</v>
      </c>
      <c r="C85" s="38"/>
      <c r="D85" s="38"/>
      <c r="E85" s="189">
        <v>779</v>
      </c>
      <c r="F85" s="191">
        <v>682</v>
      </c>
      <c r="G85" s="190">
        <v>7715</v>
      </c>
      <c r="H85" s="190">
        <v>6191</v>
      </c>
      <c r="I85" s="190">
        <v>1177</v>
      </c>
      <c r="J85" s="190">
        <v>878</v>
      </c>
      <c r="K85" s="190">
        <v>701</v>
      </c>
      <c r="L85" s="190">
        <v>598</v>
      </c>
      <c r="M85" s="190">
        <v>657</v>
      </c>
      <c r="N85" s="190">
        <v>529</v>
      </c>
      <c r="O85" s="190">
        <v>586</v>
      </c>
      <c r="P85" s="190">
        <v>507</v>
      </c>
      <c r="Q85" s="190">
        <v>424</v>
      </c>
      <c r="R85" s="190">
        <v>403</v>
      </c>
      <c r="S85" s="190">
        <v>6811</v>
      </c>
      <c r="T85" s="222">
        <v>8348</v>
      </c>
      <c r="U85" s="223">
        <f t="shared" si="1"/>
        <v>36986</v>
      </c>
      <c r="V85" s="688"/>
      <c r="W85" s="685"/>
      <c r="X85" s="287"/>
    </row>
    <row r="86" spans="1:24" ht="10.5" customHeight="1" x14ac:dyDescent="0.25">
      <c r="A86" s="40"/>
      <c r="B86" s="24">
        <v>72</v>
      </c>
      <c r="C86" s="24"/>
      <c r="D86" s="24"/>
      <c r="E86" s="193">
        <v>759</v>
      </c>
      <c r="F86" s="195">
        <v>706</v>
      </c>
      <c r="G86" s="194">
        <v>5790</v>
      </c>
      <c r="H86" s="194">
        <v>4807</v>
      </c>
      <c r="I86" s="194">
        <v>603</v>
      </c>
      <c r="J86" s="194">
        <v>466</v>
      </c>
      <c r="K86" s="194">
        <v>540</v>
      </c>
      <c r="L86" s="194">
        <v>496</v>
      </c>
      <c r="M86" s="194">
        <v>508</v>
      </c>
      <c r="N86" s="194">
        <v>474</v>
      </c>
      <c r="O86" s="194">
        <v>503</v>
      </c>
      <c r="P86" s="194">
        <v>425</v>
      </c>
      <c r="Q86" s="194">
        <v>350</v>
      </c>
      <c r="R86" s="194">
        <v>395</v>
      </c>
      <c r="S86" s="194">
        <v>6045</v>
      </c>
      <c r="T86" s="221">
        <v>7351</v>
      </c>
      <c r="U86" s="192">
        <f t="shared" si="1"/>
        <v>30218</v>
      </c>
      <c r="V86" s="688"/>
      <c r="W86" s="685"/>
      <c r="X86" s="287"/>
    </row>
    <row r="87" spans="1:24" ht="10.5" customHeight="1" x14ac:dyDescent="0.25">
      <c r="A87" s="37"/>
      <c r="B87" s="38">
        <v>73</v>
      </c>
      <c r="C87" s="38"/>
      <c r="D87" s="38"/>
      <c r="E87" s="189">
        <v>729</v>
      </c>
      <c r="F87" s="191">
        <v>625</v>
      </c>
      <c r="G87" s="190">
        <v>5275</v>
      </c>
      <c r="H87" s="190">
        <v>4491</v>
      </c>
      <c r="I87" s="190">
        <v>371</v>
      </c>
      <c r="J87" s="190">
        <v>246</v>
      </c>
      <c r="K87" s="190">
        <v>271</v>
      </c>
      <c r="L87" s="190">
        <v>256</v>
      </c>
      <c r="M87" s="190">
        <v>462</v>
      </c>
      <c r="N87" s="190">
        <v>424</v>
      </c>
      <c r="O87" s="190">
        <v>461</v>
      </c>
      <c r="P87" s="190">
        <v>413</v>
      </c>
      <c r="Q87" s="190">
        <v>305</v>
      </c>
      <c r="R87" s="190">
        <v>341</v>
      </c>
      <c r="S87" s="190">
        <v>5546</v>
      </c>
      <c r="T87" s="222">
        <v>6737</v>
      </c>
      <c r="U87" s="223">
        <f t="shared" si="1"/>
        <v>26953</v>
      </c>
      <c r="V87" s="688"/>
      <c r="W87" s="685"/>
      <c r="X87" s="287"/>
    </row>
    <row r="88" spans="1:24" ht="10.5" customHeight="1" x14ac:dyDescent="0.25">
      <c r="A88" s="40"/>
      <c r="B88" s="24">
        <v>74</v>
      </c>
      <c r="C88" s="24"/>
      <c r="D88" s="24"/>
      <c r="E88" s="193">
        <v>664</v>
      </c>
      <c r="F88" s="195">
        <v>535</v>
      </c>
      <c r="G88" s="194">
        <v>4677</v>
      </c>
      <c r="H88" s="194">
        <v>3842</v>
      </c>
      <c r="I88" s="194">
        <v>331</v>
      </c>
      <c r="J88" s="194">
        <v>233</v>
      </c>
      <c r="K88" s="194">
        <v>105</v>
      </c>
      <c r="L88" s="194">
        <v>78</v>
      </c>
      <c r="M88" s="194">
        <v>186</v>
      </c>
      <c r="N88" s="194">
        <v>205</v>
      </c>
      <c r="O88" s="194">
        <v>318</v>
      </c>
      <c r="P88" s="194">
        <v>336</v>
      </c>
      <c r="Q88" s="194">
        <v>266</v>
      </c>
      <c r="R88" s="194">
        <v>309</v>
      </c>
      <c r="S88" s="194">
        <v>4876</v>
      </c>
      <c r="T88" s="221">
        <v>5705</v>
      </c>
      <c r="U88" s="192">
        <f t="shared" si="1"/>
        <v>22666</v>
      </c>
      <c r="V88" s="688"/>
      <c r="W88" s="685"/>
      <c r="X88" s="287"/>
    </row>
    <row r="89" spans="1:24" ht="10.5" customHeight="1" x14ac:dyDescent="0.25">
      <c r="A89" s="37"/>
      <c r="B89" s="38">
        <v>75</v>
      </c>
      <c r="C89" s="38"/>
      <c r="D89" s="38"/>
      <c r="E89" s="189">
        <v>648</v>
      </c>
      <c r="F89" s="191">
        <v>525</v>
      </c>
      <c r="G89" s="190">
        <v>4154</v>
      </c>
      <c r="H89" s="190">
        <v>3536</v>
      </c>
      <c r="I89" s="190">
        <v>265</v>
      </c>
      <c r="J89" s="190">
        <v>173</v>
      </c>
      <c r="K89" s="190">
        <v>79</v>
      </c>
      <c r="L89" s="190">
        <v>79</v>
      </c>
      <c r="M89" s="190">
        <v>89</v>
      </c>
      <c r="N89" s="190">
        <v>61</v>
      </c>
      <c r="O89" s="190">
        <v>174</v>
      </c>
      <c r="P89" s="190">
        <v>139</v>
      </c>
      <c r="Q89" s="190">
        <v>245</v>
      </c>
      <c r="R89" s="190">
        <v>271</v>
      </c>
      <c r="S89" s="190">
        <v>4381</v>
      </c>
      <c r="T89" s="222">
        <v>5150</v>
      </c>
      <c r="U89" s="223">
        <f t="shared" si="1"/>
        <v>19969</v>
      </c>
      <c r="V89" s="688"/>
      <c r="W89" s="685"/>
      <c r="X89" s="287"/>
    </row>
    <row r="90" spans="1:24" ht="10.5" customHeight="1" x14ac:dyDescent="0.25">
      <c r="A90" s="40"/>
      <c r="B90" s="24">
        <v>76</v>
      </c>
      <c r="C90" s="24"/>
      <c r="D90" s="24"/>
      <c r="E90" s="193">
        <v>589</v>
      </c>
      <c r="F90" s="195">
        <v>440</v>
      </c>
      <c r="G90" s="194">
        <v>3627</v>
      </c>
      <c r="H90" s="194">
        <v>3118</v>
      </c>
      <c r="I90" s="194">
        <v>183</v>
      </c>
      <c r="J90" s="194">
        <v>123</v>
      </c>
      <c r="K90" s="194">
        <v>82</v>
      </c>
      <c r="L90" s="194">
        <v>81</v>
      </c>
      <c r="M90" s="194">
        <v>78</v>
      </c>
      <c r="N90" s="194">
        <v>57</v>
      </c>
      <c r="O90" s="194">
        <v>60</v>
      </c>
      <c r="P90" s="194">
        <v>60</v>
      </c>
      <c r="Q90" s="194">
        <v>118</v>
      </c>
      <c r="R90" s="194">
        <v>122</v>
      </c>
      <c r="S90" s="194">
        <v>3764</v>
      </c>
      <c r="T90" s="221">
        <v>4341</v>
      </c>
      <c r="U90" s="192">
        <f t="shared" si="1"/>
        <v>16843</v>
      </c>
      <c r="V90" s="688"/>
      <c r="W90" s="685"/>
      <c r="X90" s="287"/>
    </row>
    <row r="91" spans="1:24" ht="10.5" customHeight="1" x14ac:dyDescent="0.25">
      <c r="A91" s="37"/>
      <c r="B91" s="38">
        <v>77</v>
      </c>
      <c r="C91" s="38"/>
      <c r="D91" s="38"/>
      <c r="E91" s="189">
        <v>628</v>
      </c>
      <c r="F91" s="191">
        <v>380</v>
      </c>
      <c r="G91" s="190">
        <v>3126</v>
      </c>
      <c r="H91" s="190">
        <v>2761</v>
      </c>
      <c r="I91" s="190">
        <v>130</v>
      </c>
      <c r="J91" s="190">
        <v>111</v>
      </c>
      <c r="K91" s="190">
        <v>52</v>
      </c>
      <c r="L91" s="190">
        <v>54</v>
      </c>
      <c r="M91" s="190">
        <v>59</v>
      </c>
      <c r="N91" s="190">
        <v>63</v>
      </c>
      <c r="O91" s="190">
        <v>60</v>
      </c>
      <c r="P91" s="190">
        <v>41</v>
      </c>
      <c r="Q91" s="190">
        <v>43</v>
      </c>
      <c r="R91" s="190">
        <v>44</v>
      </c>
      <c r="S91" s="190">
        <v>3298</v>
      </c>
      <c r="T91" s="222">
        <v>3833</v>
      </c>
      <c r="U91" s="223">
        <f t="shared" si="1"/>
        <v>14683</v>
      </c>
      <c r="V91" s="688"/>
      <c r="W91" s="685"/>
      <c r="X91" s="287"/>
    </row>
    <row r="92" spans="1:24" ht="10.5" customHeight="1" x14ac:dyDescent="0.25">
      <c r="A92" s="40"/>
      <c r="B92" s="24">
        <v>78</v>
      </c>
      <c r="C92" s="24"/>
      <c r="D92" s="24"/>
      <c r="E92" s="193">
        <v>541</v>
      </c>
      <c r="F92" s="195">
        <v>366</v>
      </c>
      <c r="G92" s="194">
        <v>2586</v>
      </c>
      <c r="H92" s="194">
        <v>2385</v>
      </c>
      <c r="I92" s="194">
        <v>118</v>
      </c>
      <c r="J92" s="194">
        <v>82</v>
      </c>
      <c r="K92" s="194">
        <v>48</v>
      </c>
      <c r="L92" s="194">
        <v>37</v>
      </c>
      <c r="M92" s="194">
        <v>47</v>
      </c>
      <c r="N92" s="194">
        <v>43</v>
      </c>
      <c r="O92" s="194">
        <v>50</v>
      </c>
      <c r="P92" s="194">
        <v>44</v>
      </c>
      <c r="Q92" s="194">
        <v>33</v>
      </c>
      <c r="R92" s="194">
        <v>41</v>
      </c>
      <c r="S92" s="194">
        <v>2832</v>
      </c>
      <c r="T92" s="221">
        <v>3064</v>
      </c>
      <c r="U92" s="192">
        <f t="shared" si="1"/>
        <v>12317</v>
      </c>
      <c r="V92" s="688"/>
      <c r="W92" s="685"/>
      <c r="X92" s="287"/>
    </row>
    <row r="93" spans="1:24" ht="10.5" customHeight="1" x14ac:dyDescent="0.25">
      <c r="A93" s="37"/>
      <c r="B93" s="38">
        <v>79</v>
      </c>
      <c r="C93" s="38"/>
      <c r="D93" s="38"/>
      <c r="E93" s="189">
        <v>474</v>
      </c>
      <c r="F93" s="191">
        <v>262</v>
      </c>
      <c r="G93" s="190">
        <v>2217</v>
      </c>
      <c r="H93" s="190">
        <v>1998</v>
      </c>
      <c r="I93" s="190">
        <v>89</v>
      </c>
      <c r="J93" s="190">
        <v>74</v>
      </c>
      <c r="K93" s="190">
        <v>34</v>
      </c>
      <c r="L93" s="190">
        <v>47</v>
      </c>
      <c r="M93" s="190">
        <v>47</v>
      </c>
      <c r="N93" s="190">
        <v>29</v>
      </c>
      <c r="O93" s="190">
        <v>55</v>
      </c>
      <c r="P93" s="190">
        <v>26</v>
      </c>
      <c r="Q93" s="190">
        <v>20</v>
      </c>
      <c r="R93" s="190">
        <v>31</v>
      </c>
      <c r="S93" s="190">
        <v>2223</v>
      </c>
      <c r="T93" s="222">
        <v>2382</v>
      </c>
      <c r="U93" s="223">
        <f t="shared" si="1"/>
        <v>10008</v>
      </c>
      <c r="V93" s="688"/>
      <c r="W93" s="685"/>
      <c r="X93" s="287"/>
    </row>
    <row r="94" spans="1:24" ht="10.5" customHeight="1" x14ac:dyDescent="0.25">
      <c r="A94" s="40"/>
      <c r="B94" s="24">
        <v>80</v>
      </c>
      <c r="C94" s="24"/>
      <c r="D94" s="24"/>
      <c r="E94" s="193">
        <v>414</v>
      </c>
      <c r="F94" s="195">
        <v>238</v>
      </c>
      <c r="G94" s="194">
        <v>1941</v>
      </c>
      <c r="H94" s="194">
        <v>1734</v>
      </c>
      <c r="I94" s="194">
        <v>95</v>
      </c>
      <c r="J94" s="194">
        <v>71</v>
      </c>
      <c r="K94" s="194">
        <v>36</v>
      </c>
      <c r="L94" s="194">
        <v>29</v>
      </c>
      <c r="M94" s="194">
        <v>35</v>
      </c>
      <c r="N94" s="194">
        <v>25</v>
      </c>
      <c r="O94" s="194">
        <v>37</v>
      </c>
      <c r="P94" s="194">
        <v>29</v>
      </c>
      <c r="Q94" s="194">
        <v>25</v>
      </c>
      <c r="R94" s="194">
        <v>34</v>
      </c>
      <c r="S94" s="194">
        <v>1726</v>
      </c>
      <c r="T94" s="221">
        <v>2004</v>
      </c>
      <c r="U94" s="192">
        <f t="shared" si="1"/>
        <v>8473</v>
      </c>
      <c r="V94" s="688"/>
      <c r="W94" s="685"/>
      <c r="X94" s="287"/>
    </row>
    <row r="95" spans="1:24" ht="10.5" customHeight="1" x14ac:dyDescent="0.25">
      <c r="A95" s="37"/>
      <c r="B95" s="38">
        <v>81</v>
      </c>
      <c r="C95" s="38"/>
      <c r="D95" s="38"/>
      <c r="E95" s="189">
        <v>361</v>
      </c>
      <c r="F95" s="191">
        <v>201</v>
      </c>
      <c r="G95" s="190">
        <v>1493</v>
      </c>
      <c r="H95" s="190">
        <v>1485</v>
      </c>
      <c r="I95" s="190">
        <v>85</v>
      </c>
      <c r="J95" s="190">
        <v>66</v>
      </c>
      <c r="K95" s="190">
        <v>32</v>
      </c>
      <c r="L95" s="190">
        <v>37</v>
      </c>
      <c r="M95" s="190">
        <v>30</v>
      </c>
      <c r="N95" s="190">
        <v>28</v>
      </c>
      <c r="O95" s="190">
        <v>32</v>
      </c>
      <c r="P95" s="190">
        <v>24</v>
      </c>
      <c r="Q95" s="190">
        <v>11</v>
      </c>
      <c r="R95" s="190">
        <v>23</v>
      </c>
      <c r="S95" s="190">
        <v>1272</v>
      </c>
      <c r="T95" s="222">
        <v>1511</v>
      </c>
      <c r="U95" s="223">
        <f t="shared" si="1"/>
        <v>6691</v>
      </c>
      <c r="V95" s="688"/>
      <c r="W95" s="685"/>
      <c r="X95" s="287"/>
    </row>
    <row r="96" spans="1:24" ht="10.5" customHeight="1" x14ac:dyDescent="0.25">
      <c r="A96" s="40"/>
      <c r="B96" s="24">
        <v>82</v>
      </c>
      <c r="C96" s="24"/>
      <c r="D96" s="24"/>
      <c r="E96" s="193">
        <v>298</v>
      </c>
      <c r="F96" s="195">
        <v>214</v>
      </c>
      <c r="G96" s="194">
        <v>987</v>
      </c>
      <c r="H96" s="194">
        <v>951</v>
      </c>
      <c r="I96" s="194">
        <v>58</v>
      </c>
      <c r="J96" s="194">
        <v>36</v>
      </c>
      <c r="K96" s="194">
        <v>32</v>
      </c>
      <c r="L96" s="194">
        <v>30</v>
      </c>
      <c r="M96" s="194">
        <v>33</v>
      </c>
      <c r="N96" s="194">
        <v>24</v>
      </c>
      <c r="O96" s="194">
        <v>30</v>
      </c>
      <c r="P96" s="194">
        <v>27</v>
      </c>
      <c r="Q96" s="194">
        <v>18</v>
      </c>
      <c r="R96" s="194">
        <v>18</v>
      </c>
      <c r="S96" s="194">
        <v>980</v>
      </c>
      <c r="T96" s="221">
        <v>1111</v>
      </c>
      <c r="U96" s="192">
        <f t="shared" si="1"/>
        <v>4847</v>
      </c>
      <c r="V96" s="688"/>
      <c r="W96" s="685"/>
      <c r="X96" s="287"/>
    </row>
    <row r="97" spans="1:24" ht="10.5" customHeight="1" x14ac:dyDescent="0.25">
      <c r="A97" s="37"/>
      <c r="B97" s="38">
        <v>83</v>
      </c>
      <c r="C97" s="38"/>
      <c r="D97" s="38"/>
      <c r="E97" s="189">
        <v>264</v>
      </c>
      <c r="F97" s="191">
        <v>163</v>
      </c>
      <c r="G97" s="190">
        <v>767</v>
      </c>
      <c r="H97" s="190">
        <v>717</v>
      </c>
      <c r="I97" s="190">
        <v>43</v>
      </c>
      <c r="J97" s="190">
        <v>35</v>
      </c>
      <c r="K97" s="190">
        <v>31</v>
      </c>
      <c r="L97" s="190">
        <v>20</v>
      </c>
      <c r="M97" s="190">
        <v>23</v>
      </c>
      <c r="N97" s="190">
        <v>24</v>
      </c>
      <c r="O97" s="190">
        <v>32</v>
      </c>
      <c r="P97" s="190">
        <v>34</v>
      </c>
      <c r="Q97" s="190">
        <v>17</v>
      </c>
      <c r="R97" s="190">
        <v>21</v>
      </c>
      <c r="S97" s="190">
        <v>835</v>
      </c>
      <c r="T97" s="222">
        <v>951</v>
      </c>
      <c r="U97" s="223">
        <f t="shared" si="1"/>
        <v>3977</v>
      </c>
      <c r="V97" s="688"/>
      <c r="W97" s="685"/>
      <c r="X97" s="287"/>
    </row>
    <row r="98" spans="1:24" ht="10.5" customHeight="1" x14ac:dyDescent="0.25">
      <c r="A98" s="40"/>
      <c r="B98" s="24">
        <v>84</v>
      </c>
      <c r="C98" s="24"/>
      <c r="D98" s="24"/>
      <c r="E98" s="193">
        <v>241</v>
      </c>
      <c r="F98" s="195">
        <v>126</v>
      </c>
      <c r="G98" s="194">
        <v>625</v>
      </c>
      <c r="H98" s="194">
        <v>552</v>
      </c>
      <c r="I98" s="194">
        <v>53</v>
      </c>
      <c r="J98" s="194">
        <v>31</v>
      </c>
      <c r="K98" s="194">
        <v>22</v>
      </c>
      <c r="L98" s="194">
        <v>30</v>
      </c>
      <c r="M98" s="194">
        <v>26</v>
      </c>
      <c r="N98" s="194">
        <v>33</v>
      </c>
      <c r="O98" s="194">
        <v>19</v>
      </c>
      <c r="P98" s="194">
        <v>18</v>
      </c>
      <c r="Q98" s="194">
        <v>13</v>
      </c>
      <c r="R98" s="194">
        <v>16</v>
      </c>
      <c r="S98" s="194">
        <v>649</v>
      </c>
      <c r="T98" s="221">
        <v>656</v>
      </c>
      <c r="U98" s="192">
        <f t="shared" si="1"/>
        <v>3110</v>
      </c>
      <c r="V98" s="688"/>
      <c r="W98" s="685"/>
      <c r="X98" s="287"/>
    </row>
    <row r="99" spans="1:24" ht="10.5" customHeight="1" x14ac:dyDescent="0.25">
      <c r="A99" s="37"/>
      <c r="B99" s="38">
        <v>85</v>
      </c>
      <c r="C99" s="38"/>
      <c r="D99" s="38"/>
      <c r="E99" s="189">
        <v>251</v>
      </c>
      <c r="F99" s="191">
        <v>116</v>
      </c>
      <c r="G99" s="190">
        <v>491</v>
      </c>
      <c r="H99" s="190">
        <v>485</v>
      </c>
      <c r="I99" s="190">
        <v>45</v>
      </c>
      <c r="J99" s="190">
        <v>32</v>
      </c>
      <c r="K99" s="190">
        <v>20</v>
      </c>
      <c r="L99" s="190">
        <v>13</v>
      </c>
      <c r="M99" s="190">
        <v>22</v>
      </c>
      <c r="N99" s="190">
        <v>13</v>
      </c>
      <c r="O99" s="190">
        <v>21</v>
      </c>
      <c r="P99" s="190">
        <v>19</v>
      </c>
      <c r="Q99" s="190">
        <v>9</v>
      </c>
      <c r="R99" s="190">
        <v>6</v>
      </c>
      <c r="S99" s="190">
        <v>423</v>
      </c>
      <c r="T99" s="222">
        <v>518</v>
      </c>
      <c r="U99" s="223">
        <f t="shared" si="1"/>
        <v>2484</v>
      </c>
      <c r="V99" s="688"/>
      <c r="W99" s="685"/>
      <c r="X99" s="287"/>
    </row>
    <row r="100" spans="1:24" ht="10.5" customHeight="1" x14ac:dyDescent="0.25">
      <c r="A100" s="40"/>
      <c r="B100" s="24">
        <v>86</v>
      </c>
      <c r="C100" s="24"/>
      <c r="D100" s="24"/>
      <c r="E100" s="193">
        <v>205</v>
      </c>
      <c r="F100" s="195">
        <v>87</v>
      </c>
      <c r="G100" s="194">
        <v>369</v>
      </c>
      <c r="H100" s="194">
        <v>357</v>
      </c>
      <c r="I100" s="194">
        <v>25</v>
      </c>
      <c r="J100" s="194">
        <v>23</v>
      </c>
      <c r="K100" s="194">
        <v>10</v>
      </c>
      <c r="L100" s="194">
        <v>13</v>
      </c>
      <c r="M100" s="194">
        <v>11</v>
      </c>
      <c r="N100" s="194">
        <v>15</v>
      </c>
      <c r="O100" s="194">
        <v>18</v>
      </c>
      <c r="P100" s="194">
        <v>14</v>
      </c>
      <c r="Q100" s="194">
        <v>5</v>
      </c>
      <c r="R100" s="194">
        <v>12</v>
      </c>
      <c r="S100" s="194">
        <v>287</v>
      </c>
      <c r="T100" s="221">
        <v>358</v>
      </c>
      <c r="U100" s="192">
        <f t="shared" si="1"/>
        <v>1809</v>
      </c>
      <c r="V100" s="688"/>
      <c r="W100" s="685"/>
      <c r="X100" s="287"/>
    </row>
    <row r="101" spans="1:24" ht="10.5" customHeight="1" x14ac:dyDescent="0.25">
      <c r="A101" s="37"/>
      <c r="B101" s="38">
        <v>87</v>
      </c>
      <c r="C101" s="38"/>
      <c r="D101" s="38"/>
      <c r="E101" s="189">
        <v>196</v>
      </c>
      <c r="F101" s="191">
        <v>74</v>
      </c>
      <c r="G101" s="190">
        <v>305</v>
      </c>
      <c r="H101" s="190">
        <v>281</v>
      </c>
      <c r="I101" s="190">
        <v>20</v>
      </c>
      <c r="J101" s="190">
        <v>13</v>
      </c>
      <c r="K101" s="190">
        <v>12</v>
      </c>
      <c r="L101" s="190">
        <v>12</v>
      </c>
      <c r="M101" s="190">
        <v>15</v>
      </c>
      <c r="N101" s="190">
        <v>20</v>
      </c>
      <c r="O101" s="190">
        <v>17</v>
      </c>
      <c r="P101" s="190">
        <v>22</v>
      </c>
      <c r="Q101" s="190">
        <v>6</v>
      </c>
      <c r="R101" s="190">
        <v>13</v>
      </c>
      <c r="S101" s="190">
        <v>218</v>
      </c>
      <c r="T101" s="222">
        <v>330</v>
      </c>
      <c r="U101" s="223">
        <f t="shared" si="1"/>
        <v>1554</v>
      </c>
      <c r="V101" s="688"/>
      <c r="W101" s="685"/>
      <c r="X101" s="287"/>
    </row>
    <row r="102" spans="1:24" ht="10.5" customHeight="1" x14ac:dyDescent="0.25">
      <c r="A102" s="40"/>
      <c r="B102" s="24">
        <v>88</v>
      </c>
      <c r="C102" s="24"/>
      <c r="D102" s="24"/>
      <c r="E102" s="193">
        <v>173</v>
      </c>
      <c r="F102" s="195">
        <v>65</v>
      </c>
      <c r="G102" s="194">
        <v>230</v>
      </c>
      <c r="H102" s="194">
        <v>237</v>
      </c>
      <c r="I102" s="194">
        <v>25</v>
      </c>
      <c r="J102" s="194">
        <v>8</v>
      </c>
      <c r="K102" s="194">
        <v>8</v>
      </c>
      <c r="L102" s="194">
        <v>8</v>
      </c>
      <c r="M102" s="194">
        <v>14</v>
      </c>
      <c r="N102" s="194">
        <v>12</v>
      </c>
      <c r="O102" s="194">
        <v>8</v>
      </c>
      <c r="P102" s="194">
        <v>12</v>
      </c>
      <c r="Q102" s="194">
        <v>5</v>
      </c>
      <c r="R102" s="194">
        <v>7</v>
      </c>
      <c r="S102" s="194">
        <v>177</v>
      </c>
      <c r="T102" s="221">
        <v>248</v>
      </c>
      <c r="U102" s="192">
        <f t="shared" si="1"/>
        <v>1237</v>
      </c>
      <c r="V102" s="688"/>
      <c r="W102" s="685"/>
      <c r="X102" s="287"/>
    </row>
    <row r="103" spans="1:24" ht="10.5" customHeight="1" x14ac:dyDescent="0.25">
      <c r="A103" s="37"/>
      <c r="B103" s="38">
        <v>89</v>
      </c>
      <c r="C103" s="38"/>
      <c r="D103" s="38"/>
      <c r="E103" s="189">
        <v>137</v>
      </c>
      <c r="F103" s="191">
        <v>49</v>
      </c>
      <c r="G103" s="190">
        <v>221</v>
      </c>
      <c r="H103" s="190">
        <v>169</v>
      </c>
      <c r="I103" s="190">
        <v>18</v>
      </c>
      <c r="J103" s="190">
        <v>11</v>
      </c>
      <c r="K103" s="190">
        <v>14</v>
      </c>
      <c r="L103" s="190">
        <v>9</v>
      </c>
      <c r="M103" s="190">
        <v>12</v>
      </c>
      <c r="N103" s="190">
        <v>11</v>
      </c>
      <c r="O103" s="190">
        <v>1</v>
      </c>
      <c r="P103" s="190">
        <v>8</v>
      </c>
      <c r="Q103" s="190">
        <v>4</v>
      </c>
      <c r="R103" s="190">
        <v>5</v>
      </c>
      <c r="S103" s="190">
        <v>130</v>
      </c>
      <c r="T103" s="222">
        <v>210</v>
      </c>
      <c r="U103" s="223">
        <f t="shared" si="1"/>
        <v>1009</v>
      </c>
      <c r="V103" s="688"/>
      <c r="W103" s="685"/>
      <c r="X103" s="287"/>
    </row>
    <row r="104" spans="1:24" ht="10.5" customHeight="1" x14ac:dyDescent="0.25">
      <c r="A104" s="40"/>
      <c r="B104" s="24">
        <v>90</v>
      </c>
      <c r="C104" s="24"/>
      <c r="D104" s="24"/>
      <c r="E104" s="193">
        <v>175</v>
      </c>
      <c r="F104" s="195">
        <v>57</v>
      </c>
      <c r="G104" s="194">
        <v>171</v>
      </c>
      <c r="H104" s="194">
        <v>183</v>
      </c>
      <c r="I104" s="194">
        <v>8</v>
      </c>
      <c r="J104" s="194">
        <v>9</v>
      </c>
      <c r="K104" s="194">
        <v>8</v>
      </c>
      <c r="L104" s="194">
        <v>2</v>
      </c>
      <c r="M104" s="194">
        <v>10</v>
      </c>
      <c r="N104" s="194">
        <v>9</v>
      </c>
      <c r="O104" s="194">
        <v>10</v>
      </c>
      <c r="P104" s="194">
        <v>6</v>
      </c>
      <c r="Q104" s="194">
        <v>6</v>
      </c>
      <c r="R104" s="194">
        <v>2</v>
      </c>
      <c r="S104" s="194">
        <v>116</v>
      </c>
      <c r="T104" s="221">
        <v>178</v>
      </c>
      <c r="U104" s="192">
        <f t="shared" si="1"/>
        <v>950</v>
      </c>
      <c r="V104" s="688"/>
      <c r="W104" s="685"/>
      <c r="X104" s="287"/>
    </row>
    <row r="105" spans="1:24" ht="10.5" customHeight="1" x14ac:dyDescent="0.25">
      <c r="A105" s="37"/>
      <c r="B105" s="38">
        <v>91</v>
      </c>
      <c r="C105" s="38"/>
      <c r="D105" s="38"/>
      <c r="E105" s="189">
        <v>130</v>
      </c>
      <c r="F105" s="191">
        <v>40</v>
      </c>
      <c r="G105" s="190">
        <v>98</v>
      </c>
      <c r="H105" s="190">
        <v>88</v>
      </c>
      <c r="I105" s="190">
        <v>9</v>
      </c>
      <c r="J105" s="190">
        <v>9</v>
      </c>
      <c r="K105" s="190">
        <v>3</v>
      </c>
      <c r="L105" s="190">
        <v>1</v>
      </c>
      <c r="M105" s="190">
        <v>4</v>
      </c>
      <c r="N105" s="190">
        <v>11</v>
      </c>
      <c r="O105" s="190">
        <v>2</v>
      </c>
      <c r="P105" s="190">
        <v>6</v>
      </c>
      <c r="Q105" s="190">
        <v>1</v>
      </c>
      <c r="R105" s="190">
        <v>5</v>
      </c>
      <c r="S105" s="190">
        <v>90</v>
      </c>
      <c r="T105" s="222">
        <v>136</v>
      </c>
      <c r="U105" s="223">
        <f t="shared" si="1"/>
        <v>633</v>
      </c>
      <c r="V105" s="688"/>
      <c r="W105" s="685"/>
      <c r="X105" s="287"/>
    </row>
    <row r="106" spans="1:24" ht="10.5" customHeight="1" x14ac:dyDescent="0.25">
      <c r="A106" s="40"/>
      <c r="B106" s="24">
        <v>92</v>
      </c>
      <c r="C106" s="24"/>
      <c r="D106" s="24"/>
      <c r="E106" s="193">
        <v>80</v>
      </c>
      <c r="F106" s="195">
        <v>30</v>
      </c>
      <c r="G106" s="194">
        <v>67</v>
      </c>
      <c r="H106" s="194">
        <v>62</v>
      </c>
      <c r="I106" s="194">
        <v>1</v>
      </c>
      <c r="J106" s="194">
        <v>1</v>
      </c>
      <c r="K106" s="194">
        <v>1</v>
      </c>
      <c r="L106" s="194">
        <v>2</v>
      </c>
      <c r="M106" s="194">
        <v>2</v>
      </c>
      <c r="N106" s="194">
        <v>2</v>
      </c>
      <c r="O106" s="194">
        <v>6</v>
      </c>
      <c r="P106" s="194">
        <v>7</v>
      </c>
      <c r="Q106" s="194">
        <v>2</v>
      </c>
      <c r="R106" s="194">
        <v>3</v>
      </c>
      <c r="S106" s="194">
        <v>74</v>
      </c>
      <c r="T106" s="221">
        <v>107</v>
      </c>
      <c r="U106" s="192">
        <f t="shared" si="1"/>
        <v>447</v>
      </c>
      <c r="V106" s="688"/>
      <c r="W106" s="685"/>
      <c r="X106" s="287"/>
    </row>
    <row r="107" spans="1:24" ht="10.5" customHeight="1" x14ac:dyDescent="0.25">
      <c r="A107" s="37"/>
      <c r="B107" s="38">
        <v>93</v>
      </c>
      <c r="C107" s="38"/>
      <c r="D107" s="38"/>
      <c r="E107" s="189">
        <v>68</v>
      </c>
      <c r="F107" s="191">
        <v>18</v>
      </c>
      <c r="G107" s="190">
        <v>55</v>
      </c>
      <c r="H107" s="190">
        <v>65</v>
      </c>
      <c r="I107" s="190">
        <v>1</v>
      </c>
      <c r="J107" s="190">
        <v>0</v>
      </c>
      <c r="K107" s="190">
        <v>1</v>
      </c>
      <c r="L107" s="190">
        <v>0</v>
      </c>
      <c r="M107" s="190">
        <v>0</v>
      </c>
      <c r="N107" s="190">
        <v>1</v>
      </c>
      <c r="O107" s="190">
        <v>4</v>
      </c>
      <c r="P107" s="190">
        <v>4</v>
      </c>
      <c r="Q107" s="190">
        <v>2</v>
      </c>
      <c r="R107" s="190">
        <v>2</v>
      </c>
      <c r="S107" s="190">
        <v>67</v>
      </c>
      <c r="T107" s="222">
        <v>76</v>
      </c>
      <c r="U107" s="223">
        <f t="shared" si="1"/>
        <v>364</v>
      </c>
      <c r="V107" s="688"/>
      <c r="W107" s="685"/>
      <c r="X107" s="287"/>
    </row>
    <row r="108" spans="1:24" ht="10.5" customHeight="1" x14ac:dyDescent="0.25">
      <c r="A108" s="40"/>
      <c r="B108" s="24">
        <v>94</v>
      </c>
      <c r="C108" s="24"/>
      <c r="D108" s="24"/>
      <c r="E108" s="193">
        <v>58</v>
      </c>
      <c r="F108" s="195">
        <v>18</v>
      </c>
      <c r="G108" s="194">
        <v>46</v>
      </c>
      <c r="H108" s="194">
        <v>36</v>
      </c>
      <c r="I108" s="194">
        <v>0</v>
      </c>
      <c r="J108" s="194">
        <v>1</v>
      </c>
      <c r="K108" s="194">
        <v>0</v>
      </c>
      <c r="L108" s="194">
        <v>0</v>
      </c>
      <c r="M108" s="194">
        <v>0</v>
      </c>
      <c r="N108" s="194">
        <v>2</v>
      </c>
      <c r="O108" s="194">
        <v>4</v>
      </c>
      <c r="P108" s="194">
        <v>2</v>
      </c>
      <c r="Q108" s="194">
        <v>3</v>
      </c>
      <c r="R108" s="194">
        <v>3</v>
      </c>
      <c r="S108" s="194">
        <v>51</v>
      </c>
      <c r="T108" s="221">
        <v>66</v>
      </c>
      <c r="U108" s="192">
        <f t="shared" si="1"/>
        <v>290</v>
      </c>
      <c r="V108" s="688"/>
      <c r="W108" s="685"/>
      <c r="X108" s="287"/>
    </row>
    <row r="109" spans="1:24" ht="10.5" customHeight="1" x14ac:dyDescent="0.25">
      <c r="A109" s="37"/>
      <c r="B109" s="38">
        <v>95</v>
      </c>
      <c r="C109" s="38"/>
      <c r="D109" s="38"/>
      <c r="E109" s="189">
        <v>62</v>
      </c>
      <c r="F109" s="191">
        <v>18</v>
      </c>
      <c r="G109" s="190">
        <v>41</v>
      </c>
      <c r="H109" s="190">
        <v>37</v>
      </c>
      <c r="I109" s="190">
        <v>0</v>
      </c>
      <c r="J109" s="190">
        <v>1</v>
      </c>
      <c r="K109" s="190">
        <v>0</v>
      </c>
      <c r="L109" s="190">
        <v>0</v>
      </c>
      <c r="M109" s="190">
        <v>0</v>
      </c>
      <c r="N109" s="190">
        <v>0</v>
      </c>
      <c r="O109" s="190">
        <v>1</v>
      </c>
      <c r="P109" s="190">
        <v>2</v>
      </c>
      <c r="Q109" s="190">
        <v>0</v>
      </c>
      <c r="R109" s="190">
        <v>1</v>
      </c>
      <c r="S109" s="190">
        <v>45</v>
      </c>
      <c r="T109" s="222">
        <v>81</v>
      </c>
      <c r="U109" s="223">
        <f t="shared" si="1"/>
        <v>289</v>
      </c>
      <c r="V109" s="688"/>
      <c r="W109" s="685"/>
      <c r="X109" s="287"/>
    </row>
    <row r="110" spans="1:24" ht="10.5" customHeight="1" x14ac:dyDescent="0.25">
      <c r="A110" s="40"/>
      <c r="B110" s="24">
        <v>96</v>
      </c>
      <c r="C110" s="24"/>
      <c r="D110" s="24"/>
      <c r="E110" s="193">
        <v>32</v>
      </c>
      <c r="F110" s="195">
        <v>12</v>
      </c>
      <c r="G110" s="194">
        <v>25</v>
      </c>
      <c r="H110" s="194">
        <v>32</v>
      </c>
      <c r="I110" s="194">
        <v>5</v>
      </c>
      <c r="J110" s="194">
        <v>0</v>
      </c>
      <c r="K110" s="194">
        <v>4</v>
      </c>
      <c r="L110" s="194">
        <v>0</v>
      </c>
      <c r="M110" s="194">
        <v>0</v>
      </c>
      <c r="N110" s="194">
        <v>0</v>
      </c>
      <c r="O110" s="194">
        <v>0</v>
      </c>
      <c r="P110" s="194">
        <v>1</v>
      </c>
      <c r="Q110" s="194">
        <v>1</v>
      </c>
      <c r="R110" s="194">
        <v>3</v>
      </c>
      <c r="S110" s="194">
        <v>40</v>
      </c>
      <c r="T110" s="221">
        <v>56</v>
      </c>
      <c r="U110" s="192">
        <f t="shared" si="1"/>
        <v>211</v>
      </c>
      <c r="V110" s="688"/>
      <c r="W110" s="685"/>
      <c r="X110" s="287"/>
    </row>
    <row r="111" spans="1:24" ht="10.5" customHeight="1" x14ac:dyDescent="0.25">
      <c r="A111" s="37"/>
      <c r="B111" s="38">
        <v>97</v>
      </c>
      <c r="C111" s="38"/>
      <c r="D111" s="38"/>
      <c r="E111" s="189">
        <v>29</v>
      </c>
      <c r="F111" s="191">
        <v>4</v>
      </c>
      <c r="G111" s="190">
        <v>33</v>
      </c>
      <c r="H111" s="190">
        <v>19</v>
      </c>
      <c r="I111" s="190">
        <v>0</v>
      </c>
      <c r="J111" s="190">
        <v>0</v>
      </c>
      <c r="K111" s="190">
        <v>0</v>
      </c>
      <c r="L111" s="190">
        <v>1</v>
      </c>
      <c r="M111" s="190">
        <v>0</v>
      </c>
      <c r="N111" s="190">
        <v>0</v>
      </c>
      <c r="O111" s="190">
        <v>0</v>
      </c>
      <c r="P111" s="190">
        <v>0</v>
      </c>
      <c r="Q111" s="190">
        <v>0</v>
      </c>
      <c r="R111" s="190">
        <v>3</v>
      </c>
      <c r="S111" s="190">
        <v>30</v>
      </c>
      <c r="T111" s="222">
        <v>39</v>
      </c>
      <c r="U111" s="223">
        <f t="shared" si="1"/>
        <v>158</v>
      </c>
      <c r="V111" s="688"/>
      <c r="W111" s="685"/>
      <c r="X111" s="287"/>
    </row>
    <row r="112" spans="1:24" ht="10.5" customHeight="1" x14ac:dyDescent="0.25">
      <c r="A112" s="40"/>
      <c r="B112" s="24">
        <v>98</v>
      </c>
      <c r="C112" s="24"/>
      <c r="D112" s="24"/>
      <c r="E112" s="193">
        <v>22</v>
      </c>
      <c r="F112" s="195">
        <v>6</v>
      </c>
      <c r="G112" s="194">
        <v>12</v>
      </c>
      <c r="H112" s="194">
        <v>13</v>
      </c>
      <c r="I112" s="194">
        <v>0</v>
      </c>
      <c r="J112" s="194">
        <v>0</v>
      </c>
      <c r="K112" s="194">
        <v>0</v>
      </c>
      <c r="L112" s="194">
        <v>0</v>
      </c>
      <c r="M112" s="194">
        <v>1</v>
      </c>
      <c r="N112" s="194">
        <v>0</v>
      </c>
      <c r="O112" s="194">
        <v>0</v>
      </c>
      <c r="P112" s="194">
        <v>0</v>
      </c>
      <c r="Q112" s="194">
        <v>2</v>
      </c>
      <c r="R112" s="194">
        <v>1</v>
      </c>
      <c r="S112" s="194">
        <v>18</v>
      </c>
      <c r="T112" s="221">
        <v>30</v>
      </c>
      <c r="U112" s="192">
        <f t="shared" si="1"/>
        <v>105</v>
      </c>
      <c r="V112" s="688"/>
      <c r="W112" s="685"/>
      <c r="X112" s="287"/>
    </row>
    <row r="113" spans="1:24" ht="10.5" customHeight="1" x14ac:dyDescent="0.25">
      <c r="A113" s="37"/>
      <c r="B113" s="38">
        <v>99</v>
      </c>
      <c r="C113" s="38"/>
      <c r="D113" s="38"/>
      <c r="E113" s="189">
        <v>23</v>
      </c>
      <c r="F113" s="191">
        <v>5</v>
      </c>
      <c r="G113" s="190">
        <v>12</v>
      </c>
      <c r="H113" s="190">
        <v>15</v>
      </c>
      <c r="I113" s="190">
        <v>0</v>
      </c>
      <c r="J113" s="190">
        <v>0</v>
      </c>
      <c r="K113" s="190">
        <v>0</v>
      </c>
      <c r="L113" s="190">
        <v>0</v>
      </c>
      <c r="M113" s="190">
        <v>0</v>
      </c>
      <c r="N113" s="190">
        <v>0</v>
      </c>
      <c r="O113" s="190">
        <v>1</v>
      </c>
      <c r="P113" s="190">
        <v>0</v>
      </c>
      <c r="Q113" s="190">
        <v>0</v>
      </c>
      <c r="R113" s="190">
        <v>1</v>
      </c>
      <c r="S113" s="190">
        <v>20</v>
      </c>
      <c r="T113" s="225">
        <v>18</v>
      </c>
      <c r="U113" s="223">
        <f t="shared" si="1"/>
        <v>95</v>
      </c>
      <c r="V113" s="688"/>
      <c r="W113" s="685"/>
      <c r="X113" s="287"/>
    </row>
    <row r="114" spans="1:24" ht="10.5" customHeight="1" x14ac:dyDescent="0.25">
      <c r="A114" s="33" t="s">
        <v>53</v>
      </c>
      <c r="B114" s="24" t="s">
        <v>269</v>
      </c>
      <c r="C114" s="34" t="s">
        <v>55</v>
      </c>
      <c r="D114" s="24"/>
      <c r="E114" s="193">
        <v>11</v>
      </c>
      <c r="F114" s="197">
        <v>1</v>
      </c>
      <c r="G114" s="193">
        <v>43</v>
      </c>
      <c r="H114" s="198">
        <v>22</v>
      </c>
      <c r="I114" s="198">
        <v>24</v>
      </c>
      <c r="J114" s="198">
        <v>1</v>
      </c>
      <c r="K114" s="198">
        <v>15</v>
      </c>
      <c r="L114" s="198">
        <v>1</v>
      </c>
      <c r="M114" s="198">
        <v>3</v>
      </c>
      <c r="N114" s="198">
        <v>1</v>
      </c>
      <c r="O114" s="198">
        <v>0</v>
      </c>
      <c r="P114" s="198">
        <v>0</v>
      </c>
      <c r="Q114" s="198">
        <v>0</v>
      </c>
      <c r="R114" s="198">
        <v>0</v>
      </c>
      <c r="S114" s="198">
        <v>29</v>
      </c>
      <c r="T114" s="197">
        <v>39</v>
      </c>
      <c r="U114" s="192">
        <f t="shared" si="1"/>
        <v>190</v>
      </c>
      <c r="V114" s="688"/>
      <c r="W114" s="685"/>
      <c r="X114" s="287"/>
    </row>
    <row r="115" spans="1:24" s="23" customFormat="1" ht="10.5" customHeight="1" thickBot="1" x14ac:dyDescent="0.35">
      <c r="A115" s="409" t="s">
        <v>8</v>
      </c>
      <c r="B115" s="404"/>
      <c r="C115" s="404"/>
      <c r="D115" s="404"/>
      <c r="E115" s="405">
        <f>SUM(E14:E114)</f>
        <v>80563</v>
      </c>
      <c r="F115" s="406">
        <f t="shared" ref="F115:T115" si="2">SUM(F14:F114)</f>
        <v>81783</v>
      </c>
      <c r="G115" s="405">
        <f t="shared" si="2"/>
        <v>3607784</v>
      </c>
      <c r="H115" s="407">
        <f t="shared" si="2"/>
        <v>2044883</v>
      </c>
      <c r="I115" s="407">
        <f t="shared" si="2"/>
        <v>338882</v>
      </c>
      <c r="J115" s="407">
        <f t="shared" si="2"/>
        <v>334571</v>
      </c>
      <c r="K115" s="407">
        <f t="shared" si="2"/>
        <v>231784</v>
      </c>
      <c r="L115" s="407">
        <f t="shared" si="2"/>
        <v>264980</v>
      </c>
      <c r="M115" s="407">
        <f t="shared" si="2"/>
        <v>201979</v>
      </c>
      <c r="N115" s="407">
        <f t="shared" si="2"/>
        <v>221857</v>
      </c>
      <c r="O115" s="407">
        <f t="shared" si="2"/>
        <v>172684</v>
      </c>
      <c r="P115" s="407">
        <f t="shared" si="2"/>
        <v>199788</v>
      </c>
      <c r="Q115" s="407">
        <f t="shared" si="2"/>
        <v>121045</v>
      </c>
      <c r="R115" s="407">
        <f>SUM(R14:R114)</f>
        <v>154460</v>
      </c>
      <c r="S115" s="407">
        <f t="shared" si="2"/>
        <v>872858</v>
      </c>
      <c r="T115" s="406">
        <f t="shared" si="2"/>
        <v>1161537</v>
      </c>
      <c r="U115" s="408">
        <f>SUM(E115:T115)</f>
        <v>10091438</v>
      </c>
      <c r="V115" s="687"/>
      <c r="X115" s="689"/>
    </row>
    <row r="116" spans="1:24" ht="5.25" customHeight="1" x14ac:dyDescent="0.25">
      <c r="A116" s="44"/>
      <c r="B116" s="44"/>
      <c r="C116" s="44"/>
      <c r="D116" s="44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</row>
    <row r="117" spans="1:24" ht="11.15" customHeight="1" x14ac:dyDescent="0.25">
      <c r="A117" s="46" t="s">
        <v>310</v>
      </c>
      <c r="B117" s="24"/>
      <c r="C117" s="24"/>
      <c r="D117" s="24"/>
    </row>
    <row r="118" spans="1:24" ht="9" customHeight="1" x14ac:dyDescent="0.25">
      <c r="A118" s="24"/>
      <c r="B118" s="24"/>
      <c r="C118" s="24"/>
      <c r="D118" s="24"/>
    </row>
    <row r="119" spans="1:24" ht="16.5" customHeight="1" x14ac:dyDescent="0.25">
      <c r="A119" s="24"/>
      <c r="B119" s="24"/>
      <c r="C119" s="24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</row>
    <row r="120" spans="1:24" ht="9" customHeight="1" x14ac:dyDescent="0.25">
      <c r="A120" s="24"/>
      <c r="B120" s="24"/>
      <c r="C120" s="24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</row>
    <row r="121" spans="1:24" ht="9" customHeight="1" x14ac:dyDescent="0.25">
      <c r="A121" s="24"/>
      <c r="B121" s="24"/>
      <c r="C121" s="24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</row>
    <row r="122" spans="1:24" ht="9" customHeight="1" x14ac:dyDescent="0.25">
      <c r="A122" s="24"/>
      <c r="B122" s="24"/>
      <c r="C122" s="24"/>
      <c r="D122" s="24"/>
    </row>
    <row r="123" spans="1:24" ht="9" customHeight="1" x14ac:dyDescent="0.25">
      <c r="A123" s="24"/>
      <c r="B123" s="24"/>
      <c r="C123" s="24"/>
      <c r="D123" s="24"/>
    </row>
    <row r="124" spans="1:24" ht="9" customHeight="1" x14ac:dyDescent="0.25">
      <c r="A124" s="24"/>
      <c r="B124" s="24"/>
      <c r="C124" s="24"/>
      <c r="D124" s="24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</row>
    <row r="125" spans="1:24" ht="11.15" customHeight="1" x14ac:dyDescent="0.25">
      <c r="A125" s="24"/>
      <c r="B125" s="24"/>
      <c r="C125" s="24"/>
      <c r="D125" s="24"/>
    </row>
    <row r="126" spans="1:24" ht="9" customHeight="1" x14ac:dyDescent="0.25">
      <c r="A126" s="24"/>
      <c r="B126" s="24"/>
      <c r="C126" s="24"/>
      <c r="D126" s="24"/>
    </row>
    <row r="127" spans="1:24" ht="9" customHeight="1" x14ac:dyDescent="0.25">
      <c r="A127" s="24"/>
      <c r="B127" s="24"/>
      <c r="C127" s="24"/>
      <c r="D127" s="24"/>
      <c r="I127" s="48"/>
      <c r="K127" s="48"/>
    </row>
    <row r="128" spans="1:24" ht="10" customHeight="1" x14ac:dyDescent="0.25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</row>
    <row r="129" spans="1:21" ht="9" customHeight="1" x14ac:dyDescent="0.25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</row>
    <row r="130" spans="1:21" ht="9" customHeight="1" x14ac:dyDescent="0.25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</row>
    <row r="131" spans="1:21" x14ac:dyDescent="0.25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</row>
    <row r="132" spans="1:21" ht="9" customHeight="1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</row>
    <row r="133" spans="1:21" ht="9" customHeight="1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</row>
    <row r="134" spans="1:21" ht="9" customHeight="1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</row>
    <row r="135" spans="1:21" ht="9" customHeight="1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</row>
    <row r="136" spans="1:21" ht="9" customHeight="1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</row>
    <row r="137" spans="1:21" ht="9" customHeight="1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</row>
    <row r="138" spans="1:21" ht="9" customHeight="1" x14ac:dyDescent="0.25">
      <c r="A138" s="24"/>
      <c r="B138" s="24"/>
      <c r="C138" s="24"/>
      <c r="D138" s="24"/>
    </row>
    <row r="139" spans="1:21" ht="9" customHeight="1" x14ac:dyDescent="0.25">
      <c r="A139" s="24"/>
      <c r="B139" s="24"/>
      <c r="C139" s="24"/>
      <c r="D139" s="24"/>
    </row>
    <row r="140" spans="1:21" ht="9" customHeight="1" x14ac:dyDescent="0.25">
      <c r="A140" s="24"/>
      <c r="B140" s="24"/>
      <c r="C140" s="24"/>
      <c r="D140" s="24"/>
    </row>
    <row r="141" spans="1:21" ht="9" customHeight="1" x14ac:dyDescent="0.25">
      <c r="A141" s="24"/>
      <c r="B141" s="24"/>
      <c r="C141" s="24"/>
      <c r="D141" s="24"/>
    </row>
    <row r="142" spans="1:21" ht="9" customHeight="1" x14ac:dyDescent="0.25">
      <c r="A142" s="24"/>
      <c r="B142" s="24"/>
      <c r="C142" s="24"/>
      <c r="D142" s="24"/>
    </row>
    <row r="143" spans="1:21" ht="9" customHeight="1" x14ac:dyDescent="0.25">
      <c r="A143" s="24"/>
      <c r="B143" s="24"/>
      <c r="C143" s="24"/>
      <c r="D143" s="24"/>
    </row>
    <row r="144" spans="1:21" ht="9" customHeight="1" x14ac:dyDescent="0.25">
      <c r="A144" s="24"/>
      <c r="B144" s="24"/>
      <c r="C144" s="24"/>
      <c r="D144" s="24"/>
    </row>
    <row r="145" spans="1:4" ht="9" customHeight="1" x14ac:dyDescent="0.25">
      <c r="A145" s="24"/>
      <c r="B145" s="24"/>
      <c r="C145" s="24"/>
      <c r="D145" s="24"/>
    </row>
    <row r="146" spans="1:4" ht="9" customHeight="1" x14ac:dyDescent="0.25">
      <c r="A146" s="24"/>
      <c r="B146" s="24"/>
      <c r="C146" s="24"/>
      <c r="D146" s="24"/>
    </row>
    <row r="147" spans="1:4" ht="9" customHeight="1" x14ac:dyDescent="0.25">
      <c r="A147" s="24"/>
      <c r="B147" s="24"/>
      <c r="C147" s="24"/>
      <c r="D147" s="24"/>
    </row>
    <row r="148" spans="1:4" ht="9" customHeight="1" x14ac:dyDescent="0.25">
      <c r="A148" s="24"/>
      <c r="B148" s="24"/>
      <c r="C148" s="24"/>
      <c r="D148" s="24"/>
    </row>
    <row r="149" spans="1:4" ht="9" customHeight="1" x14ac:dyDescent="0.25">
      <c r="A149" s="24"/>
      <c r="B149" s="24"/>
      <c r="C149" s="24"/>
      <c r="D149" s="24"/>
    </row>
    <row r="150" spans="1:4" ht="9" customHeight="1" x14ac:dyDescent="0.25">
      <c r="A150" s="24"/>
      <c r="B150" s="24"/>
      <c r="C150" s="24"/>
      <c r="D150" s="24"/>
    </row>
    <row r="151" spans="1:4" ht="9" customHeight="1" x14ac:dyDescent="0.25">
      <c r="A151" s="24"/>
      <c r="B151" s="24"/>
      <c r="C151" s="24"/>
      <c r="D151" s="24"/>
    </row>
    <row r="152" spans="1:4" ht="9" customHeight="1" x14ac:dyDescent="0.25">
      <c r="A152" s="24"/>
      <c r="B152" s="24"/>
      <c r="C152" s="24"/>
      <c r="D152" s="24"/>
    </row>
    <row r="153" spans="1:4" ht="9" customHeight="1" x14ac:dyDescent="0.25">
      <c r="A153" s="24"/>
      <c r="B153" s="24"/>
      <c r="C153" s="24"/>
      <c r="D153" s="24"/>
    </row>
    <row r="154" spans="1:4" ht="9" customHeight="1" x14ac:dyDescent="0.25">
      <c r="A154" s="24"/>
      <c r="B154" s="24"/>
      <c r="C154" s="24"/>
      <c r="D154" s="24"/>
    </row>
    <row r="155" spans="1:4" ht="9" customHeight="1" x14ac:dyDescent="0.25">
      <c r="A155" s="24"/>
      <c r="B155" s="24"/>
      <c r="C155" s="24"/>
      <c r="D155" s="24"/>
    </row>
    <row r="156" spans="1:4" ht="9" customHeight="1" x14ac:dyDescent="0.25">
      <c r="A156" s="24"/>
      <c r="B156" s="24"/>
      <c r="C156" s="24"/>
      <c r="D156" s="24"/>
    </row>
    <row r="157" spans="1:4" ht="9" customHeight="1" x14ac:dyDescent="0.25">
      <c r="A157" s="24"/>
      <c r="B157" s="24"/>
      <c r="C157" s="24"/>
      <c r="D157" s="24"/>
    </row>
    <row r="158" spans="1:4" ht="9" customHeight="1" x14ac:dyDescent="0.25">
      <c r="A158" s="24"/>
      <c r="B158" s="24"/>
      <c r="C158" s="24"/>
      <c r="D158" s="24"/>
    </row>
    <row r="159" spans="1:4" ht="9" customHeight="1" x14ac:dyDescent="0.25">
      <c r="A159" s="24"/>
      <c r="B159" s="24"/>
      <c r="C159" s="24"/>
      <c r="D159" s="24"/>
    </row>
    <row r="160" spans="1:4" ht="9" customHeight="1" x14ac:dyDescent="0.25">
      <c r="A160" s="24"/>
      <c r="B160" s="24"/>
      <c r="C160" s="24"/>
      <c r="D160" s="24"/>
    </row>
    <row r="161" spans="1:4" ht="9" customHeight="1" x14ac:dyDescent="0.25">
      <c r="A161" s="24"/>
      <c r="B161" s="24"/>
      <c r="C161" s="24"/>
      <c r="D161" s="24"/>
    </row>
    <row r="162" spans="1:4" ht="9" customHeight="1" x14ac:dyDescent="0.25">
      <c r="A162" s="24"/>
      <c r="B162" s="24"/>
      <c r="C162" s="24"/>
      <c r="D162" s="24"/>
    </row>
    <row r="163" spans="1:4" ht="9" customHeight="1" x14ac:dyDescent="0.25">
      <c r="A163" s="24"/>
      <c r="B163" s="24"/>
      <c r="C163" s="24"/>
      <c r="D163" s="24"/>
    </row>
    <row r="164" spans="1:4" ht="9" customHeight="1" x14ac:dyDescent="0.25">
      <c r="A164" s="24"/>
      <c r="B164" s="24"/>
      <c r="C164" s="24"/>
      <c r="D164" s="24"/>
    </row>
    <row r="165" spans="1:4" ht="9" customHeight="1" x14ac:dyDescent="0.25">
      <c r="A165" s="24"/>
      <c r="B165" s="24"/>
      <c r="C165" s="24"/>
      <c r="D165" s="24"/>
    </row>
    <row r="166" spans="1:4" ht="9" customHeight="1" x14ac:dyDescent="0.25">
      <c r="A166" s="24"/>
      <c r="B166" s="24"/>
      <c r="C166" s="24"/>
      <c r="D166" s="24"/>
    </row>
    <row r="167" spans="1:4" ht="9" customHeight="1" x14ac:dyDescent="0.25">
      <c r="A167" s="24"/>
      <c r="B167" s="24"/>
      <c r="C167" s="24"/>
      <c r="D167" s="24"/>
    </row>
    <row r="168" spans="1:4" ht="9" customHeight="1" x14ac:dyDescent="0.25">
      <c r="A168" s="24"/>
      <c r="B168" s="24"/>
      <c r="C168" s="24"/>
      <c r="D168" s="24"/>
    </row>
    <row r="169" spans="1:4" ht="9" customHeight="1" x14ac:dyDescent="0.25">
      <c r="A169" s="24"/>
      <c r="B169" s="24"/>
      <c r="C169" s="24"/>
      <c r="D169" s="24"/>
    </row>
    <row r="170" spans="1:4" ht="9" customHeight="1" x14ac:dyDescent="0.25">
      <c r="A170" s="24"/>
      <c r="B170" s="24"/>
      <c r="C170" s="24"/>
      <c r="D170" s="24"/>
    </row>
    <row r="171" spans="1:4" ht="9" customHeight="1" x14ac:dyDescent="0.25">
      <c r="A171" s="24"/>
      <c r="B171" s="24"/>
      <c r="C171" s="24"/>
      <c r="D171" s="24"/>
    </row>
    <row r="172" spans="1:4" ht="9" customHeight="1" x14ac:dyDescent="0.25">
      <c r="A172" s="24"/>
      <c r="B172" s="24"/>
      <c r="C172" s="24"/>
      <c r="D172" s="24"/>
    </row>
    <row r="173" spans="1:4" ht="9" customHeight="1" x14ac:dyDescent="0.25">
      <c r="A173" s="24"/>
      <c r="B173" s="24"/>
      <c r="C173" s="24"/>
      <c r="D173" s="24"/>
    </row>
    <row r="174" spans="1:4" ht="9" customHeight="1" x14ac:dyDescent="0.25">
      <c r="A174" s="24"/>
      <c r="B174" s="24"/>
      <c r="C174" s="24"/>
      <c r="D174" s="24"/>
    </row>
    <row r="175" spans="1:4" ht="9" customHeight="1" x14ac:dyDescent="0.25">
      <c r="A175" s="24"/>
      <c r="B175" s="24"/>
      <c r="C175" s="24"/>
      <c r="D175" s="24"/>
    </row>
    <row r="176" spans="1:4" ht="9" customHeight="1" x14ac:dyDescent="0.25">
      <c r="A176" s="24"/>
      <c r="B176" s="24"/>
      <c r="C176" s="24"/>
      <c r="D176" s="24"/>
    </row>
    <row r="177" spans="1:4" ht="9" customHeight="1" x14ac:dyDescent="0.25">
      <c r="A177" s="24"/>
      <c r="B177" s="24"/>
      <c r="C177" s="24"/>
      <c r="D177" s="24"/>
    </row>
    <row r="178" spans="1:4" ht="9" customHeight="1" x14ac:dyDescent="0.25">
      <c r="A178" s="24"/>
      <c r="B178" s="24"/>
      <c r="C178" s="24"/>
      <c r="D178" s="24"/>
    </row>
    <row r="179" spans="1:4" ht="9" customHeight="1" x14ac:dyDescent="0.25">
      <c r="A179" s="24"/>
      <c r="B179" s="24"/>
      <c r="C179" s="24"/>
      <c r="D179" s="24"/>
    </row>
    <row r="180" spans="1:4" ht="9" customHeight="1" x14ac:dyDescent="0.25">
      <c r="A180" s="24"/>
      <c r="B180" s="24"/>
      <c r="C180" s="24"/>
      <c r="D180" s="24"/>
    </row>
    <row r="181" spans="1:4" ht="9" customHeight="1" x14ac:dyDescent="0.25">
      <c r="A181" s="24"/>
      <c r="B181" s="24"/>
      <c r="C181" s="24"/>
      <c r="D181" s="24"/>
    </row>
    <row r="182" spans="1:4" ht="9" customHeight="1" x14ac:dyDescent="0.25">
      <c r="A182" s="24"/>
      <c r="B182" s="24"/>
      <c r="C182" s="24"/>
      <c r="D182" s="24"/>
    </row>
    <row r="183" spans="1:4" ht="9" customHeight="1" x14ac:dyDescent="0.25">
      <c r="A183" s="24"/>
      <c r="B183" s="24"/>
      <c r="C183" s="24"/>
      <c r="D183" s="24"/>
    </row>
    <row r="184" spans="1:4" ht="9" customHeight="1" x14ac:dyDescent="0.25">
      <c r="A184" s="24"/>
      <c r="B184" s="24"/>
      <c r="C184" s="24"/>
      <c r="D184" s="24"/>
    </row>
    <row r="185" spans="1:4" ht="9" customHeight="1" x14ac:dyDescent="0.25">
      <c r="A185" s="24"/>
      <c r="B185" s="24"/>
      <c r="C185" s="24"/>
      <c r="D185" s="24"/>
    </row>
    <row r="186" spans="1:4" ht="9" customHeight="1" x14ac:dyDescent="0.25">
      <c r="A186" s="24"/>
      <c r="B186" s="24"/>
      <c r="C186" s="24"/>
      <c r="D186" s="24"/>
    </row>
    <row r="187" spans="1:4" ht="9" customHeight="1" x14ac:dyDescent="0.25">
      <c r="A187" s="24"/>
      <c r="B187" s="24"/>
      <c r="C187" s="24"/>
      <c r="D187" s="24"/>
    </row>
    <row r="188" spans="1:4" ht="10" customHeight="1" x14ac:dyDescent="0.3">
      <c r="A188" s="23"/>
      <c r="B188" s="24"/>
      <c r="C188" s="24"/>
    </row>
    <row r="202" ht="11.15" customHeight="1" x14ac:dyDescent="0.25"/>
  </sheetData>
  <mergeCells count="19">
    <mergeCell ref="O12:P12"/>
    <mergeCell ref="Q12:R12"/>
    <mergeCell ref="A12:D12"/>
    <mergeCell ref="E12:F12"/>
    <mergeCell ref="G12:H12"/>
    <mergeCell ref="I12:J12"/>
    <mergeCell ref="K12:L12"/>
    <mergeCell ref="M12:N12"/>
    <mergeCell ref="A8:U8"/>
    <mergeCell ref="A9:U9"/>
    <mergeCell ref="A11:D11"/>
    <mergeCell ref="E11:F11"/>
    <mergeCell ref="G11:T11"/>
    <mergeCell ref="A7:U7"/>
    <mergeCell ref="A2:U2"/>
    <mergeCell ref="A3:U3"/>
    <mergeCell ref="A4:U4"/>
    <mergeCell ref="A5:U5"/>
    <mergeCell ref="A6:U6"/>
  </mergeCells>
  <printOptions horizontalCentered="1"/>
  <pageMargins left="0.31496062992125984" right="0.19685039370078741" top="0.39370078740157483" bottom="0.23622047244094491" header="0" footer="0.23622047244094491"/>
  <pageSetup scale="87" firstPageNumber="8" fitToHeight="0" orientation="landscape" useFirstPageNumber="1" r:id="rId1"/>
  <headerFooter>
    <oddFooter>&amp;R&amp;8&amp;P</oddFooter>
  </headerFooter>
  <rowBreaks count="2" manualBreakCount="2">
    <brk id="47" max="20" man="1"/>
    <brk id="81" max="20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syncVertical="1" syncRef="A1" transitionEvaluation="1" codeName="Hoja11">
    <pageSetUpPr fitToPage="1"/>
  </sheetPr>
  <dimension ref="A1:U202"/>
  <sheetViews>
    <sheetView showGridLines="0" view="pageBreakPreview" zoomScale="66" zoomScaleNormal="80" zoomScaleSheetLayoutView="100" workbookViewId="0">
      <selection activeCell="K22" sqref="K22"/>
    </sheetView>
  </sheetViews>
  <sheetFormatPr baseColWidth="10" defaultColWidth="6.7265625" defaultRowHeight="12.5" x14ac:dyDescent="0.25"/>
  <cols>
    <col min="1" max="1" width="2.453125" style="25" customWidth="1"/>
    <col min="2" max="2" width="2.54296875" style="25" customWidth="1"/>
    <col min="3" max="3" width="3.26953125" style="25" customWidth="1"/>
    <col min="4" max="4" width="4" style="25" customWidth="1"/>
    <col min="5" max="21" width="8.7265625" style="25" customWidth="1"/>
    <col min="22" max="16384" width="6.7265625" style="25"/>
  </cols>
  <sheetData>
    <row r="1" spans="1:21" ht="12" customHeight="1" x14ac:dyDescent="0.25"/>
    <row r="2" spans="1:21" ht="12" customHeight="1" x14ac:dyDescent="0.25">
      <c r="A2" s="722" t="s">
        <v>57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  <c r="Q2" s="722"/>
      <c r="R2" s="722"/>
      <c r="S2" s="722"/>
      <c r="T2" s="722"/>
      <c r="U2" s="722"/>
    </row>
    <row r="3" spans="1:21" ht="13.5" customHeight="1" x14ac:dyDescent="0.25">
      <c r="A3" s="722" t="s">
        <v>37</v>
      </c>
      <c r="B3" s="722"/>
      <c r="C3" s="722"/>
      <c r="D3" s="722"/>
      <c r="E3" s="722"/>
      <c r="F3" s="722"/>
      <c r="G3" s="722"/>
      <c r="H3" s="722"/>
      <c r="I3" s="722"/>
      <c r="J3" s="722"/>
      <c r="K3" s="722"/>
      <c r="L3" s="722"/>
      <c r="M3" s="722"/>
      <c r="N3" s="722"/>
      <c r="O3" s="722"/>
      <c r="P3" s="722"/>
      <c r="Q3" s="722"/>
      <c r="R3" s="722"/>
      <c r="S3" s="722"/>
      <c r="T3" s="722"/>
      <c r="U3" s="722"/>
    </row>
    <row r="4" spans="1:21" ht="12" customHeight="1" x14ac:dyDescent="0.25"/>
    <row r="5" spans="1:21" ht="12" customHeight="1" x14ac:dyDescent="0.25">
      <c r="A5" s="724" t="str">
        <f>'1 Total'!A4:N4</f>
        <v>DICIEMBRE DE 2020</v>
      </c>
      <c r="B5" s="724"/>
      <c r="C5" s="724"/>
      <c r="D5" s="724"/>
      <c r="E5" s="724"/>
      <c r="F5" s="724"/>
      <c r="G5" s="724"/>
      <c r="H5" s="724"/>
      <c r="I5" s="724"/>
      <c r="J5" s="724"/>
      <c r="K5" s="724"/>
      <c r="L5" s="724"/>
      <c r="M5" s="724"/>
      <c r="N5" s="724"/>
      <c r="O5" s="724"/>
      <c r="P5" s="724"/>
      <c r="Q5" s="724"/>
      <c r="R5" s="724"/>
      <c r="S5" s="724"/>
      <c r="T5" s="724"/>
      <c r="U5" s="724"/>
    </row>
    <row r="6" spans="1:21" ht="12" customHeight="1" x14ac:dyDescent="0.25">
      <c r="A6" s="725"/>
      <c r="B6" s="725"/>
      <c r="C6" s="725"/>
      <c r="D6" s="725"/>
      <c r="E6" s="725"/>
      <c r="F6" s="725"/>
      <c r="G6" s="725"/>
      <c r="H6" s="725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  <c r="T6" s="725"/>
      <c r="U6" s="725"/>
    </row>
    <row r="7" spans="1:21" ht="12" customHeight="1" x14ac:dyDescent="0.25">
      <c r="A7" s="721" t="s">
        <v>38</v>
      </c>
      <c r="B7" s="721"/>
      <c r="C7" s="721"/>
      <c r="D7" s="721"/>
      <c r="E7" s="721"/>
      <c r="F7" s="721"/>
      <c r="G7" s="721"/>
      <c r="H7" s="721"/>
      <c r="I7" s="721"/>
      <c r="J7" s="721"/>
      <c r="K7" s="721"/>
      <c r="L7" s="721"/>
      <c r="M7" s="721"/>
      <c r="N7" s="721"/>
      <c r="O7" s="721"/>
      <c r="P7" s="721"/>
      <c r="Q7" s="721"/>
      <c r="R7" s="721"/>
      <c r="S7" s="721"/>
      <c r="T7" s="721"/>
      <c r="U7" s="721"/>
    </row>
    <row r="8" spans="1:21" ht="9.75" hidden="1" customHeight="1" x14ac:dyDescent="0.25">
      <c r="A8" s="721"/>
      <c r="B8" s="721"/>
      <c r="C8" s="721"/>
      <c r="D8" s="721"/>
      <c r="E8" s="721"/>
      <c r="F8" s="721"/>
      <c r="G8" s="721"/>
      <c r="H8" s="721"/>
      <c r="I8" s="721"/>
      <c r="J8" s="721"/>
      <c r="K8" s="721"/>
      <c r="L8" s="721"/>
      <c r="M8" s="721"/>
      <c r="N8" s="721"/>
      <c r="O8" s="721"/>
      <c r="P8" s="721"/>
      <c r="Q8" s="721"/>
      <c r="R8" s="721"/>
      <c r="S8" s="721"/>
      <c r="T8" s="721"/>
      <c r="U8" s="721"/>
    </row>
    <row r="9" spans="1:21" s="286" customFormat="1" ht="9.75" customHeight="1" x14ac:dyDescent="0.25">
      <c r="A9" s="739"/>
      <c r="B9" s="739"/>
      <c r="C9" s="739"/>
      <c r="D9" s="739"/>
      <c r="E9" s="739"/>
      <c r="F9" s="739"/>
      <c r="G9" s="739"/>
      <c r="H9" s="739"/>
      <c r="I9" s="739"/>
      <c r="J9" s="739"/>
      <c r="K9" s="739"/>
      <c r="L9" s="739"/>
      <c r="M9" s="739"/>
      <c r="N9" s="739"/>
      <c r="O9" s="739"/>
      <c r="P9" s="739"/>
      <c r="Q9" s="739"/>
      <c r="R9" s="739"/>
      <c r="S9" s="739"/>
      <c r="T9" s="739"/>
      <c r="U9" s="739"/>
    </row>
    <row r="10" spans="1:21" s="286" customFormat="1" ht="9.75" customHeight="1" thickBot="1" x14ac:dyDescent="0.3">
      <c r="A10" s="249"/>
      <c r="B10" s="249"/>
      <c r="C10" s="249"/>
      <c r="D10" s="249"/>
      <c r="E10" s="249">
        <v>2</v>
      </c>
      <c r="F10" s="249">
        <v>3</v>
      </c>
      <c r="G10" s="249">
        <v>4</v>
      </c>
      <c r="H10" s="249">
        <v>5</v>
      </c>
      <c r="I10" s="249">
        <v>6</v>
      </c>
      <c r="J10" s="249">
        <v>7</v>
      </c>
      <c r="K10" s="249">
        <v>8</v>
      </c>
      <c r="L10" s="249">
        <v>9</v>
      </c>
      <c r="M10" s="249">
        <v>10</v>
      </c>
      <c r="N10" s="249">
        <v>11</v>
      </c>
      <c r="O10" s="249">
        <v>12</v>
      </c>
      <c r="P10" s="249">
        <v>13</v>
      </c>
      <c r="Q10" s="249">
        <v>14</v>
      </c>
      <c r="R10" s="249">
        <v>15</v>
      </c>
      <c r="S10" s="249">
        <v>16</v>
      </c>
      <c r="T10" s="249">
        <v>17</v>
      </c>
      <c r="U10" s="249"/>
    </row>
    <row r="11" spans="1:21" s="23" customFormat="1" ht="11.15" customHeight="1" x14ac:dyDescent="0.3">
      <c r="A11" s="727" t="s">
        <v>39</v>
      </c>
      <c r="B11" s="728"/>
      <c r="C11" s="728"/>
      <c r="D11" s="728"/>
      <c r="E11" s="729" t="s">
        <v>40</v>
      </c>
      <c r="F11" s="730"/>
      <c r="G11" s="729" t="s">
        <v>41</v>
      </c>
      <c r="H11" s="731"/>
      <c r="I11" s="731"/>
      <c r="J11" s="731"/>
      <c r="K11" s="731"/>
      <c r="L11" s="731"/>
      <c r="M11" s="731"/>
      <c r="N11" s="731"/>
      <c r="O11" s="731"/>
      <c r="P11" s="731"/>
      <c r="Q11" s="731"/>
      <c r="R11" s="731"/>
      <c r="S11" s="731"/>
      <c r="T11" s="731"/>
      <c r="U11" s="27"/>
    </row>
    <row r="12" spans="1:21" s="23" customFormat="1" ht="11.15" customHeight="1" x14ac:dyDescent="0.3">
      <c r="A12" s="734" t="s">
        <v>42</v>
      </c>
      <c r="B12" s="735"/>
      <c r="C12" s="735"/>
      <c r="D12" s="735"/>
      <c r="E12" s="736" t="s">
        <v>43</v>
      </c>
      <c r="F12" s="737"/>
      <c r="G12" s="738" t="s">
        <v>44</v>
      </c>
      <c r="H12" s="733"/>
      <c r="I12" s="732" t="s">
        <v>45</v>
      </c>
      <c r="J12" s="733"/>
      <c r="K12" s="732" t="s">
        <v>46</v>
      </c>
      <c r="L12" s="733"/>
      <c r="M12" s="732" t="s">
        <v>47</v>
      </c>
      <c r="N12" s="733"/>
      <c r="O12" s="732" t="s">
        <v>48</v>
      </c>
      <c r="P12" s="733"/>
      <c r="Q12" s="732" t="s">
        <v>49</v>
      </c>
      <c r="R12" s="733"/>
      <c r="S12" s="410" t="s">
        <v>50</v>
      </c>
      <c r="T12" s="411"/>
      <c r="U12" s="412" t="s">
        <v>8</v>
      </c>
    </row>
    <row r="13" spans="1:21" s="23" customFormat="1" ht="11.15" customHeight="1" thickBot="1" x14ac:dyDescent="0.35">
      <c r="A13" s="28"/>
      <c r="B13" s="29"/>
      <c r="C13" s="29"/>
      <c r="D13" s="29"/>
      <c r="E13" s="413" t="s">
        <v>51</v>
      </c>
      <c r="F13" s="414" t="s">
        <v>52</v>
      </c>
      <c r="G13" s="415" t="s">
        <v>51</v>
      </c>
      <c r="H13" s="415" t="s">
        <v>52</v>
      </c>
      <c r="I13" s="415" t="s">
        <v>51</v>
      </c>
      <c r="J13" s="415" t="s">
        <v>52</v>
      </c>
      <c r="K13" s="415" t="s">
        <v>51</v>
      </c>
      <c r="L13" s="415" t="s">
        <v>52</v>
      </c>
      <c r="M13" s="415" t="s">
        <v>51</v>
      </c>
      <c r="N13" s="415" t="s">
        <v>52</v>
      </c>
      <c r="O13" s="415" t="s">
        <v>51</v>
      </c>
      <c r="P13" s="415" t="s">
        <v>52</v>
      </c>
      <c r="Q13" s="415" t="s">
        <v>51</v>
      </c>
      <c r="R13" s="415" t="s">
        <v>52</v>
      </c>
      <c r="S13" s="415" t="s">
        <v>51</v>
      </c>
      <c r="T13" s="416" t="s">
        <v>52</v>
      </c>
      <c r="U13" s="32"/>
    </row>
    <row r="14" spans="1:21" ht="10.5" customHeight="1" x14ac:dyDescent="0.25">
      <c r="A14" s="33" t="s">
        <v>53</v>
      </c>
      <c r="B14" s="24">
        <v>0</v>
      </c>
      <c r="C14" s="34" t="s">
        <v>54</v>
      </c>
      <c r="D14" s="24"/>
      <c r="E14" s="193">
        <v>0</v>
      </c>
      <c r="F14" s="195">
        <v>0</v>
      </c>
      <c r="G14" s="194">
        <v>0</v>
      </c>
      <c r="H14" s="194">
        <v>0</v>
      </c>
      <c r="I14" s="194">
        <v>0</v>
      </c>
      <c r="J14" s="194">
        <v>0</v>
      </c>
      <c r="K14" s="194">
        <v>0</v>
      </c>
      <c r="L14" s="194">
        <v>0</v>
      </c>
      <c r="M14" s="194">
        <v>0</v>
      </c>
      <c r="N14" s="194">
        <v>0</v>
      </c>
      <c r="O14" s="194">
        <v>0</v>
      </c>
      <c r="P14" s="194">
        <v>0</v>
      </c>
      <c r="Q14" s="194">
        <v>0</v>
      </c>
      <c r="R14" s="194">
        <v>0</v>
      </c>
      <c r="S14" s="194">
        <v>0</v>
      </c>
      <c r="T14" s="221">
        <v>0</v>
      </c>
      <c r="U14" s="192">
        <f>SUM(E14:T14)</f>
        <v>0</v>
      </c>
    </row>
    <row r="15" spans="1:21" ht="10.5" customHeight="1" x14ac:dyDescent="0.25">
      <c r="A15" s="37"/>
      <c r="B15" s="38">
        <v>1</v>
      </c>
      <c r="C15" s="38"/>
      <c r="D15" s="38"/>
      <c r="E15" s="189">
        <v>0</v>
      </c>
      <c r="F15" s="191">
        <v>0</v>
      </c>
      <c r="G15" s="190">
        <v>0</v>
      </c>
      <c r="H15" s="190">
        <v>0</v>
      </c>
      <c r="I15" s="190">
        <v>0</v>
      </c>
      <c r="J15" s="190">
        <v>0</v>
      </c>
      <c r="K15" s="190">
        <v>0</v>
      </c>
      <c r="L15" s="190">
        <v>0</v>
      </c>
      <c r="M15" s="190">
        <v>0</v>
      </c>
      <c r="N15" s="190">
        <v>0</v>
      </c>
      <c r="O15" s="190">
        <v>0</v>
      </c>
      <c r="P15" s="190">
        <v>0</v>
      </c>
      <c r="Q15" s="190">
        <v>0</v>
      </c>
      <c r="R15" s="190">
        <v>0</v>
      </c>
      <c r="S15" s="190">
        <v>0</v>
      </c>
      <c r="T15" s="222">
        <v>0</v>
      </c>
      <c r="U15" s="223">
        <f t="shared" ref="U15:U78" si="0">SUM(E15:T15)</f>
        <v>0</v>
      </c>
    </row>
    <row r="16" spans="1:21" ht="10.5" customHeight="1" x14ac:dyDescent="0.25">
      <c r="A16" s="40"/>
      <c r="B16" s="24">
        <v>2</v>
      </c>
      <c r="C16" s="24"/>
      <c r="D16" s="24"/>
      <c r="E16" s="193">
        <v>0</v>
      </c>
      <c r="F16" s="195">
        <v>0</v>
      </c>
      <c r="G16" s="194">
        <v>0</v>
      </c>
      <c r="H16" s="194">
        <v>0</v>
      </c>
      <c r="I16" s="194">
        <v>0</v>
      </c>
      <c r="J16" s="194">
        <v>0</v>
      </c>
      <c r="K16" s="194">
        <v>0</v>
      </c>
      <c r="L16" s="194">
        <v>0</v>
      </c>
      <c r="M16" s="194">
        <v>0</v>
      </c>
      <c r="N16" s="194">
        <v>0</v>
      </c>
      <c r="O16" s="194">
        <v>0</v>
      </c>
      <c r="P16" s="194">
        <v>0</v>
      </c>
      <c r="Q16" s="194">
        <v>0</v>
      </c>
      <c r="R16" s="194">
        <v>0</v>
      </c>
      <c r="S16" s="194">
        <v>0</v>
      </c>
      <c r="T16" s="221">
        <v>0</v>
      </c>
      <c r="U16" s="192">
        <f t="shared" si="0"/>
        <v>0</v>
      </c>
    </row>
    <row r="17" spans="1:21" ht="10.5" customHeight="1" x14ac:dyDescent="0.25">
      <c r="A17" s="37"/>
      <c r="B17" s="38">
        <v>3</v>
      </c>
      <c r="C17" s="38"/>
      <c r="D17" s="38"/>
      <c r="E17" s="189">
        <v>0</v>
      </c>
      <c r="F17" s="191">
        <v>0</v>
      </c>
      <c r="G17" s="190">
        <v>0</v>
      </c>
      <c r="H17" s="190">
        <v>0</v>
      </c>
      <c r="I17" s="190">
        <v>0</v>
      </c>
      <c r="J17" s="190">
        <v>0</v>
      </c>
      <c r="K17" s="190">
        <v>0</v>
      </c>
      <c r="L17" s="190">
        <v>0</v>
      </c>
      <c r="M17" s="190">
        <v>0</v>
      </c>
      <c r="N17" s="190">
        <v>0</v>
      </c>
      <c r="O17" s="190">
        <v>0</v>
      </c>
      <c r="P17" s="190">
        <v>0</v>
      </c>
      <c r="Q17" s="190">
        <v>0</v>
      </c>
      <c r="R17" s="190">
        <v>0</v>
      </c>
      <c r="S17" s="190">
        <v>0</v>
      </c>
      <c r="T17" s="222">
        <v>0</v>
      </c>
      <c r="U17" s="223">
        <f t="shared" si="0"/>
        <v>0</v>
      </c>
    </row>
    <row r="18" spans="1:21" ht="10.5" customHeight="1" x14ac:dyDescent="0.25">
      <c r="A18" s="40"/>
      <c r="B18" s="24">
        <v>4</v>
      </c>
      <c r="C18" s="24"/>
      <c r="D18" s="24"/>
      <c r="E18" s="193">
        <v>0</v>
      </c>
      <c r="F18" s="195">
        <v>0</v>
      </c>
      <c r="G18" s="194">
        <v>0</v>
      </c>
      <c r="H18" s="194">
        <v>0</v>
      </c>
      <c r="I18" s="194">
        <v>0</v>
      </c>
      <c r="J18" s="194">
        <v>0</v>
      </c>
      <c r="K18" s="194">
        <v>0</v>
      </c>
      <c r="L18" s="194">
        <v>0</v>
      </c>
      <c r="M18" s="194">
        <v>0</v>
      </c>
      <c r="N18" s="194">
        <v>0</v>
      </c>
      <c r="O18" s="194">
        <v>0</v>
      </c>
      <c r="P18" s="194">
        <v>0</v>
      </c>
      <c r="Q18" s="194">
        <v>0</v>
      </c>
      <c r="R18" s="194">
        <v>0</v>
      </c>
      <c r="S18" s="194">
        <v>0</v>
      </c>
      <c r="T18" s="221">
        <v>0</v>
      </c>
      <c r="U18" s="192">
        <f t="shared" si="0"/>
        <v>0</v>
      </c>
    </row>
    <row r="19" spans="1:21" ht="10.5" customHeight="1" x14ac:dyDescent="0.25">
      <c r="A19" s="37"/>
      <c r="B19" s="38">
        <v>5</v>
      </c>
      <c r="C19" s="38"/>
      <c r="D19" s="38"/>
      <c r="E19" s="189">
        <v>0</v>
      </c>
      <c r="F19" s="191">
        <v>0</v>
      </c>
      <c r="G19" s="190">
        <v>0</v>
      </c>
      <c r="H19" s="190">
        <v>0</v>
      </c>
      <c r="I19" s="190">
        <v>0</v>
      </c>
      <c r="J19" s="190">
        <v>0</v>
      </c>
      <c r="K19" s="190">
        <v>0</v>
      </c>
      <c r="L19" s="190">
        <v>0</v>
      </c>
      <c r="M19" s="190">
        <v>0</v>
      </c>
      <c r="N19" s="190">
        <v>0</v>
      </c>
      <c r="O19" s="190">
        <v>0</v>
      </c>
      <c r="P19" s="190">
        <v>0</v>
      </c>
      <c r="Q19" s="190">
        <v>0</v>
      </c>
      <c r="R19" s="190">
        <v>0</v>
      </c>
      <c r="S19" s="190">
        <v>0</v>
      </c>
      <c r="T19" s="222">
        <v>0</v>
      </c>
      <c r="U19" s="223">
        <f t="shared" si="0"/>
        <v>0</v>
      </c>
    </row>
    <row r="20" spans="1:21" ht="10.5" customHeight="1" x14ac:dyDescent="0.25">
      <c r="A20" s="40"/>
      <c r="B20" s="24">
        <v>6</v>
      </c>
      <c r="C20" s="24"/>
      <c r="D20" s="24"/>
      <c r="E20" s="193">
        <v>0</v>
      </c>
      <c r="F20" s="195">
        <v>0</v>
      </c>
      <c r="G20" s="194">
        <v>0</v>
      </c>
      <c r="H20" s="194">
        <v>0</v>
      </c>
      <c r="I20" s="194">
        <v>0</v>
      </c>
      <c r="J20" s="194">
        <v>0</v>
      </c>
      <c r="K20" s="194">
        <v>0</v>
      </c>
      <c r="L20" s="194">
        <v>0</v>
      </c>
      <c r="M20" s="194">
        <v>0</v>
      </c>
      <c r="N20" s="194">
        <v>0</v>
      </c>
      <c r="O20" s="194">
        <v>0</v>
      </c>
      <c r="P20" s="194">
        <v>0</v>
      </c>
      <c r="Q20" s="194">
        <v>0</v>
      </c>
      <c r="R20" s="194">
        <v>0</v>
      </c>
      <c r="S20" s="194">
        <v>0</v>
      </c>
      <c r="T20" s="221">
        <v>0</v>
      </c>
      <c r="U20" s="192">
        <f t="shared" si="0"/>
        <v>0</v>
      </c>
    </row>
    <row r="21" spans="1:21" ht="10.5" customHeight="1" x14ac:dyDescent="0.25">
      <c r="A21" s="37"/>
      <c r="B21" s="38">
        <v>7</v>
      </c>
      <c r="C21" s="38"/>
      <c r="D21" s="38"/>
      <c r="E21" s="189">
        <v>0</v>
      </c>
      <c r="F21" s="191">
        <v>0</v>
      </c>
      <c r="G21" s="190">
        <v>0</v>
      </c>
      <c r="H21" s="190">
        <v>0</v>
      </c>
      <c r="I21" s="190">
        <v>0</v>
      </c>
      <c r="J21" s="190">
        <v>0</v>
      </c>
      <c r="K21" s="190">
        <v>0</v>
      </c>
      <c r="L21" s="190">
        <v>0</v>
      </c>
      <c r="M21" s="190">
        <v>0</v>
      </c>
      <c r="N21" s="190">
        <v>0</v>
      </c>
      <c r="O21" s="190">
        <v>0</v>
      </c>
      <c r="P21" s="190">
        <v>0</v>
      </c>
      <c r="Q21" s="190">
        <v>0</v>
      </c>
      <c r="R21" s="190">
        <v>0</v>
      </c>
      <c r="S21" s="190">
        <v>0</v>
      </c>
      <c r="T21" s="222">
        <v>0</v>
      </c>
      <c r="U21" s="223">
        <f t="shared" si="0"/>
        <v>0</v>
      </c>
    </row>
    <row r="22" spans="1:21" ht="10.5" customHeight="1" x14ac:dyDescent="0.25">
      <c r="A22" s="40"/>
      <c r="B22" s="24">
        <v>8</v>
      </c>
      <c r="C22" s="24"/>
      <c r="D22" s="24"/>
      <c r="E22" s="193">
        <v>0</v>
      </c>
      <c r="F22" s="195">
        <v>0</v>
      </c>
      <c r="G22" s="194">
        <v>0</v>
      </c>
      <c r="H22" s="194">
        <v>0</v>
      </c>
      <c r="I22" s="194">
        <v>0</v>
      </c>
      <c r="J22" s="194">
        <v>0</v>
      </c>
      <c r="K22" s="194">
        <v>0</v>
      </c>
      <c r="L22" s="194">
        <v>0</v>
      </c>
      <c r="M22" s="194">
        <v>0</v>
      </c>
      <c r="N22" s="194">
        <v>0</v>
      </c>
      <c r="O22" s="194">
        <v>0</v>
      </c>
      <c r="P22" s="194">
        <v>0</v>
      </c>
      <c r="Q22" s="194">
        <v>0</v>
      </c>
      <c r="R22" s="194">
        <v>0</v>
      </c>
      <c r="S22" s="194">
        <v>0</v>
      </c>
      <c r="T22" s="221">
        <v>0</v>
      </c>
      <c r="U22" s="192">
        <f t="shared" si="0"/>
        <v>0</v>
      </c>
    </row>
    <row r="23" spans="1:21" ht="10.5" customHeight="1" x14ac:dyDescent="0.25">
      <c r="A23" s="37"/>
      <c r="B23" s="38">
        <v>9</v>
      </c>
      <c r="C23" s="38"/>
      <c r="D23" s="38"/>
      <c r="E23" s="189">
        <v>0</v>
      </c>
      <c r="F23" s="191">
        <v>0</v>
      </c>
      <c r="G23" s="190">
        <v>0</v>
      </c>
      <c r="H23" s="190">
        <v>0</v>
      </c>
      <c r="I23" s="190">
        <v>0</v>
      </c>
      <c r="J23" s="190">
        <v>0</v>
      </c>
      <c r="K23" s="190">
        <v>0</v>
      </c>
      <c r="L23" s="190">
        <v>0</v>
      </c>
      <c r="M23" s="190">
        <v>0</v>
      </c>
      <c r="N23" s="190">
        <v>0</v>
      </c>
      <c r="O23" s="190">
        <v>0</v>
      </c>
      <c r="P23" s="190">
        <v>0</v>
      </c>
      <c r="Q23" s="190">
        <v>0</v>
      </c>
      <c r="R23" s="190">
        <v>0</v>
      </c>
      <c r="S23" s="190">
        <v>0</v>
      </c>
      <c r="T23" s="222">
        <v>0</v>
      </c>
      <c r="U23" s="223">
        <f t="shared" si="0"/>
        <v>0</v>
      </c>
    </row>
    <row r="24" spans="1:21" ht="10.5" customHeight="1" x14ac:dyDescent="0.25">
      <c r="A24" s="40"/>
      <c r="B24" s="24">
        <v>10</v>
      </c>
      <c r="C24" s="24"/>
      <c r="D24" s="24"/>
      <c r="E24" s="193">
        <v>0</v>
      </c>
      <c r="F24" s="195">
        <v>0</v>
      </c>
      <c r="G24" s="194">
        <v>0</v>
      </c>
      <c r="H24" s="194">
        <v>0</v>
      </c>
      <c r="I24" s="194">
        <v>0</v>
      </c>
      <c r="J24" s="194">
        <v>0</v>
      </c>
      <c r="K24" s="194">
        <v>0</v>
      </c>
      <c r="L24" s="194">
        <v>0</v>
      </c>
      <c r="M24" s="194">
        <v>0</v>
      </c>
      <c r="N24" s="194">
        <v>0</v>
      </c>
      <c r="O24" s="194">
        <v>0</v>
      </c>
      <c r="P24" s="194">
        <v>0</v>
      </c>
      <c r="Q24" s="194">
        <v>0</v>
      </c>
      <c r="R24" s="194">
        <v>0</v>
      </c>
      <c r="S24" s="194">
        <v>0</v>
      </c>
      <c r="T24" s="221">
        <v>0</v>
      </c>
      <c r="U24" s="192">
        <f t="shared" si="0"/>
        <v>0</v>
      </c>
    </row>
    <row r="25" spans="1:21" ht="10.5" customHeight="1" x14ac:dyDescent="0.25">
      <c r="A25" s="37"/>
      <c r="B25" s="38">
        <v>11</v>
      </c>
      <c r="C25" s="38"/>
      <c r="D25" s="38"/>
      <c r="E25" s="189">
        <v>0</v>
      </c>
      <c r="F25" s="191">
        <v>0</v>
      </c>
      <c r="G25" s="190">
        <v>0</v>
      </c>
      <c r="H25" s="190">
        <v>0</v>
      </c>
      <c r="I25" s="190">
        <v>0</v>
      </c>
      <c r="J25" s="190">
        <v>0</v>
      </c>
      <c r="K25" s="190">
        <v>0</v>
      </c>
      <c r="L25" s="190">
        <v>0</v>
      </c>
      <c r="M25" s="190">
        <v>0</v>
      </c>
      <c r="N25" s="190">
        <v>0</v>
      </c>
      <c r="O25" s="190">
        <v>0</v>
      </c>
      <c r="P25" s="190">
        <v>0</v>
      </c>
      <c r="Q25" s="190">
        <v>0</v>
      </c>
      <c r="R25" s="190">
        <v>0</v>
      </c>
      <c r="S25" s="190">
        <v>0</v>
      </c>
      <c r="T25" s="222">
        <v>0</v>
      </c>
      <c r="U25" s="223">
        <f t="shared" si="0"/>
        <v>0</v>
      </c>
    </row>
    <row r="26" spans="1:21" ht="10.5" customHeight="1" x14ac:dyDescent="0.25">
      <c r="A26" s="40"/>
      <c r="B26" s="24">
        <v>12</v>
      </c>
      <c r="C26" s="24"/>
      <c r="D26" s="24"/>
      <c r="E26" s="193">
        <v>0</v>
      </c>
      <c r="F26" s="195">
        <v>0</v>
      </c>
      <c r="G26" s="194">
        <v>0</v>
      </c>
      <c r="H26" s="194">
        <v>0</v>
      </c>
      <c r="I26" s="194">
        <v>0</v>
      </c>
      <c r="J26" s="194">
        <v>0</v>
      </c>
      <c r="K26" s="194">
        <v>0</v>
      </c>
      <c r="L26" s="194">
        <v>0</v>
      </c>
      <c r="M26" s="194">
        <v>0</v>
      </c>
      <c r="N26" s="194">
        <v>0</v>
      </c>
      <c r="O26" s="194">
        <v>0</v>
      </c>
      <c r="P26" s="194">
        <v>0</v>
      </c>
      <c r="Q26" s="194">
        <v>0</v>
      </c>
      <c r="R26" s="194">
        <v>0</v>
      </c>
      <c r="S26" s="194">
        <v>0</v>
      </c>
      <c r="T26" s="221">
        <v>0</v>
      </c>
      <c r="U26" s="192">
        <f t="shared" si="0"/>
        <v>0</v>
      </c>
    </row>
    <row r="27" spans="1:21" ht="10.5" customHeight="1" x14ac:dyDescent="0.25">
      <c r="A27" s="37"/>
      <c r="B27" s="38">
        <v>13</v>
      </c>
      <c r="C27" s="38"/>
      <c r="D27" s="38"/>
      <c r="E27" s="189">
        <v>0</v>
      </c>
      <c r="F27" s="191">
        <v>0</v>
      </c>
      <c r="G27" s="190">
        <v>0</v>
      </c>
      <c r="H27" s="190">
        <v>0</v>
      </c>
      <c r="I27" s="190">
        <v>0</v>
      </c>
      <c r="J27" s="190">
        <v>0</v>
      </c>
      <c r="K27" s="190">
        <v>0</v>
      </c>
      <c r="L27" s="190">
        <v>0</v>
      </c>
      <c r="M27" s="190">
        <v>0</v>
      </c>
      <c r="N27" s="190">
        <v>0</v>
      </c>
      <c r="O27" s="190">
        <v>0</v>
      </c>
      <c r="P27" s="190">
        <v>0</v>
      </c>
      <c r="Q27" s="190">
        <v>0</v>
      </c>
      <c r="R27" s="190">
        <v>0</v>
      </c>
      <c r="S27" s="190">
        <v>0</v>
      </c>
      <c r="T27" s="222">
        <v>0</v>
      </c>
      <c r="U27" s="223">
        <f t="shared" si="0"/>
        <v>0</v>
      </c>
    </row>
    <row r="28" spans="1:21" ht="10.5" customHeight="1" x14ac:dyDescent="0.25">
      <c r="A28" s="40"/>
      <c r="B28" s="24">
        <v>14</v>
      </c>
      <c r="C28" s="24"/>
      <c r="D28" s="24"/>
      <c r="E28" s="193">
        <v>0</v>
      </c>
      <c r="F28" s="195">
        <v>0</v>
      </c>
      <c r="G28" s="194">
        <v>0</v>
      </c>
      <c r="H28" s="194">
        <v>0</v>
      </c>
      <c r="I28" s="194">
        <v>0</v>
      </c>
      <c r="J28" s="194">
        <v>0</v>
      </c>
      <c r="K28" s="194">
        <v>0</v>
      </c>
      <c r="L28" s="194">
        <v>0</v>
      </c>
      <c r="M28" s="194">
        <v>0</v>
      </c>
      <c r="N28" s="194">
        <v>0</v>
      </c>
      <c r="O28" s="194">
        <v>0</v>
      </c>
      <c r="P28" s="194">
        <v>0</v>
      </c>
      <c r="Q28" s="194">
        <v>0</v>
      </c>
      <c r="R28" s="194">
        <v>0</v>
      </c>
      <c r="S28" s="194">
        <v>0</v>
      </c>
      <c r="T28" s="221">
        <v>0</v>
      </c>
      <c r="U28" s="192">
        <f t="shared" si="0"/>
        <v>0</v>
      </c>
    </row>
    <row r="29" spans="1:21" ht="10.5" customHeight="1" x14ac:dyDescent="0.25">
      <c r="A29" s="37"/>
      <c r="B29" s="38">
        <v>15</v>
      </c>
      <c r="C29" s="38"/>
      <c r="D29" s="38"/>
      <c r="E29" s="189">
        <v>0</v>
      </c>
      <c r="F29" s="191">
        <v>0</v>
      </c>
      <c r="G29" s="190">
        <v>0</v>
      </c>
      <c r="H29" s="190">
        <v>0</v>
      </c>
      <c r="I29" s="190">
        <v>0</v>
      </c>
      <c r="J29" s="190">
        <v>0</v>
      </c>
      <c r="K29" s="190">
        <v>0</v>
      </c>
      <c r="L29" s="190">
        <v>0</v>
      </c>
      <c r="M29" s="190">
        <v>0</v>
      </c>
      <c r="N29" s="190">
        <v>0</v>
      </c>
      <c r="O29" s="190">
        <v>0</v>
      </c>
      <c r="P29" s="190">
        <v>0</v>
      </c>
      <c r="Q29" s="190">
        <v>0</v>
      </c>
      <c r="R29" s="190">
        <v>0</v>
      </c>
      <c r="S29" s="190">
        <v>0</v>
      </c>
      <c r="T29" s="222">
        <v>0</v>
      </c>
      <c r="U29" s="223">
        <f t="shared" si="0"/>
        <v>0</v>
      </c>
    </row>
    <row r="30" spans="1:21" ht="10.5" customHeight="1" x14ac:dyDescent="0.25">
      <c r="A30" s="40"/>
      <c r="B30" s="24">
        <v>16</v>
      </c>
      <c r="C30" s="24"/>
      <c r="D30" s="24"/>
      <c r="E30" s="193">
        <v>0</v>
      </c>
      <c r="F30" s="195">
        <v>0</v>
      </c>
      <c r="G30" s="194">
        <v>0</v>
      </c>
      <c r="H30" s="194">
        <v>0</v>
      </c>
      <c r="I30" s="194">
        <v>0</v>
      </c>
      <c r="J30" s="194">
        <v>0</v>
      </c>
      <c r="K30" s="194">
        <v>0</v>
      </c>
      <c r="L30" s="194">
        <v>0</v>
      </c>
      <c r="M30" s="194">
        <v>0</v>
      </c>
      <c r="N30" s="194">
        <v>0</v>
      </c>
      <c r="O30" s="194">
        <v>0</v>
      </c>
      <c r="P30" s="194">
        <v>0</v>
      </c>
      <c r="Q30" s="194">
        <v>0</v>
      </c>
      <c r="R30" s="194">
        <v>0</v>
      </c>
      <c r="S30" s="194">
        <v>0</v>
      </c>
      <c r="T30" s="221">
        <v>0</v>
      </c>
      <c r="U30" s="192">
        <f t="shared" si="0"/>
        <v>0</v>
      </c>
    </row>
    <row r="31" spans="1:21" ht="10.5" customHeight="1" x14ac:dyDescent="0.25">
      <c r="A31" s="37"/>
      <c r="B31" s="38">
        <v>17</v>
      </c>
      <c r="C31" s="38"/>
      <c r="D31" s="38"/>
      <c r="E31" s="189">
        <v>0</v>
      </c>
      <c r="F31" s="191">
        <v>0</v>
      </c>
      <c r="G31" s="190">
        <v>0</v>
      </c>
      <c r="H31" s="190">
        <v>0</v>
      </c>
      <c r="I31" s="190">
        <v>0</v>
      </c>
      <c r="J31" s="190">
        <v>0</v>
      </c>
      <c r="K31" s="190">
        <v>0</v>
      </c>
      <c r="L31" s="190">
        <v>0</v>
      </c>
      <c r="M31" s="190">
        <v>0</v>
      </c>
      <c r="N31" s="190">
        <v>0</v>
      </c>
      <c r="O31" s="190">
        <v>0</v>
      </c>
      <c r="P31" s="190">
        <v>0</v>
      </c>
      <c r="Q31" s="190">
        <v>0</v>
      </c>
      <c r="R31" s="190">
        <v>0</v>
      </c>
      <c r="S31" s="190">
        <v>0</v>
      </c>
      <c r="T31" s="222">
        <v>0</v>
      </c>
      <c r="U31" s="223">
        <f t="shared" si="0"/>
        <v>0</v>
      </c>
    </row>
    <row r="32" spans="1:21" ht="10.5" customHeight="1" x14ac:dyDescent="0.25">
      <c r="A32" s="40"/>
      <c r="B32" s="24">
        <v>18</v>
      </c>
      <c r="C32" s="24"/>
      <c r="D32" s="24"/>
      <c r="E32" s="193">
        <v>0</v>
      </c>
      <c r="F32" s="195">
        <v>0</v>
      </c>
      <c r="G32" s="194">
        <v>0</v>
      </c>
      <c r="H32" s="194">
        <v>0</v>
      </c>
      <c r="I32" s="194">
        <v>0</v>
      </c>
      <c r="J32" s="194">
        <v>0</v>
      </c>
      <c r="K32" s="194">
        <v>0</v>
      </c>
      <c r="L32" s="194">
        <v>0</v>
      </c>
      <c r="M32" s="194">
        <v>0</v>
      </c>
      <c r="N32" s="194">
        <v>0</v>
      </c>
      <c r="O32" s="194">
        <v>0</v>
      </c>
      <c r="P32" s="194">
        <v>0</v>
      </c>
      <c r="Q32" s="194">
        <v>0</v>
      </c>
      <c r="R32" s="194">
        <v>0</v>
      </c>
      <c r="S32" s="194">
        <v>0</v>
      </c>
      <c r="T32" s="221">
        <v>0</v>
      </c>
      <c r="U32" s="192">
        <f t="shared" si="0"/>
        <v>0</v>
      </c>
    </row>
    <row r="33" spans="1:21" ht="10.5" customHeight="1" x14ac:dyDescent="0.25">
      <c r="A33" s="37"/>
      <c r="B33" s="38">
        <v>19</v>
      </c>
      <c r="C33" s="38"/>
      <c r="D33" s="38"/>
      <c r="E33" s="189">
        <v>0</v>
      </c>
      <c r="F33" s="191">
        <v>0</v>
      </c>
      <c r="G33" s="190">
        <v>0</v>
      </c>
      <c r="H33" s="190">
        <v>0</v>
      </c>
      <c r="I33" s="190">
        <v>0</v>
      </c>
      <c r="J33" s="190">
        <v>0</v>
      </c>
      <c r="K33" s="190">
        <v>0</v>
      </c>
      <c r="L33" s="190">
        <v>0</v>
      </c>
      <c r="M33" s="190">
        <v>0</v>
      </c>
      <c r="N33" s="190">
        <v>0</v>
      </c>
      <c r="O33" s="190">
        <v>0</v>
      </c>
      <c r="P33" s="190">
        <v>0</v>
      </c>
      <c r="Q33" s="190">
        <v>0</v>
      </c>
      <c r="R33" s="190">
        <v>0</v>
      </c>
      <c r="S33" s="190">
        <v>0</v>
      </c>
      <c r="T33" s="222">
        <v>0</v>
      </c>
      <c r="U33" s="223">
        <f t="shared" si="0"/>
        <v>0</v>
      </c>
    </row>
    <row r="34" spans="1:21" ht="10.5" customHeight="1" x14ac:dyDescent="0.25">
      <c r="A34" s="40"/>
      <c r="B34" s="24">
        <v>20</v>
      </c>
      <c r="C34" s="24"/>
      <c r="D34" s="24"/>
      <c r="E34" s="193">
        <v>0</v>
      </c>
      <c r="F34" s="195">
        <v>0</v>
      </c>
      <c r="G34" s="194">
        <v>0</v>
      </c>
      <c r="H34" s="194">
        <v>0</v>
      </c>
      <c r="I34" s="194">
        <v>0</v>
      </c>
      <c r="J34" s="194">
        <v>0</v>
      </c>
      <c r="K34" s="194">
        <v>0</v>
      </c>
      <c r="L34" s="194">
        <v>0</v>
      </c>
      <c r="M34" s="194">
        <v>0</v>
      </c>
      <c r="N34" s="194">
        <v>0</v>
      </c>
      <c r="O34" s="194">
        <v>0</v>
      </c>
      <c r="P34" s="194">
        <v>0</v>
      </c>
      <c r="Q34" s="194">
        <v>0</v>
      </c>
      <c r="R34" s="194">
        <v>0</v>
      </c>
      <c r="S34" s="194">
        <v>0</v>
      </c>
      <c r="T34" s="221">
        <v>0</v>
      </c>
      <c r="U34" s="192">
        <f t="shared" si="0"/>
        <v>0</v>
      </c>
    </row>
    <row r="35" spans="1:21" ht="10.5" customHeight="1" x14ac:dyDescent="0.25">
      <c r="A35" s="37"/>
      <c r="B35" s="38">
        <v>21</v>
      </c>
      <c r="C35" s="38"/>
      <c r="D35" s="38"/>
      <c r="E35" s="189">
        <v>0</v>
      </c>
      <c r="F35" s="191">
        <v>0</v>
      </c>
      <c r="G35" s="190">
        <v>0</v>
      </c>
      <c r="H35" s="190">
        <v>0</v>
      </c>
      <c r="I35" s="190">
        <v>0</v>
      </c>
      <c r="J35" s="190">
        <v>0</v>
      </c>
      <c r="K35" s="190">
        <v>0</v>
      </c>
      <c r="L35" s="190">
        <v>0</v>
      </c>
      <c r="M35" s="190">
        <v>0</v>
      </c>
      <c r="N35" s="190">
        <v>0</v>
      </c>
      <c r="O35" s="190">
        <v>0</v>
      </c>
      <c r="P35" s="190">
        <v>0</v>
      </c>
      <c r="Q35" s="190">
        <v>0</v>
      </c>
      <c r="R35" s="190">
        <v>0</v>
      </c>
      <c r="S35" s="190">
        <v>0</v>
      </c>
      <c r="T35" s="222">
        <v>0</v>
      </c>
      <c r="U35" s="223">
        <f t="shared" si="0"/>
        <v>0</v>
      </c>
    </row>
    <row r="36" spans="1:21" ht="10.5" customHeight="1" x14ac:dyDescent="0.25">
      <c r="A36" s="40"/>
      <c r="B36" s="24">
        <v>22</v>
      </c>
      <c r="C36" s="24"/>
      <c r="D36" s="24"/>
      <c r="E36" s="193">
        <v>0</v>
      </c>
      <c r="F36" s="195">
        <v>0</v>
      </c>
      <c r="G36" s="194">
        <v>0</v>
      </c>
      <c r="H36" s="194">
        <v>0</v>
      </c>
      <c r="I36" s="194">
        <v>0</v>
      </c>
      <c r="J36" s="194">
        <v>0</v>
      </c>
      <c r="K36" s="194">
        <v>0</v>
      </c>
      <c r="L36" s="194">
        <v>0</v>
      </c>
      <c r="M36" s="194">
        <v>0</v>
      </c>
      <c r="N36" s="194">
        <v>0</v>
      </c>
      <c r="O36" s="194">
        <v>0</v>
      </c>
      <c r="P36" s="194">
        <v>0</v>
      </c>
      <c r="Q36" s="194">
        <v>0</v>
      </c>
      <c r="R36" s="194">
        <v>0</v>
      </c>
      <c r="S36" s="194">
        <v>0</v>
      </c>
      <c r="T36" s="221">
        <v>0</v>
      </c>
      <c r="U36" s="192">
        <f t="shared" si="0"/>
        <v>0</v>
      </c>
    </row>
    <row r="37" spans="1:21" ht="10.5" customHeight="1" x14ac:dyDescent="0.25">
      <c r="A37" s="37"/>
      <c r="B37" s="38">
        <v>23</v>
      </c>
      <c r="C37" s="38"/>
      <c r="D37" s="38"/>
      <c r="E37" s="189">
        <v>0</v>
      </c>
      <c r="F37" s="191">
        <v>0</v>
      </c>
      <c r="G37" s="190">
        <v>0</v>
      </c>
      <c r="H37" s="190">
        <v>0</v>
      </c>
      <c r="I37" s="190">
        <v>0</v>
      </c>
      <c r="J37" s="190">
        <v>0</v>
      </c>
      <c r="K37" s="190">
        <v>0</v>
      </c>
      <c r="L37" s="190">
        <v>0</v>
      </c>
      <c r="M37" s="190">
        <v>0</v>
      </c>
      <c r="N37" s="190">
        <v>0</v>
      </c>
      <c r="O37" s="190">
        <v>0</v>
      </c>
      <c r="P37" s="190">
        <v>0</v>
      </c>
      <c r="Q37" s="190">
        <v>0</v>
      </c>
      <c r="R37" s="190">
        <v>0</v>
      </c>
      <c r="S37" s="190">
        <v>0</v>
      </c>
      <c r="T37" s="222">
        <v>0</v>
      </c>
      <c r="U37" s="223">
        <f t="shared" si="0"/>
        <v>0</v>
      </c>
    </row>
    <row r="38" spans="1:21" ht="10.5" customHeight="1" x14ac:dyDescent="0.25">
      <c r="A38" s="40"/>
      <c r="B38" s="24">
        <v>24</v>
      </c>
      <c r="C38" s="24"/>
      <c r="D38" s="24"/>
      <c r="E38" s="193">
        <v>0</v>
      </c>
      <c r="F38" s="195">
        <v>0</v>
      </c>
      <c r="G38" s="194">
        <v>0</v>
      </c>
      <c r="H38" s="194">
        <v>0</v>
      </c>
      <c r="I38" s="194">
        <v>0</v>
      </c>
      <c r="J38" s="194">
        <v>0</v>
      </c>
      <c r="K38" s="194">
        <v>0</v>
      </c>
      <c r="L38" s="194">
        <v>0</v>
      </c>
      <c r="M38" s="194">
        <v>0</v>
      </c>
      <c r="N38" s="194">
        <v>0</v>
      </c>
      <c r="O38" s="194">
        <v>0</v>
      </c>
      <c r="P38" s="194">
        <v>0</v>
      </c>
      <c r="Q38" s="194">
        <v>0</v>
      </c>
      <c r="R38" s="194">
        <v>0</v>
      </c>
      <c r="S38" s="194">
        <v>0</v>
      </c>
      <c r="T38" s="221">
        <v>0</v>
      </c>
      <c r="U38" s="192">
        <f t="shared" si="0"/>
        <v>0</v>
      </c>
    </row>
    <row r="39" spans="1:21" ht="10.5" customHeight="1" x14ac:dyDescent="0.25">
      <c r="A39" s="37"/>
      <c r="B39" s="38">
        <v>25</v>
      </c>
      <c r="C39" s="38"/>
      <c r="D39" s="38"/>
      <c r="E39" s="189">
        <v>0</v>
      </c>
      <c r="F39" s="191">
        <v>0</v>
      </c>
      <c r="G39" s="190">
        <v>0</v>
      </c>
      <c r="H39" s="190">
        <v>0</v>
      </c>
      <c r="I39" s="190">
        <v>0</v>
      </c>
      <c r="J39" s="190">
        <v>0</v>
      </c>
      <c r="K39" s="190">
        <v>0</v>
      </c>
      <c r="L39" s="190">
        <v>0</v>
      </c>
      <c r="M39" s="190">
        <v>0</v>
      </c>
      <c r="N39" s="190">
        <v>0</v>
      </c>
      <c r="O39" s="190">
        <v>0</v>
      </c>
      <c r="P39" s="190">
        <v>0</v>
      </c>
      <c r="Q39" s="190">
        <v>0</v>
      </c>
      <c r="R39" s="190">
        <v>0</v>
      </c>
      <c r="S39" s="190">
        <v>0</v>
      </c>
      <c r="T39" s="222">
        <v>0</v>
      </c>
      <c r="U39" s="223">
        <f t="shared" si="0"/>
        <v>0</v>
      </c>
    </row>
    <row r="40" spans="1:21" ht="10.5" customHeight="1" x14ac:dyDescent="0.25">
      <c r="A40" s="40"/>
      <c r="B40" s="24">
        <v>26</v>
      </c>
      <c r="C40" s="24"/>
      <c r="D40" s="24"/>
      <c r="E40" s="193">
        <v>0</v>
      </c>
      <c r="F40" s="195">
        <v>0</v>
      </c>
      <c r="G40" s="194">
        <v>0</v>
      </c>
      <c r="H40" s="194">
        <v>0</v>
      </c>
      <c r="I40" s="194">
        <v>0</v>
      </c>
      <c r="J40" s="194">
        <v>0</v>
      </c>
      <c r="K40" s="194">
        <v>0</v>
      </c>
      <c r="L40" s="194">
        <v>0</v>
      </c>
      <c r="M40" s="194">
        <v>0</v>
      </c>
      <c r="N40" s="194">
        <v>0</v>
      </c>
      <c r="O40" s="194">
        <v>0</v>
      </c>
      <c r="P40" s="194">
        <v>0</v>
      </c>
      <c r="Q40" s="194">
        <v>0</v>
      </c>
      <c r="R40" s="194">
        <v>0</v>
      </c>
      <c r="S40" s="194">
        <v>0</v>
      </c>
      <c r="T40" s="221">
        <v>0</v>
      </c>
      <c r="U40" s="192">
        <f t="shared" si="0"/>
        <v>0</v>
      </c>
    </row>
    <row r="41" spans="1:21" ht="10.5" customHeight="1" x14ac:dyDescent="0.25">
      <c r="A41" s="37"/>
      <c r="B41" s="38">
        <v>27</v>
      </c>
      <c r="C41" s="38"/>
      <c r="D41" s="38"/>
      <c r="E41" s="189">
        <v>0</v>
      </c>
      <c r="F41" s="191">
        <v>0</v>
      </c>
      <c r="G41" s="190">
        <v>0</v>
      </c>
      <c r="H41" s="190">
        <v>0</v>
      </c>
      <c r="I41" s="190">
        <v>0</v>
      </c>
      <c r="J41" s="190">
        <v>0</v>
      </c>
      <c r="K41" s="190">
        <v>0</v>
      </c>
      <c r="L41" s="190">
        <v>0</v>
      </c>
      <c r="M41" s="190">
        <v>0</v>
      </c>
      <c r="N41" s="190">
        <v>0</v>
      </c>
      <c r="O41" s="190">
        <v>0</v>
      </c>
      <c r="P41" s="190">
        <v>0</v>
      </c>
      <c r="Q41" s="190">
        <v>0</v>
      </c>
      <c r="R41" s="190">
        <v>0</v>
      </c>
      <c r="S41" s="190">
        <v>3</v>
      </c>
      <c r="T41" s="222">
        <v>0</v>
      </c>
      <c r="U41" s="223">
        <f t="shared" si="0"/>
        <v>3</v>
      </c>
    </row>
    <row r="42" spans="1:21" ht="10.5" customHeight="1" x14ac:dyDescent="0.25">
      <c r="A42" s="40"/>
      <c r="B42" s="24">
        <v>28</v>
      </c>
      <c r="C42" s="24"/>
      <c r="D42" s="24"/>
      <c r="E42" s="193">
        <v>1</v>
      </c>
      <c r="F42" s="195">
        <v>0</v>
      </c>
      <c r="G42" s="194">
        <v>0</v>
      </c>
      <c r="H42" s="194">
        <v>0</v>
      </c>
      <c r="I42" s="194">
        <v>0</v>
      </c>
      <c r="J42" s="194">
        <v>0</v>
      </c>
      <c r="K42" s="194">
        <v>0</v>
      </c>
      <c r="L42" s="194">
        <v>0</v>
      </c>
      <c r="M42" s="194">
        <v>0</v>
      </c>
      <c r="N42" s="194">
        <v>0</v>
      </c>
      <c r="O42" s="194">
        <v>0</v>
      </c>
      <c r="P42" s="194">
        <v>0</v>
      </c>
      <c r="Q42" s="194">
        <v>0</v>
      </c>
      <c r="R42" s="194">
        <v>0</v>
      </c>
      <c r="S42" s="194">
        <v>0</v>
      </c>
      <c r="T42" s="224">
        <v>4</v>
      </c>
      <c r="U42" s="192">
        <f t="shared" si="0"/>
        <v>5</v>
      </c>
    </row>
    <row r="43" spans="1:21" ht="10.5" customHeight="1" x14ac:dyDescent="0.25">
      <c r="A43" s="37"/>
      <c r="B43" s="38">
        <v>29</v>
      </c>
      <c r="C43" s="38"/>
      <c r="D43" s="38"/>
      <c r="E43" s="189">
        <v>1</v>
      </c>
      <c r="F43" s="191">
        <v>0</v>
      </c>
      <c r="G43" s="190">
        <v>0</v>
      </c>
      <c r="H43" s="190">
        <v>0</v>
      </c>
      <c r="I43" s="190">
        <v>0</v>
      </c>
      <c r="J43" s="190">
        <v>0</v>
      </c>
      <c r="K43" s="190">
        <v>0</v>
      </c>
      <c r="L43" s="190">
        <v>0</v>
      </c>
      <c r="M43" s="190">
        <v>0</v>
      </c>
      <c r="N43" s="190">
        <v>0</v>
      </c>
      <c r="O43" s="190">
        <v>0</v>
      </c>
      <c r="P43" s="190">
        <v>0</v>
      </c>
      <c r="Q43" s="190">
        <v>0</v>
      </c>
      <c r="R43" s="190">
        <v>0</v>
      </c>
      <c r="S43" s="190">
        <v>17</v>
      </c>
      <c r="T43" s="225">
        <v>19</v>
      </c>
      <c r="U43" s="223">
        <f t="shared" si="0"/>
        <v>37</v>
      </c>
    </row>
    <row r="44" spans="1:21" ht="10.5" customHeight="1" x14ac:dyDescent="0.25">
      <c r="A44" s="40"/>
      <c r="B44" s="24">
        <v>30</v>
      </c>
      <c r="C44" s="24"/>
      <c r="D44" s="24"/>
      <c r="E44" s="193">
        <v>2</v>
      </c>
      <c r="F44" s="195">
        <v>1</v>
      </c>
      <c r="G44" s="194">
        <v>0</v>
      </c>
      <c r="H44" s="194">
        <v>0</v>
      </c>
      <c r="I44" s="194">
        <v>0</v>
      </c>
      <c r="J44" s="194">
        <v>0</v>
      </c>
      <c r="K44" s="194">
        <v>0</v>
      </c>
      <c r="L44" s="194">
        <v>0</v>
      </c>
      <c r="M44" s="194">
        <v>0</v>
      </c>
      <c r="N44" s="194">
        <v>0</v>
      </c>
      <c r="O44" s="194">
        <v>0</v>
      </c>
      <c r="P44" s="194">
        <v>0</v>
      </c>
      <c r="Q44" s="194">
        <v>0</v>
      </c>
      <c r="R44" s="194">
        <v>0</v>
      </c>
      <c r="S44" s="194">
        <v>33</v>
      </c>
      <c r="T44" s="224">
        <v>35</v>
      </c>
      <c r="U44" s="192">
        <f t="shared" si="0"/>
        <v>71</v>
      </c>
    </row>
    <row r="45" spans="1:21" ht="10.5" customHeight="1" x14ac:dyDescent="0.25">
      <c r="A45" s="37"/>
      <c r="B45" s="38">
        <v>31</v>
      </c>
      <c r="C45" s="38"/>
      <c r="D45" s="38"/>
      <c r="E45" s="189">
        <v>5</v>
      </c>
      <c r="F45" s="191">
        <v>1</v>
      </c>
      <c r="G45" s="190">
        <v>0</v>
      </c>
      <c r="H45" s="190">
        <v>0</v>
      </c>
      <c r="I45" s="190">
        <v>0</v>
      </c>
      <c r="J45" s="190">
        <v>0</v>
      </c>
      <c r="K45" s="190">
        <v>0</v>
      </c>
      <c r="L45" s="190">
        <v>0</v>
      </c>
      <c r="M45" s="190">
        <v>0</v>
      </c>
      <c r="N45" s="190">
        <v>0</v>
      </c>
      <c r="O45" s="190">
        <v>0</v>
      </c>
      <c r="P45" s="190">
        <v>0</v>
      </c>
      <c r="Q45" s="190">
        <v>0</v>
      </c>
      <c r="R45" s="190">
        <v>0</v>
      </c>
      <c r="S45" s="190">
        <v>136</v>
      </c>
      <c r="T45" s="225">
        <v>108</v>
      </c>
      <c r="U45" s="223">
        <f t="shared" si="0"/>
        <v>250</v>
      </c>
    </row>
    <row r="46" spans="1:21" ht="10.5" customHeight="1" x14ac:dyDescent="0.25">
      <c r="A46" s="40"/>
      <c r="B46" s="24">
        <v>32</v>
      </c>
      <c r="C46" s="24"/>
      <c r="D46" s="24"/>
      <c r="E46" s="193">
        <v>18</v>
      </c>
      <c r="F46" s="195">
        <v>8</v>
      </c>
      <c r="G46" s="194">
        <v>0</v>
      </c>
      <c r="H46" s="194">
        <v>0</v>
      </c>
      <c r="I46" s="194">
        <v>0</v>
      </c>
      <c r="J46" s="194">
        <v>0</v>
      </c>
      <c r="K46" s="194">
        <v>0</v>
      </c>
      <c r="L46" s="194">
        <v>0</v>
      </c>
      <c r="M46" s="194">
        <v>0</v>
      </c>
      <c r="N46" s="194">
        <v>0</v>
      </c>
      <c r="O46" s="194">
        <v>0</v>
      </c>
      <c r="P46" s="194">
        <v>0</v>
      </c>
      <c r="Q46" s="194">
        <v>0</v>
      </c>
      <c r="R46" s="194">
        <v>0</v>
      </c>
      <c r="S46" s="194">
        <v>287</v>
      </c>
      <c r="T46" s="224">
        <v>238</v>
      </c>
      <c r="U46" s="192">
        <f t="shared" si="0"/>
        <v>551</v>
      </c>
    </row>
    <row r="47" spans="1:21" ht="10.5" customHeight="1" thickBot="1" x14ac:dyDescent="0.3">
      <c r="A47" s="41"/>
      <c r="B47" s="42">
        <v>33</v>
      </c>
      <c r="C47" s="42"/>
      <c r="D47" s="42"/>
      <c r="E47" s="226">
        <v>32</v>
      </c>
      <c r="F47" s="227">
        <v>37</v>
      </c>
      <c r="G47" s="228">
        <v>0</v>
      </c>
      <c r="H47" s="228">
        <v>0</v>
      </c>
      <c r="I47" s="228">
        <v>0</v>
      </c>
      <c r="J47" s="228">
        <v>0</v>
      </c>
      <c r="K47" s="228">
        <v>0</v>
      </c>
      <c r="L47" s="228">
        <v>0</v>
      </c>
      <c r="M47" s="228">
        <v>0</v>
      </c>
      <c r="N47" s="228">
        <v>0</v>
      </c>
      <c r="O47" s="228">
        <v>0</v>
      </c>
      <c r="P47" s="228">
        <v>0</v>
      </c>
      <c r="Q47" s="228">
        <v>0</v>
      </c>
      <c r="R47" s="228">
        <v>0</v>
      </c>
      <c r="S47" s="228">
        <v>873</v>
      </c>
      <c r="T47" s="229">
        <v>815</v>
      </c>
      <c r="U47" s="206">
        <f t="shared" si="0"/>
        <v>1757</v>
      </c>
    </row>
    <row r="48" spans="1:21" ht="10.5" customHeight="1" x14ac:dyDescent="0.25">
      <c r="A48" s="43"/>
      <c r="B48" s="44">
        <v>34</v>
      </c>
      <c r="C48" s="44"/>
      <c r="D48" s="44"/>
      <c r="E48" s="193">
        <v>72</v>
      </c>
      <c r="F48" s="195">
        <v>69</v>
      </c>
      <c r="G48" s="194">
        <v>0</v>
      </c>
      <c r="H48" s="194">
        <v>0</v>
      </c>
      <c r="I48" s="194">
        <v>0</v>
      </c>
      <c r="J48" s="194">
        <v>0</v>
      </c>
      <c r="K48" s="194">
        <v>0</v>
      </c>
      <c r="L48" s="194">
        <v>0</v>
      </c>
      <c r="M48" s="194">
        <v>0</v>
      </c>
      <c r="N48" s="194">
        <v>0</v>
      </c>
      <c r="O48" s="194">
        <v>0</v>
      </c>
      <c r="P48" s="194">
        <v>0</v>
      </c>
      <c r="Q48" s="194">
        <v>0</v>
      </c>
      <c r="R48" s="194">
        <v>0</v>
      </c>
      <c r="S48" s="194">
        <v>1542</v>
      </c>
      <c r="T48" s="221">
        <v>1569</v>
      </c>
      <c r="U48" s="192">
        <f t="shared" si="0"/>
        <v>3252</v>
      </c>
    </row>
    <row r="49" spans="1:21" ht="10.5" customHeight="1" x14ac:dyDescent="0.25">
      <c r="A49" s="37"/>
      <c r="B49" s="38">
        <v>35</v>
      </c>
      <c r="C49" s="38"/>
      <c r="D49" s="38"/>
      <c r="E49" s="189">
        <v>95</v>
      </c>
      <c r="F49" s="191">
        <v>84</v>
      </c>
      <c r="G49" s="190">
        <v>0</v>
      </c>
      <c r="H49" s="190">
        <v>0</v>
      </c>
      <c r="I49" s="190">
        <v>0</v>
      </c>
      <c r="J49" s="190">
        <v>0</v>
      </c>
      <c r="K49" s="190">
        <v>0</v>
      </c>
      <c r="L49" s="190">
        <v>0</v>
      </c>
      <c r="M49" s="190">
        <v>0</v>
      </c>
      <c r="N49" s="190">
        <v>0</v>
      </c>
      <c r="O49" s="190">
        <v>0</v>
      </c>
      <c r="P49" s="190">
        <v>0</v>
      </c>
      <c r="Q49" s="190">
        <v>0</v>
      </c>
      <c r="R49" s="190">
        <v>0</v>
      </c>
      <c r="S49" s="190">
        <v>2068</v>
      </c>
      <c r="T49" s="222">
        <v>2084</v>
      </c>
      <c r="U49" s="223">
        <f t="shared" si="0"/>
        <v>4331</v>
      </c>
    </row>
    <row r="50" spans="1:21" ht="10.5" customHeight="1" x14ac:dyDescent="0.25">
      <c r="A50" s="40"/>
      <c r="B50" s="24">
        <v>36</v>
      </c>
      <c r="C50" s="24"/>
      <c r="D50" s="24"/>
      <c r="E50" s="193">
        <v>104</v>
      </c>
      <c r="F50" s="195">
        <v>97</v>
      </c>
      <c r="G50" s="194">
        <v>0</v>
      </c>
      <c r="H50" s="194">
        <v>0</v>
      </c>
      <c r="I50" s="194">
        <v>0</v>
      </c>
      <c r="J50" s="194">
        <v>0</v>
      </c>
      <c r="K50" s="194">
        <v>0</v>
      </c>
      <c r="L50" s="194">
        <v>0</v>
      </c>
      <c r="M50" s="194">
        <v>0</v>
      </c>
      <c r="N50" s="194">
        <v>0</v>
      </c>
      <c r="O50" s="194">
        <v>0</v>
      </c>
      <c r="P50" s="194">
        <v>0</v>
      </c>
      <c r="Q50" s="194">
        <v>0</v>
      </c>
      <c r="R50" s="194">
        <v>0</v>
      </c>
      <c r="S50" s="194">
        <v>2453</v>
      </c>
      <c r="T50" s="221">
        <v>2299</v>
      </c>
      <c r="U50" s="192">
        <f t="shared" si="0"/>
        <v>4953</v>
      </c>
    </row>
    <row r="51" spans="1:21" ht="10.5" customHeight="1" x14ac:dyDescent="0.25">
      <c r="A51" s="37"/>
      <c r="B51" s="38">
        <v>37</v>
      </c>
      <c r="C51" s="38"/>
      <c r="D51" s="38"/>
      <c r="E51" s="189">
        <v>81</v>
      </c>
      <c r="F51" s="191">
        <v>83</v>
      </c>
      <c r="G51" s="190">
        <v>0</v>
      </c>
      <c r="H51" s="190">
        <v>0</v>
      </c>
      <c r="I51" s="190">
        <v>0</v>
      </c>
      <c r="J51" s="190">
        <v>0</v>
      </c>
      <c r="K51" s="190">
        <v>0</v>
      </c>
      <c r="L51" s="190">
        <v>0</v>
      </c>
      <c r="M51" s="190">
        <v>0</v>
      </c>
      <c r="N51" s="190">
        <v>0</v>
      </c>
      <c r="O51" s="190">
        <v>0</v>
      </c>
      <c r="P51" s="190">
        <v>0</v>
      </c>
      <c r="Q51" s="190">
        <v>0</v>
      </c>
      <c r="R51" s="190">
        <v>0</v>
      </c>
      <c r="S51" s="190">
        <v>2578</v>
      </c>
      <c r="T51" s="222">
        <v>2374</v>
      </c>
      <c r="U51" s="223">
        <f t="shared" si="0"/>
        <v>5116</v>
      </c>
    </row>
    <row r="52" spans="1:21" ht="10.5" customHeight="1" x14ac:dyDescent="0.25">
      <c r="A52" s="40"/>
      <c r="B52" s="24">
        <v>38</v>
      </c>
      <c r="C52" s="24"/>
      <c r="D52" s="24"/>
      <c r="E52" s="193">
        <v>102</v>
      </c>
      <c r="F52" s="195">
        <v>85</v>
      </c>
      <c r="G52" s="194">
        <v>0</v>
      </c>
      <c r="H52" s="194">
        <v>0</v>
      </c>
      <c r="I52" s="194">
        <v>0</v>
      </c>
      <c r="J52" s="194">
        <v>0</v>
      </c>
      <c r="K52" s="194">
        <v>0</v>
      </c>
      <c r="L52" s="194">
        <v>0</v>
      </c>
      <c r="M52" s="194">
        <v>0</v>
      </c>
      <c r="N52" s="194">
        <v>0</v>
      </c>
      <c r="O52" s="194">
        <v>0</v>
      </c>
      <c r="P52" s="194">
        <v>0</v>
      </c>
      <c r="Q52" s="194">
        <v>0</v>
      </c>
      <c r="R52" s="194">
        <v>0</v>
      </c>
      <c r="S52" s="194">
        <v>2538</v>
      </c>
      <c r="T52" s="221">
        <v>2272</v>
      </c>
      <c r="U52" s="192">
        <f t="shared" si="0"/>
        <v>4997</v>
      </c>
    </row>
    <row r="53" spans="1:21" ht="10.5" customHeight="1" x14ac:dyDescent="0.25">
      <c r="A53" s="37"/>
      <c r="B53" s="38">
        <v>39</v>
      </c>
      <c r="C53" s="38"/>
      <c r="D53" s="38"/>
      <c r="E53" s="189">
        <v>103</v>
      </c>
      <c r="F53" s="191">
        <v>89</v>
      </c>
      <c r="G53" s="190">
        <v>0</v>
      </c>
      <c r="H53" s="190">
        <v>0</v>
      </c>
      <c r="I53" s="190">
        <v>0</v>
      </c>
      <c r="J53" s="190">
        <v>0</v>
      </c>
      <c r="K53" s="190">
        <v>0</v>
      </c>
      <c r="L53" s="190">
        <v>0</v>
      </c>
      <c r="M53" s="190">
        <v>0</v>
      </c>
      <c r="N53" s="190">
        <v>0</v>
      </c>
      <c r="O53" s="190">
        <v>0</v>
      </c>
      <c r="P53" s="190">
        <v>0</v>
      </c>
      <c r="Q53" s="190">
        <v>0</v>
      </c>
      <c r="R53" s="190">
        <v>0</v>
      </c>
      <c r="S53" s="190">
        <v>2536</v>
      </c>
      <c r="T53" s="222">
        <v>2345</v>
      </c>
      <c r="U53" s="223">
        <f t="shared" si="0"/>
        <v>5073</v>
      </c>
    </row>
    <row r="54" spans="1:21" ht="10.5" customHeight="1" x14ac:dyDescent="0.25">
      <c r="A54" s="40"/>
      <c r="B54" s="24">
        <v>40</v>
      </c>
      <c r="C54" s="24"/>
      <c r="D54" s="24"/>
      <c r="E54" s="193">
        <v>102</v>
      </c>
      <c r="F54" s="195">
        <v>93</v>
      </c>
      <c r="G54" s="194">
        <v>0</v>
      </c>
      <c r="H54" s="194">
        <v>0</v>
      </c>
      <c r="I54" s="194">
        <v>0</v>
      </c>
      <c r="J54" s="194">
        <v>0</v>
      </c>
      <c r="K54" s="194">
        <v>0</v>
      </c>
      <c r="L54" s="194">
        <v>0</v>
      </c>
      <c r="M54" s="194">
        <v>0</v>
      </c>
      <c r="N54" s="194">
        <v>0</v>
      </c>
      <c r="O54" s="194">
        <v>0</v>
      </c>
      <c r="P54" s="194">
        <v>0</v>
      </c>
      <c r="Q54" s="194">
        <v>0</v>
      </c>
      <c r="R54" s="194">
        <v>0</v>
      </c>
      <c r="S54" s="194">
        <v>2526</v>
      </c>
      <c r="T54" s="221">
        <v>2272</v>
      </c>
      <c r="U54" s="192">
        <f t="shared" si="0"/>
        <v>4993</v>
      </c>
    </row>
    <row r="55" spans="1:21" ht="10.5" customHeight="1" x14ac:dyDescent="0.25">
      <c r="A55" s="37"/>
      <c r="B55" s="38">
        <v>41</v>
      </c>
      <c r="C55" s="38"/>
      <c r="D55" s="38"/>
      <c r="E55" s="189">
        <v>79</v>
      </c>
      <c r="F55" s="191">
        <v>64</v>
      </c>
      <c r="G55" s="190">
        <v>0</v>
      </c>
      <c r="H55" s="190">
        <v>0</v>
      </c>
      <c r="I55" s="190">
        <v>0</v>
      </c>
      <c r="J55" s="190">
        <v>0</v>
      </c>
      <c r="K55" s="190">
        <v>0</v>
      </c>
      <c r="L55" s="190">
        <v>0</v>
      </c>
      <c r="M55" s="190">
        <v>0</v>
      </c>
      <c r="N55" s="190">
        <v>0</v>
      </c>
      <c r="O55" s="190">
        <v>0</v>
      </c>
      <c r="P55" s="190">
        <v>0</v>
      </c>
      <c r="Q55" s="190">
        <v>0</v>
      </c>
      <c r="R55" s="190">
        <v>0</v>
      </c>
      <c r="S55" s="190">
        <v>2354</v>
      </c>
      <c r="T55" s="222">
        <v>2047</v>
      </c>
      <c r="U55" s="223">
        <f t="shared" si="0"/>
        <v>4544</v>
      </c>
    </row>
    <row r="56" spans="1:21" ht="10.5" customHeight="1" x14ac:dyDescent="0.25">
      <c r="A56" s="40"/>
      <c r="B56" s="24">
        <v>42</v>
      </c>
      <c r="C56" s="24"/>
      <c r="D56" s="24"/>
      <c r="E56" s="193">
        <v>121</v>
      </c>
      <c r="F56" s="195">
        <v>68</v>
      </c>
      <c r="G56" s="194">
        <v>0</v>
      </c>
      <c r="H56" s="194">
        <v>0</v>
      </c>
      <c r="I56" s="194">
        <v>0</v>
      </c>
      <c r="J56" s="194">
        <v>0</v>
      </c>
      <c r="K56" s="194">
        <v>0</v>
      </c>
      <c r="L56" s="194">
        <v>0</v>
      </c>
      <c r="M56" s="194">
        <v>0</v>
      </c>
      <c r="N56" s="194">
        <v>0</v>
      </c>
      <c r="O56" s="194">
        <v>0</v>
      </c>
      <c r="P56" s="194">
        <v>0</v>
      </c>
      <c r="Q56" s="194">
        <v>0</v>
      </c>
      <c r="R56" s="194">
        <v>0</v>
      </c>
      <c r="S56" s="194">
        <v>2312</v>
      </c>
      <c r="T56" s="221">
        <v>2066</v>
      </c>
      <c r="U56" s="192">
        <f t="shared" si="0"/>
        <v>4567</v>
      </c>
    </row>
    <row r="57" spans="1:21" ht="10.5" customHeight="1" x14ac:dyDescent="0.25">
      <c r="A57" s="37"/>
      <c r="B57" s="38">
        <v>43</v>
      </c>
      <c r="C57" s="38"/>
      <c r="D57" s="38"/>
      <c r="E57" s="189">
        <v>113</v>
      </c>
      <c r="F57" s="191">
        <v>83</v>
      </c>
      <c r="G57" s="190">
        <v>0</v>
      </c>
      <c r="H57" s="190">
        <v>0</v>
      </c>
      <c r="I57" s="190">
        <v>0</v>
      </c>
      <c r="J57" s="190">
        <v>0</v>
      </c>
      <c r="K57" s="190">
        <v>0</v>
      </c>
      <c r="L57" s="190">
        <v>0</v>
      </c>
      <c r="M57" s="190">
        <v>0</v>
      </c>
      <c r="N57" s="190">
        <v>0</v>
      </c>
      <c r="O57" s="190">
        <v>0</v>
      </c>
      <c r="P57" s="190">
        <v>0</v>
      </c>
      <c r="Q57" s="190">
        <v>0</v>
      </c>
      <c r="R57" s="190">
        <v>0</v>
      </c>
      <c r="S57" s="190">
        <v>2267</v>
      </c>
      <c r="T57" s="222">
        <v>1959</v>
      </c>
      <c r="U57" s="223">
        <f t="shared" si="0"/>
        <v>4422</v>
      </c>
    </row>
    <row r="58" spans="1:21" ht="10.5" customHeight="1" x14ac:dyDescent="0.25">
      <c r="A58" s="40"/>
      <c r="B58" s="24">
        <v>44</v>
      </c>
      <c r="C58" s="24"/>
      <c r="D58" s="24"/>
      <c r="E58" s="193">
        <v>107</v>
      </c>
      <c r="F58" s="195">
        <v>69</v>
      </c>
      <c r="G58" s="194">
        <v>0</v>
      </c>
      <c r="H58" s="194">
        <v>0</v>
      </c>
      <c r="I58" s="194">
        <v>0</v>
      </c>
      <c r="J58" s="194">
        <v>0</v>
      </c>
      <c r="K58" s="194">
        <v>0</v>
      </c>
      <c r="L58" s="194">
        <v>0</v>
      </c>
      <c r="M58" s="194">
        <v>0</v>
      </c>
      <c r="N58" s="194">
        <v>0</v>
      </c>
      <c r="O58" s="194">
        <v>0</v>
      </c>
      <c r="P58" s="194">
        <v>0</v>
      </c>
      <c r="Q58" s="194">
        <v>0</v>
      </c>
      <c r="R58" s="194">
        <v>0</v>
      </c>
      <c r="S58" s="194">
        <v>2193</v>
      </c>
      <c r="T58" s="221">
        <v>1885</v>
      </c>
      <c r="U58" s="192">
        <f t="shared" si="0"/>
        <v>4254</v>
      </c>
    </row>
    <row r="59" spans="1:21" ht="10.5" customHeight="1" x14ac:dyDescent="0.25">
      <c r="A59" s="37"/>
      <c r="B59" s="38">
        <v>45</v>
      </c>
      <c r="C59" s="38"/>
      <c r="D59" s="38"/>
      <c r="E59" s="189">
        <v>87</v>
      </c>
      <c r="F59" s="191">
        <v>83</v>
      </c>
      <c r="G59" s="190">
        <v>0</v>
      </c>
      <c r="H59" s="190">
        <v>0</v>
      </c>
      <c r="I59" s="190">
        <v>0</v>
      </c>
      <c r="J59" s="190">
        <v>0</v>
      </c>
      <c r="K59" s="190">
        <v>0</v>
      </c>
      <c r="L59" s="190">
        <v>0</v>
      </c>
      <c r="M59" s="190">
        <v>0</v>
      </c>
      <c r="N59" s="190">
        <v>0</v>
      </c>
      <c r="O59" s="190">
        <v>0</v>
      </c>
      <c r="P59" s="190">
        <v>0</v>
      </c>
      <c r="Q59" s="190">
        <v>0</v>
      </c>
      <c r="R59" s="190">
        <v>0</v>
      </c>
      <c r="S59" s="190">
        <v>2229</v>
      </c>
      <c r="T59" s="222">
        <v>1859</v>
      </c>
      <c r="U59" s="223">
        <f t="shared" si="0"/>
        <v>4258</v>
      </c>
    </row>
    <row r="60" spans="1:21" ht="10.5" customHeight="1" x14ac:dyDescent="0.25">
      <c r="A60" s="40"/>
      <c r="B60" s="24">
        <v>46</v>
      </c>
      <c r="C60" s="24"/>
      <c r="D60" s="24"/>
      <c r="E60" s="193">
        <v>108</v>
      </c>
      <c r="F60" s="195">
        <v>85</v>
      </c>
      <c r="G60" s="194">
        <v>0</v>
      </c>
      <c r="H60" s="194">
        <v>0</v>
      </c>
      <c r="I60" s="194">
        <v>0</v>
      </c>
      <c r="J60" s="194">
        <v>0</v>
      </c>
      <c r="K60" s="194">
        <v>0</v>
      </c>
      <c r="L60" s="194">
        <v>0</v>
      </c>
      <c r="M60" s="194">
        <v>0</v>
      </c>
      <c r="N60" s="194">
        <v>0</v>
      </c>
      <c r="O60" s="194">
        <v>0</v>
      </c>
      <c r="P60" s="194">
        <v>0</v>
      </c>
      <c r="Q60" s="194">
        <v>0</v>
      </c>
      <c r="R60" s="194">
        <v>0</v>
      </c>
      <c r="S60" s="194">
        <v>1925</v>
      </c>
      <c r="T60" s="221">
        <v>1750</v>
      </c>
      <c r="U60" s="192">
        <f t="shared" si="0"/>
        <v>3868</v>
      </c>
    </row>
    <row r="61" spans="1:21" ht="10.5" customHeight="1" x14ac:dyDescent="0.25">
      <c r="A61" s="37"/>
      <c r="B61" s="38">
        <v>47</v>
      </c>
      <c r="C61" s="38"/>
      <c r="D61" s="38"/>
      <c r="E61" s="189">
        <v>136</v>
      </c>
      <c r="F61" s="191">
        <v>85</v>
      </c>
      <c r="G61" s="190">
        <v>0</v>
      </c>
      <c r="H61" s="190">
        <v>0</v>
      </c>
      <c r="I61" s="190">
        <v>0</v>
      </c>
      <c r="J61" s="190">
        <v>0</v>
      </c>
      <c r="K61" s="190">
        <v>0</v>
      </c>
      <c r="L61" s="190">
        <v>0</v>
      </c>
      <c r="M61" s="190">
        <v>0</v>
      </c>
      <c r="N61" s="190">
        <v>0</v>
      </c>
      <c r="O61" s="190">
        <v>0</v>
      </c>
      <c r="P61" s="190">
        <v>0</v>
      </c>
      <c r="Q61" s="190">
        <v>0</v>
      </c>
      <c r="R61" s="190">
        <v>0</v>
      </c>
      <c r="S61" s="190">
        <v>1830</v>
      </c>
      <c r="T61" s="222">
        <v>1768</v>
      </c>
      <c r="U61" s="223">
        <f t="shared" si="0"/>
        <v>3819</v>
      </c>
    </row>
    <row r="62" spans="1:21" ht="10.5" customHeight="1" x14ac:dyDescent="0.25">
      <c r="A62" s="40"/>
      <c r="B62" s="24">
        <v>48</v>
      </c>
      <c r="C62" s="24"/>
      <c r="D62" s="24"/>
      <c r="E62" s="193">
        <v>105</v>
      </c>
      <c r="F62" s="195">
        <v>105</v>
      </c>
      <c r="G62" s="194">
        <v>0</v>
      </c>
      <c r="H62" s="194">
        <v>0</v>
      </c>
      <c r="I62" s="194">
        <v>0</v>
      </c>
      <c r="J62" s="194">
        <v>0</v>
      </c>
      <c r="K62" s="194">
        <v>0</v>
      </c>
      <c r="L62" s="194">
        <v>0</v>
      </c>
      <c r="M62" s="194">
        <v>0</v>
      </c>
      <c r="N62" s="194">
        <v>0</v>
      </c>
      <c r="O62" s="194">
        <v>0</v>
      </c>
      <c r="P62" s="194">
        <v>0</v>
      </c>
      <c r="Q62" s="194">
        <v>0</v>
      </c>
      <c r="R62" s="194">
        <v>0</v>
      </c>
      <c r="S62" s="194">
        <v>1703</v>
      </c>
      <c r="T62" s="221">
        <v>1751</v>
      </c>
      <c r="U62" s="192">
        <f t="shared" si="0"/>
        <v>3664</v>
      </c>
    </row>
    <row r="63" spans="1:21" ht="10.5" customHeight="1" x14ac:dyDescent="0.25">
      <c r="A63" s="37"/>
      <c r="B63" s="38">
        <v>49</v>
      </c>
      <c r="C63" s="38"/>
      <c r="D63" s="38"/>
      <c r="E63" s="189">
        <v>146</v>
      </c>
      <c r="F63" s="191">
        <v>88</v>
      </c>
      <c r="G63" s="190">
        <v>0</v>
      </c>
      <c r="H63" s="190">
        <v>0</v>
      </c>
      <c r="I63" s="190">
        <v>0</v>
      </c>
      <c r="J63" s="190">
        <v>0</v>
      </c>
      <c r="K63" s="190">
        <v>0</v>
      </c>
      <c r="L63" s="190">
        <v>0</v>
      </c>
      <c r="M63" s="190">
        <v>0</v>
      </c>
      <c r="N63" s="190">
        <v>0</v>
      </c>
      <c r="O63" s="190">
        <v>0</v>
      </c>
      <c r="P63" s="190">
        <v>0</v>
      </c>
      <c r="Q63" s="190">
        <v>0</v>
      </c>
      <c r="R63" s="190">
        <v>0</v>
      </c>
      <c r="S63" s="190">
        <v>1529</v>
      </c>
      <c r="T63" s="222">
        <v>1667</v>
      </c>
      <c r="U63" s="223">
        <f t="shared" si="0"/>
        <v>3430</v>
      </c>
    </row>
    <row r="64" spans="1:21" ht="10.5" customHeight="1" x14ac:dyDescent="0.25">
      <c r="A64" s="40"/>
      <c r="B64" s="24">
        <v>50</v>
      </c>
      <c r="C64" s="24"/>
      <c r="D64" s="24"/>
      <c r="E64" s="193">
        <v>156</v>
      </c>
      <c r="F64" s="195">
        <v>104</v>
      </c>
      <c r="G64" s="194">
        <v>0</v>
      </c>
      <c r="H64" s="194">
        <v>0</v>
      </c>
      <c r="I64" s="194">
        <v>0</v>
      </c>
      <c r="J64" s="194">
        <v>0</v>
      </c>
      <c r="K64" s="194">
        <v>0</v>
      </c>
      <c r="L64" s="194">
        <v>0</v>
      </c>
      <c r="M64" s="194">
        <v>0</v>
      </c>
      <c r="N64" s="194">
        <v>0</v>
      </c>
      <c r="O64" s="194">
        <v>0</v>
      </c>
      <c r="P64" s="194">
        <v>0</v>
      </c>
      <c r="Q64" s="194">
        <v>0</v>
      </c>
      <c r="R64" s="194">
        <v>0</v>
      </c>
      <c r="S64" s="194">
        <v>1650</v>
      </c>
      <c r="T64" s="221">
        <v>1643</v>
      </c>
      <c r="U64" s="192">
        <f t="shared" si="0"/>
        <v>3553</v>
      </c>
    </row>
    <row r="65" spans="1:21" ht="10.5" customHeight="1" x14ac:dyDescent="0.25">
      <c r="A65" s="37"/>
      <c r="B65" s="38">
        <v>51</v>
      </c>
      <c r="C65" s="38"/>
      <c r="D65" s="38"/>
      <c r="E65" s="189">
        <v>203</v>
      </c>
      <c r="F65" s="191">
        <v>108</v>
      </c>
      <c r="G65" s="190">
        <v>0</v>
      </c>
      <c r="H65" s="190">
        <v>0</v>
      </c>
      <c r="I65" s="190">
        <v>0</v>
      </c>
      <c r="J65" s="190">
        <v>0</v>
      </c>
      <c r="K65" s="190">
        <v>0</v>
      </c>
      <c r="L65" s="190">
        <v>0</v>
      </c>
      <c r="M65" s="190">
        <v>0</v>
      </c>
      <c r="N65" s="190">
        <v>0</v>
      </c>
      <c r="O65" s="190">
        <v>0</v>
      </c>
      <c r="P65" s="190">
        <v>0</v>
      </c>
      <c r="Q65" s="190">
        <v>0</v>
      </c>
      <c r="R65" s="190">
        <v>0</v>
      </c>
      <c r="S65" s="190">
        <v>1655</v>
      </c>
      <c r="T65" s="222">
        <v>1797</v>
      </c>
      <c r="U65" s="223">
        <f t="shared" si="0"/>
        <v>3763</v>
      </c>
    </row>
    <row r="66" spans="1:21" ht="10.5" customHeight="1" x14ac:dyDescent="0.25">
      <c r="A66" s="40"/>
      <c r="B66" s="24">
        <v>52</v>
      </c>
      <c r="C66" s="24"/>
      <c r="D66" s="24"/>
      <c r="E66" s="193">
        <v>197</v>
      </c>
      <c r="F66" s="195">
        <v>103</v>
      </c>
      <c r="G66" s="194">
        <v>0</v>
      </c>
      <c r="H66" s="194">
        <v>0</v>
      </c>
      <c r="I66" s="194">
        <v>0</v>
      </c>
      <c r="J66" s="194">
        <v>0</v>
      </c>
      <c r="K66" s="194">
        <v>0</v>
      </c>
      <c r="L66" s="194">
        <v>0</v>
      </c>
      <c r="M66" s="194">
        <v>0</v>
      </c>
      <c r="N66" s="194">
        <v>0</v>
      </c>
      <c r="O66" s="194">
        <v>0</v>
      </c>
      <c r="P66" s="194">
        <v>0</v>
      </c>
      <c r="Q66" s="194">
        <v>0</v>
      </c>
      <c r="R66" s="194">
        <v>0</v>
      </c>
      <c r="S66" s="194">
        <v>1838</v>
      </c>
      <c r="T66" s="221">
        <v>2345</v>
      </c>
      <c r="U66" s="192">
        <f t="shared" si="0"/>
        <v>4483</v>
      </c>
    </row>
    <row r="67" spans="1:21" ht="10.5" customHeight="1" x14ac:dyDescent="0.25">
      <c r="A67" s="37"/>
      <c r="B67" s="38">
        <v>53</v>
      </c>
      <c r="C67" s="38"/>
      <c r="D67" s="38"/>
      <c r="E67" s="189">
        <v>191</v>
      </c>
      <c r="F67" s="191">
        <v>112</v>
      </c>
      <c r="G67" s="190">
        <v>0</v>
      </c>
      <c r="H67" s="190">
        <v>0</v>
      </c>
      <c r="I67" s="190">
        <v>0</v>
      </c>
      <c r="J67" s="190">
        <v>0</v>
      </c>
      <c r="K67" s="190">
        <v>0</v>
      </c>
      <c r="L67" s="190">
        <v>0</v>
      </c>
      <c r="M67" s="190">
        <v>0</v>
      </c>
      <c r="N67" s="190">
        <v>0</v>
      </c>
      <c r="O67" s="190">
        <v>0</v>
      </c>
      <c r="P67" s="190">
        <v>0</v>
      </c>
      <c r="Q67" s="190">
        <v>0</v>
      </c>
      <c r="R67" s="190">
        <v>0</v>
      </c>
      <c r="S67" s="190">
        <v>2063</v>
      </c>
      <c r="T67" s="222">
        <v>2847</v>
      </c>
      <c r="U67" s="223">
        <f t="shared" si="0"/>
        <v>5213</v>
      </c>
    </row>
    <row r="68" spans="1:21" ht="10.5" customHeight="1" x14ac:dyDescent="0.25">
      <c r="A68" s="40"/>
      <c r="B68" s="24">
        <v>54</v>
      </c>
      <c r="C68" s="24"/>
      <c r="D68" s="24"/>
      <c r="E68" s="193">
        <v>203</v>
      </c>
      <c r="F68" s="195">
        <v>120</v>
      </c>
      <c r="G68" s="194">
        <v>0</v>
      </c>
      <c r="H68" s="194">
        <v>0</v>
      </c>
      <c r="I68" s="194">
        <v>0</v>
      </c>
      <c r="J68" s="194">
        <v>0</v>
      </c>
      <c r="K68" s="194">
        <v>0</v>
      </c>
      <c r="L68" s="194">
        <v>0</v>
      </c>
      <c r="M68" s="194">
        <v>0</v>
      </c>
      <c r="N68" s="194">
        <v>0</v>
      </c>
      <c r="O68" s="194">
        <v>0</v>
      </c>
      <c r="P68" s="194">
        <v>0</v>
      </c>
      <c r="Q68" s="194">
        <v>0</v>
      </c>
      <c r="R68" s="194">
        <v>0</v>
      </c>
      <c r="S68" s="194">
        <v>2453</v>
      </c>
      <c r="T68" s="221">
        <v>3343</v>
      </c>
      <c r="U68" s="192">
        <f t="shared" si="0"/>
        <v>6119</v>
      </c>
    </row>
    <row r="69" spans="1:21" ht="10.5" customHeight="1" x14ac:dyDescent="0.25">
      <c r="A69" s="37"/>
      <c r="B69" s="38">
        <v>55</v>
      </c>
      <c r="C69" s="38"/>
      <c r="D69" s="38"/>
      <c r="E69" s="189">
        <v>274</v>
      </c>
      <c r="F69" s="191">
        <v>155</v>
      </c>
      <c r="G69" s="190">
        <v>0</v>
      </c>
      <c r="H69" s="190">
        <v>0</v>
      </c>
      <c r="I69" s="190">
        <v>0</v>
      </c>
      <c r="J69" s="190">
        <v>0</v>
      </c>
      <c r="K69" s="190">
        <v>0</v>
      </c>
      <c r="L69" s="190">
        <v>0</v>
      </c>
      <c r="M69" s="190">
        <v>0</v>
      </c>
      <c r="N69" s="190">
        <v>0</v>
      </c>
      <c r="O69" s="190">
        <v>0</v>
      </c>
      <c r="P69" s="190">
        <v>0</v>
      </c>
      <c r="Q69" s="190">
        <v>0</v>
      </c>
      <c r="R69" s="190">
        <v>0</v>
      </c>
      <c r="S69" s="190">
        <v>3085</v>
      </c>
      <c r="T69" s="222">
        <v>4061</v>
      </c>
      <c r="U69" s="223">
        <f t="shared" si="0"/>
        <v>7575</v>
      </c>
    </row>
    <row r="70" spans="1:21" ht="10.5" customHeight="1" x14ac:dyDescent="0.25">
      <c r="A70" s="40"/>
      <c r="B70" s="24">
        <v>56</v>
      </c>
      <c r="C70" s="24"/>
      <c r="D70" s="24"/>
      <c r="E70" s="193">
        <v>356</v>
      </c>
      <c r="F70" s="195">
        <v>242</v>
      </c>
      <c r="G70" s="194">
        <v>0</v>
      </c>
      <c r="H70" s="194">
        <v>0</v>
      </c>
      <c r="I70" s="194">
        <v>0</v>
      </c>
      <c r="J70" s="194">
        <v>0</v>
      </c>
      <c r="K70" s="194">
        <v>0</v>
      </c>
      <c r="L70" s="194">
        <v>0</v>
      </c>
      <c r="M70" s="194">
        <v>0</v>
      </c>
      <c r="N70" s="194">
        <v>0</v>
      </c>
      <c r="O70" s="194">
        <v>0</v>
      </c>
      <c r="P70" s="194">
        <v>0</v>
      </c>
      <c r="Q70" s="194">
        <v>0</v>
      </c>
      <c r="R70" s="194">
        <v>0</v>
      </c>
      <c r="S70" s="194">
        <v>3486</v>
      </c>
      <c r="T70" s="221">
        <v>4814</v>
      </c>
      <c r="U70" s="192">
        <f t="shared" si="0"/>
        <v>8898</v>
      </c>
    </row>
    <row r="71" spans="1:21" ht="10.5" customHeight="1" x14ac:dyDescent="0.25">
      <c r="A71" s="37"/>
      <c r="B71" s="38">
        <v>57</v>
      </c>
      <c r="C71" s="38"/>
      <c r="D71" s="38"/>
      <c r="E71" s="189">
        <v>434</v>
      </c>
      <c r="F71" s="191">
        <v>326</v>
      </c>
      <c r="G71" s="190">
        <v>0</v>
      </c>
      <c r="H71" s="190">
        <v>0</v>
      </c>
      <c r="I71" s="190">
        <v>0</v>
      </c>
      <c r="J71" s="190">
        <v>0</v>
      </c>
      <c r="K71" s="190">
        <v>0</v>
      </c>
      <c r="L71" s="190">
        <v>0</v>
      </c>
      <c r="M71" s="190">
        <v>0</v>
      </c>
      <c r="N71" s="190">
        <v>0</v>
      </c>
      <c r="O71" s="190">
        <v>0</v>
      </c>
      <c r="P71" s="190">
        <v>0</v>
      </c>
      <c r="Q71" s="190">
        <v>0</v>
      </c>
      <c r="R71" s="190">
        <v>0</v>
      </c>
      <c r="S71" s="190">
        <v>4068</v>
      </c>
      <c r="T71" s="222">
        <v>5404</v>
      </c>
      <c r="U71" s="223">
        <f t="shared" si="0"/>
        <v>10232</v>
      </c>
    </row>
    <row r="72" spans="1:21" ht="10.5" customHeight="1" x14ac:dyDescent="0.25">
      <c r="A72" s="40"/>
      <c r="B72" s="24">
        <v>58</v>
      </c>
      <c r="C72" s="24"/>
      <c r="D72" s="24"/>
      <c r="E72" s="193">
        <v>519</v>
      </c>
      <c r="F72" s="195">
        <v>559</v>
      </c>
      <c r="G72" s="194">
        <v>0</v>
      </c>
      <c r="H72" s="194">
        <v>0</v>
      </c>
      <c r="I72" s="194">
        <v>0</v>
      </c>
      <c r="J72" s="194">
        <v>0</v>
      </c>
      <c r="K72" s="194">
        <v>0</v>
      </c>
      <c r="L72" s="194">
        <v>0</v>
      </c>
      <c r="M72" s="194">
        <v>0</v>
      </c>
      <c r="N72" s="194">
        <v>0</v>
      </c>
      <c r="O72" s="194">
        <v>0</v>
      </c>
      <c r="P72" s="194">
        <v>0</v>
      </c>
      <c r="Q72" s="194">
        <v>0</v>
      </c>
      <c r="R72" s="194">
        <v>0</v>
      </c>
      <c r="S72" s="194">
        <v>4651</v>
      </c>
      <c r="T72" s="221">
        <v>5943</v>
      </c>
      <c r="U72" s="192">
        <f t="shared" si="0"/>
        <v>11672</v>
      </c>
    </row>
    <row r="73" spans="1:21" ht="10.5" customHeight="1" x14ac:dyDescent="0.25">
      <c r="A73" s="37"/>
      <c r="B73" s="38">
        <v>59</v>
      </c>
      <c r="C73" s="38"/>
      <c r="D73" s="38"/>
      <c r="E73" s="189">
        <v>705</v>
      </c>
      <c r="F73" s="191">
        <v>695</v>
      </c>
      <c r="G73" s="190">
        <v>0</v>
      </c>
      <c r="H73" s="190">
        <v>0</v>
      </c>
      <c r="I73" s="190">
        <v>0</v>
      </c>
      <c r="J73" s="190">
        <v>0</v>
      </c>
      <c r="K73" s="190">
        <v>0</v>
      </c>
      <c r="L73" s="190">
        <v>0</v>
      </c>
      <c r="M73" s="190">
        <v>0</v>
      </c>
      <c r="N73" s="190">
        <v>0</v>
      </c>
      <c r="O73" s="190">
        <v>0</v>
      </c>
      <c r="P73" s="190">
        <v>0</v>
      </c>
      <c r="Q73" s="190">
        <v>0</v>
      </c>
      <c r="R73" s="190">
        <v>0</v>
      </c>
      <c r="S73" s="190">
        <v>4930</v>
      </c>
      <c r="T73" s="222">
        <v>5999</v>
      </c>
      <c r="U73" s="223">
        <f t="shared" si="0"/>
        <v>12329</v>
      </c>
    </row>
    <row r="74" spans="1:21" ht="10.5" customHeight="1" x14ac:dyDescent="0.25">
      <c r="A74" s="40"/>
      <c r="B74" s="24">
        <v>60</v>
      </c>
      <c r="C74" s="24"/>
      <c r="D74" s="24"/>
      <c r="E74" s="193">
        <v>848</v>
      </c>
      <c r="F74" s="195">
        <v>887</v>
      </c>
      <c r="G74" s="194">
        <v>0</v>
      </c>
      <c r="H74" s="194">
        <v>0</v>
      </c>
      <c r="I74" s="194">
        <v>0</v>
      </c>
      <c r="J74" s="194">
        <v>0</v>
      </c>
      <c r="K74" s="194">
        <v>0</v>
      </c>
      <c r="L74" s="194">
        <v>0</v>
      </c>
      <c r="M74" s="194">
        <v>0</v>
      </c>
      <c r="N74" s="194">
        <v>0</v>
      </c>
      <c r="O74" s="194">
        <v>0</v>
      </c>
      <c r="P74" s="194">
        <v>0</v>
      </c>
      <c r="Q74" s="194">
        <v>0</v>
      </c>
      <c r="R74" s="194">
        <v>0</v>
      </c>
      <c r="S74" s="194">
        <v>5780</v>
      </c>
      <c r="T74" s="221">
        <v>6451</v>
      </c>
      <c r="U74" s="192">
        <f t="shared" si="0"/>
        <v>13966</v>
      </c>
    </row>
    <row r="75" spans="1:21" ht="10.5" customHeight="1" x14ac:dyDescent="0.25">
      <c r="A75" s="37"/>
      <c r="B75" s="38">
        <v>61</v>
      </c>
      <c r="C75" s="38"/>
      <c r="D75" s="38"/>
      <c r="E75" s="189">
        <v>1006</v>
      </c>
      <c r="F75" s="191">
        <v>894</v>
      </c>
      <c r="G75" s="190">
        <v>0</v>
      </c>
      <c r="H75" s="190">
        <v>0</v>
      </c>
      <c r="I75" s="190">
        <v>0</v>
      </c>
      <c r="J75" s="190">
        <v>0</v>
      </c>
      <c r="K75" s="190">
        <v>0</v>
      </c>
      <c r="L75" s="190">
        <v>0</v>
      </c>
      <c r="M75" s="190">
        <v>0</v>
      </c>
      <c r="N75" s="190">
        <v>0</v>
      </c>
      <c r="O75" s="190">
        <v>0</v>
      </c>
      <c r="P75" s="190">
        <v>0</v>
      </c>
      <c r="Q75" s="190">
        <v>0</v>
      </c>
      <c r="R75" s="190">
        <v>0</v>
      </c>
      <c r="S75" s="190">
        <v>5961</v>
      </c>
      <c r="T75" s="222">
        <v>6089</v>
      </c>
      <c r="U75" s="223">
        <f t="shared" si="0"/>
        <v>13950</v>
      </c>
    </row>
    <row r="76" spans="1:21" ht="10.5" customHeight="1" x14ac:dyDescent="0.25">
      <c r="A76" s="40"/>
      <c r="B76" s="24">
        <v>62</v>
      </c>
      <c r="C76" s="24"/>
      <c r="D76" s="24"/>
      <c r="E76" s="193">
        <v>1161</v>
      </c>
      <c r="F76" s="195">
        <v>956</v>
      </c>
      <c r="G76" s="194">
        <v>0</v>
      </c>
      <c r="H76" s="194">
        <v>0</v>
      </c>
      <c r="I76" s="194">
        <v>0</v>
      </c>
      <c r="J76" s="194">
        <v>0</v>
      </c>
      <c r="K76" s="194">
        <v>0</v>
      </c>
      <c r="L76" s="194">
        <v>0</v>
      </c>
      <c r="M76" s="194">
        <v>0</v>
      </c>
      <c r="N76" s="194">
        <v>0</v>
      </c>
      <c r="O76" s="194">
        <v>0</v>
      </c>
      <c r="P76" s="194">
        <v>0</v>
      </c>
      <c r="Q76" s="194">
        <v>0</v>
      </c>
      <c r="R76" s="194">
        <v>0</v>
      </c>
      <c r="S76" s="194">
        <v>6226</v>
      </c>
      <c r="T76" s="221">
        <v>5995</v>
      </c>
      <c r="U76" s="192">
        <f t="shared" si="0"/>
        <v>14338</v>
      </c>
    </row>
    <row r="77" spans="1:21" ht="10.5" customHeight="1" x14ac:dyDescent="0.25">
      <c r="A77" s="37"/>
      <c r="B77" s="38">
        <v>63</v>
      </c>
      <c r="C77" s="38"/>
      <c r="D77" s="38"/>
      <c r="E77" s="189">
        <v>1295</v>
      </c>
      <c r="F77" s="191">
        <v>932</v>
      </c>
      <c r="G77" s="190">
        <v>0</v>
      </c>
      <c r="H77" s="190">
        <v>0</v>
      </c>
      <c r="I77" s="190">
        <v>0</v>
      </c>
      <c r="J77" s="190">
        <v>0</v>
      </c>
      <c r="K77" s="190">
        <v>0</v>
      </c>
      <c r="L77" s="190">
        <v>0</v>
      </c>
      <c r="M77" s="190">
        <v>0</v>
      </c>
      <c r="N77" s="190">
        <v>0</v>
      </c>
      <c r="O77" s="190">
        <v>0</v>
      </c>
      <c r="P77" s="190">
        <v>0</v>
      </c>
      <c r="Q77" s="190">
        <v>0</v>
      </c>
      <c r="R77" s="190">
        <v>0</v>
      </c>
      <c r="S77" s="190">
        <v>6328</v>
      </c>
      <c r="T77" s="222">
        <v>5917</v>
      </c>
      <c r="U77" s="223">
        <f t="shared" si="0"/>
        <v>14472</v>
      </c>
    </row>
    <row r="78" spans="1:21" ht="10.5" customHeight="1" x14ac:dyDescent="0.25">
      <c r="A78" s="40"/>
      <c r="B78" s="24">
        <v>64</v>
      </c>
      <c r="C78" s="24"/>
      <c r="D78" s="24"/>
      <c r="E78" s="193">
        <v>1389</v>
      </c>
      <c r="F78" s="195">
        <v>934</v>
      </c>
      <c r="G78" s="194">
        <v>0</v>
      </c>
      <c r="H78" s="194">
        <v>0</v>
      </c>
      <c r="I78" s="194">
        <v>0</v>
      </c>
      <c r="J78" s="194">
        <v>0</v>
      </c>
      <c r="K78" s="194">
        <v>0</v>
      </c>
      <c r="L78" s="194">
        <v>0</v>
      </c>
      <c r="M78" s="194">
        <v>0</v>
      </c>
      <c r="N78" s="194">
        <v>0</v>
      </c>
      <c r="O78" s="194">
        <v>0</v>
      </c>
      <c r="P78" s="194">
        <v>0</v>
      </c>
      <c r="Q78" s="194">
        <v>0</v>
      </c>
      <c r="R78" s="194">
        <v>0</v>
      </c>
      <c r="S78" s="194">
        <v>6355</v>
      </c>
      <c r="T78" s="221">
        <v>5656</v>
      </c>
      <c r="U78" s="192">
        <f t="shared" si="0"/>
        <v>14334</v>
      </c>
    </row>
    <row r="79" spans="1:21" ht="10.5" customHeight="1" x14ac:dyDescent="0.25">
      <c r="A79" s="37"/>
      <c r="B79" s="38">
        <v>65</v>
      </c>
      <c r="C79" s="38"/>
      <c r="D79" s="38"/>
      <c r="E79" s="189">
        <v>1416</v>
      </c>
      <c r="F79" s="191">
        <v>865</v>
      </c>
      <c r="G79" s="190">
        <v>0</v>
      </c>
      <c r="H79" s="190">
        <v>0</v>
      </c>
      <c r="I79" s="190">
        <v>0</v>
      </c>
      <c r="J79" s="190">
        <v>0</v>
      </c>
      <c r="K79" s="190">
        <v>0</v>
      </c>
      <c r="L79" s="190">
        <v>0</v>
      </c>
      <c r="M79" s="190">
        <v>0</v>
      </c>
      <c r="N79" s="190">
        <v>0</v>
      </c>
      <c r="O79" s="190">
        <v>0</v>
      </c>
      <c r="P79" s="190">
        <v>0</v>
      </c>
      <c r="Q79" s="190">
        <v>0</v>
      </c>
      <c r="R79" s="190">
        <v>0</v>
      </c>
      <c r="S79" s="190">
        <v>6316</v>
      </c>
      <c r="T79" s="225">
        <v>5422</v>
      </c>
      <c r="U79" s="223">
        <f t="shared" ref="U79:U115" si="1">SUM(E79:T79)</f>
        <v>14019</v>
      </c>
    </row>
    <row r="80" spans="1:21" ht="10.5" customHeight="1" x14ac:dyDescent="0.25">
      <c r="A80" s="40"/>
      <c r="B80" s="24">
        <v>66</v>
      </c>
      <c r="C80" s="24"/>
      <c r="D80" s="24"/>
      <c r="E80" s="193">
        <v>1502</v>
      </c>
      <c r="F80" s="195">
        <v>913</v>
      </c>
      <c r="G80" s="194">
        <v>0</v>
      </c>
      <c r="H80" s="194">
        <v>0</v>
      </c>
      <c r="I80" s="194">
        <v>0</v>
      </c>
      <c r="J80" s="194">
        <v>0</v>
      </c>
      <c r="K80" s="194">
        <v>0</v>
      </c>
      <c r="L80" s="194">
        <v>0</v>
      </c>
      <c r="M80" s="194">
        <v>0</v>
      </c>
      <c r="N80" s="194">
        <v>0</v>
      </c>
      <c r="O80" s="194">
        <v>0</v>
      </c>
      <c r="P80" s="194">
        <v>0</v>
      </c>
      <c r="Q80" s="194">
        <v>0</v>
      </c>
      <c r="R80" s="194">
        <v>0</v>
      </c>
      <c r="S80" s="194">
        <v>6169</v>
      </c>
      <c r="T80" s="224">
        <v>5167</v>
      </c>
      <c r="U80" s="192">
        <f t="shared" si="1"/>
        <v>13751</v>
      </c>
    </row>
    <row r="81" spans="1:21" ht="10.5" customHeight="1" thickBot="1" x14ac:dyDescent="0.3">
      <c r="A81" s="41"/>
      <c r="B81" s="42">
        <v>67</v>
      </c>
      <c r="C81" s="42"/>
      <c r="D81" s="42"/>
      <c r="E81" s="226">
        <v>1591</v>
      </c>
      <c r="F81" s="227">
        <v>799</v>
      </c>
      <c r="G81" s="228">
        <v>0</v>
      </c>
      <c r="H81" s="228">
        <v>0</v>
      </c>
      <c r="I81" s="228">
        <v>0</v>
      </c>
      <c r="J81" s="228">
        <v>0</v>
      </c>
      <c r="K81" s="228">
        <v>0</v>
      </c>
      <c r="L81" s="228">
        <v>0</v>
      </c>
      <c r="M81" s="228">
        <v>0</v>
      </c>
      <c r="N81" s="228">
        <v>0</v>
      </c>
      <c r="O81" s="228">
        <v>0</v>
      </c>
      <c r="P81" s="228">
        <v>0</v>
      </c>
      <c r="Q81" s="228">
        <v>0</v>
      </c>
      <c r="R81" s="228">
        <v>0</v>
      </c>
      <c r="S81" s="228">
        <v>5706</v>
      </c>
      <c r="T81" s="229">
        <v>4863</v>
      </c>
      <c r="U81" s="206">
        <f t="shared" si="1"/>
        <v>12959</v>
      </c>
    </row>
    <row r="82" spans="1:21" ht="10.5" customHeight="1" x14ac:dyDescent="0.25">
      <c r="A82" s="40"/>
      <c r="B82" s="24">
        <v>68</v>
      </c>
      <c r="C82" s="24"/>
      <c r="D82" s="24"/>
      <c r="E82" s="185">
        <v>1552</v>
      </c>
      <c r="F82" s="187">
        <v>777</v>
      </c>
      <c r="G82" s="186">
        <v>0</v>
      </c>
      <c r="H82" s="186">
        <v>0</v>
      </c>
      <c r="I82" s="186">
        <v>0</v>
      </c>
      <c r="J82" s="186">
        <v>0</v>
      </c>
      <c r="K82" s="186">
        <v>0</v>
      </c>
      <c r="L82" s="186">
        <v>0</v>
      </c>
      <c r="M82" s="186">
        <v>0</v>
      </c>
      <c r="N82" s="186">
        <v>0</v>
      </c>
      <c r="O82" s="186">
        <v>0</v>
      </c>
      <c r="P82" s="186">
        <v>0</v>
      </c>
      <c r="Q82" s="186">
        <v>0</v>
      </c>
      <c r="R82" s="186">
        <v>0</v>
      </c>
      <c r="S82" s="186">
        <v>5358</v>
      </c>
      <c r="T82" s="221">
        <v>4493</v>
      </c>
      <c r="U82" s="192">
        <f t="shared" si="1"/>
        <v>12180</v>
      </c>
    </row>
    <row r="83" spans="1:21" ht="10.5" customHeight="1" x14ac:dyDescent="0.25">
      <c r="A83" s="37"/>
      <c r="B83" s="38">
        <v>69</v>
      </c>
      <c r="C83" s="38"/>
      <c r="D83" s="38"/>
      <c r="E83" s="189">
        <v>1645</v>
      </c>
      <c r="F83" s="191">
        <v>801</v>
      </c>
      <c r="G83" s="190">
        <v>0</v>
      </c>
      <c r="H83" s="190">
        <v>0</v>
      </c>
      <c r="I83" s="190">
        <v>0</v>
      </c>
      <c r="J83" s="190">
        <v>0</v>
      </c>
      <c r="K83" s="190">
        <v>0</v>
      </c>
      <c r="L83" s="190">
        <v>0</v>
      </c>
      <c r="M83" s="190">
        <v>0</v>
      </c>
      <c r="N83" s="190">
        <v>0</v>
      </c>
      <c r="O83" s="190">
        <v>0</v>
      </c>
      <c r="P83" s="190">
        <v>0</v>
      </c>
      <c r="Q83" s="190">
        <v>0</v>
      </c>
      <c r="R83" s="190">
        <v>0</v>
      </c>
      <c r="S83" s="190">
        <v>5214</v>
      </c>
      <c r="T83" s="222">
        <v>4157</v>
      </c>
      <c r="U83" s="223">
        <f t="shared" si="1"/>
        <v>11817</v>
      </c>
    </row>
    <row r="84" spans="1:21" ht="10.5" customHeight="1" x14ac:dyDescent="0.25">
      <c r="A84" s="40"/>
      <c r="B84" s="24">
        <v>70</v>
      </c>
      <c r="C84" s="24"/>
      <c r="D84" s="24"/>
      <c r="E84" s="193">
        <v>8561</v>
      </c>
      <c r="F84" s="195">
        <v>742</v>
      </c>
      <c r="G84" s="194">
        <v>0</v>
      </c>
      <c r="H84" s="194">
        <v>0</v>
      </c>
      <c r="I84" s="194">
        <v>0</v>
      </c>
      <c r="J84" s="194">
        <v>0</v>
      </c>
      <c r="K84" s="194">
        <v>0</v>
      </c>
      <c r="L84" s="194">
        <v>0</v>
      </c>
      <c r="M84" s="194">
        <v>0</v>
      </c>
      <c r="N84" s="194">
        <v>0</v>
      </c>
      <c r="O84" s="194">
        <v>0</v>
      </c>
      <c r="P84" s="194">
        <v>0</v>
      </c>
      <c r="Q84" s="194">
        <v>0</v>
      </c>
      <c r="R84" s="194">
        <v>0</v>
      </c>
      <c r="S84" s="194">
        <v>4924</v>
      </c>
      <c r="T84" s="221">
        <v>3868</v>
      </c>
      <c r="U84" s="192">
        <f t="shared" si="1"/>
        <v>18095</v>
      </c>
    </row>
    <row r="85" spans="1:21" ht="10.5" customHeight="1" x14ac:dyDescent="0.25">
      <c r="A85" s="37"/>
      <c r="B85" s="38">
        <v>71</v>
      </c>
      <c r="C85" s="38"/>
      <c r="D85" s="38"/>
      <c r="E85" s="189">
        <v>1626</v>
      </c>
      <c r="F85" s="191">
        <v>659</v>
      </c>
      <c r="G85" s="190">
        <v>0</v>
      </c>
      <c r="H85" s="190">
        <v>0</v>
      </c>
      <c r="I85" s="190">
        <v>0</v>
      </c>
      <c r="J85" s="190">
        <v>0</v>
      </c>
      <c r="K85" s="190">
        <v>0</v>
      </c>
      <c r="L85" s="190">
        <v>0</v>
      </c>
      <c r="M85" s="190">
        <v>0</v>
      </c>
      <c r="N85" s="190">
        <v>0</v>
      </c>
      <c r="O85" s="190">
        <v>0</v>
      </c>
      <c r="P85" s="190">
        <v>0</v>
      </c>
      <c r="Q85" s="190">
        <v>0</v>
      </c>
      <c r="R85" s="190">
        <v>0</v>
      </c>
      <c r="S85" s="190">
        <v>4824</v>
      </c>
      <c r="T85" s="222">
        <v>3658</v>
      </c>
      <c r="U85" s="223">
        <f t="shared" si="1"/>
        <v>10767</v>
      </c>
    </row>
    <row r="86" spans="1:21" ht="10.5" customHeight="1" x14ac:dyDescent="0.25">
      <c r="A86" s="40"/>
      <c r="B86" s="24">
        <v>72</v>
      </c>
      <c r="C86" s="24"/>
      <c r="D86" s="24"/>
      <c r="E86" s="193">
        <v>1588</v>
      </c>
      <c r="F86" s="195">
        <v>650</v>
      </c>
      <c r="G86" s="194">
        <v>0</v>
      </c>
      <c r="H86" s="194">
        <v>0</v>
      </c>
      <c r="I86" s="194">
        <v>0</v>
      </c>
      <c r="J86" s="194">
        <v>0</v>
      </c>
      <c r="K86" s="194">
        <v>0</v>
      </c>
      <c r="L86" s="194">
        <v>0</v>
      </c>
      <c r="M86" s="194">
        <v>0</v>
      </c>
      <c r="N86" s="194">
        <v>0</v>
      </c>
      <c r="O86" s="194">
        <v>0</v>
      </c>
      <c r="P86" s="194">
        <v>0</v>
      </c>
      <c r="Q86" s="194">
        <v>0</v>
      </c>
      <c r="R86" s="194">
        <v>0</v>
      </c>
      <c r="S86" s="194">
        <v>4122</v>
      </c>
      <c r="T86" s="221">
        <v>3221</v>
      </c>
      <c r="U86" s="192">
        <f t="shared" si="1"/>
        <v>9581</v>
      </c>
    </row>
    <row r="87" spans="1:21" ht="10.5" customHeight="1" x14ac:dyDescent="0.25">
      <c r="A87" s="37"/>
      <c r="B87" s="38">
        <v>73</v>
      </c>
      <c r="C87" s="38"/>
      <c r="D87" s="38"/>
      <c r="E87" s="189">
        <v>1712</v>
      </c>
      <c r="F87" s="191">
        <v>548</v>
      </c>
      <c r="G87" s="190">
        <v>0</v>
      </c>
      <c r="H87" s="190">
        <v>0</v>
      </c>
      <c r="I87" s="190">
        <v>0</v>
      </c>
      <c r="J87" s="190">
        <v>0</v>
      </c>
      <c r="K87" s="190">
        <v>0</v>
      </c>
      <c r="L87" s="190">
        <v>0</v>
      </c>
      <c r="M87" s="190">
        <v>0</v>
      </c>
      <c r="N87" s="190">
        <v>0</v>
      </c>
      <c r="O87" s="190">
        <v>0</v>
      </c>
      <c r="P87" s="190">
        <v>0</v>
      </c>
      <c r="Q87" s="190">
        <v>0</v>
      </c>
      <c r="R87" s="190">
        <v>0</v>
      </c>
      <c r="S87" s="190">
        <v>3881</v>
      </c>
      <c r="T87" s="222">
        <v>2888</v>
      </c>
      <c r="U87" s="223">
        <f t="shared" si="1"/>
        <v>9029</v>
      </c>
    </row>
    <row r="88" spans="1:21" ht="10.5" customHeight="1" x14ac:dyDescent="0.25">
      <c r="A88" s="40"/>
      <c r="B88" s="24">
        <v>74</v>
      </c>
      <c r="C88" s="24"/>
      <c r="D88" s="24"/>
      <c r="E88" s="193">
        <v>1652</v>
      </c>
      <c r="F88" s="195">
        <v>547</v>
      </c>
      <c r="G88" s="194">
        <v>0</v>
      </c>
      <c r="H88" s="194">
        <v>0</v>
      </c>
      <c r="I88" s="194">
        <v>0</v>
      </c>
      <c r="J88" s="194">
        <v>0</v>
      </c>
      <c r="K88" s="194">
        <v>0</v>
      </c>
      <c r="L88" s="194">
        <v>0</v>
      </c>
      <c r="M88" s="194">
        <v>0</v>
      </c>
      <c r="N88" s="194">
        <v>0</v>
      </c>
      <c r="O88" s="194">
        <v>0</v>
      </c>
      <c r="P88" s="194">
        <v>0</v>
      </c>
      <c r="Q88" s="194">
        <v>0</v>
      </c>
      <c r="R88" s="194">
        <v>0</v>
      </c>
      <c r="S88" s="194">
        <v>3523</v>
      </c>
      <c r="T88" s="221">
        <v>2559</v>
      </c>
      <c r="U88" s="192">
        <f t="shared" si="1"/>
        <v>8281</v>
      </c>
    </row>
    <row r="89" spans="1:21" ht="10.5" customHeight="1" x14ac:dyDescent="0.25">
      <c r="A89" s="37"/>
      <c r="B89" s="38">
        <v>75</v>
      </c>
      <c r="C89" s="38"/>
      <c r="D89" s="38"/>
      <c r="E89" s="189">
        <v>1595</v>
      </c>
      <c r="F89" s="191">
        <v>493</v>
      </c>
      <c r="G89" s="190">
        <v>0</v>
      </c>
      <c r="H89" s="190">
        <v>0</v>
      </c>
      <c r="I89" s="190">
        <v>0</v>
      </c>
      <c r="J89" s="190">
        <v>0</v>
      </c>
      <c r="K89" s="190">
        <v>0</v>
      </c>
      <c r="L89" s="190">
        <v>0</v>
      </c>
      <c r="M89" s="190">
        <v>0</v>
      </c>
      <c r="N89" s="190">
        <v>0</v>
      </c>
      <c r="O89" s="190">
        <v>0</v>
      </c>
      <c r="P89" s="190">
        <v>0</v>
      </c>
      <c r="Q89" s="190">
        <v>0</v>
      </c>
      <c r="R89" s="190">
        <v>0</v>
      </c>
      <c r="S89" s="190">
        <v>3392</v>
      </c>
      <c r="T89" s="222">
        <v>2229</v>
      </c>
      <c r="U89" s="223">
        <f t="shared" si="1"/>
        <v>7709</v>
      </c>
    </row>
    <row r="90" spans="1:21" ht="10.5" customHeight="1" x14ac:dyDescent="0.25">
      <c r="A90" s="40"/>
      <c r="B90" s="24">
        <v>76</v>
      </c>
      <c r="C90" s="24"/>
      <c r="D90" s="24"/>
      <c r="E90" s="193">
        <v>1687</v>
      </c>
      <c r="F90" s="195">
        <v>448</v>
      </c>
      <c r="G90" s="194">
        <v>0</v>
      </c>
      <c r="H90" s="194">
        <v>0</v>
      </c>
      <c r="I90" s="194">
        <v>0</v>
      </c>
      <c r="J90" s="194">
        <v>0</v>
      </c>
      <c r="K90" s="194">
        <v>0</v>
      </c>
      <c r="L90" s="194">
        <v>0</v>
      </c>
      <c r="M90" s="194">
        <v>0</v>
      </c>
      <c r="N90" s="194">
        <v>0</v>
      </c>
      <c r="O90" s="194">
        <v>0</v>
      </c>
      <c r="P90" s="194">
        <v>0</v>
      </c>
      <c r="Q90" s="194">
        <v>0</v>
      </c>
      <c r="R90" s="194">
        <v>0</v>
      </c>
      <c r="S90" s="194">
        <v>3060</v>
      </c>
      <c r="T90" s="221">
        <v>1937</v>
      </c>
      <c r="U90" s="192">
        <f t="shared" si="1"/>
        <v>7132</v>
      </c>
    </row>
    <row r="91" spans="1:21" ht="10.5" customHeight="1" x14ac:dyDescent="0.25">
      <c r="A91" s="37"/>
      <c r="B91" s="38">
        <v>77</v>
      </c>
      <c r="C91" s="38"/>
      <c r="D91" s="38"/>
      <c r="E91" s="189">
        <v>1603</v>
      </c>
      <c r="F91" s="191">
        <v>431</v>
      </c>
      <c r="G91" s="190">
        <v>0</v>
      </c>
      <c r="H91" s="190">
        <v>0</v>
      </c>
      <c r="I91" s="190">
        <v>0</v>
      </c>
      <c r="J91" s="190">
        <v>0</v>
      </c>
      <c r="K91" s="190">
        <v>0</v>
      </c>
      <c r="L91" s="190">
        <v>0</v>
      </c>
      <c r="M91" s="190">
        <v>0</v>
      </c>
      <c r="N91" s="190">
        <v>0</v>
      </c>
      <c r="O91" s="190">
        <v>0</v>
      </c>
      <c r="P91" s="190">
        <v>0</v>
      </c>
      <c r="Q91" s="190">
        <v>0</v>
      </c>
      <c r="R91" s="190">
        <v>0</v>
      </c>
      <c r="S91" s="190">
        <v>2737</v>
      </c>
      <c r="T91" s="222">
        <v>1803</v>
      </c>
      <c r="U91" s="223">
        <f t="shared" si="1"/>
        <v>6574</v>
      </c>
    </row>
    <row r="92" spans="1:21" ht="10.5" customHeight="1" x14ac:dyDescent="0.25">
      <c r="A92" s="40"/>
      <c r="B92" s="24">
        <v>78</v>
      </c>
      <c r="C92" s="24"/>
      <c r="D92" s="24"/>
      <c r="E92" s="193">
        <v>1559</v>
      </c>
      <c r="F92" s="195">
        <v>424</v>
      </c>
      <c r="G92" s="194">
        <v>0</v>
      </c>
      <c r="H92" s="194">
        <v>0</v>
      </c>
      <c r="I92" s="194">
        <v>0</v>
      </c>
      <c r="J92" s="194">
        <v>0</v>
      </c>
      <c r="K92" s="194">
        <v>0</v>
      </c>
      <c r="L92" s="194">
        <v>0</v>
      </c>
      <c r="M92" s="194">
        <v>0</v>
      </c>
      <c r="N92" s="194">
        <v>0</v>
      </c>
      <c r="O92" s="194">
        <v>0</v>
      </c>
      <c r="P92" s="194">
        <v>0</v>
      </c>
      <c r="Q92" s="194">
        <v>0</v>
      </c>
      <c r="R92" s="194">
        <v>0</v>
      </c>
      <c r="S92" s="194">
        <v>2413</v>
      </c>
      <c r="T92" s="221">
        <v>1798</v>
      </c>
      <c r="U92" s="192">
        <f t="shared" si="1"/>
        <v>6194</v>
      </c>
    </row>
    <row r="93" spans="1:21" ht="10.5" customHeight="1" x14ac:dyDescent="0.25">
      <c r="A93" s="37"/>
      <c r="B93" s="38">
        <v>79</v>
      </c>
      <c r="C93" s="38"/>
      <c r="D93" s="38"/>
      <c r="E93" s="189">
        <v>1451</v>
      </c>
      <c r="F93" s="191">
        <v>356</v>
      </c>
      <c r="G93" s="190">
        <v>0</v>
      </c>
      <c r="H93" s="190">
        <v>0</v>
      </c>
      <c r="I93" s="190">
        <v>0</v>
      </c>
      <c r="J93" s="190">
        <v>0</v>
      </c>
      <c r="K93" s="190">
        <v>0</v>
      </c>
      <c r="L93" s="190">
        <v>0</v>
      </c>
      <c r="M93" s="190">
        <v>0</v>
      </c>
      <c r="N93" s="190">
        <v>0</v>
      </c>
      <c r="O93" s="190">
        <v>0</v>
      </c>
      <c r="P93" s="190">
        <v>0</v>
      </c>
      <c r="Q93" s="190">
        <v>0</v>
      </c>
      <c r="R93" s="190">
        <v>0</v>
      </c>
      <c r="S93" s="190">
        <v>2171</v>
      </c>
      <c r="T93" s="222">
        <v>1499</v>
      </c>
      <c r="U93" s="223">
        <f t="shared" si="1"/>
        <v>5477</v>
      </c>
    </row>
    <row r="94" spans="1:21" ht="10.5" customHeight="1" x14ac:dyDescent="0.25">
      <c r="A94" s="40"/>
      <c r="B94" s="24">
        <v>80</v>
      </c>
      <c r="C94" s="24"/>
      <c r="D94" s="24"/>
      <c r="E94" s="193">
        <v>1524</v>
      </c>
      <c r="F94" s="195">
        <v>283</v>
      </c>
      <c r="G94" s="194">
        <v>0</v>
      </c>
      <c r="H94" s="194">
        <v>0</v>
      </c>
      <c r="I94" s="194">
        <v>0</v>
      </c>
      <c r="J94" s="194">
        <v>0</v>
      </c>
      <c r="K94" s="194">
        <v>0</v>
      </c>
      <c r="L94" s="194">
        <v>0</v>
      </c>
      <c r="M94" s="194">
        <v>0</v>
      </c>
      <c r="N94" s="194">
        <v>0</v>
      </c>
      <c r="O94" s="194">
        <v>0</v>
      </c>
      <c r="P94" s="194">
        <v>0</v>
      </c>
      <c r="Q94" s="194">
        <v>0</v>
      </c>
      <c r="R94" s="194">
        <v>0</v>
      </c>
      <c r="S94" s="194">
        <v>1895</v>
      </c>
      <c r="T94" s="221">
        <v>1326</v>
      </c>
      <c r="U94" s="192">
        <f t="shared" si="1"/>
        <v>5028</v>
      </c>
    </row>
    <row r="95" spans="1:21" ht="10.5" customHeight="1" x14ac:dyDescent="0.25">
      <c r="A95" s="37"/>
      <c r="B95" s="38">
        <v>81</v>
      </c>
      <c r="C95" s="38"/>
      <c r="D95" s="38"/>
      <c r="E95" s="189">
        <v>1476</v>
      </c>
      <c r="F95" s="191">
        <v>282</v>
      </c>
      <c r="G95" s="190">
        <v>0</v>
      </c>
      <c r="H95" s="190">
        <v>0</v>
      </c>
      <c r="I95" s="190">
        <v>0</v>
      </c>
      <c r="J95" s="190">
        <v>0</v>
      </c>
      <c r="K95" s="190">
        <v>0</v>
      </c>
      <c r="L95" s="190">
        <v>0</v>
      </c>
      <c r="M95" s="190">
        <v>0</v>
      </c>
      <c r="N95" s="190">
        <v>0</v>
      </c>
      <c r="O95" s="190">
        <v>0</v>
      </c>
      <c r="P95" s="190">
        <v>0</v>
      </c>
      <c r="Q95" s="190">
        <v>0</v>
      </c>
      <c r="R95" s="190">
        <v>0</v>
      </c>
      <c r="S95" s="190">
        <v>1722</v>
      </c>
      <c r="T95" s="222">
        <v>1209</v>
      </c>
      <c r="U95" s="223">
        <f t="shared" si="1"/>
        <v>4689</v>
      </c>
    </row>
    <row r="96" spans="1:21" ht="10.5" customHeight="1" x14ac:dyDescent="0.25">
      <c r="A96" s="40"/>
      <c r="B96" s="24">
        <v>82</v>
      </c>
      <c r="C96" s="24"/>
      <c r="D96" s="24"/>
      <c r="E96" s="193">
        <v>1472</v>
      </c>
      <c r="F96" s="195">
        <v>264</v>
      </c>
      <c r="G96" s="194">
        <v>0</v>
      </c>
      <c r="H96" s="194">
        <v>0</v>
      </c>
      <c r="I96" s="194">
        <v>0</v>
      </c>
      <c r="J96" s="194">
        <v>0</v>
      </c>
      <c r="K96" s="194">
        <v>0</v>
      </c>
      <c r="L96" s="194">
        <v>0</v>
      </c>
      <c r="M96" s="194">
        <v>0</v>
      </c>
      <c r="N96" s="194">
        <v>0</v>
      </c>
      <c r="O96" s="194">
        <v>0</v>
      </c>
      <c r="P96" s="194">
        <v>0</v>
      </c>
      <c r="Q96" s="194">
        <v>0</v>
      </c>
      <c r="R96" s="194">
        <v>0</v>
      </c>
      <c r="S96" s="194">
        <v>1494</v>
      </c>
      <c r="T96" s="221">
        <v>1106</v>
      </c>
      <c r="U96" s="192">
        <f t="shared" si="1"/>
        <v>4336</v>
      </c>
    </row>
    <row r="97" spans="1:21" ht="10.5" customHeight="1" x14ac:dyDescent="0.25">
      <c r="A97" s="37"/>
      <c r="B97" s="38">
        <v>83</v>
      </c>
      <c r="C97" s="38"/>
      <c r="D97" s="38"/>
      <c r="E97" s="189">
        <v>1427</v>
      </c>
      <c r="F97" s="191">
        <v>252</v>
      </c>
      <c r="G97" s="190">
        <v>0</v>
      </c>
      <c r="H97" s="190">
        <v>0</v>
      </c>
      <c r="I97" s="190">
        <v>0</v>
      </c>
      <c r="J97" s="190">
        <v>0</v>
      </c>
      <c r="K97" s="190">
        <v>0</v>
      </c>
      <c r="L97" s="190">
        <v>0</v>
      </c>
      <c r="M97" s="190">
        <v>0</v>
      </c>
      <c r="N97" s="190">
        <v>0</v>
      </c>
      <c r="O97" s="190">
        <v>0</v>
      </c>
      <c r="P97" s="190">
        <v>0</v>
      </c>
      <c r="Q97" s="190">
        <v>0</v>
      </c>
      <c r="R97" s="190">
        <v>0</v>
      </c>
      <c r="S97" s="190">
        <v>1334</v>
      </c>
      <c r="T97" s="222">
        <v>959</v>
      </c>
      <c r="U97" s="223">
        <f t="shared" si="1"/>
        <v>3972</v>
      </c>
    </row>
    <row r="98" spans="1:21" ht="10.5" customHeight="1" x14ac:dyDescent="0.25">
      <c r="A98" s="40"/>
      <c r="B98" s="24">
        <v>84</v>
      </c>
      <c r="C98" s="24"/>
      <c r="D98" s="24"/>
      <c r="E98" s="193">
        <v>1361</v>
      </c>
      <c r="F98" s="195">
        <v>209</v>
      </c>
      <c r="G98" s="194">
        <v>0</v>
      </c>
      <c r="H98" s="194">
        <v>0</v>
      </c>
      <c r="I98" s="194">
        <v>0</v>
      </c>
      <c r="J98" s="194">
        <v>0</v>
      </c>
      <c r="K98" s="194">
        <v>0</v>
      </c>
      <c r="L98" s="194">
        <v>0</v>
      </c>
      <c r="M98" s="194">
        <v>0</v>
      </c>
      <c r="N98" s="194">
        <v>0</v>
      </c>
      <c r="O98" s="194">
        <v>0</v>
      </c>
      <c r="P98" s="194">
        <v>0</v>
      </c>
      <c r="Q98" s="194">
        <v>0</v>
      </c>
      <c r="R98" s="194">
        <v>0</v>
      </c>
      <c r="S98" s="194">
        <v>1245</v>
      </c>
      <c r="T98" s="221">
        <v>972</v>
      </c>
      <c r="U98" s="192">
        <f t="shared" si="1"/>
        <v>3787</v>
      </c>
    </row>
    <row r="99" spans="1:21" ht="10.5" customHeight="1" x14ac:dyDescent="0.25">
      <c r="A99" s="37"/>
      <c r="B99" s="38">
        <v>85</v>
      </c>
      <c r="C99" s="38"/>
      <c r="D99" s="38"/>
      <c r="E99" s="189">
        <v>1379</v>
      </c>
      <c r="F99" s="191">
        <v>212</v>
      </c>
      <c r="G99" s="190">
        <v>0</v>
      </c>
      <c r="H99" s="190">
        <v>0</v>
      </c>
      <c r="I99" s="190">
        <v>0</v>
      </c>
      <c r="J99" s="190">
        <v>0</v>
      </c>
      <c r="K99" s="190">
        <v>0</v>
      </c>
      <c r="L99" s="190">
        <v>0</v>
      </c>
      <c r="M99" s="190">
        <v>0</v>
      </c>
      <c r="N99" s="190">
        <v>0</v>
      </c>
      <c r="O99" s="190">
        <v>0</v>
      </c>
      <c r="P99" s="190">
        <v>0</v>
      </c>
      <c r="Q99" s="190">
        <v>0</v>
      </c>
      <c r="R99" s="190">
        <v>0</v>
      </c>
      <c r="S99" s="190">
        <v>1070</v>
      </c>
      <c r="T99" s="222">
        <v>792</v>
      </c>
      <c r="U99" s="223">
        <f t="shared" si="1"/>
        <v>3453</v>
      </c>
    </row>
    <row r="100" spans="1:21" ht="10.5" customHeight="1" x14ac:dyDescent="0.25">
      <c r="A100" s="40"/>
      <c r="B100" s="24">
        <v>86</v>
      </c>
      <c r="C100" s="24"/>
      <c r="D100" s="24"/>
      <c r="E100" s="193">
        <v>1163</v>
      </c>
      <c r="F100" s="195">
        <v>157</v>
      </c>
      <c r="G100" s="194">
        <v>0</v>
      </c>
      <c r="H100" s="194">
        <v>0</v>
      </c>
      <c r="I100" s="194">
        <v>0</v>
      </c>
      <c r="J100" s="194">
        <v>0</v>
      </c>
      <c r="K100" s="194">
        <v>0</v>
      </c>
      <c r="L100" s="194">
        <v>0</v>
      </c>
      <c r="M100" s="194">
        <v>0</v>
      </c>
      <c r="N100" s="194">
        <v>0</v>
      </c>
      <c r="O100" s="194">
        <v>0</v>
      </c>
      <c r="P100" s="194">
        <v>0</v>
      </c>
      <c r="Q100" s="194">
        <v>0</v>
      </c>
      <c r="R100" s="194">
        <v>0</v>
      </c>
      <c r="S100" s="194">
        <v>870</v>
      </c>
      <c r="T100" s="221">
        <v>671</v>
      </c>
      <c r="U100" s="192">
        <f t="shared" si="1"/>
        <v>2861</v>
      </c>
    </row>
    <row r="101" spans="1:21" ht="10.5" customHeight="1" x14ac:dyDescent="0.25">
      <c r="A101" s="37"/>
      <c r="B101" s="38">
        <v>87</v>
      </c>
      <c r="C101" s="38"/>
      <c r="D101" s="38"/>
      <c r="E101" s="189">
        <v>1255</v>
      </c>
      <c r="F101" s="191">
        <v>168</v>
      </c>
      <c r="G101" s="190">
        <v>0</v>
      </c>
      <c r="H101" s="190">
        <v>0</v>
      </c>
      <c r="I101" s="190">
        <v>0</v>
      </c>
      <c r="J101" s="190">
        <v>0</v>
      </c>
      <c r="K101" s="190">
        <v>0</v>
      </c>
      <c r="L101" s="190">
        <v>0</v>
      </c>
      <c r="M101" s="190">
        <v>0</v>
      </c>
      <c r="N101" s="190">
        <v>0</v>
      </c>
      <c r="O101" s="190">
        <v>0</v>
      </c>
      <c r="P101" s="190">
        <v>0</v>
      </c>
      <c r="Q101" s="190">
        <v>0</v>
      </c>
      <c r="R101" s="190">
        <v>0</v>
      </c>
      <c r="S101" s="190">
        <v>742</v>
      </c>
      <c r="T101" s="222">
        <v>567</v>
      </c>
      <c r="U101" s="223">
        <f t="shared" si="1"/>
        <v>2732</v>
      </c>
    </row>
    <row r="102" spans="1:21" ht="10.5" customHeight="1" x14ac:dyDescent="0.25">
      <c r="A102" s="40"/>
      <c r="B102" s="24">
        <v>88</v>
      </c>
      <c r="C102" s="24"/>
      <c r="D102" s="24"/>
      <c r="E102" s="193">
        <v>1237</v>
      </c>
      <c r="F102" s="195">
        <v>147</v>
      </c>
      <c r="G102" s="194">
        <v>0</v>
      </c>
      <c r="H102" s="194">
        <v>0</v>
      </c>
      <c r="I102" s="194">
        <v>0</v>
      </c>
      <c r="J102" s="194">
        <v>0</v>
      </c>
      <c r="K102" s="194">
        <v>0</v>
      </c>
      <c r="L102" s="194">
        <v>0</v>
      </c>
      <c r="M102" s="194">
        <v>0</v>
      </c>
      <c r="N102" s="194">
        <v>0</v>
      </c>
      <c r="O102" s="194">
        <v>0</v>
      </c>
      <c r="P102" s="194">
        <v>0</v>
      </c>
      <c r="Q102" s="194">
        <v>0</v>
      </c>
      <c r="R102" s="194">
        <v>0</v>
      </c>
      <c r="S102" s="194">
        <v>689</v>
      </c>
      <c r="T102" s="221">
        <v>500</v>
      </c>
      <c r="U102" s="192">
        <f t="shared" si="1"/>
        <v>2573</v>
      </c>
    </row>
    <row r="103" spans="1:21" ht="10.5" customHeight="1" x14ac:dyDescent="0.25">
      <c r="A103" s="37"/>
      <c r="B103" s="38">
        <v>89</v>
      </c>
      <c r="C103" s="38"/>
      <c r="D103" s="38"/>
      <c r="E103" s="189">
        <v>1267</v>
      </c>
      <c r="F103" s="191">
        <v>131</v>
      </c>
      <c r="G103" s="190">
        <v>0</v>
      </c>
      <c r="H103" s="190">
        <v>0</v>
      </c>
      <c r="I103" s="190">
        <v>0</v>
      </c>
      <c r="J103" s="190">
        <v>0</v>
      </c>
      <c r="K103" s="190">
        <v>0</v>
      </c>
      <c r="L103" s="190">
        <v>0</v>
      </c>
      <c r="M103" s="190">
        <v>0</v>
      </c>
      <c r="N103" s="190">
        <v>0</v>
      </c>
      <c r="O103" s="190">
        <v>0</v>
      </c>
      <c r="P103" s="190">
        <v>0</v>
      </c>
      <c r="Q103" s="190">
        <v>0</v>
      </c>
      <c r="R103" s="190">
        <v>0</v>
      </c>
      <c r="S103" s="190">
        <v>622</v>
      </c>
      <c r="T103" s="222">
        <v>443</v>
      </c>
      <c r="U103" s="223">
        <f t="shared" si="1"/>
        <v>2463</v>
      </c>
    </row>
    <row r="104" spans="1:21" ht="10.5" customHeight="1" x14ac:dyDescent="0.25">
      <c r="A104" s="40"/>
      <c r="B104" s="24">
        <v>90</v>
      </c>
      <c r="C104" s="24"/>
      <c r="D104" s="24"/>
      <c r="E104" s="193">
        <v>1225</v>
      </c>
      <c r="F104" s="195">
        <v>143</v>
      </c>
      <c r="G104" s="194">
        <v>0</v>
      </c>
      <c r="H104" s="194">
        <v>0</v>
      </c>
      <c r="I104" s="194">
        <v>0</v>
      </c>
      <c r="J104" s="194">
        <v>0</v>
      </c>
      <c r="K104" s="194">
        <v>0</v>
      </c>
      <c r="L104" s="194">
        <v>0</v>
      </c>
      <c r="M104" s="194">
        <v>0</v>
      </c>
      <c r="N104" s="194">
        <v>0</v>
      </c>
      <c r="O104" s="194">
        <v>0</v>
      </c>
      <c r="P104" s="194">
        <v>0</v>
      </c>
      <c r="Q104" s="194">
        <v>0</v>
      </c>
      <c r="R104" s="194">
        <v>0</v>
      </c>
      <c r="S104" s="194">
        <v>506</v>
      </c>
      <c r="T104" s="221">
        <v>430</v>
      </c>
      <c r="U104" s="192">
        <f t="shared" si="1"/>
        <v>2304</v>
      </c>
    </row>
    <row r="105" spans="1:21" ht="10.5" customHeight="1" x14ac:dyDescent="0.25">
      <c r="A105" s="37"/>
      <c r="B105" s="38">
        <v>91</v>
      </c>
      <c r="C105" s="38"/>
      <c r="D105" s="38"/>
      <c r="E105" s="189">
        <v>1040</v>
      </c>
      <c r="F105" s="191">
        <v>93</v>
      </c>
      <c r="G105" s="190">
        <v>0</v>
      </c>
      <c r="H105" s="190">
        <v>0</v>
      </c>
      <c r="I105" s="190">
        <v>0</v>
      </c>
      <c r="J105" s="190">
        <v>0</v>
      </c>
      <c r="K105" s="190">
        <v>0</v>
      </c>
      <c r="L105" s="190">
        <v>0</v>
      </c>
      <c r="M105" s="190">
        <v>0</v>
      </c>
      <c r="N105" s="190">
        <v>0</v>
      </c>
      <c r="O105" s="190">
        <v>0</v>
      </c>
      <c r="P105" s="190">
        <v>0</v>
      </c>
      <c r="Q105" s="190">
        <v>0</v>
      </c>
      <c r="R105" s="190">
        <v>0</v>
      </c>
      <c r="S105" s="190">
        <v>469</v>
      </c>
      <c r="T105" s="222">
        <v>376</v>
      </c>
      <c r="U105" s="223">
        <f t="shared" si="1"/>
        <v>1978</v>
      </c>
    </row>
    <row r="106" spans="1:21" ht="10.5" customHeight="1" x14ac:dyDescent="0.25">
      <c r="A106" s="40"/>
      <c r="B106" s="24">
        <v>92</v>
      </c>
      <c r="C106" s="24"/>
      <c r="D106" s="24"/>
      <c r="E106" s="193">
        <v>1061</v>
      </c>
      <c r="F106" s="195">
        <v>87</v>
      </c>
      <c r="G106" s="194">
        <v>0</v>
      </c>
      <c r="H106" s="194">
        <v>0</v>
      </c>
      <c r="I106" s="194">
        <v>0</v>
      </c>
      <c r="J106" s="194">
        <v>0</v>
      </c>
      <c r="K106" s="194">
        <v>0</v>
      </c>
      <c r="L106" s="194">
        <v>0</v>
      </c>
      <c r="M106" s="194">
        <v>0</v>
      </c>
      <c r="N106" s="194">
        <v>0</v>
      </c>
      <c r="O106" s="194">
        <v>0</v>
      </c>
      <c r="P106" s="194">
        <v>0</v>
      </c>
      <c r="Q106" s="194">
        <v>0</v>
      </c>
      <c r="R106" s="194">
        <v>0</v>
      </c>
      <c r="S106" s="194">
        <v>392</v>
      </c>
      <c r="T106" s="221">
        <v>317</v>
      </c>
      <c r="U106" s="192">
        <f t="shared" si="1"/>
        <v>1857</v>
      </c>
    </row>
    <row r="107" spans="1:21" ht="10.5" customHeight="1" x14ac:dyDescent="0.25">
      <c r="A107" s="37"/>
      <c r="B107" s="38">
        <v>93</v>
      </c>
      <c r="C107" s="38"/>
      <c r="D107" s="38"/>
      <c r="E107" s="189">
        <v>988</v>
      </c>
      <c r="F107" s="191">
        <v>74</v>
      </c>
      <c r="G107" s="190">
        <v>0</v>
      </c>
      <c r="H107" s="190">
        <v>0</v>
      </c>
      <c r="I107" s="190">
        <v>0</v>
      </c>
      <c r="J107" s="190">
        <v>0</v>
      </c>
      <c r="K107" s="190">
        <v>0</v>
      </c>
      <c r="L107" s="190">
        <v>0</v>
      </c>
      <c r="M107" s="190">
        <v>0</v>
      </c>
      <c r="N107" s="190">
        <v>0</v>
      </c>
      <c r="O107" s="190">
        <v>0</v>
      </c>
      <c r="P107" s="190">
        <v>0</v>
      </c>
      <c r="Q107" s="190">
        <v>0</v>
      </c>
      <c r="R107" s="190">
        <v>0</v>
      </c>
      <c r="S107" s="190">
        <v>342</v>
      </c>
      <c r="T107" s="222">
        <v>286</v>
      </c>
      <c r="U107" s="223">
        <f t="shared" si="1"/>
        <v>1690</v>
      </c>
    </row>
    <row r="108" spans="1:21" ht="10.5" customHeight="1" x14ac:dyDescent="0.25">
      <c r="A108" s="40"/>
      <c r="B108" s="24">
        <v>94</v>
      </c>
      <c r="C108" s="24"/>
      <c r="D108" s="24"/>
      <c r="E108" s="193">
        <v>1033</v>
      </c>
      <c r="F108" s="195">
        <v>73</v>
      </c>
      <c r="G108" s="194">
        <v>0</v>
      </c>
      <c r="H108" s="194">
        <v>0</v>
      </c>
      <c r="I108" s="194">
        <v>0</v>
      </c>
      <c r="J108" s="194">
        <v>0</v>
      </c>
      <c r="K108" s="194">
        <v>0</v>
      </c>
      <c r="L108" s="194">
        <v>0</v>
      </c>
      <c r="M108" s="194">
        <v>0</v>
      </c>
      <c r="N108" s="194">
        <v>0</v>
      </c>
      <c r="O108" s="194">
        <v>0</v>
      </c>
      <c r="P108" s="194">
        <v>0</v>
      </c>
      <c r="Q108" s="194">
        <v>0</v>
      </c>
      <c r="R108" s="194">
        <v>0</v>
      </c>
      <c r="S108" s="194">
        <v>329</v>
      </c>
      <c r="T108" s="221">
        <v>218</v>
      </c>
      <c r="U108" s="192">
        <f t="shared" si="1"/>
        <v>1653</v>
      </c>
    </row>
    <row r="109" spans="1:21" ht="10.5" customHeight="1" x14ac:dyDescent="0.25">
      <c r="A109" s="37"/>
      <c r="B109" s="38">
        <v>95</v>
      </c>
      <c r="C109" s="38"/>
      <c r="D109" s="38"/>
      <c r="E109" s="189">
        <v>890</v>
      </c>
      <c r="F109" s="191">
        <v>60</v>
      </c>
      <c r="G109" s="190">
        <v>0</v>
      </c>
      <c r="H109" s="190">
        <v>0</v>
      </c>
      <c r="I109" s="190">
        <v>0</v>
      </c>
      <c r="J109" s="190">
        <v>0</v>
      </c>
      <c r="K109" s="190">
        <v>0</v>
      </c>
      <c r="L109" s="190">
        <v>0</v>
      </c>
      <c r="M109" s="190">
        <v>0</v>
      </c>
      <c r="N109" s="190">
        <v>0</v>
      </c>
      <c r="O109" s="190">
        <v>0</v>
      </c>
      <c r="P109" s="190">
        <v>0</v>
      </c>
      <c r="Q109" s="190">
        <v>0</v>
      </c>
      <c r="R109" s="190">
        <v>0</v>
      </c>
      <c r="S109" s="190">
        <v>270</v>
      </c>
      <c r="T109" s="222">
        <v>219</v>
      </c>
      <c r="U109" s="223">
        <f t="shared" si="1"/>
        <v>1439</v>
      </c>
    </row>
    <row r="110" spans="1:21" ht="10.5" customHeight="1" x14ac:dyDescent="0.25">
      <c r="A110" s="40"/>
      <c r="B110" s="24">
        <v>96</v>
      </c>
      <c r="C110" s="24"/>
      <c r="D110" s="24"/>
      <c r="E110" s="193">
        <v>528</v>
      </c>
      <c r="F110" s="195">
        <v>46</v>
      </c>
      <c r="G110" s="194">
        <v>0</v>
      </c>
      <c r="H110" s="194">
        <v>0</v>
      </c>
      <c r="I110" s="194">
        <v>0</v>
      </c>
      <c r="J110" s="194">
        <v>0</v>
      </c>
      <c r="K110" s="194">
        <v>0</v>
      </c>
      <c r="L110" s="194">
        <v>0</v>
      </c>
      <c r="M110" s="194">
        <v>0</v>
      </c>
      <c r="N110" s="194">
        <v>0</v>
      </c>
      <c r="O110" s="194">
        <v>0</v>
      </c>
      <c r="P110" s="194">
        <v>0</v>
      </c>
      <c r="Q110" s="194">
        <v>0</v>
      </c>
      <c r="R110" s="194">
        <v>0</v>
      </c>
      <c r="S110" s="194">
        <v>209</v>
      </c>
      <c r="T110" s="221">
        <v>180</v>
      </c>
      <c r="U110" s="192">
        <f t="shared" si="1"/>
        <v>963</v>
      </c>
    </row>
    <row r="111" spans="1:21" ht="10.5" customHeight="1" x14ac:dyDescent="0.25">
      <c r="A111" s="37"/>
      <c r="B111" s="38">
        <v>97</v>
      </c>
      <c r="C111" s="38"/>
      <c r="D111" s="38"/>
      <c r="E111" s="189">
        <v>469</v>
      </c>
      <c r="F111" s="191">
        <v>42</v>
      </c>
      <c r="G111" s="190">
        <v>0</v>
      </c>
      <c r="H111" s="190">
        <v>0</v>
      </c>
      <c r="I111" s="190">
        <v>0</v>
      </c>
      <c r="J111" s="190">
        <v>0</v>
      </c>
      <c r="K111" s="190">
        <v>0</v>
      </c>
      <c r="L111" s="190">
        <v>0</v>
      </c>
      <c r="M111" s="190">
        <v>0</v>
      </c>
      <c r="N111" s="190">
        <v>0</v>
      </c>
      <c r="O111" s="190">
        <v>0</v>
      </c>
      <c r="P111" s="190">
        <v>0</v>
      </c>
      <c r="Q111" s="190">
        <v>0</v>
      </c>
      <c r="R111" s="190">
        <v>0</v>
      </c>
      <c r="S111" s="190">
        <v>172</v>
      </c>
      <c r="T111" s="222">
        <v>148</v>
      </c>
      <c r="U111" s="223">
        <f t="shared" si="1"/>
        <v>831</v>
      </c>
    </row>
    <row r="112" spans="1:21" ht="10.5" customHeight="1" x14ac:dyDescent="0.25">
      <c r="A112" s="40"/>
      <c r="B112" s="24">
        <v>98</v>
      </c>
      <c r="C112" s="24"/>
      <c r="D112" s="24"/>
      <c r="E112" s="193">
        <v>415</v>
      </c>
      <c r="F112" s="195">
        <v>44</v>
      </c>
      <c r="G112" s="194">
        <v>0</v>
      </c>
      <c r="H112" s="194">
        <v>0</v>
      </c>
      <c r="I112" s="194">
        <v>0</v>
      </c>
      <c r="J112" s="194">
        <v>0</v>
      </c>
      <c r="K112" s="194">
        <v>0</v>
      </c>
      <c r="L112" s="194">
        <v>0</v>
      </c>
      <c r="M112" s="194">
        <v>0</v>
      </c>
      <c r="N112" s="194">
        <v>0</v>
      </c>
      <c r="O112" s="194">
        <v>0</v>
      </c>
      <c r="P112" s="194">
        <v>0</v>
      </c>
      <c r="Q112" s="194">
        <v>0</v>
      </c>
      <c r="R112" s="194">
        <v>0</v>
      </c>
      <c r="S112" s="194">
        <v>152</v>
      </c>
      <c r="T112" s="221">
        <v>172</v>
      </c>
      <c r="U112" s="192">
        <f t="shared" si="1"/>
        <v>783</v>
      </c>
    </row>
    <row r="113" spans="1:21" ht="10.5" customHeight="1" x14ac:dyDescent="0.25">
      <c r="A113" s="37"/>
      <c r="B113" s="38">
        <v>99</v>
      </c>
      <c r="C113" s="38"/>
      <c r="D113" s="38"/>
      <c r="E113" s="189">
        <v>212</v>
      </c>
      <c r="F113" s="191">
        <v>4</v>
      </c>
      <c r="G113" s="190">
        <v>0</v>
      </c>
      <c r="H113" s="190">
        <v>0</v>
      </c>
      <c r="I113" s="190">
        <v>0</v>
      </c>
      <c r="J113" s="190">
        <v>0</v>
      </c>
      <c r="K113" s="190">
        <v>0</v>
      </c>
      <c r="L113" s="190">
        <v>0</v>
      </c>
      <c r="M113" s="190">
        <v>0</v>
      </c>
      <c r="N113" s="190">
        <v>0</v>
      </c>
      <c r="O113" s="190">
        <v>0</v>
      </c>
      <c r="P113" s="190">
        <v>0</v>
      </c>
      <c r="Q113" s="190">
        <v>0</v>
      </c>
      <c r="R113" s="190">
        <v>0</v>
      </c>
      <c r="S113" s="190">
        <v>74</v>
      </c>
      <c r="T113" s="225">
        <v>76</v>
      </c>
      <c r="U113" s="223">
        <f t="shared" si="1"/>
        <v>366</v>
      </c>
    </row>
    <row r="114" spans="1:21" ht="10.5" customHeight="1" x14ac:dyDescent="0.25">
      <c r="A114" s="33" t="s">
        <v>53</v>
      </c>
      <c r="B114" s="24" t="s">
        <v>269</v>
      </c>
      <c r="C114" s="34" t="s">
        <v>55</v>
      </c>
      <c r="D114" s="24"/>
      <c r="E114" s="193">
        <v>30</v>
      </c>
      <c r="F114" s="197">
        <v>10</v>
      </c>
      <c r="G114" s="193">
        <v>0</v>
      </c>
      <c r="H114" s="198">
        <v>0</v>
      </c>
      <c r="I114" s="198">
        <v>0</v>
      </c>
      <c r="J114" s="198">
        <v>0</v>
      </c>
      <c r="K114" s="198">
        <v>0</v>
      </c>
      <c r="L114" s="198">
        <v>0</v>
      </c>
      <c r="M114" s="198">
        <v>0</v>
      </c>
      <c r="N114" s="198">
        <v>0</v>
      </c>
      <c r="O114" s="198">
        <v>0</v>
      </c>
      <c r="P114" s="198">
        <v>0</v>
      </c>
      <c r="Q114" s="198">
        <v>0</v>
      </c>
      <c r="R114" s="198">
        <v>0</v>
      </c>
      <c r="S114" s="198">
        <v>214</v>
      </c>
      <c r="T114" s="197">
        <v>316</v>
      </c>
      <c r="U114" s="192">
        <f t="shared" si="1"/>
        <v>570</v>
      </c>
    </row>
    <row r="115" spans="1:21" s="23" customFormat="1" ht="13.5" customHeight="1" thickBot="1" x14ac:dyDescent="0.35">
      <c r="A115" s="409" t="s">
        <v>8</v>
      </c>
      <c r="B115" s="404"/>
      <c r="C115" s="404"/>
      <c r="D115" s="404"/>
      <c r="E115" s="405">
        <f>SUM(E14:E114)</f>
        <v>62849</v>
      </c>
      <c r="F115" s="406">
        <f t="shared" ref="F115:T115" si="2">SUM(F14:F114)</f>
        <v>20738</v>
      </c>
      <c r="G115" s="405">
        <f t="shared" si="2"/>
        <v>0</v>
      </c>
      <c r="H115" s="407">
        <f t="shared" si="2"/>
        <v>0</v>
      </c>
      <c r="I115" s="407">
        <f t="shared" si="2"/>
        <v>0</v>
      </c>
      <c r="J115" s="407">
        <f t="shared" si="2"/>
        <v>0</v>
      </c>
      <c r="K115" s="407">
        <f t="shared" si="2"/>
        <v>0</v>
      </c>
      <c r="L115" s="407">
        <f t="shared" si="2"/>
        <v>0</v>
      </c>
      <c r="M115" s="407">
        <f t="shared" si="2"/>
        <v>0</v>
      </c>
      <c r="N115" s="407">
        <f t="shared" si="2"/>
        <v>0</v>
      </c>
      <c r="O115" s="407">
        <f t="shared" si="2"/>
        <v>0</v>
      </c>
      <c r="P115" s="407">
        <f t="shared" si="2"/>
        <v>0</v>
      </c>
      <c r="Q115" s="407">
        <f t="shared" si="2"/>
        <v>0</v>
      </c>
      <c r="R115" s="407">
        <f>SUM(R14:R114)</f>
        <v>0</v>
      </c>
      <c r="S115" s="407">
        <f t="shared" si="2"/>
        <v>175083</v>
      </c>
      <c r="T115" s="406">
        <f t="shared" si="2"/>
        <v>162335</v>
      </c>
      <c r="U115" s="408">
        <f t="shared" si="1"/>
        <v>421005</v>
      </c>
    </row>
    <row r="116" spans="1:21" ht="4.5" customHeight="1" x14ac:dyDescent="0.25">
      <c r="A116" s="44"/>
      <c r="B116" s="44"/>
      <c r="C116" s="44"/>
      <c r="D116" s="44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</row>
    <row r="117" spans="1:21" ht="11.15" customHeight="1" x14ac:dyDescent="0.25">
      <c r="A117" s="46" t="s">
        <v>311</v>
      </c>
      <c r="B117" s="24"/>
      <c r="C117" s="24"/>
      <c r="D117" s="24"/>
    </row>
    <row r="118" spans="1:21" ht="9" customHeight="1" x14ac:dyDescent="0.25">
      <c r="A118" s="24"/>
      <c r="B118" s="24"/>
      <c r="C118" s="24"/>
      <c r="D118" s="24"/>
    </row>
    <row r="119" spans="1:21" ht="9" customHeight="1" x14ac:dyDescent="0.25">
      <c r="A119" s="24"/>
      <c r="B119" s="24"/>
      <c r="C119" s="24"/>
      <c r="D119" s="24"/>
    </row>
    <row r="120" spans="1:21" ht="9" customHeight="1" x14ac:dyDescent="0.25">
      <c r="A120" s="24"/>
      <c r="B120" s="24"/>
      <c r="C120" s="24"/>
      <c r="D120" s="24"/>
    </row>
    <row r="121" spans="1:21" ht="9" customHeight="1" x14ac:dyDescent="0.25">
      <c r="A121" s="24"/>
      <c r="B121" s="24"/>
      <c r="C121" s="24"/>
      <c r="D121" s="24"/>
    </row>
    <row r="122" spans="1:21" ht="9" customHeight="1" x14ac:dyDescent="0.25">
      <c r="A122" s="24"/>
      <c r="B122" s="24"/>
      <c r="C122" s="24"/>
      <c r="D122" s="24"/>
    </row>
    <row r="123" spans="1:21" ht="9" customHeight="1" x14ac:dyDescent="0.25">
      <c r="A123" s="24"/>
      <c r="B123" s="24"/>
      <c r="C123" s="24"/>
      <c r="D123" s="24"/>
    </row>
    <row r="124" spans="1:21" ht="9" customHeight="1" x14ac:dyDescent="0.25">
      <c r="A124" s="24"/>
      <c r="B124" s="24"/>
      <c r="C124" s="24"/>
      <c r="D124" s="24"/>
    </row>
    <row r="125" spans="1:21" ht="11.15" customHeight="1" x14ac:dyDescent="0.25">
      <c r="A125" s="24"/>
      <c r="B125" s="24"/>
      <c r="C125" s="24"/>
      <c r="D125" s="24"/>
    </row>
    <row r="126" spans="1:21" ht="9" customHeight="1" x14ac:dyDescent="0.25">
      <c r="A126" s="24"/>
      <c r="B126" s="24"/>
      <c r="C126" s="24"/>
      <c r="D126" s="24"/>
    </row>
    <row r="127" spans="1:21" ht="9" customHeight="1" x14ac:dyDescent="0.25">
      <c r="A127" s="24"/>
      <c r="B127" s="24"/>
      <c r="C127" s="24"/>
      <c r="D127" s="24"/>
      <c r="I127" s="48"/>
      <c r="K127" s="48"/>
    </row>
    <row r="128" spans="1:21" ht="10" customHeight="1" x14ac:dyDescent="0.25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</row>
    <row r="129" spans="1:21" ht="9" customHeight="1" x14ac:dyDescent="0.25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</row>
    <row r="130" spans="1:21" ht="9" customHeight="1" x14ac:dyDescent="0.25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</row>
    <row r="131" spans="1:21" x14ac:dyDescent="0.25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</row>
    <row r="132" spans="1:21" ht="9" customHeight="1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</row>
    <row r="133" spans="1:21" ht="9" customHeight="1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</row>
    <row r="134" spans="1:21" ht="9" customHeight="1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</row>
    <row r="135" spans="1:21" ht="9" customHeight="1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</row>
    <row r="136" spans="1:21" ht="9" customHeight="1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</row>
    <row r="137" spans="1:21" ht="9" customHeight="1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</row>
    <row r="138" spans="1:21" ht="9" customHeight="1" x14ac:dyDescent="0.25">
      <c r="A138" s="24"/>
      <c r="B138" s="24"/>
      <c r="C138" s="24"/>
      <c r="D138" s="24"/>
    </row>
    <row r="139" spans="1:21" ht="9" customHeight="1" x14ac:dyDescent="0.25">
      <c r="A139" s="24"/>
      <c r="B139" s="24"/>
      <c r="C139" s="24"/>
      <c r="D139" s="24"/>
    </row>
    <row r="140" spans="1:21" ht="9" customHeight="1" x14ac:dyDescent="0.25">
      <c r="A140" s="24"/>
      <c r="B140" s="24"/>
      <c r="C140" s="24"/>
      <c r="D140" s="24"/>
    </row>
    <row r="141" spans="1:21" ht="9" customHeight="1" x14ac:dyDescent="0.25">
      <c r="A141" s="24"/>
      <c r="B141" s="24"/>
      <c r="C141" s="24"/>
      <c r="D141" s="24"/>
    </row>
    <row r="142" spans="1:21" ht="9" customHeight="1" x14ac:dyDescent="0.25">
      <c r="A142" s="24"/>
      <c r="B142" s="24"/>
      <c r="C142" s="24"/>
      <c r="D142" s="24"/>
    </row>
    <row r="143" spans="1:21" ht="9" customHeight="1" x14ac:dyDescent="0.25">
      <c r="A143" s="24"/>
      <c r="B143" s="24"/>
      <c r="C143" s="24"/>
      <c r="D143" s="24"/>
    </row>
    <row r="144" spans="1:21" ht="9" customHeight="1" x14ac:dyDescent="0.25">
      <c r="A144" s="24"/>
      <c r="B144" s="24"/>
      <c r="C144" s="24"/>
      <c r="D144" s="24"/>
    </row>
    <row r="145" spans="1:4" ht="9" customHeight="1" x14ac:dyDescent="0.25">
      <c r="A145" s="24"/>
      <c r="B145" s="24"/>
      <c r="C145" s="24"/>
      <c r="D145" s="24"/>
    </row>
    <row r="146" spans="1:4" ht="9" customHeight="1" x14ac:dyDescent="0.25">
      <c r="A146" s="24"/>
      <c r="B146" s="24"/>
      <c r="C146" s="24"/>
      <c r="D146" s="24"/>
    </row>
    <row r="147" spans="1:4" ht="9" customHeight="1" x14ac:dyDescent="0.25">
      <c r="A147" s="24"/>
      <c r="B147" s="24"/>
      <c r="C147" s="24"/>
      <c r="D147" s="24"/>
    </row>
    <row r="148" spans="1:4" ht="9" customHeight="1" x14ac:dyDescent="0.25">
      <c r="A148" s="24"/>
      <c r="B148" s="24"/>
      <c r="C148" s="24"/>
      <c r="D148" s="24"/>
    </row>
    <row r="149" spans="1:4" ht="9" customHeight="1" x14ac:dyDescent="0.25">
      <c r="A149" s="24"/>
      <c r="B149" s="24"/>
      <c r="C149" s="24"/>
      <c r="D149" s="24"/>
    </row>
    <row r="150" spans="1:4" ht="9" customHeight="1" x14ac:dyDescent="0.25">
      <c r="A150" s="24"/>
      <c r="B150" s="24"/>
      <c r="C150" s="24"/>
      <c r="D150" s="24"/>
    </row>
    <row r="151" spans="1:4" ht="9" customHeight="1" x14ac:dyDescent="0.25">
      <c r="A151" s="24"/>
      <c r="B151" s="24"/>
      <c r="C151" s="24"/>
      <c r="D151" s="24"/>
    </row>
    <row r="152" spans="1:4" ht="9" customHeight="1" x14ac:dyDescent="0.25">
      <c r="A152" s="24"/>
      <c r="B152" s="24"/>
      <c r="C152" s="24"/>
      <c r="D152" s="24"/>
    </row>
    <row r="153" spans="1:4" ht="9" customHeight="1" x14ac:dyDescent="0.25">
      <c r="A153" s="24"/>
      <c r="B153" s="24"/>
      <c r="C153" s="24"/>
      <c r="D153" s="24"/>
    </row>
    <row r="154" spans="1:4" ht="9" customHeight="1" x14ac:dyDescent="0.25">
      <c r="A154" s="24"/>
      <c r="B154" s="24"/>
      <c r="C154" s="24"/>
      <c r="D154" s="24"/>
    </row>
    <row r="155" spans="1:4" ht="9" customHeight="1" x14ac:dyDescent="0.25">
      <c r="A155" s="24"/>
      <c r="B155" s="24"/>
      <c r="C155" s="24"/>
      <c r="D155" s="24"/>
    </row>
    <row r="156" spans="1:4" ht="9" customHeight="1" x14ac:dyDescent="0.25">
      <c r="A156" s="24"/>
      <c r="B156" s="24"/>
      <c r="C156" s="24"/>
      <c r="D156" s="24"/>
    </row>
    <row r="157" spans="1:4" ht="9" customHeight="1" x14ac:dyDescent="0.25">
      <c r="A157" s="24"/>
      <c r="B157" s="24"/>
      <c r="C157" s="24"/>
      <c r="D157" s="24"/>
    </row>
    <row r="158" spans="1:4" ht="9" customHeight="1" x14ac:dyDescent="0.25">
      <c r="A158" s="24"/>
      <c r="B158" s="24"/>
      <c r="C158" s="24"/>
      <c r="D158" s="24"/>
    </row>
    <row r="159" spans="1:4" ht="9" customHeight="1" x14ac:dyDescent="0.25">
      <c r="A159" s="24"/>
      <c r="B159" s="24"/>
      <c r="C159" s="24"/>
      <c r="D159" s="24"/>
    </row>
    <row r="160" spans="1:4" ht="9" customHeight="1" x14ac:dyDescent="0.25">
      <c r="A160" s="24"/>
      <c r="B160" s="24"/>
      <c r="C160" s="24"/>
      <c r="D160" s="24"/>
    </row>
    <row r="161" spans="1:4" ht="9" customHeight="1" x14ac:dyDescent="0.25">
      <c r="A161" s="24"/>
      <c r="B161" s="24"/>
      <c r="C161" s="24"/>
      <c r="D161" s="24"/>
    </row>
    <row r="162" spans="1:4" ht="9" customHeight="1" x14ac:dyDescent="0.25">
      <c r="A162" s="24"/>
      <c r="B162" s="24"/>
      <c r="C162" s="24"/>
      <c r="D162" s="24"/>
    </row>
    <row r="163" spans="1:4" ht="9" customHeight="1" x14ac:dyDescent="0.25">
      <c r="A163" s="24"/>
      <c r="B163" s="24"/>
      <c r="C163" s="24"/>
      <c r="D163" s="24"/>
    </row>
    <row r="164" spans="1:4" ht="9" customHeight="1" x14ac:dyDescent="0.25">
      <c r="A164" s="24"/>
      <c r="B164" s="24"/>
      <c r="C164" s="24"/>
      <c r="D164" s="24"/>
    </row>
    <row r="165" spans="1:4" ht="9" customHeight="1" x14ac:dyDescent="0.25">
      <c r="A165" s="24"/>
      <c r="B165" s="24"/>
      <c r="C165" s="24"/>
      <c r="D165" s="24"/>
    </row>
    <row r="166" spans="1:4" ht="9" customHeight="1" x14ac:dyDescent="0.25">
      <c r="A166" s="24"/>
      <c r="B166" s="24"/>
      <c r="C166" s="24"/>
      <c r="D166" s="24"/>
    </row>
    <row r="167" spans="1:4" ht="9" customHeight="1" x14ac:dyDescent="0.25">
      <c r="A167" s="24"/>
      <c r="B167" s="24"/>
      <c r="C167" s="24"/>
      <c r="D167" s="24"/>
    </row>
    <row r="168" spans="1:4" ht="9" customHeight="1" x14ac:dyDescent="0.25">
      <c r="A168" s="24"/>
      <c r="B168" s="24"/>
      <c r="C168" s="24"/>
      <c r="D168" s="24"/>
    </row>
    <row r="169" spans="1:4" ht="9" customHeight="1" x14ac:dyDescent="0.25">
      <c r="A169" s="24"/>
      <c r="B169" s="24"/>
      <c r="C169" s="24"/>
      <c r="D169" s="24"/>
    </row>
    <row r="170" spans="1:4" ht="9" customHeight="1" x14ac:dyDescent="0.25">
      <c r="A170" s="24"/>
      <c r="B170" s="24"/>
      <c r="C170" s="24"/>
      <c r="D170" s="24"/>
    </row>
    <row r="171" spans="1:4" ht="9" customHeight="1" x14ac:dyDescent="0.25">
      <c r="A171" s="24"/>
      <c r="B171" s="24"/>
      <c r="C171" s="24"/>
      <c r="D171" s="24"/>
    </row>
    <row r="172" spans="1:4" ht="9" customHeight="1" x14ac:dyDescent="0.25">
      <c r="A172" s="24"/>
      <c r="B172" s="24"/>
      <c r="C172" s="24"/>
      <c r="D172" s="24"/>
    </row>
    <row r="173" spans="1:4" ht="9" customHeight="1" x14ac:dyDescent="0.25">
      <c r="A173" s="24"/>
      <c r="B173" s="24"/>
      <c r="C173" s="24"/>
      <c r="D173" s="24"/>
    </row>
    <row r="174" spans="1:4" ht="9" customHeight="1" x14ac:dyDescent="0.25">
      <c r="A174" s="24"/>
      <c r="B174" s="24"/>
      <c r="C174" s="24"/>
      <c r="D174" s="24"/>
    </row>
    <row r="175" spans="1:4" ht="9" customHeight="1" x14ac:dyDescent="0.25">
      <c r="A175" s="24"/>
      <c r="B175" s="24"/>
      <c r="C175" s="24"/>
      <c r="D175" s="24"/>
    </row>
    <row r="176" spans="1:4" ht="9" customHeight="1" x14ac:dyDescent="0.25">
      <c r="A176" s="24"/>
      <c r="B176" s="24"/>
      <c r="C176" s="24"/>
      <c r="D176" s="24"/>
    </row>
    <row r="177" spans="1:4" ht="9" customHeight="1" x14ac:dyDescent="0.25">
      <c r="A177" s="24"/>
      <c r="B177" s="24"/>
      <c r="C177" s="24"/>
      <c r="D177" s="24"/>
    </row>
    <row r="178" spans="1:4" ht="9" customHeight="1" x14ac:dyDescent="0.25">
      <c r="A178" s="24"/>
      <c r="B178" s="24"/>
      <c r="C178" s="24"/>
      <c r="D178" s="24"/>
    </row>
    <row r="179" spans="1:4" ht="9" customHeight="1" x14ac:dyDescent="0.25">
      <c r="A179" s="24"/>
      <c r="B179" s="24"/>
      <c r="C179" s="24"/>
      <c r="D179" s="24"/>
    </row>
    <row r="180" spans="1:4" ht="9" customHeight="1" x14ac:dyDescent="0.25">
      <c r="A180" s="24"/>
      <c r="B180" s="24"/>
      <c r="C180" s="24"/>
      <c r="D180" s="24"/>
    </row>
    <row r="181" spans="1:4" ht="9" customHeight="1" x14ac:dyDescent="0.25">
      <c r="A181" s="24"/>
      <c r="B181" s="24"/>
      <c r="C181" s="24"/>
      <c r="D181" s="24"/>
    </row>
    <row r="182" spans="1:4" ht="9" customHeight="1" x14ac:dyDescent="0.25">
      <c r="A182" s="24"/>
      <c r="B182" s="24"/>
      <c r="C182" s="24"/>
      <c r="D182" s="24"/>
    </row>
    <row r="183" spans="1:4" ht="9" customHeight="1" x14ac:dyDescent="0.25">
      <c r="A183" s="24"/>
      <c r="B183" s="24"/>
      <c r="C183" s="24"/>
      <c r="D183" s="24"/>
    </row>
    <row r="184" spans="1:4" ht="9" customHeight="1" x14ac:dyDescent="0.25">
      <c r="A184" s="24"/>
      <c r="B184" s="24"/>
      <c r="C184" s="24"/>
      <c r="D184" s="24"/>
    </row>
    <row r="185" spans="1:4" ht="9" customHeight="1" x14ac:dyDescent="0.25">
      <c r="A185" s="24"/>
      <c r="B185" s="24"/>
      <c r="C185" s="24"/>
      <c r="D185" s="24"/>
    </row>
    <row r="186" spans="1:4" ht="9" customHeight="1" x14ac:dyDescent="0.25">
      <c r="A186" s="24"/>
      <c r="B186" s="24"/>
      <c r="C186" s="24"/>
      <c r="D186" s="24"/>
    </row>
    <row r="187" spans="1:4" ht="9" customHeight="1" x14ac:dyDescent="0.25">
      <c r="A187" s="24"/>
      <c r="B187" s="24"/>
      <c r="C187" s="24"/>
      <c r="D187" s="24"/>
    </row>
    <row r="188" spans="1:4" ht="10" customHeight="1" x14ac:dyDescent="0.3">
      <c r="A188" s="23"/>
      <c r="B188" s="24"/>
      <c r="C188" s="24"/>
    </row>
    <row r="202" ht="11.15" customHeight="1" x14ac:dyDescent="0.25"/>
  </sheetData>
  <mergeCells count="18">
    <mergeCell ref="M12:N12"/>
    <mergeCell ref="O12:P12"/>
    <mergeCell ref="Q12:R12"/>
    <mergeCell ref="A9:U9"/>
    <mergeCell ref="A11:D11"/>
    <mergeCell ref="E11:F11"/>
    <mergeCell ref="G11:T11"/>
    <mergeCell ref="A12:D12"/>
    <mergeCell ref="E12:F12"/>
    <mergeCell ref="G12:H12"/>
    <mergeCell ref="I12:J12"/>
    <mergeCell ref="K12:L12"/>
    <mergeCell ref="A8:U8"/>
    <mergeCell ref="A2:U2"/>
    <mergeCell ref="A3:U3"/>
    <mergeCell ref="A5:U5"/>
    <mergeCell ref="A6:U6"/>
    <mergeCell ref="A7:U7"/>
  </mergeCells>
  <printOptions horizontalCentered="1"/>
  <pageMargins left="0.31496062992125984" right="0.19685039370078741" top="0.39370078740157483" bottom="0.23622047244094491" header="0" footer="0.23622047244094491"/>
  <pageSetup scale="85" firstPageNumber="11" fitToHeight="0" orientation="landscape" useFirstPageNumber="1" r:id="rId1"/>
  <headerFooter>
    <oddFooter>&amp;R&amp;8&amp;P</oddFooter>
  </headerFooter>
  <rowBreaks count="2" manualBreakCount="2">
    <brk id="47" max="20" man="1"/>
    <brk id="81" max="20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2D6C2-8436-4D25-B607-17BA9557F4B6}">
  <sheetPr syncVertical="1" syncRef="A1" transitionEvaluation="1">
    <pageSetUpPr fitToPage="1"/>
  </sheetPr>
  <dimension ref="A1:W188"/>
  <sheetViews>
    <sheetView showGridLines="0" view="pageBreakPreview" zoomScale="70" zoomScaleNormal="75" zoomScaleSheetLayoutView="70" workbookViewId="0"/>
  </sheetViews>
  <sheetFormatPr baseColWidth="10" defaultColWidth="6.7265625" defaultRowHeight="12.5" x14ac:dyDescent="0.25"/>
  <cols>
    <col min="1" max="1" width="2.453125" style="25" customWidth="1"/>
    <col min="2" max="2" width="2.7265625" style="25" customWidth="1"/>
    <col min="3" max="3" width="3.26953125" style="25" customWidth="1"/>
    <col min="4" max="4" width="8" style="25" customWidth="1"/>
    <col min="5" max="6" width="7.1796875" style="25" customWidth="1"/>
    <col min="7" max="7" width="9.08984375" style="25" bestFit="1" customWidth="1"/>
    <col min="8" max="8" width="8.81640625" style="25" bestFit="1" customWidth="1"/>
    <col min="9" max="9" width="8.54296875" style="25" bestFit="1" customWidth="1"/>
    <col min="10" max="10" width="8.81640625" style="25" bestFit="1" customWidth="1"/>
    <col min="11" max="11" width="8.08984375" style="25" bestFit="1" customWidth="1"/>
    <col min="12" max="12" width="7.08984375" style="25" bestFit="1" customWidth="1"/>
    <col min="13" max="16" width="7.36328125" style="25" bestFit="1" customWidth="1"/>
    <col min="17" max="17" width="6.1796875" style="25" bestFit="1" customWidth="1"/>
    <col min="18" max="18" width="6.453125" style="25" customWidth="1"/>
    <col min="19" max="19" width="10.81640625" style="25" bestFit="1" customWidth="1"/>
    <col min="20" max="20" width="9" style="25" bestFit="1" customWidth="1"/>
    <col min="21" max="21" width="11.1796875" style="25" bestFit="1" customWidth="1"/>
    <col min="22" max="22" width="10.1796875" style="25" bestFit="1" customWidth="1"/>
    <col min="23" max="16384" width="6.7265625" style="25"/>
  </cols>
  <sheetData>
    <row r="1" spans="1:22" ht="12" customHeight="1" x14ac:dyDescent="0.25"/>
    <row r="2" spans="1:22" ht="12" customHeight="1" x14ac:dyDescent="0.25">
      <c r="A2" s="722" t="s">
        <v>36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  <c r="Q2" s="722"/>
      <c r="R2" s="722"/>
      <c r="S2" s="722"/>
      <c r="T2" s="722"/>
      <c r="U2" s="722"/>
    </row>
    <row r="3" spans="1:22" ht="13.5" customHeight="1" x14ac:dyDescent="0.25">
      <c r="A3" s="722" t="s">
        <v>37</v>
      </c>
      <c r="B3" s="722"/>
      <c r="C3" s="722"/>
      <c r="D3" s="722"/>
      <c r="E3" s="722"/>
      <c r="F3" s="722"/>
      <c r="G3" s="722"/>
      <c r="H3" s="722"/>
      <c r="I3" s="722"/>
      <c r="J3" s="722"/>
      <c r="K3" s="722"/>
      <c r="L3" s="722"/>
      <c r="M3" s="722"/>
      <c r="N3" s="722"/>
      <c r="O3" s="722"/>
      <c r="P3" s="722"/>
      <c r="Q3" s="722"/>
      <c r="R3" s="722"/>
      <c r="S3" s="722"/>
      <c r="T3" s="722"/>
      <c r="U3" s="722"/>
    </row>
    <row r="4" spans="1:22" ht="12" customHeight="1" x14ac:dyDescent="0.25">
      <c r="A4" s="723"/>
      <c r="B4" s="723"/>
      <c r="C4" s="723"/>
      <c r="D4" s="723"/>
      <c r="E4" s="723"/>
      <c r="F4" s="723"/>
      <c r="G4" s="723"/>
      <c r="H4" s="723"/>
      <c r="I4" s="723"/>
      <c r="J4" s="723"/>
      <c r="K4" s="723"/>
      <c r="L4" s="723"/>
      <c r="M4" s="723"/>
      <c r="N4" s="723"/>
      <c r="O4" s="723"/>
      <c r="P4" s="723"/>
      <c r="Q4" s="723"/>
      <c r="R4" s="723"/>
      <c r="S4" s="723"/>
      <c r="T4" s="723"/>
      <c r="U4" s="723"/>
    </row>
    <row r="5" spans="1:22" ht="12" customHeight="1" x14ac:dyDescent="0.25">
      <c r="A5" s="724" t="str">
        <f>'1 Total'!A4:N4</f>
        <v>DICIEMBRE DE 2020</v>
      </c>
      <c r="B5" s="724"/>
      <c r="C5" s="724"/>
      <c r="D5" s="724"/>
      <c r="E5" s="724"/>
      <c r="F5" s="724"/>
      <c r="G5" s="724"/>
      <c r="H5" s="724"/>
      <c r="I5" s="724"/>
      <c r="J5" s="724"/>
      <c r="K5" s="724"/>
      <c r="L5" s="724"/>
      <c r="M5" s="724"/>
      <c r="N5" s="724"/>
      <c r="O5" s="724"/>
      <c r="P5" s="724"/>
      <c r="Q5" s="724"/>
      <c r="R5" s="724"/>
      <c r="S5" s="724"/>
      <c r="T5" s="724"/>
      <c r="U5" s="724"/>
    </row>
    <row r="6" spans="1:22" ht="12" customHeight="1" x14ac:dyDescent="0.25">
      <c r="A6" s="725"/>
      <c r="B6" s="725"/>
      <c r="C6" s="725"/>
      <c r="D6" s="725"/>
      <c r="E6" s="725"/>
      <c r="F6" s="725"/>
      <c r="G6" s="725"/>
      <c r="H6" s="725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  <c r="T6" s="725"/>
      <c r="U6" s="725"/>
    </row>
    <row r="7" spans="1:22" ht="12" customHeight="1" x14ac:dyDescent="0.25">
      <c r="A7" s="721" t="s">
        <v>58</v>
      </c>
      <c r="B7" s="721"/>
      <c r="C7" s="721"/>
      <c r="D7" s="721"/>
      <c r="E7" s="721"/>
      <c r="F7" s="721"/>
      <c r="G7" s="721"/>
      <c r="H7" s="721"/>
      <c r="I7" s="721"/>
      <c r="J7" s="721"/>
      <c r="K7" s="721"/>
      <c r="L7" s="721"/>
      <c r="M7" s="721"/>
      <c r="N7" s="721"/>
      <c r="O7" s="721"/>
      <c r="P7" s="721"/>
      <c r="Q7" s="721"/>
      <c r="R7" s="721"/>
      <c r="S7" s="721"/>
      <c r="T7" s="721"/>
      <c r="U7" s="721"/>
    </row>
    <row r="8" spans="1:22" ht="12" customHeight="1" x14ac:dyDescent="0.25">
      <c r="A8" s="721"/>
      <c r="B8" s="721"/>
      <c r="C8" s="721"/>
      <c r="D8" s="721"/>
      <c r="E8" s="721"/>
      <c r="F8" s="721"/>
      <c r="G8" s="721"/>
      <c r="H8" s="721"/>
      <c r="I8" s="721"/>
      <c r="J8" s="721"/>
      <c r="K8" s="721"/>
      <c r="L8" s="721"/>
      <c r="M8" s="721"/>
      <c r="N8" s="721"/>
      <c r="O8" s="721"/>
      <c r="P8" s="721"/>
      <c r="Q8" s="721"/>
      <c r="R8" s="721"/>
      <c r="S8" s="721"/>
      <c r="T8" s="721"/>
      <c r="U8" s="721"/>
    </row>
    <row r="9" spans="1:22" ht="12" customHeight="1" x14ac:dyDescent="0.25">
      <c r="A9" s="721"/>
      <c r="B9" s="721"/>
      <c r="C9" s="721"/>
      <c r="D9" s="721"/>
      <c r="E9" s="721"/>
      <c r="F9" s="721"/>
      <c r="G9" s="721"/>
      <c r="H9" s="721"/>
      <c r="I9" s="721"/>
      <c r="J9" s="721"/>
      <c r="K9" s="721"/>
      <c r="L9" s="721"/>
      <c r="M9" s="721"/>
      <c r="N9" s="721"/>
      <c r="O9" s="721"/>
      <c r="P9" s="721"/>
      <c r="Q9" s="721"/>
      <c r="R9" s="721"/>
      <c r="S9" s="721"/>
      <c r="T9" s="721"/>
      <c r="U9" s="721"/>
    </row>
    <row r="10" spans="1:22" ht="12" customHeight="1" thickBot="1" x14ac:dyDescent="0.3">
      <c r="A10" s="248"/>
      <c r="B10" s="248"/>
      <c r="C10" s="248"/>
      <c r="D10" s="248"/>
      <c r="E10" s="249">
        <v>2</v>
      </c>
      <c r="F10" s="249">
        <v>3</v>
      </c>
      <c r="G10" s="249">
        <v>4</v>
      </c>
      <c r="H10" s="249">
        <v>5</v>
      </c>
      <c r="I10" s="249">
        <v>6</v>
      </c>
      <c r="J10" s="249">
        <v>7</v>
      </c>
      <c r="K10" s="249">
        <v>8</v>
      </c>
      <c r="L10" s="249">
        <v>9</v>
      </c>
      <c r="M10" s="249">
        <v>10</v>
      </c>
      <c r="N10" s="249">
        <v>11</v>
      </c>
      <c r="O10" s="249">
        <v>12</v>
      </c>
      <c r="P10" s="249">
        <v>13</v>
      </c>
      <c r="Q10" s="249">
        <v>14</v>
      </c>
      <c r="R10" s="249">
        <v>15</v>
      </c>
      <c r="S10" s="249">
        <v>16</v>
      </c>
      <c r="T10" s="249">
        <v>17</v>
      </c>
      <c r="U10" s="248"/>
    </row>
    <row r="11" spans="1:22" s="23" customFormat="1" ht="11.15" customHeight="1" x14ac:dyDescent="0.3">
      <c r="A11" s="727" t="s">
        <v>39</v>
      </c>
      <c r="B11" s="728"/>
      <c r="C11" s="728"/>
      <c r="D11" s="728"/>
      <c r="E11" s="729" t="s">
        <v>40</v>
      </c>
      <c r="F11" s="730"/>
      <c r="G11" s="729" t="s">
        <v>41</v>
      </c>
      <c r="H11" s="731"/>
      <c r="I11" s="731"/>
      <c r="J11" s="731"/>
      <c r="K11" s="731"/>
      <c r="L11" s="731"/>
      <c r="M11" s="731"/>
      <c r="N11" s="731"/>
      <c r="O11" s="731"/>
      <c r="P11" s="731"/>
      <c r="Q11" s="731"/>
      <c r="R11" s="731"/>
      <c r="S11" s="731"/>
      <c r="T11" s="731"/>
      <c r="U11" s="27"/>
    </row>
    <row r="12" spans="1:22" s="23" customFormat="1" ht="11.15" customHeight="1" x14ac:dyDescent="0.3">
      <c r="A12" s="734" t="s">
        <v>42</v>
      </c>
      <c r="B12" s="735"/>
      <c r="C12" s="735"/>
      <c r="D12" s="735"/>
      <c r="E12" s="736" t="s">
        <v>43</v>
      </c>
      <c r="F12" s="737"/>
      <c r="G12" s="738" t="s">
        <v>44</v>
      </c>
      <c r="H12" s="733"/>
      <c r="I12" s="732" t="s">
        <v>45</v>
      </c>
      <c r="J12" s="733"/>
      <c r="K12" s="732" t="s">
        <v>46</v>
      </c>
      <c r="L12" s="733"/>
      <c r="M12" s="732" t="s">
        <v>47</v>
      </c>
      <c r="N12" s="733"/>
      <c r="O12" s="732" t="s">
        <v>48</v>
      </c>
      <c r="P12" s="733"/>
      <c r="Q12" s="732" t="s">
        <v>49</v>
      </c>
      <c r="R12" s="733"/>
      <c r="S12" s="410" t="s">
        <v>50</v>
      </c>
      <c r="T12" s="411"/>
      <c r="U12" s="412" t="s">
        <v>8</v>
      </c>
    </row>
    <row r="13" spans="1:22" s="23" customFormat="1" ht="11.15" customHeight="1" thickBot="1" x14ac:dyDescent="0.35">
      <c r="A13" s="28"/>
      <c r="B13" s="29"/>
      <c r="C13" s="29"/>
      <c r="D13" s="29"/>
      <c r="E13" s="425" t="s">
        <v>51</v>
      </c>
      <c r="F13" s="426" t="s">
        <v>52</v>
      </c>
      <c r="G13" s="427" t="s">
        <v>51</v>
      </c>
      <c r="H13" s="427" t="s">
        <v>52</v>
      </c>
      <c r="I13" s="427" t="s">
        <v>51</v>
      </c>
      <c r="J13" s="427" t="s">
        <v>52</v>
      </c>
      <c r="K13" s="427" t="s">
        <v>51</v>
      </c>
      <c r="L13" s="427" t="s">
        <v>52</v>
      </c>
      <c r="M13" s="427" t="s">
        <v>51</v>
      </c>
      <c r="N13" s="427" t="s">
        <v>52</v>
      </c>
      <c r="O13" s="427" t="s">
        <v>51</v>
      </c>
      <c r="P13" s="427" t="s">
        <v>52</v>
      </c>
      <c r="Q13" s="427" t="s">
        <v>51</v>
      </c>
      <c r="R13" s="427" t="s">
        <v>52</v>
      </c>
      <c r="S13" s="427" t="s">
        <v>51</v>
      </c>
      <c r="T13" s="428" t="s">
        <v>52</v>
      </c>
      <c r="U13" s="32"/>
    </row>
    <row r="14" spans="1:22" ht="10.5" customHeight="1" x14ac:dyDescent="0.25">
      <c r="A14" s="37"/>
      <c r="B14" s="38" t="s">
        <v>301</v>
      </c>
      <c r="C14" s="38"/>
      <c r="D14" s="38"/>
      <c r="E14" s="304">
        <f>+'2A (G)'!E14+'2B (G)'!E14</f>
        <v>0</v>
      </c>
      <c r="F14" s="316">
        <f>+'2A (G)'!F14+'2B (G)'!F14</f>
        <v>0</v>
      </c>
      <c r="G14" s="304">
        <f>+'2A (G)'!G14+'2B (G)'!G14</f>
        <v>29817</v>
      </c>
      <c r="H14" s="305">
        <f>+'2A (G)'!H14+'2B (G)'!H14</f>
        <v>28265</v>
      </c>
      <c r="I14" s="305">
        <f>+'2A (G)'!I14+'2B (G)'!I14</f>
        <v>57</v>
      </c>
      <c r="J14" s="305">
        <f>+'2A (G)'!J14+'2B (G)'!J14</f>
        <v>37</v>
      </c>
      <c r="K14" s="305">
        <f>+'2A (G)'!K14+'2B (G)'!K14</f>
        <v>0</v>
      </c>
      <c r="L14" s="305">
        <f>+'2A (G)'!L14+'2B (G)'!L14</f>
        <v>0</v>
      </c>
      <c r="M14" s="305">
        <f>+'2A (G)'!M14+'2B (G)'!M14</f>
        <v>130</v>
      </c>
      <c r="N14" s="305">
        <f>+'2A (G)'!N14+'2B (G)'!N14</f>
        <v>0</v>
      </c>
      <c r="O14" s="305">
        <f>+'2A (G)'!O14+'2B (G)'!O14</f>
        <v>0</v>
      </c>
      <c r="P14" s="305">
        <f>+'2A (G)'!P14+'2B (G)'!P14</f>
        <v>0</v>
      </c>
      <c r="Q14" s="305">
        <f>+'2A (G)'!Q14+'2B (G)'!Q14</f>
        <v>0</v>
      </c>
      <c r="R14" s="305">
        <f>+'2A (G)'!R14+'2B (G)'!R14</f>
        <v>0</v>
      </c>
      <c r="S14" s="305">
        <f>+'2A (G)'!S14+'2B (G)'!S14</f>
        <v>0</v>
      </c>
      <c r="T14" s="306">
        <f>+'2A (G)'!T14+'2B (G)'!T14</f>
        <v>0</v>
      </c>
      <c r="U14" s="302">
        <f>+'2A (G)'!U14+'2B (G)'!U14</f>
        <v>58306</v>
      </c>
      <c r="V14" s="47"/>
    </row>
    <row r="15" spans="1:22" ht="10.5" customHeight="1" x14ac:dyDescent="0.25">
      <c r="A15" s="40"/>
      <c r="B15" s="24">
        <v>16</v>
      </c>
      <c r="C15" s="24"/>
      <c r="D15" s="24"/>
      <c r="E15" s="307">
        <f>+'2A (G)'!E15+'2B (G)'!E15</f>
        <v>0</v>
      </c>
      <c r="F15" s="221">
        <f>+'2A (G)'!F15+'2B (G)'!F15</f>
        <v>0</v>
      </c>
      <c r="G15" s="307">
        <f>+'2A (G)'!G15+'2B (G)'!G15</f>
        <v>11050</v>
      </c>
      <c r="H15" s="194">
        <f>+'2A (G)'!H15+'2B (G)'!H15</f>
        <v>10406</v>
      </c>
      <c r="I15" s="194">
        <f>+'2A (G)'!I15+'2B (G)'!I15</f>
        <v>457</v>
      </c>
      <c r="J15" s="194">
        <f>+'2A (G)'!J15+'2B (G)'!J15</f>
        <v>2</v>
      </c>
      <c r="K15" s="194">
        <f>+'2A (G)'!K15+'2B (G)'!K15</f>
        <v>0</v>
      </c>
      <c r="L15" s="194">
        <f>+'2A (G)'!L15+'2B (G)'!L15</f>
        <v>0</v>
      </c>
      <c r="M15" s="194">
        <f>+'2A (G)'!M15+'2B (G)'!M15</f>
        <v>0</v>
      </c>
      <c r="N15" s="194">
        <f>+'2A (G)'!N15+'2B (G)'!N15</f>
        <v>0</v>
      </c>
      <c r="O15" s="194">
        <f>+'2A (G)'!O15+'2B (G)'!O15</f>
        <v>0</v>
      </c>
      <c r="P15" s="194">
        <f>+'2A (G)'!P15+'2B (G)'!P15</f>
        <v>0</v>
      </c>
      <c r="Q15" s="194">
        <f>+'2A (G)'!Q15+'2B (G)'!Q15</f>
        <v>0</v>
      </c>
      <c r="R15" s="194">
        <f>+'2A (G)'!R15+'2B (G)'!R15</f>
        <v>0</v>
      </c>
      <c r="S15" s="194">
        <f>+'2A (G)'!S15+'2B (G)'!S15</f>
        <v>0</v>
      </c>
      <c r="T15" s="308">
        <f>+'2A (G)'!T15+'2B (G)'!T15</f>
        <v>0</v>
      </c>
      <c r="U15" s="195">
        <f>+'2A (G)'!U15+'2B (G)'!U15</f>
        <v>21915</v>
      </c>
      <c r="V15" s="47"/>
    </row>
    <row r="16" spans="1:22" ht="10.5" customHeight="1" x14ac:dyDescent="0.25">
      <c r="A16" s="37"/>
      <c r="B16" s="38">
        <v>17</v>
      </c>
      <c r="C16" s="38"/>
      <c r="D16" s="38"/>
      <c r="E16" s="309">
        <f>+'2A (G)'!E16+'2B (G)'!E16</f>
        <v>0</v>
      </c>
      <c r="F16" s="222">
        <f>+'2A (G)'!F16+'2B (G)'!F16</f>
        <v>0</v>
      </c>
      <c r="G16" s="309">
        <f>+'2A (G)'!G16+'2B (G)'!G16</f>
        <v>19478</v>
      </c>
      <c r="H16" s="190">
        <f>+'2A (G)'!H16+'2B (G)'!H16</f>
        <v>16640</v>
      </c>
      <c r="I16" s="190">
        <f>+'2A (G)'!I16+'2B (G)'!I16</f>
        <v>24</v>
      </c>
      <c r="J16" s="190">
        <f>+'2A (G)'!J16+'2B (G)'!J16</f>
        <v>5</v>
      </c>
      <c r="K16" s="190">
        <f>+'2A (G)'!K16+'2B (G)'!K16</f>
        <v>0</v>
      </c>
      <c r="L16" s="190">
        <f>+'2A (G)'!L16+'2B (G)'!L16</f>
        <v>0</v>
      </c>
      <c r="M16" s="190">
        <f>+'2A (G)'!M16+'2B (G)'!M16</f>
        <v>0</v>
      </c>
      <c r="N16" s="190">
        <f>+'2A (G)'!N16+'2B (G)'!N16</f>
        <v>0</v>
      </c>
      <c r="O16" s="190">
        <f>+'2A (G)'!O16+'2B (G)'!O16</f>
        <v>0</v>
      </c>
      <c r="P16" s="190">
        <f>+'2A (G)'!P16+'2B (G)'!P16</f>
        <v>0</v>
      </c>
      <c r="Q16" s="190">
        <f>+'2A (G)'!Q16+'2B (G)'!Q16</f>
        <v>0</v>
      </c>
      <c r="R16" s="190">
        <f>+'2A (G)'!R16+'2B (G)'!R16</f>
        <v>0</v>
      </c>
      <c r="S16" s="190">
        <f>+'2A (G)'!S16+'2B (G)'!S16</f>
        <v>0</v>
      </c>
      <c r="T16" s="310">
        <f>+'2A (G)'!T16+'2B (G)'!T16</f>
        <v>0</v>
      </c>
      <c r="U16" s="302">
        <f>+'2A (G)'!U16+'2B (G)'!U16</f>
        <v>36147</v>
      </c>
      <c r="V16" s="47"/>
    </row>
    <row r="17" spans="1:22" ht="10.5" customHeight="1" x14ac:dyDescent="0.25">
      <c r="A17" s="40"/>
      <c r="B17" s="24">
        <v>18</v>
      </c>
      <c r="C17" s="24"/>
      <c r="D17" s="24"/>
      <c r="E17" s="307">
        <f>+'2A (G)'!E17+'2B (G)'!E17</f>
        <v>0</v>
      </c>
      <c r="F17" s="221">
        <f>+'2A (G)'!F17+'2B (G)'!F17</f>
        <v>0</v>
      </c>
      <c r="G17" s="307">
        <f>+'2A (G)'!G17+'2B (G)'!G17</f>
        <v>52395</v>
      </c>
      <c r="H17" s="194">
        <f>+'2A (G)'!H17+'2B (G)'!H17</f>
        <v>29668</v>
      </c>
      <c r="I17" s="194">
        <f>+'2A (G)'!I17+'2B (G)'!I17</f>
        <v>50165</v>
      </c>
      <c r="J17" s="194">
        <f>+'2A (G)'!J17+'2B (G)'!J17</f>
        <v>34</v>
      </c>
      <c r="K17" s="194">
        <f>+'2A (G)'!K17+'2B (G)'!K17</f>
        <v>0</v>
      </c>
      <c r="L17" s="194">
        <f>+'2A (G)'!L17+'2B (G)'!L17</f>
        <v>0</v>
      </c>
      <c r="M17" s="194">
        <f>+'2A (G)'!M17+'2B (G)'!M17</f>
        <v>0</v>
      </c>
      <c r="N17" s="194">
        <f>+'2A (G)'!N17+'2B (G)'!N17</f>
        <v>0</v>
      </c>
      <c r="O17" s="194">
        <f>+'2A (G)'!O17+'2B (G)'!O17</f>
        <v>0</v>
      </c>
      <c r="P17" s="194">
        <f>+'2A (G)'!P17+'2B (G)'!P17</f>
        <v>0</v>
      </c>
      <c r="Q17" s="194">
        <f>+'2A (G)'!Q17+'2B (G)'!Q17</f>
        <v>0</v>
      </c>
      <c r="R17" s="194">
        <f>+'2A (G)'!R17+'2B (G)'!R17</f>
        <v>0</v>
      </c>
      <c r="S17" s="194">
        <f>+'2A (G)'!S17+'2B (G)'!S17</f>
        <v>0</v>
      </c>
      <c r="T17" s="308">
        <f>+'2A (G)'!T17+'2B (G)'!T17</f>
        <v>1</v>
      </c>
      <c r="U17" s="195">
        <f>+'2A (G)'!U17+'2B (G)'!U17</f>
        <v>132263</v>
      </c>
      <c r="V17" s="47"/>
    </row>
    <row r="18" spans="1:22" ht="10.5" customHeight="1" x14ac:dyDescent="0.25">
      <c r="A18" s="37"/>
      <c r="B18" s="38">
        <v>19</v>
      </c>
      <c r="C18" s="38"/>
      <c r="D18" s="38"/>
      <c r="E18" s="309">
        <f>+'2A (G)'!E18+'2B (G)'!E18</f>
        <v>0</v>
      </c>
      <c r="F18" s="222">
        <f>+'2A (G)'!F18+'2B (G)'!F18</f>
        <v>0</v>
      </c>
      <c r="G18" s="309">
        <f>+'2A (G)'!G18+'2B (G)'!G18</f>
        <v>110653</v>
      </c>
      <c r="H18" s="190">
        <f>+'2A (G)'!H18+'2B (G)'!H18</f>
        <v>94406</v>
      </c>
      <c r="I18" s="190">
        <f>+'2A (G)'!I18+'2B (G)'!I18</f>
        <v>201725</v>
      </c>
      <c r="J18" s="190">
        <f>+'2A (G)'!J18+'2B (G)'!J18</f>
        <v>5439</v>
      </c>
      <c r="K18" s="190">
        <f>+'2A (G)'!K18+'2B (G)'!K18</f>
        <v>3</v>
      </c>
      <c r="L18" s="190">
        <f>+'2A (G)'!L18+'2B (G)'!L18</f>
        <v>3</v>
      </c>
      <c r="M18" s="190">
        <f>+'2A (G)'!M18+'2B (G)'!M18</f>
        <v>0</v>
      </c>
      <c r="N18" s="190">
        <f>+'2A (G)'!N18+'2B (G)'!N18</f>
        <v>0</v>
      </c>
      <c r="O18" s="190">
        <f>+'2A (G)'!O18+'2B (G)'!O18</f>
        <v>0</v>
      </c>
      <c r="P18" s="190">
        <f>+'2A (G)'!P18+'2B (G)'!P18</f>
        <v>0</v>
      </c>
      <c r="Q18" s="190">
        <f>+'2A (G)'!Q18+'2B (G)'!Q18</f>
        <v>0</v>
      </c>
      <c r="R18" s="190">
        <f>+'2A (G)'!R18+'2B (G)'!R18</f>
        <v>0</v>
      </c>
      <c r="S18" s="190">
        <f>+'2A (G)'!S18+'2B (G)'!S18</f>
        <v>11</v>
      </c>
      <c r="T18" s="310">
        <f>+'2A (G)'!T18+'2B (G)'!T18</f>
        <v>6</v>
      </c>
      <c r="U18" s="302">
        <f>+'2A (G)'!U18+'2B (G)'!U18</f>
        <v>412246</v>
      </c>
      <c r="V18" s="47"/>
    </row>
    <row r="19" spans="1:22" ht="10.5" customHeight="1" x14ac:dyDescent="0.25">
      <c r="A19" s="40"/>
      <c r="B19" s="24">
        <v>20</v>
      </c>
      <c r="C19" s="24"/>
      <c r="D19" s="24"/>
      <c r="E19" s="307">
        <f>+'2A (G)'!E19+'2B (G)'!E19</f>
        <v>0</v>
      </c>
      <c r="F19" s="221">
        <f>+'2A (G)'!F19+'2B (G)'!F19</f>
        <v>0</v>
      </c>
      <c r="G19" s="307">
        <f>+'2A (G)'!G19+'2B (G)'!G19</f>
        <v>174622</v>
      </c>
      <c r="H19" s="194">
        <f>+'2A (G)'!H19+'2B (G)'!H19</f>
        <v>150983</v>
      </c>
      <c r="I19" s="194">
        <f>+'2A (G)'!I19+'2B (G)'!I19</f>
        <v>213422</v>
      </c>
      <c r="J19" s="194">
        <f>+'2A (G)'!J19+'2B (G)'!J19</f>
        <v>10118</v>
      </c>
      <c r="K19" s="194">
        <f>+'2A (G)'!K19+'2B (G)'!K19</f>
        <v>59</v>
      </c>
      <c r="L19" s="194">
        <f>+'2A (G)'!L19+'2B (G)'!L19</f>
        <v>27</v>
      </c>
      <c r="M19" s="194">
        <f>+'2A (G)'!M19+'2B (G)'!M19</f>
        <v>0</v>
      </c>
      <c r="N19" s="194">
        <f>+'2A (G)'!N19+'2B (G)'!N19</f>
        <v>0</v>
      </c>
      <c r="O19" s="194">
        <f>+'2A (G)'!O19+'2B (G)'!O19</f>
        <v>0</v>
      </c>
      <c r="P19" s="194">
        <f>+'2A (G)'!P19+'2B (G)'!P19</f>
        <v>0</v>
      </c>
      <c r="Q19" s="194">
        <f>+'2A (G)'!Q19+'2B (G)'!Q19</f>
        <v>0</v>
      </c>
      <c r="R19" s="194">
        <f>+'2A (G)'!R19+'2B (G)'!R19</f>
        <v>0</v>
      </c>
      <c r="S19" s="194">
        <f>+'2A (G)'!S19+'2B (G)'!S19</f>
        <v>32</v>
      </c>
      <c r="T19" s="308">
        <f>+'2A (G)'!T19+'2B (G)'!T19</f>
        <v>23</v>
      </c>
      <c r="U19" s="195">
        <f>+'2A (G)'!U19+'2B (G)'!U19</f>
        <v>549286</v>
      </c>
      <c r="V19" s="47"/>
    </row>
    <row r="20" spans="1:22" ht="10.5" customHeight="1" x14ac:dyDescent="0.25">
      <c r="A20" s="37"/>
      <c r="B20" s="38">
        <v>21</v>
      </c>
      <c r="C20" s="38"/>
      <c r="D20" s="38"/>
      <c r="E20" s="309">
        <f>+'2A (G)'!E20+'2B (G)'!E20</f>
        <v>0</v>
      </c>
      <c r="F20" s="222">
        <f>+'2A (G)'!F20+'2B (G)'!F20</f>
        <v>0</v>
      </c>
      <c r="G20" s="309">
        <f>+'2A (G)'!G20+'2B (G)'!G20</f>
        <v>199287</v>
      </c>
      <c r="H20" s="190">
        <f>+'2A (G)'!H20+'2B (G)'!H20</f>
        <v>167028</v>
      </c>
      <c r="I20" s="190">
        <f>+'2A (G)'!I20+'2B (G)'!I20</f>
        <v>198212</v>
      </c>
      <c r="J20" s="190">
        <f>+'2A (G)'!J20+'2B (G)'!J20</f>
        <v>12655</v>
      </c>
      <c r="K20" s="190">
        <f>+'2A (G)'!K20+'2B (G)'!K20</f>
        <v>748</v>
      </c>
      <c r="L20" s="190">
        <f>+'2A (G)'!L20+'2B (G)'!L20</f>
        <v>436</v>
      </c>
      <c r="M20" s="190">
        <f>+'2A (G)'!M20+'2B (G)'!M20</f>
        <v>16</v>
      </c>
      <c r="N20" s="190">
        <f>+'2A (G)'!N20+'2B (G)'!N20</f>
        <v>11</v>
      </c>
      <c r="O20" s="190">
        <f>+'2A (G)'!O20+'2B (G)'!O20</f>
        <v>0</v>
      </c>
      <c r="P20" s="190">
        <f>+'2A (G)'!P20+'2B (G)'!P20</f>
        <v>0</v>
      </c>
      <c r="Q20" s="190">
        <f>+'2A (G)'!Q20+'2B (G)'!Q20</f>
        <v>0</v>
      </c>
      <c r="R20" s="190">
        <f>+'2A (G)'!R20+'2B (G)'!R20</f>
        <v>0</v>
      </c>
      <c r="S20" s="190">
        <f>+'2A (G)'!S20+'2B (G)'!S20</f>
        <v>90</v>
      </c>
      <c r="T20" s="310">
        <f>+'2A (G)'!T20+'2B (G)'!T20</f>
        <v>42</v>
      </c>
      <c r="U20" s="302">
        <f>+'2A (G)'!U20+'2B (G)'!U20</f>
        <v>578525</v>
      </c>
      <c r="V20" s="47"/>
    </row>
    <row r="21" spans="1:22" ht="10.5" customHeight="1" x14ac:dyDescent="0.25">
      <c r="A21" s="40"/>
      <c r="B21" s="24">
        <v>22</v>
      </c>
      <c r="C21" s="24"/>
      <c r="D21" s="24"/>
      <c r="E21" s="307">
        <f>+'2A (G)'!E21+'2B (G)'!E21</f>
        <v>0</v>
      </c>
      <c r="F21" s="221">
        <f>+'2A (G)'!F21+'2B (G)'!F21</f>
        <v>0</v>
      </c>
      <c r="G21" s="307">
        <f>+'2A (G)'!G21+'2B (G)'!G21</f>
        <v>242162</v>
      </c>
      <c r="H21" s="194">
        <f>+'2A (G)'!H21+'2B (G)'!H21</f>
        <v>201205</v>
      </c>
      <c r="I21" s="194">
        <f>+'2A (G)'!I21+'2B (G)'!I21</f>
        <v>193710</v>
      </c>
      <c r="J21" s="194">
        <f>+'2A (G)'!J21+'2B (G)'!J21</f>
        <v>14273</v>
      </c>
      <c r="K21" s="194">
        <f>+'2A (G)'!K21+'2B (G)'!K21</f>
        <v>2132</v>
      </c>
      <c r="L21" s="194">
        <f>+'2A (G)'!L21+'2B (G)'!L21</f>
        <v>1213</v>
      </c>
      <c r="M21" s="194">
        <f>+'2A (G)'!M21+'2B (G)'!M21</f>
        <v>238</v>
      </c>
      <c r="N21" s="194">
        <f>+'2A (G)'!N21+'2B (G)'!N21</f>
        <v>125</v>
      </c>
      <c r="O21" s="194">
        <f>+'2A (G)'!O21+'2B (G)'!O21</f>
        <v>13</v>
      </c>
      <c r="P21" s="194">
        <f>+'2A (G)'!P21+'2B (G)'!P21</f>
        <v>6</v>
      </c>
      <c r="Q21" s="194">
        <f>+'2A (G)'!Q21+'2B (G)'!Q21</f>
        <v>0</v>
      </c>
      <c r="R21" s="194">
        <f>+'2A (G)'!R21+'2B (G)'!R21</f>
        <v>0</v>
      </c>
      <c r="S21" s="194">
        <f>+'2A (G)'!S21+'2B (G)'!S21</f>
        <v>142</v>
      </c>
      <c r="T21" s="308">
        <f>+'2A (G)'!T21+'2B (G)'!T21</f>
        <v>90</v>
      </c>
      <c r="U21" s="195">
        <f>+'2A (G)'!U21+'2B (G)'!U21</f>
        <v>655309</v>
      </c>
      <c r="V21" s="47"/>
    </row>
    <row r="22" spans="1:22" ht="10.5" customHeight="1" x14ac:dyDescent="0.25">
      <c r="A22" s="37"/>
      <c r="B22" s="38">
        <v>23</v>
      </c>
      <c r="C22" s="38"/>
      <c r="D22" s="38"/>
      <c r="E22" s="309">
        <f>+'2A (G)'!E22+'2B (G)'!E22</f>
        <v>0</v>
      </c>
      <c r="F22" s="222">
        <f>+'2A (G)'!F22+'2B (G)'!F22</f>
        <v>0</v>
      </c>
      <c r="G22" s="309">
        <f>+'2A (G)'!G22+'2B (G)'!G22</f>
        <v>254325</v>
      </c>
      <c r="H22" s="190">
        <f>+'2A (G)'!H22+'2B (G)'!H22</f>
        <v>211421</v>
      </c>
      <c r="I22" s="190">
        <f>+'2A (G)'!I22+'2B (G)'!I22</f>
        <v>195547</v>
      </c>
      <c r="J22" s="190">
        <f>+'2A (G)'!J22+'2B (G)'!J22</f>
        <v>15841</v>
      </c>
      <c r="K22" s="190">
        <f>+'2A (G)'!K22+'2B (G)'!K22</f>
        <v>3684</v>
      </c>
      <c r="L22" s="190">
        <f>+'2A (G)'!L22+'2B (G)'!L22</f>
        <v>2022</v>
      </c>
      <c r="M22" s="190">
        <f>+'2A (G)'!M22+'2B (G)'!M22</f>
        <v>708</v>
      </c>
      <c r="N22" s="190">
        <f>+'2A (G)'!N22+'2B (G)'!N22</f>
        <v>352</v>
      </c>
      <c r="O22" s="190">
        <f>+'2A (G)'!O22+'2B (G)'!O22</f>
        <v>153</v>
      </c>
      <c r="P22" s="190">
        <f>+'2A (G)'!P22+'2B (G)'!P22</f>
        <v>86</v>
      </c>
      <c r="Q22" s="190">
        <f>+'2A (G)'!Q22+'2B (G)'!Q22</f>
        <v>0</v>
      </c>
      <c r="R22" s="190">
        <f>+'2A (G)'!R22+'2B (G)'!R22</f>
        <v>1</v>
      </c>
      <c r="S22" s="190">
        <f>+'2A (G)'!S22+'2B (G)'!S22</f>
        <v>249</v>
      </c>
      <c r="T22" s="310">
        <f>+'2A (G)'!T22+'2B (G)'!T22</f>
        <v>179</v>
      </c>
      <c r="U22" s="302">
        <f>+'2A (G)'!U22+'2B (G)'!U22</f>
        <v>684568</v>
      </c>
      <c r="V22" s="47"/>
    </row>
    <row r="23" spans="1:22" ht="10.5" customHeight="1" x14ac:dyDescent="0.25">
      <c r="A23" s="40"/>
      <c r="B23" s="24">
        <v>24</v>
      </c>
      <c r="C23" s="24"/>
      <c r="D23" s="24"/>
      <c r="E23" s="307">
        <f>+'2A (G)'!E23+'2B (G)'!E23</f>
        <v>0</v>
      </c>
      <c r="F23" s="221">
        <f>+'2A (G)'!F23+'2B (G)'!F23</f>
        <v>0</v>
      </c>
      <c r="G23" s="307">
        <f>+'2A (G)'!G23+'2B (G)'!G23</f>
        <v>286246</v>
      </c>
      <c r="H23" s="194">
        <f>+'2A (G)'!H23+'2B (G)'!H23</f>
        <v>240424</v>
      </c>
      <c r="I23" s="194">
        <f>+'2A (G)'!I23+'2B (G)'!I23</f>
        <v>208177</v>
      </c>
      <c r="J23" s="194">
        <f>+'2A (G)'!J23+'2B (G)'!J23</f>
        <v>17972</v>
      </c>
      <c r="K23" s="194">
        <f>+'2A (G)'!K23+'2B (G)'!K23</f>
        <v>4899</v>
      </c>
      <c r="L23" s="194">
        <f>+'2A (G)'!L23+'2B (G)'!L23</f>
        <v>2702</v>
      </c>
      <c r="M23" s="194">
        <f>+'2A (G)'!M23+'2B (G)'!M23</f>
        <v>1766</v>
      </c>
      <c r="N23" s="194">
        <f>+'2A (G)'!N23+'2B (G)'!N23</f>
        <v>964</v>
      </c>
      <c r="O23" s="194">
        <f>+'2A (G)'!O23+'2B (G)'!O23</f>
        <v>458</v>
      </c>
      <c r="P23" s="194">
        <f>+'2A (G)'!P23+'2B (G)'!P23</f>
        <v>246</v>
      </c>
      <c r="Q23" s="194">
        <f>+'2A (G)'!Q23+'2B (G)'!Q23</f>
        <v>3</v>
      </c>
      <c r="R23" s="194">
        <f>+'2A (G)'!R23+'2B (G)'!R23</f>
        <v>7</v>
      </c>
      <c r="S23" s="194">
        <f>+'2A (G)'!S23+'2B (G)'!S23</f>
        <v>488</v>
      </c>
      <c r="T23" s="308">
        <f>+'2A (G)'!T23+'2B (G)'!T23</f>
        <v>280</v>
      </c>
      <c r="U23" s="195">
        <f>+'2A (G)'!U23+'2B (G)'!U23</f>
        <v>764632</v>
      </c>
      <c r="V23" s="47"/>
    </row>
    <row r="24" spans="1:22" ht="10.5" customHeight="1" x14ac:dyDescent="0.25">
      <c r="A24" s="37"/>
      <c r="B24" s="38">
        <v>25</v>
      </c>
      <c r="C24" s="38"/>
      <c r="D24" s="38"/>
      <c r="E24" s="309">
        <f>+'2A (G)'!E24+'2B (G)'!E24</f>
        <v>0</v>
      </c>
      <c r="F24" s="222">
        <f>+'2A (G)'!F24+'2B (G)'!F24</f>
        <v>0</v>
      </c>
      <c r="G24" s="309">
        <f>+'2A (G)'!G24+'2B (G)'!G24</f>
        <v>327496</v>
      </c>
      <c r="H24" s="190">
        <f>+'2A (G)'!H24+'2B (G)'!H24</f>
        <v>278307</v>
      </c>
      <c r="I24" s="190">
        <f>+'2A (G)'!I24+'2B (G)'!I24</f>
        <v>210510</v>
      </c>
      <c r="J24" s="190">
        <f>+'2A (G)'!J24+'2B (G)'!J24</f>
        <v>21277</v>
      </c>
      <c r="K24" s="190">
        <f>+'2A (G)'!K24+'2B (G)'!K24</f>
        <v>6626</v>
      </c>
      <c r="L24" s="190">
        <f>+'2A (G)'!L24+'2B (G)'!L24</f>
        <v>3853</v>
      </c>
      <c r="M24" s="190">
        <f>+'2A (G)'!M24+'2B (G)'!M24</f>
        <v>2799</v>
      </c>
      <c r="N24" s="190">
        <f>+'2A (G)'!N24+'2B (G)'!N24</f>
        <v>1535</v>
      </c>
      <c r="O24" s="190">
        <f>+'2A (G)'!O24+'2B (G)'!O24</f>
        <v>836</v>
      </c>
      <c r="P24" s="190">
        <f>+'2A (G)'!P24+'2B (G)'!P24</f>
        <v>412</v>
      </c>
      <c r="Q24" s="190">
        <f>+'2A (G)'!Q24+'2B (G)'!Q24</f>
        <v>22</v>
      </c>
      <c r="R24" s="190">
        <f>+'2A (G)'!R24+'2B (G)'!R24</f>
        <v>19</v>
      </c>
      <c r="S24" s="190">
        <f>+'2A (G)'!S24+'2B (G)'!S24</f>
        <v>722</v>
      </c>
      <c r="T24" s="310">
        <f>+'2A (G)'!T24+'2B (G)'!T24</f>
        <v>419</v>
      </c>
      <c r="U24" s="302">
        <f>+'2A (G)'!U24+'2B (G)'!U24</f>
        <v>854833</v>
      </c>
      <c r="V24" s="47"/>
    </row>
    <row r="25" spans="1:22" ht="10.5" customHeight="1" x14ac:dyDescent="0.25">
      <c r="A25" s="40"/>
      <c r="B25" s="24">
        <v>26</v>
      </c>
      <c r="C25" s="24"/>
      <c r="D25" s="24"/>
      <c r="E25" s="307">
        <f>+'2A (G)'!E25+'2B (G)'!E25</f>
        <v>0</v>
      </c>
      <c r="F25" s="221">
        <f>+'2A (G)'!F25+'2B (G)'!F25</f>
        <v>0</v>
      </c>
      <c r="G25" s="307">
        <f>+'2A (G)'!G25+'2B (G)'!G25</f>
        <v>359622</v>
      </c>
      <c r="H25" s="194">
        <f>+'2A (G)'!H25+'2B (G)'!H25</f>
        <v>307787</v>
      </c>
      <c r="I25" s="194">
        <f>+'2A (G)'!I25+'2B (G)'!I25</f>
        <v>220364</v>
      </c>
      <c r="J25" s="194">
        <f>+'2A (G)'!J25+'2B (G)'!J25</f>
        <v>23973</v>
      </c>
      <c r="K25" s="194">
        <f>+'2A (G)'!K25+'2B (G)'!K25</f>
        <v>8253</v>
      </c>
      <c r="L25" s="194">
        <f>+'2A (G)'!L25+'2B (G)'!L25</f>
        <v>5084</v>
      </c>
      <c r="M25" s="194">
        <f>+'2A (G)'!M25+'2B (G)'!M25</f>
        <v>3714</v>
      </c>
      <c r="N25" s="194">
        <f>+'2A (G)'!N25+'2B (G)'!N25</f>
        <v>2383</v>
      </c>
      <c r="O25" s="194">
        <f>+'2A (G)'!O25+'2B (G)'!O25</f>
        <v>1283</v>
      </c>
      <c r="P25" s="194">
        <f>+'2A (G)'!P25+'2B (G)'!P25</f>
        <v>623</v>
      </c>
      <c r="Q25" s="194">
        <f>+'2A (G)'!Q25+'2B (G)'!Q25</f>
        <v>25</v>
      </c>
      <c r="R25" s="194">
        <f>+'2A (G)'!R25+'2B (G)'!R25</f>
        <v>23</v>
      </c>
      <c r="S25" s="194">
        <f>+'2A (G)'!S25+'2B (G)'!S25</f>
        <v>872</v>
      </c>
      <c r="T25" s="308">
        <f>+'2A (G)'!T25+'2B (G)'!T25</f>
        <v>639</v>
      </c>
      <c r="U25" s="195">
        <f>+'2A (G)'!U25+'2B (G)'!U25</f>
        <v>934645</v>
      </c>
      <c r="V25" s="47"/>
    </row>
    <row r="26" spans="1:22" ht="10.5" customHeight="1" x14ac:dyDescent="0.25">
      <c r="A26" s="37"/>
      <c r="B26" s="38">
        <v>27</v>
      </c>
      <c r="C26" s="38"/>
      <c r="D26" s="38"/>
      <c r="E26" s="309">
        <f>+'2A (G)'!E26+'2B (G)'!E26</f>
        <v>0</v>
      </c>
      <c r="F26" s="222">
        <f>+'2A (G)'!F26+'2B (G)'!F26</f>
        <v>0</v>
      </c>
      <c r="G26" s="309">
        <f>+'2A (G)'!G26+'2B (G)'!G26</f>
        <v>379712</v>
      </c>
      <c r="H26" s="190">
        <f>+'2A (G)'!H26+'2B (G)'!H26</f>
        <v>327422</v>
      </c>
      <c r="I26" s="190">
        <f>+'2A (G)'!I26+'2B (G)'!I26</f>
        <v>227124</v>
      </c>
      <c r="J26" s="190">
        <f>+'2A (G)'!J26+'2B (G)'!J26</f>
        <v>26173</v>
      </c>
      <c r="K26" s="190">
        <f>+'2A (G)'!K26+'2B (G)'!K26</f>
        <v>9830</v>
      </c>
      <c r="L26" s="190">
        <f>+'2A (G)'!L26+'2B (G)'!L26</f>
        <v>6486</v>
      </c>
      <c r="M26" s="190">
        <f>+'2A (G)'!M26+'2B (G)'!M26</f>
        <v>4804</v>
      </c>
      <c r="N26" s="190">
        <f>+'2A (G)'!N26+'2B (G)'!N26</f>
        <v>3338</v>
      </c>
      <c r="O26" s="190">
        <f>+'2A (G)'!O26+'2B (G)'!O26</f>
        <v>1827</v>
      </c>
      <c r="P26" s="190">
        <f>+'2A (G)'!P26+'2B (G)'!P26</f>
        <v>950</v>
      </c>
      <c r="Q26" s="190">
        <f>+'2A (G)'!Q26+'2B (G)'!Q26</f>
        <v>50</v>
      </c>
      <c r="R26" s="190">
        <f>+'2A (G)'!R26+'2B (G)'!R26</f>
        <v>57</v>
      </c>
      <c r="S26" s="190">
        <f>+'2A (G)'!S26+'2B (G)'!S26</f>
        <v>1340</v>
      </c>
      <c r="T26" s="310">
        <f>+'2A (G)'!T26+'2B (G)'!T26</f>
        <v>1087</v>
      </c>
      <c r="U26" s="302">
        <f>+'2A (G)'!U26+'2B (G)'!U26</f>
        <v>990200</v>
      </c>
      <c r="V26" s="47"/>
    </row>
    <row r="27" spans="1:22" ht="10.5" customHeight="1" x14ac:dyDescent="0.25">
      <c r="A27" s="40"/>
      <c r="B27" s="24">
        <v>28</v>
      </c>
      <c r="C27" s="24"/>
      <c r="D27" s="24"/>
      <c r="E27" s="307">
        <f>+'2A (G)'!E27+'2B (G)'!E27</f>
        <v>0</v>
      </c>
      <c r="F27" s="221">
        <f>+'2A (G)'!F27+'2B (G)'!F27</f>
        <v>0</v>
      </c>
      <c r="G27" s="307">
        <f>+'2A (G)'!G27+'2B (G)'!G27</f>
        <v>403568</v>
      </c>
      <c r="H27" s="194">
        <f>+'2A (G)'!H27+'2B (G)'!H27</f>
        <v>347133</v>
      </c>
      <c r="I27" s="194">
        <f>+'2A (G)'!I27+'2B (G)'!I27</f>
        <v>234421</v>
      </c>
      <c r="J27" s="194">
        <f>+'2A (G)'!J27+'2B (G)'!J27</f>
        <v>27715</v>
      </c>
      <c r="K27" s="194">
        <f>+'2A (G)'!K27+'2B (G)'!K27</f>
        <v>11106</v>
      </c>
      <c r="L27" s="194">
        <f>+'2A (G)'!L27+'2B (G)'!L27</f>
        <v>7393</v>
      </c>
      <c r="M27" s="194">
        <f>+'2A (G)'!M27+'2B (G)'!M27</f>
        <v>6154</v>
      </c>
      <c r="N27" s="194">
        <f>+'2A (G)'!N27+'2B (G)'!N27</f>
        <v>4220</v>
      </c>
      <c r="O27" s="194">
        <f>+'2A (G)'!O27+'2B (G)'!O27</f>
        <v>2275</v>
      </c>
      <c r="P27" s="194">
        <f>+'2A (G)'!P27+'2B (G)'!P27</f>
        <v>1399</v>
      </c>
      <c r="Q27" s="194">
        <f>+'2A (G)'!Q27+'2B (G)'!Q27</f>
        <v>63</v>
      </c>
      <c r="R27" s="194">
        <f>+'2A (G)'!R27+'2B (G)'!R27</f>
        <v>73</v>
      </c>
      <c r="S27" s="194">
        <f>+'2A (G)'!S27+'2B (G)'!S27</f>
        <v>1369</v>
      </c>
      <c r="T27" s="311">
        <f>+'2A (G)'!T27+'2B (G)'!T27</f>
        <v>1080</v>
      </c>
      <c r="U27" s="195">
        <f>+'2A (G)'!U27+'2B (G)'!U27</f>
        <v>1047969</v>
      </c>
      <c r="V27" s="47"/>
    </row>
    <row r="28" spans="1:22" ht="10.5" customHeight="1" x14ac:dyDescent="0.25">
      <c r="A28" s="37"/>
      <c r="B28" s="38">
        <v>29</v>
      </c>
      <c r="C28" s="38"/>
      <c r="D28" s="38"/>
      <c r="E28" s="309">
        <f>+'2A (G)'!E28+'2B (G)'!E28</f>
        <v>0</v>
      </c>
      <c r="F28" s="222">
        <f>+'2A (G)'!F28+'2B (G)'!F28</f>
        <v>0</v>
      </c>
      <c r="G28" s="309">
        <f>+'2A (G)'!G28+'2B (G)'!G28</f>
        <v>409205</v>
      </c>
      <c r="H28" s="190">
        <f>+'2A (G)'!H28+'2B (G)'!H28</f>
        <v>352459</v>
      </c>
      <c r="I28" s="190">
        <f>+'2A (G)'!I28+'2B (G)'!I28</f>
        <v>236099</v>
      </c>
      <c r="J28" s="190">
        <f>+'2A (G)'!J28+'2B (G)'!J28</f>
        <v>28530</v>
      </c>
      <c r="K28" s="190">
        <f>+'2A (G)'!K28+'2B (G)'!K28</f>
        <v>12049</v>
      </c>
      <c r="L28" s="190">
        <f>+'2A (G)'!L28+'2B (G)'!L28</f>
        <v>8121</v>
      </c>
      <c r="M28" s="190">
        <f>+'2A (G)'!M28+'2B (G)'!M28</f>
        <v>7483</v>
      </c>
      <c r="N28" s="190">
        <f>+'2A (G)'!N28+'2B (G)'!N28</f>
        <v>5064</v>
      </c>
      <c r="O28" s="190">
        <f>+'2A (G)'!O28+'2B (G)'!O28</f>
        <v>2825</v>
      </c>
      <c r="P28" s="190">
        <f>+'2A (G)'!P28+'2B (G)'!P28</f>
        <v>1810</v>
      </c>
      <c r="Q28" s="190">
        <f>+'2A (G)'!Q28+'2B (G)'!Q28</f>
        <v>99</v>
      </c>
      <c r="R28" s="190">
        <f>+'2A (G)'!R28+'2B (G)'!R28</f>
        <v>104</v>
      </c>
      <c r="S28" s="190">
        <f>+'2A (G)'!S28+'2B (G)'!S28</f>
        <v>1415</v>
      </c>
      <c r="T28" s="312">
        <f>+'2A (G)'!T28+'2B (G)'!T28</f>
        <v>1016</v>
      </c>
      <c r="U28" s="302">
        <f>+'2A (G)'!U28+'2B (G)'!U28</f>
        <v>1066279</v>
      </c>
      <c r="V28" s="47"/>
    </row>
    <row r="29" spans="1:22" ht="10.5" customHeight="1" x14ac:dyDescent="0.25">
      <c r="A29" s="40"/>
      <c r="B29" s="24">
        <v>30</v>
      </c>
      <c r="C29" s="24"/>
      <c r="D29" s="24"/>
      <c r="E29" s="307">
        <f>+'2A (G)'!E29+'2B (G)'!E29</f>
        <v>0</v>
      </c>
      <c r="F29" s="221">
        <f>+'2A (G)'!F29+'2B (G)'!F29</f>
        <v>0</v>
      </c>
      <c r="G29" s="307">
        <f>+'2A (G)'!G29+'2B (G)'!G29</f>
        <v>424907</v>
      </c>
      <c r="H29" s="194">
        <f>+'2A (G)'!H29+'2B (G)'!H29</f>
        <v>369016</v>
      </c>
      <c r="I29" s="194">
        <f>+'2A (G)'!I29+'2B (G)'!I29</f>
        <v>248420</v>
      </c>
      <c r="J29" s="194">
        <f>+'2A (G)'!J29+'2B (G)'!J29</f>
        <v>29310</v>
      </c>
      <c r="K29" s="194">
        <f>+'2A (G)'!K29+'2B (G)'!K29</f>
        <v>12931</v>
      </c>
      <c r="L29" s="194">
        <f>+'2A (G)'!L29+'2B (G)'!L29</f>
        <v>8841</v>
      </c>
      <c r="M29" s="194">
        <f>+'2A (G)'!M29+'2B (G)'!M29</f>
        <v>8446</v>
      </c>
      <c r="N29" s="194">
        <f>+'2A (G)'!N29+'2B (G)'!N29</f>
        <v>5926</v>
      </c>
      <c r="O29" s="194">
        <f>+'2A (G)'!O29+'2B (G)'!O29</f>
        <v>3393</v>
      </c>
      <c r="P29" s="194">
        <f>+'2A (G)'!P29+'2B (G)'!P29</f>
        <v>2276</v>
      </c>
      <c r="Q29" s="194">
        <f>+'2A (G)'!Q29+'2B (G)'!Q29</f>
        <v>107</v>
      </c>
      <c r="R29" s="194">
        <f>+'2A (G)'!R29+'2B (G)'!R29</f>
        <v>124</v>
      </c>
      <c r="S29" s="194">
        <f>+'2A (G)'!S29+'2B (G)'!S29</f>
        <v>1645</v>
      </c>
      <c r="T29" s="311">
        <f>+'2A (G)'!T29+'2B (G)'!T29</f>
        <v>1088</v>
      </c>
      <c r="U29" s="195">
        <f>+'2A (G)'!U29+'2B (G)'!U29</f>
        <v>1116430</v>
      </c>
      <c r="V29" s="47"/>
    </row>
    <row r="30" spans="1:22" ht="10.5" customHeight="1" x14ac:dyDescent="0.25">
      <c r="A30" s="37"/>
      <c r="B30" s="38">
        <v>31</v>
      </c>
      <c r="C30" s="38"/>
      <c r="D30" s="38"/>
      <c r="E30" s="309">
        <f>+'2A (G)'!E30+'2B (G)'!E30</f>
        <v>0</v>
      </c>
      <c r="F30" s="222">
        <f>+'2A (G)'!F30+'2B (G)'!F30</f>
        <v>0</v>
      </c>
      <c r="G30" s="309">
        <f>+'2A (G)'!G30+'2B (G)'!G30</f>
        <v>423903</v>
      </c>
      <c r="H30" s="190">
        <f>+'2A (G)'!H30+'2B (G)'!H30</f>
        <v>373493</v>
      </c>
      <c r="I30" s="190">
        <f>+'2A (G)'!I30+'2B (G)'!I30</f>
        <v>240807</v>
      </c>
      <c r="J30" s="190">
        <f>+'2A (G)'!J30+'2B (G)'!J30</f>
        <v>29548</v>
      </c>
      <c r="K30" s="190">
        <f>+'2A (G)'!K30+'2B (G)'!K30</f>
        <v>13152</v>
      </c>
      <c r="L30" s="190">
        <f>+'2A (G)'!L30+'2B (G)'!L30</f>
        <v>9283</v>
      </c>
      <c r="M30" s="190">
        <f>+'2A (G)'!M30+'2B (G)'!M30</f>
        <v>9369</v>
      </c>
      <c r="N30" s="190">
        <f>+'2A (G)'!N30+'2B (G)'!N30</f>
        <v>6571</v>
      </c>
      <c r="O30" s="190">
        <f>+'2A (G)'!O30+'2B (G)'!O30</f>
        <v>3580</v>
      </c>
      <c r="P30" s="190">
        <f>+'2A (G)'!P30+'2B (G)'!P30</f>
        <v>2618</v>
      </c>
      <c r="Q30" s="190">
        <f>+'2A (G)'!Q30+'2B (G)'!Q30</f>
        <v>137</v>
      </c>
      <c r="R30" s="190">
        <f>+'2A (G)'!R30+'2B (G)'!R30</f>
        <v>154</v>
      </c>
      <c r="S30" s="190">
        <f>+'2A (G)'!S30+'2B (G)'!S30</f>
        <v>1818</v>
      </c>
      <c r="T30" s="312">
        <f>+'2A (G)'!T30+'2B (G)'!T30</f>
        <v>1171</v>
      </c>
      <c r="U30" s="302">
        <f>+'2A (G)'!U30+'2B (G)'!U30</f>
        <v>1115604</v>
      </c>
      <c r="V30" s="47"/>
    </row>
    <row r="31" spans="1:22" ht="10.5" customHeight="1" x14ac:dyDescent="0.25">
      <c r="A31" s="40"/>
      <c r="B31" s="24">
        <v>32</v>
      </c>
      <c r="C31" s="24"/>
      <c r="D31" s="24"/>
      <c r="E31" s="307">
        <f>+'2A (G)'!E31+'2B (G)'!E31</f>
        <v>0</v>
      </c>
      <c r="F31" s="221">
        <f>+'2A (G)'!F31+'2B (G)'!F31</f>
        <v>0</v>
      </c>
      <c r="G31" s="307">
        <f>+'2A (G)'!G31+'2B (G)'!G31</f>
        <v>425859</v>
      </c>
      <c r="H31" s="194">
        <f>+'2A (G)'!H31+'2B (G)'!H31</f>
        <v>379788</v>
      </c>
      <c r="I31" s="194">
        <f>+'2A (G)'!I31+'2B (G)'!I31</f>
        <v>241195</v>
      </c>
      <c r="J31" s="194">
        <f>+'2A (G)'!J31+'2B (G)'!J31</f>
        <v>29491</v>
      </c>
      <c r="K31" s="194">
        <f>+'2A (G)'!K31+'2B (G)'!K31</f>
        <v>13376</v>
      </c>
      <c r="L31" s="194">
        <f>+'2A (G)'!L31+'2B (G)'!L31</f>
        <v>9172</v>
      </c>
      <c r="M31" s="194">
        <f>+'2A (G)'!M31+'2B (G)'!M31</f>
        <v>9850</v>
      </c>
      <c r="N31" s="194">
        <f>+'2A (G)'!N31+'2B (G)'!N31</f>
        <v>6788</v>
      </c>
      <c r="O31" s="194">
        <f>+'2A (G)'!O31+'2B (G)'!O31</f>
        <v>3900</v>
      </c>
      <c r="P31" s="194">
        <f>+'2A (G)'!P31+'2B (G)'!P31</f>
        <v>2709</v>
      </c>
      <c r="Q31" s="194">
        <f>+'2A (G)'!Q31+'2B (G)'!Q31</f>
        <v>135</v>
      </c>
      <c r="R31" s="194">
        <f>+'2A (G)'!R31+'2B (G)'!R31</f>
        <v>190</v>
      </c>
      <c r="S31" s="194">
        <f>+'2A (G)'!S31+'2B (G)'!S31</f>
        <v>1899</v>
      </c>
      <c r="T31" s="311">
        <f>+'2A (G)'!T31+'2B (G)'!T31</f>
        <v>1382</v>
      </c>
      <c r="U31" s="195">
        <f>+'2A (G)'!U31+'2B (G)'!U31</f>
        <v>1125734</v>
      </c>
      <c r="V31" s="47"/>
    </row>
    <row r="32" spans="1:22" ht="10.5" customHeight="1" thickBot="1" x14ac:dyDescent="0.3">
      <c r="A32" s="41"/>
      <c r="B32" s="42">
        <v>33</v>
      </c>
      <c r="C32" s="42"/>
      <c r="D32" s="42"/>
      <c r="E32" s="313">
        <f>+'2A (G)'!E32+'2B (G)'!E32</f>
        <v>0</v>
      </c>
      <c r="F32" s="317">
        <f>+'2A (G)'!F32+'2B (G)'!F32</f>
        <v>0</v>
      </c>
      <c r="G32" s="313">
        <f>+'2A (G)'!G32+'2B (G)'!G32</f>
        <v>422002</v>
      </c>
      <c r="H32" s="228">
        <f>+'2A (G)'!H32+'2B (G)'!H32</f>
        <v>381309</v>
      </c>
      <c r="I32" s="228">
        <f>+'2A (G)'!I32+'2B (G)'!I32</f>
        <v>238084</v>
      </c>
      <c r="J32" s="228">
        <f>+'2A (G)'!J32+'2B (G)'!J32</f>
        <v>29299</v>
      </c>
      <c r="K32" s="228">
        <f>+'2A (G)'!K32+'2B (G)'!K32</f>
        <v>13279</v>
      </c>
      <c r="L32" s="228">
        <f>+'2A (G)'!L32+'2B (G)'!L32</f>
        <v>9445</v>
      </c>
      <c r="M32" s="228">
        <f>+'2A (G)'!M32+'2B (G)'!M32</f>
        <v>10057</v>
      </c>
      <c r="N32" s="228">
        <f>+'2A (G)'!N32+'2B (G)'!N32</f>
        <v>7138</v>
      </c>
      <c r="O32" s="228">
        <f>+'2A (G)'!O32+'2B (G)'!O32</f>
        <v>4078</v>
      </c>
      <c r="P32" s="228">
        <f>+'2A (G)'!P32+'2B (G)'!P32</f>
        <v>2783</v>
      </c>
      <c r="Q32" s="228">
        <f>+'2A (G)'!Q32+'2B (G)'!Q32</f>
        <v>142</v>
      </c>
      <c r="R32" s="228">
        <f>+'2A (G)'!R32+'2B (G)'!R32</f>
        <v>185</v>
      </c>
      <c r="S32" s="228">
        <f>+'2A (G)'!S32+'2B (G)'!S32</f>
        <v>2117</v>
      </c>
      <c r="T32" s="314">
        <f>+'2A (G)'!T32+'2B (G)'!T32</f>
        <v>1405</v>
      </c>
      <c r="U32" s="303">
        <f>+'2A (G)'!U32+'2B (G)'!U32</f>
        <v>1121323</v>
      </c>
      <c r="V32" s="47"/>
    </row>
    <row r="33" spans="1:22" ht="10.5" customHeight="1" x14ac:dyDescent="0.25">
      <c r="A33" s="40"/>
      <c r="B33" s="24">
        <v>34</v>
      </c>
      <c r="C33" s="24"/>
      <c r="D33" s="24"/>
      <c r="E33" s="307">
        <f>+'2A (G)'!E33+'2B (G)'!E33</f>
        <v>0</v>
      </c>
      <c r="F33" s="221">
        <f>+'2A (G)'!F33+'2B (G)'!F33</f>
        <v>0</v>
      </c>
      <c r="G33" s="307">
        <f>+'2A (G)'!G33+'2B (G)'!G33</f>
        <v>429141</v>
      </c>
      <c r="H33" s="194">
        <f>+'2A (G)'!H33+'2B (G)'!H33</f>
        <v>390295</v>
      </c>
      <c r="I33" s="194">
        <f>+'2A (G)'!I33+'2B (G)'!I33</f>
        <v>239383</v>
      </c>
      <c r="J33" s="194">
        <f>+'2A (G)'!J33+'2B (G)'!J33</f>
        <v>29976</v>
      </c>
      <c r="K33" s="194">
        <f>+'2A (G)'!K33+'2B (G)'!K33</f>
        <v>13466</v>
      </c>
      <c r="L33" s="194">
        <f>+'2A (G)'!L33+'2B (G)'!L33</f>
        <v>9381</v>
      </c>
      <c r="M33" s="194">
        <f>+'2A (G)'!M33+'2B (G)'!M33</f>
        <v>10464</v>
      </c>
      <c r="N33" s="194">
        <f>+'2A (G)'!N33+'2B (G)'!N33</f>
        <v>7592</v>
      </c>
      <c r="O33" s="194">
        <f>+'2A (G)'!O33+'2B (G)'!O33</f>
        <v>4356</v>
      </c>
      <c r="P33" s="194">
        <f>+'2A (G)'!P33+'2B (G)'!P33</f>
        <v>2948</v>
      </c>
      <c r="Q33" s="194">
        <f>+'2A (G)'!Q33+'2B (G)'!Q33</f>
        <v>160</v>
      </c>
      <c r="R33" s="194">
        <f>+'2A (G)'!R33+'2B (G)'!R33</f>
        <v>205</v>
      </c>
      <c r="S33" s="194">
        <f>+'2A (G)'!S33+'2B (G)'!S33</f>
        <v>2561</v>
      </c>
      <c r="T33" s="308">
        <f>+'2A (G)'!T33+'2B (G)'!T33</f>
        <v>2022</v>
      </c>
      <c r="U33" s="195">
        <f>+'2A (G)'!U33+'2B (G)'!U33</f>
        <v>1141950</v>
      </c>
      <c r="V33" s="47"/>
    </row>
    <row r="34" spans="1:22" ht="10.5" customHeight="1" x14ac:dyDescent="0.25">
      <c r="A34" s="37"/>
      <c r="B34" s="38">
        <v>35</v>
      </c>
      <c r="C34" s="38"/>
      <c r="D34" s="38"/>
      <c r="E34" s="309">
        <f>+'2A (G)'!E34+'2B (G)'!E34</f>
        <v>0</v>
      </c>
      <c r="F34" s="222">
        <f>+'2A (G)'!F34+'2B (G)'!F34</f>
        <v>0</v>
      </c>
      <c r="G34" s="309">
        <f>+'2A (G)'!G34+'2B (G)'!G34</f>
        <v>428864</v>
      </c>
      <c r="H34" s="190">
        <f>+'2A (G)'!H34+'2B (G)'!H34</f>
        <v>390828</v>
      </c>
      <c r="I34" s="190">
        <f>+'2A (G)'!I34+'2B (G)'!I34</f>
        <v>240277</v>
      </c>
      <c r="J34" s="190">
        <f>+'2A (G)'!J34+'2B (G)'!J34</f>
        <v>29484</v>
      </c>
      <c r="K34" s="190">
        <f>+'2A (G)'!K34+'2B (G)'!K34</f>
        <v>13661</v>
      </c>
      <c r="L34" s="190">
        <f>+'2A (G)'!L34+'2B (G)'!L34</f>
        <v>9564</v>
      </c>
      <c r="M34" s="190">
        <f>+'2A (G)'!M34+'2B (G)'!M34</f>
        <v>10719</v>
      </c>
      <c r="N34" s="190">
        <f>+'2A (G)'!N34+'2B (G)'!N34</f>
        <v>7449</v>
      </c>
      <c r="O34" s="190">
        <f>+'2A (G)'!O34+'2B (G)'!O34</f>
        <v>4573</v>
      </c>
      <c r="P34" s="190">
        <f>+'2A (G)'!P34+'2B (G)'!P34</f>
        <v>2943</v>
      </c>
      <c r="Q34" s="190">
        <f>+'2A (G)'!Q34+'2B (G)'!Q34</f>
        <v>189</v>
      </c>
      <c r="R34" s="190">
        <f>+'2A (G)'!R34+'2B (G)'!R34</f>
        <v>209</v>
      </c>
      <c r="S34" s="190">
        <f>+'2A (G)'!S34+'2B (G)'!S34</f>
        <v>2543</v>
      </c>
      <c r="T34" s="310">
        <f>+'2A (G)'!T34+'2B (G)'!T34</f>
        <v>1751</v>
      </c>
      <c r="U34" s="302">
        <f>+'2A (G)'!U34+'2B (G)'!U34</f>
        <v>1143054</v>
      </c>
      <c r="V34" s="47"/>
    </row>
    <row r="35" spans="1:22" ht="10.5" customHeight="1" x14ac:dyDescent="0.25">
      <c r="A35" s="40"/>
      <c r="B35" s="24">
        <v>36</v>
      </c>
      <c r="C35" s="24"/>
      <c r="D35" s="24"/>
      <c r="E35" s="307">
        <f>+'2A (G)'!E35+'2B (G)'!E35</f>
        <v>0</v>
      </c>
      <c r="F35" s="221">
        <f>+'2A (G)'!F35+'2B (G)'!F35</f>
        <v>0</v>
      </c>
      <c r="G35" s="307">
        <f>+'2A (G)'!G35+'2B (G)'!G35</f>
        <v>431644</v>
      </c>
      <c r="H35" s="194">
        <f>+'2A (G)'!H35+'2B (G)'!H35</f>
        <v>396088</v>
      </c>
      <c r="I35" s="194">
        <f>+'2A (G)'!I35+'2B (G)'!I35</f>
        <v>236879</v>
      </c>
      <c r="J35" s="194">
        <f>+'2A (G)'!J35+'2B (G)'!J35</f>
        <v>29590</v>
      </c>
      <c r="K35" s="194">
        <f>+'2A (G)'!K35+'2B (G)'!K35</f>
        <v>13895</v>
      </c>
      <c r="L35" s="194">
        <f>+'2A (G)'!L35+'2B (G)'!L35</f>
        <v>9530</v>
      </c>
      <c r="M35" s="194">
        <f>+'2A (G)'!M35+'2B (G)'!M35</f>
        <v>11105</v>
      </c>
      <c r="N35" s="194">
        <f>+'2A (G)'!N35+'2B (G)'!N35</f>
        <v>7530</v>
      </c>
      <c r="O35" s="194">
        <f>+'2A (G)'!O35+'2B (G)'!O35</f>
        <v>4561</v>
      </c>
      <c r="P35" s="194">
        <f>+'2A (G)'!P35+'2B (G)'!P35</f>
        <v>3061</v>
      </c>
      <c r="Q35" s="194">
        <f>+'2A (G)'!Q35+'2B (G)'!Q35</f>
        <v>212</v>
      </c>
      <c r="R35" s="194">
        <f>+'2A (G)'!R35+'2B (G)'!R35</f>
        <v>204</v>
      </c>
      <c r="S35" s="194">
        <f>+'2A (G)'!S35+'2B (G)'!S35</f>
        <v>2697</v>
      </c>
      <c r="T35" s="308">
        <f>+'2A (G)'!T35+'2B (G)'!T35</f>
        <v>2168</v>
      </c>
      <c r="U35" s="195">
        <f>+'2A (G)'!U35+'2B (G)'!U35</f>
        <v>1149164</v>
      </c>
      <c r="V35" s="47"/>
    </row>
    <row r="36" spans="1:22" ht="10.5" customHeight="1" x14ac:dyDescent="0.25">
      <c r="A36" s="37"/>
      <c r="B36" s="38">
        <v>37</v>
      </c>
      <c r="C36" s="38"/>
      <c r="D36" s="38"/>
      <c r="E36" s="309">
        <f>+'2A (G)'!E36+'2B (G)'!E36</f>
        <v>0</v>
      </c>
      <c r="F36" s="222">
        <f>+'2A (G)'!F36+'2B (G)'!F36</f>
        <v>0</v>
      </c>
      <c r="G36" s="309">
        <f>+'2A (G)'!G36+'2B (G)'!G36</f>
        <v>433239</v>
      </c>
      <c r="H36" s="190">
        <f>+'2A (G)'!H36+'2B (G)'!H36</f>
        <v>400301</v>
      </c>
      <c r="I36" s="190">
        <f>+'2A (G)'!I36+'2B (G)'!I36</f>
        <v>234667</v>
      </c>
      <c r="J36" s="190">
        <f>+'2A (G)'!J36+'2B (G)'!J36</f>
        <v>29846</v>
      </c>
      <c r="K36" s="190">
        <f>+'2A (G)'!K36+'2B (G)'!K36</f>
        <v>13655</v>
      </c>
      <c r="L36" s="190">
        <f>+'2A (G)'!L36+'2B (G)'!L36</f>
        <v>9653</v>
      </c>
      <c r="M36" s="190">
        <f>+'2A (G)'!M36+'2B (G)'!M36</f>
        <v>11232</v>
      </c>
      <c r="N36" s="190">
        <f>+'2A (G)'!N36+'2B (G)'!N36</f>
        <v>7465</v>
      </c>
      <c r="O36" s="190">
        <f>+'2A (G)'!O36+'2B (G)'!O36</f>
        <v>4728</v>
      </c>
      <c r="P36" s="190">
        <f>+'2A (G)'!P36+'2B (G)'!P36</f>
        <v>3090</v>
      </c>
      <c r="Q36" s="190">
        <f>+'2A (G)'!Q36+'2B (G)'!Q36</f>
        <v>220</v>
      </c>
      <c r="R36" s="190">
        <f>+'2A (G)'!R36+'2B (G)'!R36</f>
        <v>227</v>
      </c>
      <c r="S36" s="190">
        <f>+'2A (G)'!S36+'2B (G)'!S36</f>
        <v>2664</v>
      </c>
      <c r="T36" s="310">
        <f>+'2A (G)'!T36+'2B (G)'!T36</f>
        <v>1958</v>
      </c>
      <c r="U36" s="302">
        <f>+'2A (G)'!U36+'2B (G)'!U36</f>
        <v>1152945</v>
      </c>
      <c r="V36" s="47"/>
    </row>
    <row r="37" spans="1:22" ht="10.5" customHeight="1" x14ac:dyDescent="0.25">
      <c r="A37" s="40"/>
      <c r="B37" s="24">
        <v>38</v>
      </c>
      <c r="C37" s="24"/>
      <c r="D37" s="24"/>
      <c r="E37" s="307">
        <f>+'2A (G)'!E37+'2B (G)'!E37</f>
        <v>0</v>
      </c>
      <c r="F37" s="221">
        <f>+'2A (G)'!F37+'2B (G)'!F37</f>
        <v>0</v>
      </c>
      <c r="G37" s="307">
        <f>+'2A (G)'!G37+'2B (G)'!G37</f>
        <v>433876</v>
      </c>
      <c r="H37" s="194">
        <f>+'2A (G)'!H37+'2B (G)'!H37</f>
        <v>395986</v>
      </c>
      <c r="I37" s="194">
        <f>+'2A (G)'!I37+'2B (G)'!I37</f>
        <v>231275</v>
      </c>
      <c r="J37" s="194">
        <f>+'2A (G)'!J37+'2B (G)'!J37</f>
        <v>29605</v>
      </c>
      <c r="K37" s="194">
        <f>+'2A (G)'!K37+'2B (G)'!K37</f>
        <v>13766</v>
      </c>
      <c r="L37" s="194">
        <f>+'2A (G)'!L37+'2B (G)'!L37</f>
        <v>9588</v>
      </c>
      <c r="M37" s="194">
        <f>+'2A (G)'!M37+'2B (G)'!M37</f>
        <v>11265</v>
      </c>
      <c r="N37" s="194">
        <f>+'2A (G)'!N37+'2B (G)'!N37</f>
        <v>7388</v>
      </c>
      <c r="O37" s="194">
        <f>+'2A (G)'!O37+'2B (G)'!O37</f>
        <v>4720</v>
      </c>
      <c r="P37" s="194">
        <f>+'2A (G)'!P37+'2B (G)'!P37</f>
        <v>3039</v>
      </c>
      <c r="Q37" s="194">
        <f>+'2A (G)'!Q37+'2B (G)'!Q37</f>
        <v>183</v>
      </c>
      <c r="R37" s="194">
        <f>+'2A (G)'!R37+'2B (G)'!R37</f>
        <v>197</v>
      </c>
      <c r="S37" s="194">
        <f>+'2A (G)'!S37+'2B (G)'!S37</f>
        <v>2573</v>
      </c>
      <c r="T37" s="308">
        <f>+'2A (G)'!T37+'2B (G)'!T37</f>
        <v>1875</v>
      </c>
      <c r="U37" s="195">
        <f>+'2A (G)'!U37+'2B (G)'!U37</f>
        <v>1145336</v>
      </c>
      <c r="V37" s="47"/>
    </row>
    <row r="38" spans="1:22" ht="10.5" customHeight="1" x14ac:dyDescent="0.25">
      <c r="A38" s="37"/>
      <c r="B38" s="38">
        <v>39</v>
      </c>
      <c r="C38" s="38"/>
      <c r="D38" s="38"/>
      <c r="E38" s="309">
        <f>+'2A (G)'!E38+'2B (G)'!E38</f>
        <v>0</v>
      </c>
      <c r="F38" s="222">
        <f>+'2A (G)'!F38+'2B (G)'!F38</f>
        <v>0</v>
      </c>
      <c r="G38" s="309">
        <f>+'2A (G)'!G38+'2B (G)'!G38</f>
        <v>431425</v>
      </c>
      <c r="H38" s="190">
        <f>+'2A (G)'!H38+'2B (G)'!H38</f>
        <v>393505</v>
      </c>
      <c r="I38" s="190">
        <f>+'2A (G)'!I38+'2B (G)'!I38</f>
        <v>224612</v>
      </c>
      <c r="J38" s="190">
        <f>+'2A (G)'!J38+'2B (G)'!J38</f>
        <v>28885</v>
      </c>
      <c r="K38" s="190">
        <f>+'2A (G)'!K38+'2B (G)'!K38</f>
        <v>12923</v>
      </c>
      <c r="L38" s="190">
        <f>+'2A (G)'!L38+'2B (G)'!L38</f>
        <v>9252</v>
      </c>
      <c r="M38" s="190">
        <f>+'2A (G)'!M38+'2B (G)'!M38</f>
        <v>10947</v>
      </c>
      <c r="N38" s="190">
        <f>+'2A (G)'!N38+'2B (G)'!N38</f>
        <v>7373</v>
      </c>
      <c r="O38" s="190">
        <f>+'2A (G)'!O38+'2B (G)'!O38</f>
        <v>4576</v>
      </c>
      <c r="P38" s="190">
        <f>+'2A (G)'!P38+'2B (G)'!P38</f>
        <v>2995</v>
      </c>
      <c r="Q38" s="190">
        <f>+'2A (G)'!Q38+'2B (G)'!Q38</f>
        <v>180</v>
      </c>
      <c r="R38" s="190">
        <f>+'2A (G)'!R38+'2B (G)'!R38</f>
        <v>193</v>
      </c>
      <c r="S38" s="190">
        <f>+'2A (G)'!S38+'2B (G)'!S38</f>
        <v>2720</v>
      </c>
      <c r="T38" s="310">
        <f>+'2A (G)'!T38+'2B (G)'!T38</f>
        <v>2212</v>
      </c>
      <c r="U38" s="302">
        <f>+'2A (G)'!U38+'2B (G)'!U38</f>
        <v>1131798</v>
      </c>
      <c r="V38" s="47"/>
    </row>
    <row r="39" spans="1:22" ht="10.5" customHeight="1" x14ac:dyDescent="0.25">
      <c r="A39" s="40"/>
      <c r="B39" s="24">
        <v>40</v>
      </c>
      <c r="C39" s="24"/>
      <c r="D39" s="24"/>
      <c r="E39" s="307">
        <f>+'2A (G)'!E39+'2B (G)'!E39</f>
        <v>0</v>
      </c>
      <c r="F39" s="221">
        <f>+'2A (G)'!F39+'2B (G)'!F39</f>
        <v>0</v>
      </c>
      <c r="G39" s="307">
        <f>+'2A (G)'!G39+'2B (G)'!G39</f>
        <v>626919</v>
      </c>
      <c r="H39" s="194">
        <f>+'2A (G)'!H39+'2B (G)'!H39</f>
        <v>1496441</v>
      </c>
      <c r="I39" s="194">
        <f>+'2A (G)'!I39+'2B (G)'!I39</f>
        <v>228339</v>
      </c>
      <c r="J39" s="194">
        <f>+'2A (G)'!J39+'2B (G)'!J39</f>
        <v>28904</v>
      </c>
      <c r="K39" s="194">
        <f>+'2A (G)'!K39+'2B (G)'!K39</f>
        <v>12964</v>
      </c>
      <c r="L39" s="194">
        <f>+'2A (G)'!L39+'2B (G)'!L39</f>
        <v>9325</v>
      </c>
      <c r="M39" s="194">
        <f>+'2A (G)'!M39+'2B (G)'!M39</f>
        <v>11073</v>
      </c>
      <c r="N39" s="194">
        <f>+'2A (G)'!N39+'2B (G)'!N39</f>
        <v>7143</v>
      </c>
      <c r="O39" s="194">
        <f>+'2A (G)'!O39+'2B (G)'!O39</f>
        <v>4640</v>
      </c>
      <c r="P39" s="194">
        <f>+'2A (G)'!P39+'2B (G)'!P39</f>
        <v>2912</v>
      </c>
      <c r="Q39" s="194">
        <f>+'2A (G)'!Q39+'2B (G)'!Q39</f>
        <v>278</v>
      </c>
      <c r="R39" s="194">
        <f>+'2A (G)'!R39+'2B (G)'!R39</f>
        <v>214</v>
      </c>
      <c r="S39" s="194">
        <f>+'2A (G)'!S39+'2B (G)'!S39</f>
        <v>2574</v>
      </c>
      <c r="T39" s="308">
        <f>+'2A (G)'!T39+'2B (G)'!T39</f>
        <v>2120</v>
      </c>
      <c r="U39" s="195">
        <f>+'2A (G)'!U39+'2B (G)'!U39</f>
        <v>2433846</v>
      </c>
      <c r="V39" s="47"/>
    </row>
    <row r="40" spans="1:22" ht="10.5" customHeight="1" x14ac:dyDescent="0.25">
      <c r="A40" s="37"/>
      <c r="B40" s="38">
        <v>41</v>
      </c>
      <c r="C40" s="38"/>
      <c r="D40" s="38"/>
      <c r="E40" s="309">
        <f>+'2A (G)'!E40+'2B (G)'!E40</f>
        <v>0</v>
      </c>
      <c r="F40" s="222">
        <f>+'2A (G)'!F40+'2B (G)'!F40</f>
        <v>0</v>
      </c>
      <c r="G40" s="309">
        <f>+'2A (G)'!G40+'2B (G)'!G40</f>
        <v>411575</v>
      </c>
      <c r="H40" s="190">
        <f>+'2A (G)'!H40+'2B (G)'!H40</f>
        <v>375249</v>
      </c>
      <c r="I40" s="190">
        <f>+'2A (G)'!I40+'2B (G)'!I40</f>
        <v>218339</v>
      </c>
      <c r="J40" s="190">
        <f>+'2A (G)'!J40+'2B (G)'!J40</f>
        <v>30415</v>
      </c>
      <c r="K40" s="190">
        <f>+'2A (G)'!K40+'2B (G)'!K40</f>
        <v>12682</v>
      </c>
      <c r="L40" s="190">
        <f>+'2A (G)'!L40+'2B (G)'!L40</f>
        <v>8787</v>
      </c>
      <c r="M40" s="190">
        <f>+'2A (G)'!M40+'2B (G)'!M40</f>
        <v>10633</v>
      </c>
      <c r="N40" s="190">
        <f>+'2A (G)'!N40+'2B (G)'!N40</f>
        <v>7280</v>
      </c>
      <c r="O40" s="190">
        <f>+'2A (G)'!O40+'2B (G)'!O40</f>
        <v>4485</v>
      </c>
      <c r="P40" s="190">
        <f>+'2A (G)'!P40+'2B (G)'!P40</f>
        <v>2876</v>
      </c>
      <c r="Q40" s="190">
        <f>+'2A (G)'!Q40+'2B (G)'!Q40</f>
        <v>52773</v>
      </c>
      <c r="R40" s="190">
        <f>+'2A (G)'!R40+'2B (G)'!R40</f>
        <v>34099</v>
      </c>
      <c r="S40" s="190">
        <f>+'2A (G)'!S40+'2B (G)'!S40</f>
        <v>13460</v>
      </c>
      <c r="T40" s="310">
        <f>+'2A (G)'!T40+'2B (G)'!T40</f>
        <v>13674</v>
      </c>
      <c r="U40" s="302">
        <f>+'2A (G)'!U40+'2B (G)'!U40</f>
        <v>1196327</v>
      </c>
      <c r="V40" s="47"/>
    </row>
    <row r="41" spans="1:22" ht="10.5" customHeight="1" x14ac:dyDescent="0.25">
      <c r="A41" s="40"/>
      <c r="B41" s="24">
        <v>42</v>
      </c>
      <c r="C41" s="24"/>
      <c r="D41" s="24"/>
      <c r="E41" s="307">
        <f>+'2A (G)'!E41+'2B (G)'!E41</f>
        <v>0</v>
      </c>
      <c r="F41" s="221">
        <f>+'2A (G)'!F41+'2B (G)'!F41</f>
        <v>0</v>
      </c>
      <c r="G41" s="307">
        <f>+'2A (G)'!G41+'2B (G)'!G41</f>
        <v>409641</v>
      </c>
      <c r="H41" s="194">
        <f>+'2A (G)'!H41+'2B (G)'!H41</f>
        <v>374955</v>
      </c>
      <c r="I41" s="194">
        <f>+'2A (G)'!I41+'2B (G)'!I41</f>
        <v>213863</v>
      </c>
      <c r="J41" s="194">
        <f>+'2A (G)'!J41+'2B (G)'!J41</f>
        <v>28344</v>
      </c>
      <c r="K41" s="194">
        <f>+'2A (G)'!K41+'2B (G)'!K41</f>
        <v>12321</v>
      </c>
      <c r="L41" s="194">
        <f>+'2A (G)'!L41+'2B (G)'!L41</f>
        <v>8832</v>
      </c>
      <c r="M41" s="194">
        <f>+'2A (G)'!M41+'2B (G)'!M41</f>
        <v>9903</v>
      </c>
      <c r="N41" s="194">
        <f>+'2A (G)'!N41+'2B (G)'!N41</f>
        <v>6827</v>
      </c>
      <c r="O41" s="194">
        <f>+'2A (G)'!O41+'2B (G)'!O41</f>
        <v>4277</v>
      </c>
      <c r="P41" s="194">
        <f>+'2A (G)'!P41+'2B (G)'!P41</f>
        <v>2822</v>
      </c>
      <c r="Q41" s="194">
        <f>+'2A (G)'!Q41+'2B (G)'!Q41</f>
        <v>207</v>
      </c>
      <c r="R41" s="194">
        <f>+'2A (G)'!R41+'2B (G)'!R41</f>
        <v>191</v>
      </c>
      <c r="S41" s="194">
        <f>+'2A (G)'!S41+'2B (G)'!S41</f>
        <v>2459</v>
      </c>
      <c r="T41" s="308">
        <f>+'2A (G)'!T41+'2B (G)'!T41</f>
        <v>1653</v>
      </c>
      <c r="U41" s="195">
        <f>+'2A (G)'!U41+'2B (G)'!U41</f>
        <v>1076295</v>
      </c>
      <c r="V41" s="47"/>
    </row>
    <row r="42" spans="1:22" ht="10.5" customHeight="1" x14ac:dyDescent="0.25">
      <c r="A42" s="37"/>
      <c r="B42" s="38">
        <v>43</v>
      </c>
      <c r="C42" s="38"/>
      <c r="D42" s="38"/>
      <c r="E42" s="309">
        <f>+'2A (G)'!E42+'2B (G)'!E42</f>
        <v>0</v>
      </c>
      <c r="F42" s="222">
        <f>+'2A (G)'!F42+'2B (G)'!F42</f>
        <v>0</v>
      </c>
      <c r="G42" s="309">
        <f>+'2A (G)'!G42+'2B (G)'!G42</f>
        <v>413926</v>
      </c>
      <c r="H42" s="190">
        <f>+'2A (G)'!H42+'2B (G)'!H42</f>
        <v>375920</v>
      </c>
      <c r="I42" s="190">
        <f>+'2A (G)'!I42+'2B (G)'!I42</f>
        <v>214869</v>
      </c>
      <c r="J42" s="190">
        <f>+'2A (G)'!J42+'2B (G)'!J42</f>
        <v>28462</v>
      </c>
      <c r="K42" s="190">
        <f>+'2A (G)'!K42+'2B (G)'!K42</f>
        <v>11993</v>
      </c>
      <c r="L42" s="190">
        <f>+'2A (G)'!L42+'2B (G)'!L42</f>
        <v>9681</v>
      </c>
      <c r="M42" s="190">
        <f>+'2A (G)'!M42+'2B (G)'!M42</f>
        <v>10094</v>
      </c>
      <c r="N42" s="190">
        <f>+'2A (G)'!N42+'2B (G)'!N42</f>
        <v>6877</v>
      </c>
      <c r="O42" s="190">
        <f>+'2A (G)'!O42+'2B (G)'!O42</f>
        <v>4307</v>
      </c>
      <c r="P42" s="190">
        <f>+'2A (G)'!P42+'2B (G)'!P42</f>
        <v>2717</v>
      </c>
      <c r="Q42" s="190">
        <f>+'2A (G)'!Q42+'2B (G)'!Q42</f>
        <v>175</v>
      </c>
      <c r="R42" s="190">
        <f>+'2A (G)'!R42+'2B (G)'!R42</f>
        <v>144</v>
      </c>
      <c r="S42" s="190">
        <f>+'2A (G)'!S42+'2B (G)'!S42</f>
        <v>2285</v>
      </c>
      <c r="T42" s="310">
        <f>+'2A (G)'!T42+'2B (G)'!T42</f>
        <v>1883</v>
      </c>
      <c r="U42" s="302">
        <f>+'2A (G)'!U42+'2B (G)'!U42</f>
        <v>1083333</v>
      </c>
      <c r="V42" s="47"/>
    </row>
    <row r="43" spans="1:22" ht="10.5" customHeight="1" x14ac:dyDescent="0.25">
      <c r="A43" s="40"/>
      <c r="B43" s="24">
        <v>44</v>
      </c>
      <c r="C43" s="24"/>
      <c r="D43" s="24"/>
      <c r="E43" s="307">
        <f>+'2A (G)'!E43+'2B (G)'!E43</f>
        <v>0</v>
      </c>
      <c r="F43" s="221">
        <f>+'2A (G)'!F43+'2B (G)'!F43</f>
        <v>0</v>
      </c>
      <c r="G43" s="307">
        <f>+'2A (G)'!G43+'2B (G)'!G43</f>
        <v>408697</v>
      </c>
      <c r="H43" s="194">
        <f>+'2A (G)'!H43+'2B (G)'!H43</f>
        <v>370587</v>
      </c>
      <c r="I43" s="194">
        <f>+'2A (G)'!I43+'2B (G)'!I43</f>
        <v>210054</v>
      </c>
      <c r="J43" s="194">
        <f>+'2A (G)'!J43+'2B (G)'!J43</f>
        <v>28059</v>
      </c>
      <c r="K43" s="194">
        <f>+'2A (G)'!K43+'2B (G)'!K43</f>
        <v>12276</v>
      </c>
      <c r="L43" s="194">
        <f>+'2A (G)'!L43+'2B (G)'!L43</f>
        <v>8622</v>
      </c>
      <c r="M43" s="194">
        <f>+'2A (G)'!M43+'2B (G)'!M43</f>
        <v>10030</v>
      </c>
      <c r="N43" s="194">
        <f>+'2A (G)'!N43+'2B (G)'!N43</f>
        <v>6683</v>
      </c>
      <c r="O43" s="194">
        <f>+'2A (G)'!O43+'2B (G)'!O43</f>
        <v>4039</v>
      </c>
      <c r="P43" s="194">
        <f>+'2A (G)'!P43+'2B (G)'!P43</f>
        <v>2717</v>
      </c>
      <c r="Q43" s="194">
        <f>+'2A (G)'!Q43+'2B (G)'!Q43</f>
        <v>164</v>
      </c>
      <c r="R43" s="194">
        <f>+'2A (G)'!R43+'2B (G)'!R43</f>
        <v>164</v>
      </c>
      <c r="S43" s="194">
        <f>+'2A (G)'!S43+'2B (G)'!S43</f>
        <v>2172</v>
      </c>
      <c r="T43" s="308">
        <f>+'2A (G)'!T43+'2B (G)'!T43</f>
        <v>1451</v>
      </c>
      <c r="U43" s="195">
        <f>+'2A (G)'!U43+'2B (G)'!U43</f>
        <v>1065715</v>
      </c>
      <c r="V43" s="47"/>
    </row>
    <row r="44" spans="1:22" ht="10.5" customHeight="1" x14ac:dyDescent="0.25">
      <c r="A44" s="37"/>
      <c r="B44" s="38">
        <v>45</v>
      </c>
      <c r="C44" s="38"/>
      <c r="D44" s="38"/>
      <c r="E44" s="309">
        <f>+'2A (G)'!E44+'2B (G)'!E44</f>
        <v>0</v>
      </c>
      <c r="F44" s="222">
        <f>+'2A (G)'!F44+'2B (G)'!F44</f>
        <v>0</v>
      </c>
      <c r="G44" s="309">
        <f>+'2A (G)'!G44+'2B (G)'!G44</f>
        <v>411842</v>
      </c>
      <c r="H44" s="190">
        <f>+'2A (G)'!H44+'2B (G)'!H44</f>
        <v>376037</v>
      </c>
      <c r="I44" s="190">
        <f>+'2A (G)'!I44+'2B (G)'!I44</f>
        <v>211479</v>
      </c>
      <c r="J44" s="190">
        <f>+'2A (G)'!J44+'2B (G)'!J44</f>
        <v>28171</v>
      </c>
      <c r="K44" s="190">
        <f>+'2A (G)'!K44+'2B (G)'!K44</f>
        <v>11845</v>
      </c>
      <c r="L44" s="190">
        <f>+'2A (G)'!L44+'2B (G)'!L44</f>
        <v>8586</v>
      </c>
      <c r="M44" s="190">
        <f>+'2A (G)'!M44+'2B (G)'!M44</f>
        <v>10286</v>
      </c>
      <c r="N44" s="190">
        <f>+'2A (G)'!N44+'2B (G)'!N44</f>
        <v>6792</v>
      </c>
      <c r="O44" s="190">
        <f>+'2A (G)'!O44+'2B (G)'!O44</f>
        <v>4319</v>
      </c>
      <c r="P44" s="190">
        <f>+'2A (G)'!P44+'2B (G)'!P44</f>
        <v>2708</v>
      </c>
      <c r="Q44" s="190">
        <f>+'2A (G)'!Q44+'2B (G)'!Q44</f>
        <v>116</v>
      </c>
      <c r="R44" s="190">
        <f>+'2A (G)'!R44+'2B (G)'!R44</f>
        <v>115</v>
      </c>
      <c r="S44" s="190">
        <f>+'2A (G)'!S44+'2B (G)'!S44</f>
        <v>2234</v>
      </c>
      <c r="T44" s="310">
        <f>+'2A (G)'!T44+'2B (G)'!T44</f>
        <v>1558</v>
      </c>
      <c r="U44" s="302">
        <f>+'2A (G)'!U44+'2B (G)'!U44</f>
        <v>1076088</v>
      </c>
      <c r="V44" s="47"/>
    </row>
    <row r="45" spans="1:22" ht="10.5" customHeight="1" x14ac:dyDescent="0.25">
      <c r="A45" s="40"/>
      <c r="B45" s="24">
        <v>46</v>
      </c>
      <c r="C45" s="24"/>
      <c r="D45" s="24"/>
      <c r="E45" s="307">
        <f>+'2A (G)'!E45+'2B (G)'!E45</f>
        <v>0</v>
      </c>
      <c r="F45" s="221">
        <f>+'2A (G)'!F45+'2B (G)'!F45</f>
        <v>0</v>
      </c>
      <c r="G45" s="307">
        <f>+'2A (G)'!G45+'2B (G)'!G45</f>
        <v>420588</v>
      </c>
      <c r="H45" s="194">
        <f>+'2A (G)'!H45+'2B (G)'!H45</f>
        <v>382360</v>
      </c>
      <c r="I45" s="194">
        <f>+'2A (G)'!I45+'2B (G)'!I45</f>
        <v>212880</v>
      </c>
      <c r="J45" s="194">
        <f>+'2A (G)'!J45+'2B (G)'!J45</f>
        <v>28689</v>
      </c>
      <c r="K45" s="194">
        <f>+'2A (G)'!K45+'2B (G)'!K45</f>
        <v>11982</v>
      </c>
      <c r="L45" s="194">
        <f>+'2A (G)'!L45+'2B (G)'!L45</f>
        <v>8601</v>
      </c>
      <c r="M45" s="194">
        <f>+'2A (G)'!M45+'2B (G)'!M45</f>
        <v>10287</v>
      </c>
      <c r="N45" s="194">
        <f>+'2A (G)'!N45+'2B (G)'!N45</f>
        <v>6756</v>
      </c>
      <c r="O45" s="194">
        <f>+'2A (G)'!O45+'2B (G)'!O45</f>
        <v>4267</v>
      </c>
      <c r="P45" s="194">
        <f>+'2A (G)'!P45+'2B (G)'!P45</f>
        <v>2840</v>
      </c>
      <c r="Q45" s="194">
        <f>+'2A (G)'!Q45+'2B (G)'!Q45</f>
        <v>172</v>
      </c>
      <c r="R45" s="194">
        <f>+'2A (G)'!R45+'2B (G)'!R45</f>
        <v>145</v>
      </c>
      <c r="S45" s="194">
        <f>+'2A (G)'!S45+'2B (G)'!S45</f>
        <v>2374</v>
      </c>
      <c r="T45" s="308">
        <f>+'2A (G)'!T45+'2B (G)'!T45</f>
        <v>1677</v>
      </c>
      <c r="U45" s="195">
        <f>+'2A (G)'!U45+'2B (G)'!U45</f>
        <v>1093618</v>
      </c>
      <c r="V45" s="47"/>
    </row>
    <row r="46" spans="1:22" ht="10.5" customHeight="1" x14ac:dyDescent="0.25">
      <c r="A46" s="37"/>
      <c r="B46" s="38">
        <v>47</v>
      </c>
      <c r="C46" s="38"/>
      <c r="D46" s="38"/>
      <c r="E46" s="309">
        <f>+'2A (G)'!E46+'2B (G)'!E46</f>
        <v>0</v>
      </c>
      <c r="F46" s="222">
        <f>+'2A (G)'!F46+'2B (G)'!F46</f>
        <v>0</v>
      </c>
      <c r="G46" s="309">
        <f>+'2A (G)'!G46+'2B (G)'!G46</f>
        <v>414812</v>
      </c>
      <c r="H46" s="190">
        <f>+'2A (G)'!H46+'2B (G)'!H46</f>
        <v>375131</v>
      </c>
      <c r="I46" s="190">
        <f>+'2A (G)'!I46+'2B (G)'!I46</f>
        <v>207137</v>
      </c>
      <c r="J46" s="190">
        <f>+'2A (G)'!J46+'2B (G)'!J46</f>
        <v>28225</v>
      </c>
      <c r="K46" s="190">
        <f>+'2A (G)'!K46+'2B (G)'!K46</f>
        <v>11866</v>
      </c>
      <c r="L46" s="190">
        <f>+'2A (G)'!L46+'2B (G)'!L46</f>
        <v>8785</v>
      </c>
      <c r="M46" s="190">
        <f>+'2A (G)'!M46+'2B (G)'!M46</f>
        <v>9929</v>
      </c>
      <c r="N46" s="190">
        <f>+'2A (G)'!N46+'2B (G)'!N46</f>
        <v>6711</v>
      </c>
      <c r="O46" s="190">
        <f>+'2A (G)'!O46+'2B (G)'!O46</f>
        <v>4182</v>
      </c>
      <c r="P46" s="190">
        <f>+'2A (G)'!P46+'2B (G)'!P46</f>
        <v>2577</v>
      </c>
      <c r="Q46" s="190">
        <f>+'2A (G)'!Q46+'2B (G)'!Q46</f>
        <v>139</v>
      </c>
      <c r="R46" s="190">
        <f>+'2A (G)'!R46+'2B (G)'!R46</f>
        <v>125</v>
      </c>
      <c r="S46" s="190">
        <f>+'2A (G)'!S46+'2B (G)'!S46</f>
        <v>2371</v>
      </c>
      <c r="T46" s="310">
        <f>+'2A (G)'!T46+'2B (G)'!T46</f>
        <v>1592</v>
      </c>
      <c r="U46" s="302">
        <f>+'2A (G)'!U46+'2B (G)'!U46</f>
        <v>1073582</v>
      </c>
      <c r="V46" s="47"/>
    </row>
    <row r="47" spans="1:22" ht="10.5" customHeight="1" x14ac:dyDescent="0.25">
      <c r="A47" s="40"/>
      <c r="B47" s="24">
        <v>48</v>
      </c>
      <c r="C47" s="24"/>
      <c r="D47" s="24"/>
      <c r="E47" s="307">
        <f>+'2A (G)'!E47+'2B (G)'!E47</f>
        <v>0</v>
      </c>
      <c r="F47" s="221">
        <f>+'2A (G)'!F47+'2B (G)'!F47</f>
        <v>0</v>
      </c>
      <c r="G47" s="307">
        <f>+'2A (G)'!G47+'2B (G)'!G47</f>
        <v>408604</v>
      </c>
      <c r="H47" s="194">
        <f>+'2A (G)'!H47+'2B (G)'!H47</f>
        <v>370256</v>
      </c>
      <c r="I47" s="194">
        <f>+'2A (G)'!I47+'2B (G)'!I47</f>
        <v>206235</v>
      </c>
      <c r="J47" s="194">
        <f>+'2A (G)'!J47+'2B (G)'!J47</f>
        <v>28172</v>
      </c>
      <c r="K47" s="194">
        <f>+'2A (G)'!K47+'2B (G)'!K47</f>
        <v>11698</v>
      </c>
      <c r="L47" s="194">
        <f>+'2A (G)'!L47+'2B (G)'!L47</f>
        <v>8522</v>
      </c>
      <c r="M47" s="194">
        <f>+'2A (G)'!M47+'2B (G)'!M47</f>
        <v>9616</v>
      </c>
      <c r="N47" s="194">
        <f>+'2A (G)'!N47+'2B (G)'!N47</f>
        <v>6330</v>
      </c>
      <c r="O47" s="194">
        <f>+'2A (G)'!O47+'2B (G)'!O47</f>
        <v>3861</v>
      </c>
      <c r="P47" s="194">
        <f>+'2A (G)'!P47+'2B (G)'!P47</f>
        <v>2689</v>
      </c>
      <c r="Q47" s="194">
        <f>+'2A (G)'!Q47+'2B (G)'!Q47</f>
        <v>143</v>
      </c>
      <c r="R47" s="194">
        <f>+'2A (G)'!R47+'2B (G)'!R47</f>
        <v>163</v>
      </c>
      <c r="S47" s="194">
        <f>+'2A (G)'!S47+'2B (G)'!S47</f>
        <v>2170</v>
      </c>
      <c r="T47" s="308">
        <f>+'2A (G)'!T47+'2B (G)'!T47</f>
        <v>1512</v>
      </c>
      <c r="U47" s="195">
        <f>+'2A (G)'!U47+'2B (G)'!U47</f>
        <v>1059971</v>
      </c>
      <c r="V47" s="47"/>
    </row>
    <row r="48" spans="1:22" ht="10.5" customHeight="1" x14ac:dyDescent="0.25">
      <c r="A48" s="37"/>
      <c r="B48" s="38">
        <v>49</v>
      </c>
      <c r="C48" s="38"/>
      <c r="D48" s="38"/>
      <c r="E48" s="309">
        <f>+'2A (G)'!E48+'2B (G)'!E48</f>
        <v>0</v>
      </c>
      <c r="F48" s="222">
        <f>+'2A (G)'!F48+'2B (G)'!F48</f>
        <v>0</v>
      </c>
      <c r="G48" s="309">
        <f>+'2A (G)'!G48+'2B (G)'!G48</f>
        <v>391258</v>
      </c>
      <c r="H48" s="190">
        <f>+'2A (G)'!H48+'2B (G)'!H48</f>
        <v>394543</v>
      </c>
      <c r="I48" s="190">
        <f>+'2A (G)'!I48+'2B (G)'!I48</f>
        <v>194324</v>
      </c>
      <c r="J48" s="190">
        <f>+'2A (G)'!J48+'2B (G)'!J48</f>
        <v>26852</v>
      </c>
      <c r="K48" s="190">
        <f>+'2A (G)'!K48+'2B (G)'!K48</f>
        <v>11074</v>
      </c>
      <c r="L48" s="190">
        <f>+'2A (G)'!L48+'2B (G)'!L48</f>
        <v>8313</v>
      </c>
      <c r="M48" s="190">
        <f>+'2A (G)'!M48+'2B (G)'!M48</f>
        <v>9088</v>
      </c>
      <c r="N48" s="190">
        <f>+'2A (G)'!N48+'2B (G)'!N48</f>
        <v>6276</v>
      </c>
      <c r="O48" s="190">
        <f>+'2A (G)'!O48+'2B (G)'!O48</f>
        <v>3896</v>
      </c>
      <c r="P48" s="190">
        <f>+'2A (G)'!P48+'2B (G)'!P48</f>
        <v>2686</v>
      </c>
      <c r="Q48" s="190">
        <f>+'2A (G)'!Q48+'2B (G)'!Q48</f>
        <v>142</v>
      </c>
      <c r="R48" s="190">
        <f>+'2A (G)'!R48+'2B (G)'!R48</f>
        <v>124</v>
      </c>
      <c r="S48" s="190">
        <f>+'2A (G)'!S48+'2B (G)'!S48</f>
        <v>2270</v>
      </c>
      <c r="T48" s="310">
        <f>+'2A (G)'!T48+'2B (G)'!T48</f>
        <v>1435</v>
      </c>
      <c r="U48" s="302">
        <f>+'2A (G)'!U48+'2B (G)'!U48</f>
        <v>1052281</v>
      </c>
      <c r="V48" s="47"/>
    </row>
    <row r="49" spans="1:22" ht="10.5" customHeight="1" x14ac:dyDescent="0.25">
      <c r="A49" s="40"/>
      <c r="B49" s="24">
        <v>50</v>
      </c>
      <c r="C49" s="24"/>
      <c r="D49" s="24"/>
      <c r="E49" s="307">
        <f>+'2A (G)'!E49+'2B (G)'!E49</f>
        <v>0</v>
      </c>
      <c r="F49" s="221">
        <f>+'2A (G)'!F49+'2B (G)'!F49</f>
        <v>0</v>
      </c>
      <c r="G49" s="307">
        <f>+'2A (G)'!G49+'2B (G)'!G49</f>
        <v>377622</v>
      </c>
      <c r="H49" s="194">
        <f>+'2A (G)'!H49+'2B (G)'!H49</f>
        <v>342661</v>
      </c>
      <c r="I49" s="194">
        <f>+'2A (G)'!I49+'2B (G)'!I49</f>
        <v>191052</v>
      </c>
      <c r="J49" s="194">
        <f>+'2A (G)'!J49+'2B (G)'!J49</f>
        <v>26554</v>
      </c>
      <c r="K49" s="194">
        <f>+'2A (G)'!K49+'2B (G)'!K49</f>
        <v>10740</v>
      </c>
      <c r="L49" s="194">
        <f>+'2A (G)'!L49+'2B (G)'!L49</f>
        <v>8034</v>
      </c>
      <c r="M49" s="194">
        <f>+'2A (G)'!M49+'2B (G)'!M49</f>
        <v>8745</v>
      </c>
      <c r="N49" s="194">
        <f>+'2A (G)'!N49+'2B (G)'!N49</f>
        <v>6049</v>
      </c>
      <c r="O49" s="194">
        <f>+'2A (G)'!O49+'2B (G)'!O49</f>
        <v>3535</v>
      </c>
      <c r="P49" s="194">
        <f>+'2A (G)'!P49+'2B (G)'!P49</f>
        <v>2493</v>
      </c>
      <c r="Q49" s="194">
        <f>+'2A (G)'!Q49+'2B (G)'!Q49</f>
        <v>134</v>
      </c>
      <c r="R49" s="194">
        <f>+'2A (G)'!R49+'2B (G)'!R49</f>
        <v>134</v>
      </c>
      <c r="S49" s="194">
        <f>+'2A (G)'!S49+'2B (G)'!S49</f>
        <v>2067</v>
      </c>
      <c r="T49" s="308">
        <f>+'2A (G)'!T49+'2B (G)'!T49</f>
        <v>1503</v>
      </c>
      <c r="U49" s="195">
        <f>+'2A (G)'!U49+'2B (G)'!U49</f>
        <v>981323</v>
      </c>
      <c r="V49" s="47"/>
    </row>
    <row r="50" spans="1:22" ht="10.5" customHeight="1" x14ac:dyDescent="0.25">
      <c r="A50" s="37"/>
      <c r="B50" s="38">
        <v>51</v>
      </c>
      <c r="C50" s="38"/>
      <c r="D50" s="38"/>
      <c r="E50" s="309">
        <f>+'2A (G)'!E50+'2B (G)'!E50</f>
        <v>0</v>
      </c>
      <c r="F50" s="222">
        <f>+'2A (G)'!F50+'2B (G)'!F50</f>
        <v>0</v>
      </c>
      <c r="G50" s="309">
        <f>+'2A (G)'!G50+'2B (G)'!G50</f>
        <v>363856</v>
      </c>
      <c r="H50" s="190">
        <f>+'2A (G)'!H50+'2B (G)'!H50</f>
        <v>333820</v>
      </c>
      <c r="I50" s="190">
        <f>+'2A (G)'!I50+'2B (G)'!I50</f>
        <v>177654</v>
      </c>
      <c r="J50" s="190">
        <f>+'2A (G)'!J50+'2B (G)'!J50</f>
        <v>25128</v>
      </c>
      <c r="K50" s="190">
        <f>+'2A (G)'!K50+'2B (G)'!K50</f>
        <v>10020</v>
      </c>
      <c r="L50" s="190">
        <f>+'2A (G)'!L50+'2B (G)'!L50</f>
        <v>7777</v>
      </c>
      <c r="M50" s="190">
        <f>+'2A (G)'!M50+'2B (G)'!M50</f>
        <v>8412</v>
      </c>
      <c r="N50" s="190">
        <f>+'2A (G)'!N50+'2B (G)'!N50</f>
        <v>5890</v>
      </c>
      <c r="O50" s="190">
        <f>+'2A (G)'!O50+'2B (G)'!O50</f>
        <v>3432</v>
      </c>
      <c r="P50" s="190">
        <f>+'2A (G)'!P50+'2B (G)'!P50</f>
        <v>2428</v>
      </c>
      <c r="Q50" s="190">
        <f>+'2A (G)'!Q50+'2B (G)'!Q50</f>
        <v>127</v>
      </c>
      <c r="R50" s="190">
        <f>+'2A (G)'!R50+'2B (G)'!R50</f>
        <v>119</v>
      </c>
      <c r="S50" s="190">
        <f>+'2A (G)'!S50+'2B (G)'!S50</f>
        <v>2893</v>
      </c>
      <c r="T50" s="310">
        <f>+'2A (G)'!T50+'2B (G)'!T50</f>
        <v>3464</v>
      </c>
      <c r="U50" s="302">
        <f>+'2A (G)'!U50+'2B (G)'!U50</f>
        <v>945020</v>
      </c>
      <c r="V50" s="47"/>
    </row>
    <row r="51" spans="1:22" ht="10.5" customHeight="1" x14ac:dyDescent="0.25">
      <c r="A51" s="40"/>
      <c r="B51" s="24">
        <v>52</v>
      </c>
      <c r="C51" s="24"/>
      <c r="D51" s="24"/>
      <c r="E51" s="307">
        <f>+'2A (G)'!E51+'2B (G)'!E51</f>
        <v>0</v>
      </c>
      <c r="F51" s="221">
        <f>+'2A (G)'!F51+'2B (G)'!F51</f>
        <v>0</v>
      </c>
      <c r="G51" s="307">
        <f>+'2A (G)'!G51+'2B (G)'!G51</f>
        <v>346473</v>
      </c>
      <c r="H51" s="194">
        <f>+'2A (G)'!H51+'2B (G)'!H51</f>
        <v>327465</v>
      </c>
      <c r="I51" s="194">
        <f>+'2A (G)'!I51+'2B (G)'!I51</f>
        <v>169405</v>
      </c>
      <c r="J51" s="194">
        <f>+'2A (G)'!J51+'2B (G)'!J51</f>
        <v>24250</v>
      </c>
      <c r="K51" s="194">
        <f>+'2A (G)'!K51+'2B (G)'!K51</f>
        <v>9643</v>
      </c>
      <c r="L51" s="194">
        <f>+'2A (G)'!L51+'2B (G)'!L51</f>
        <v>7658</v>
      </c>
      <c r="M51" s="194">
        <f>+'2A (G)'!M51+'2B (G)'!M51</f>
        <v>7889</v>
      </c>
      <c r="N51" s="194">
        <f>+'2A (G)'!N51+'2B (G)'!N51</f>
        <v>5594</v>
      </c>
      <c r="O51" s="194">
        <f>+'2A (G)'!O51+'2B (G)'!O51</f>
        <v>3416</v>
      </c>
      <c r="P51" s="194">
        <f>+'2A (G)'!P51+'2B (G)'!P51</f>
        <v>2176</v>
      </c>
      <c r="Q51" s="194">
        <f>+'2A (G)'!Q51+'2B (G)'!Q51</f>
        <v>123</v>
      </c>
      <c r="R51" s="194">
        <f>+'2A (G)'!R51+'2B (G)'!R51</f>
        <v>129</v>
      </c>
      <c r="S51" s="194">
        <f>+'2A (G)'!S51+'2B (G)'!S51</f>
        <v>2098</v>
      </c>
      <c r="T51" s="308">
        <f>+'2A (G)'!T51+'2B (G)'!T51</f>
        <v>1395</v>
      </c>
      <c r="U51" s="195">
        <f>+'2A (G)'!U51+'2B (G)'!U51</f>
        <v>907714</v>
      </c>
      <c r="V51" s="47"/>
    </row>
    <row r="52" spans="1:22" ht="10.5" customHeight="1" x14ac:dyDescent="0.25">
      <c r="A52" s="37"/>
      <c r="B52" s="38">
        <v>53</v>
      </c>
      <c r="C52" s="38"/>
      <c r="D52" s="38"/>
      <c r="E52" s="309">
        <f>+'2A (G)'!E52+'2B (G)'!E52</f>
        <v>0</v>
      </c>
      <c r="F52" s="222">
        <f>+'2A (G)'!F52+'2B (G)'!F52</f>
        <v>0</v>
      </c>
      <c r="G52" s="309">
        <f>+'2A (G)'!G52+'2B (G)'!G52</f>
        <v>331752</v>
      </c>
      <c r="H52" s="190">
        <f>+'2A (G)'!H52+'2B (G)'!H52</f>
        <v>321221</v>
      </c>
      <c r="I52" s="190">
        <f>+'2A (G)'!I52+'2B (G)'!I52</f>
        <v>162395</v>
      </c>
      <c r="J52" s="190">
        <f>+'2A (G)'!J52+'2B (G)'!J52</f>
        <v>23293</v>
      </c>
      <c r="K52" s="190">
        <f>+'2A (G)'!K52+'2B (G)'!K52</f>
        <v>8982</v>
      </c>
      <c r="L52" s="190">
        <f>+'2A (G)'!L52+'2B (G)'!L52</f>
        <v>7184</v>
      </c>
      <c r="M52" s="190">
        <f>+'2A (G)'!M52+'2B (G)'!M52</f>
        <v>7483</v>
      </c>
      <c r="N52" s="190">
        <f>+'2A (G)'!N52+'2B (G)'!N52</f>
        <v>5388</v>
      </c>
      <c r="O52" s="190">
        <f>+'2A (G)'!O52+'2B (G)'!O52</f>
        <v>3146</v>
      </c>
      <c r="P52" s="190">
        <f>+'2A (G)'!P52+'2B (G)'!P52</f>
        <v>2297</v>
      </c>
      <c r="Q52" s="190">
        <f>+'2A (G)'!Q52+'2B (G)'!Q52</f>
        <v>117</v>
      </c>
      <c r="R52" s="190">
        <f>+'2A (G)'!R52+'2B (G)'!R52</f>
        <v>120</v>
      </c>
      <c r="S52" s="190">
        <f>+'2A (G)'!S52+'2B (G)'!S52</f>
        <v>1949</v>
      </c>
      <c r="T52" s="310">
        <f>+'2A (G)'!T52+'2B (G)'!T52</f>
        <v>1471</v>
      </c>
      <c r="U52" s="302">
        <f>+'2A (G)'!U52+'2B (G)'!U52</f>
        <v>876798</v>
      </c>
      <c r="V52" s="47"/>
    </row>
    <row r="53" spans="1:22" ht="10.5" customHeight="1" x14ac:dyDescent="0.25">
      <c r="A53" s="40"/>
      <c r="B53" s="24">
        <v>54</v>
      </c>
      <c r="C53" s="24"/>
      <c r="D53" s="24"/>
      <c r="E53" s="307">
        <f>+'2A (G)'!E53+'2B (G)'!E53</f>
        <v>0</v>
      </c>
      <c r="F53" s="221">
        <f>+'2A (G)'!F53+'2B (G)'!F53</f>
        <v>0</v>
      </c>
      <c r="G53" s="307">
        <f>+'2A (G)'!G53+'2B (G)'!G53</f>
        <v>326090</v>
      </c>
      <c r="H53" s="194">
        <f>+'2A (G)'!H53+'2B (G)'!H53</f>
        <v>308952</v>
      </c>
      <c r="I53" s="194">
        <f>+'2A (G)'!I53+'2B (G)'!I53</f>
        <v>156724</v>
      </c>
      <c r="J53" s="194">
        <f>+'2A (G)'!J53+'2B (G)'!J53</f>
        <v>22621</v>
      </c>
      <c r="K53" s="194">
        <f>+'2A (G)'!K53+'2B (G)'!K53</f>
        <v>8636</v>
      </c>
      <c r="L53" s="194">
        <f>+'2A (G)'!L53+'2B (G)'!L53</f>
        <v>7062</v>
      </c>
      <c r="M53" s="194">
        <f>+'2A (G)'!M53+'2B (G)'!M53</f>
        <v>7289</v>
      </c>
      <c r="N53" s="194">
        <f>+'2A (G)'!N53+'2B (G)'!N53</f>
        <v>5066</v>
      </c>
      <c r="O53" s="194">
        <f>+'2A (G)'!O53+'2B (G)'!O53</f>
        <v>3075</v>
      </c>
      <c r="P53" s="194">
        <f>+'2A (G)'!P53+'2B (G)'!P53</f>
        <v>2228</v>
      </c>
      <c r="Q53" s="194">
        <f>+'2A (G)'!Q53+'2B (G)'!Q53</f>
        <v>106</v>
      </c>
      <c r="R53" s="194">
        <f>+'2A (G)'!R53+'2B (G)'!R53</f>
        <v>95</v>
      </c>
      <c r="S53" s="194">
        <f>+'2A (G)'!S53+'2B (G)'!S53</f>
        <v>1960</v>
      </c>
      <c r="T53" s="308">
        <f>+'2A (G)'!T53+'2B (G)'!T53</f>
        <v>1349</v>
      </c>
      <c r="U53" s="195">
        <f>+'2A (G)'!U53+'2B (G)'!U53</f>
        <v>851253</v>
      </c>
      <c r="V53" s="47"/>
    </row>
    <row r="54" spans="1:22" ht="10.5" customHeight="1" x14ac:dyDescent="0.25">
      <c r="A54" s="37"/>
      <c r="B54" s="38">
        <v>55</v>
      </c>
      <c r="C54" s="38"/>
      <c r="D54" s="38"/>
      <c r="E54" s="309">
        <f>+'2A (G)'!E54+'2B (G)'!E54</f>
        <v>0</v>
      </c>
      <c r="F54" s="222">
        <f>+'2A (G)'!F54+'2B (G)'!F54</f>
        <v>0</v>
      </c>
      <c r="G54" s="309">
        <f>+'2A (G)'!G54+'2B (G)'!G54</f>
        <v>320881</v>
      </c>
      <c r="H54" s="190">
        <f>+'2A (G)'!H54+'2B (G)'!H54</f>
        <v>296168</v>
      </c>
      <c r="I54" s="190">
        <f>+'2A (G)'!I54+'2B (G)'!I54</f>
        <v>151097</v>
      </c>
      <c r="J54" s="190">
        <f>+'2A (G)'!J54+'2B (G)'!J54</f>
        <v>22187</v>
      </c>
      <c r="K54" s="190">
        <f>+'2A (G)'!K54+'2B (G)'!K54</f>
        <v>8658</v>
      </c>
      <c r="L54" s="190">
        <f>+'2A (G)'!L54+'2B (G)'!L54</f>
        <v>6924</v>
      </c>
      <c r="M54" s="190">
        <f>+'2A (G)'!M54+'2B (G)'!M54</f>
        <v>7170</v>
      </c>
      <c r="N54" s="190">
        <f>+'2A (G)'!N54+'2B (G)'!N54</f>
        <v>5171</v>
      </c>
      <c r="O54" s="190">
        <f>+'2A (G)'!O54+'2B (G)'!O54</f>
        <v>2966</v>
      </c>
      <c r="P54" s="190">
        <f>+'2A (G)'!P54+'2B (G)'!P54</f>
        <v>2093</v>
      </c>
      <c r="Q54" s="190">
        <f>+'2A (G)'!Q54+'2B (G)'!Q54</f>
        <v>114</v>
      </c>
      <c r="R54" s="190">
        <f>+'2A (G)'!R54+'2B (G)'!R54</f>
        <v>119</v>
      </c>
      <c r="S54" s="190">
        <f>+'2A (G)'!S54+'2B (G)'!S54</f>
        <v>2032</v>
      </c>
      <c r="T54" s="310">
        <f>+'2A (G)'!T54+'2B (G)'!T54</f>
        <v>1422</v>
      </c>
      <c r="U54" s="302">
        <f>+'2A (G)'!U54+'2B (G)'!U54</f>
        <v>827002</v>
      </c>
      <c r="V54" s="47"/>
    </row>
    <row r="55" spans="1:22" ht="10.5" customHeight="1" x14ac:dyDescent="0.25">
      <c r="A55" s="40"/>
      <c r="B55" s="24">
        <v>56</v>
      </c>
      <c r="C55" s="24"/>
      <c r="D55" s="24"/>
      <c r="E55" s="307">
        <f>+'2A (G)'!E55+'2B (G)'!E55</f>
        <v>0</v>
      </c>
      <c r="F55" s="221">
        <f>+'2A (G)'!F55+'2B (G)'!F55</f>
        <v>0</v>
      </c>
      <c r="G55" s="307">
        <f>+'2A (G)'!G55+'2B (G)'!G55</f>
        <v>302730</v>
      </c>
      <c r="H55" s="194">
        <f>+'2A (G)'!H55+'2B (G)'!H55</f>
        <v>285047</v>
      </c>
      <c r="I55" s="194">
        <f>+'2A (G)'!I55+'2B (G)'!I55</f>
        <v>145093</v>
      </c>
      <c r="J55" s="194">
        <f>+'2A (G)'!J55+'2B (G)'!J55</f>
        <v>21416</v>
      </c>
      <c r="K55" s="194">
        <f>+'2A (G)'!K55+'2B (G)'!K55</f>
        <v>8158</v>
      </c>
      <c r="L55" s="194">
        <f>+'2A (G)'!L55+'2B (G)'!L55</f>
        <v>7006</v>
      </c>
      <c r="M55" s="194">
        <f>+'2A (G)'!M55+'2B (G)'!M55</f>
        <v>7067</v>
      </c>
      <c r="N55" s="194">
        <f>+'2A (G)'!N55+'2B (G)'!N55</f>
        <v>4999</v>
      </c>
      <c r="O55" s="194">
        <f>+'2A (G)'!O55+'2B (G)'!O55</f>
        <v>2921</v>
      </c>
      <c r="P55" s="194">
        <f>+'2A (G)'!P55+'2B (G)'!P55</f>
        <v>2017</v>
      </c>
      <c r="Q55" s="194">
        <f>+'2A (G)'!Q55+'2B (G)'!Q55</f>
        <v>100</v>
      </c>
      <c r="R55" s="194">
        <f>+'2A (G)'!R55+'2B (G)'!R55</f>
        <v>102</v>
      </c>
      <c r="S55" s="194">
        <f>+'2A (G)'!S55+'2B (G)'!S55</f>
        <v>2062</v>
      </c>
      <c r="T55" s="308">
        <f>+'2A (G)'!T55+'2B (G)'!T55</f>
        <v>1409</v>
      </c>
      <c r="U55" s="195">
        <f>+'2A (G)'!U55+'2B (G)'!U55</f>
        <v>790127</v>
      </c>
      <c r="V55" s="47"/>
    </row>
    <row r="56" spans="1:22" ht="10.5" customHeight="1" x14ac:dyDescent="0.25">
      <c r="A56" s="37"/>
      <c r="B56" s="38">
        <v>57</v>
      </c>
      <c r="C56" s="38"/>
      <c r="D56" s="38"/>
      <c r="E56" s="309">
        <f>+'2A (G)'!E56+'2B (G)'!E56</f>
        <v>0</v>
      </c>
      <c r="F56" s="222">
        <f>+'2A (G)'!F56+'2B (G)'!F56</f>
        <v>0</v>
      </c>
      <c r="G56" s="309">
        <f>+'2A (G)'!G56+'2B (G)'!G56</f>
        <v>291145</v>
      </c>
      <c r="H56" s="190">
        <f>+'2A (G)'!H56+'2B (G)'!H56</f>
        <v>274802</v>
      </c>
      <c r="I56" s="190">
        <f>+'2A (G)'!I56+'2B (G)'!I56</f>
        <v>137749</v>
      </c>
      <c r="J56" s="190">
        <f>+'2A (G)'!J56+'2B (G)'!J56</f>
        <v>20405</v>
      </c>
      <c r="K56" s="190">
        <f>+'2A (G)'!K56+'2B (G)'!K56</f>
        <v>8198</v>
      </c>
      <c r="L56" s="190">
        <f>+'2A (G)'!L56+'2B (G)'!L56</f>
        <v>6900</v>
      </c>
      <c r="M56" s="190">
        <f>+'2A (G)'!M56+'2B (G)'!M56</f>
        <v>6771</v>
      </c>
      <c r="N56" s="190">
        <f>+'2A (G)'!N56+'2B (G)'!N56</f>
        <v>4903</v>
      </c>
      <c r="O56" s="190">
        <f>+'2A (G)'!O56+'2B (G)'!O56</f>
        <v>2737</v>
      </c>
      <c r="P56" s="190">
        <f>+'2A (G)'!P56+'2B (G)'!P56</f>
        <v>1948</v>
      </c>
      <c r="Q56" s="190">
        <f>+'2A (G)'!Q56+'2B (G)'!Q56</f>
        <v>93</v>
      </c>
      <c r="R56" s="190">
        <f>+'2A (G)'!R56+'2B (G)'!R56</f>
        <v>102</v>
      </c>
      <c r="S56" s="190">
        <f>+'2A (G)'!S56+'2B (G)'!S56</f>
        <v>2064</v>
      </c>
      <c r="T56" s="310">
        <f>+'2A (G)'!T56+'2B (G)'!T56</f>
        <v>1459</v>
      </c>
      <c r="U56" s="302">
        <f>+'2A (G)'!U56+'2B (G)'!U56</f>
        <v>759276</v>
      </c>
      <c r="V56" s="47"/>
    </row>
    <row r="57" spans="1:22" ht="10.5" customHeight="1" x14ac:dyDescent="0.25">
      <c r="A57" s="40"/>
      <c r="B57" s="24">
        <v>58</v>
      </c>
      <c r="C57" s="24"/>
      <c r="D57" s="24"/>
      <c r="E57" s="307">
        <f>+'2A (G)'!E57+'2B (G)'!E57</f>
        <v>0</v>
      </c>
      <c r="F57" s="221">
        <f>+'2A (G)'!F57+'2B (G)'!F57</f>
        <v>0</v>
      </c>
      <c r="G57" s="307">
        <f>+'2A (G)'!G57+'2B (G)'!G57</f>
        <v>276261</v>
      </c>
      <c r="H57" s="194">
        <f>+'2A (G)'!H57+'2B (G)'!H57</f>
        <v>257496</v>
      </c>
      <c r="I57" s="194">
        <f>+'2A (G)'!I57+'2B (G)'!I57</f>
        <v>131365</v>
      </c>
      <c r="J57" s="194">
        <f>+'2A (G)'!J57+'2B (G)'!J57</f>
        <v>19464</v>
      </c>
      <c r="K57" s="194">
        <f>+'2A (G)'!K57+'2B (G)'!K57</f>
        <v>7658</v>
      </c>
      <c r="L57" s="194">
        <f>+'2A (G)'!L57+'2B (G)'!L57</f>
        <v>6343</v>
      </c>
      <c r="M57" s="194">
        <f>+'2A (G)'!M57+'2B (G)'!M57</f>
        <v>6498</v>
      </c>
      <c r="N57" s="194">
        <f>+'2A (G)'!N57+'2B (G)'!N57</f>
        <v>4655</v>
      </c>
      <c r="O57" s="194">
        <f>+'2A (G)'!O57+'2B (G)'!O57</f>
        <v>2748</v>
      </c>
      <c r="P57" s="194">
        <f>+'2A (G)'!P57+'2B (G)'!P57</f>
        <v>1932</v>
      </c>
      <c r="Q57" s="194">
        <f>+'2A (G)'!Q57+'2B (G)'!Q57</f>
        <v>88</v>
      </c>
      <c r="R57" s="194">
        <f>+'2A (G)'!R57+'2B (G)'!R57</f>
        <v>90</v>
      </c>
      <c r="S57" s="194">
        <f>+'2A (G)'!S57+'2B (G)'!S57</f>
        <v>1949</v>
      </c>
      <c r="T57" s="308">
        <f>+'2A (G)'!T57+'2B (G)'!T57</f>
        <v>1463</v>
      </c>
      <c r="U57" s="195">
        <f>+'2A (G)'!U57+'2B (G)'!U57</f>
        <v>718010</v>
      </c>
      <c r="V57" s="47"/>
    </row>
    <row r="58" spans="1:22" ht="10.5" customHeight="1" x14ac:dyDescent="0.25">
      <c r="A58" s="37"/>
      <c r="B58" s="38">
        <v>59</v>
      </c>
      <c r="C58" s="38"/>
      <c r="D58" s="38"/>
      <c r="E58" s="309">
        <f>+'2A (G)'!E58+'2B (G)'!E58</f>
        <v>0</v>
      </c>
      <c r="F58" s="222">
        <f>+'2A (G)'!F58+'2B (G)'!F58</f>
        <v>0</v>
      </c>
      <c r="G58" s="309">
        <f>+'2A (G)'!G58+'2B (G)'!G58</f>
        <v>260225</v>
      </c>
      <c r="H58" s="190">
        <f>+'2A (G)'!H58+'2B (G)'!H58</f>
        <v>240189</v>
      </c>
      <c r="I58" s="190">
        <f>+'2A (G)'!I58+'2B (G)'!I58</f>
        <v>124067</v>
      </c>
      <c r="J58" s="190">
        <f>+'2A (G)'!J58+'2B (G)'!J58</f>
        <v>18571</v>
      </c>
      <c r="K58" s="190">
        <f>+'2A (G)'!K58+'2B (G)'!K58</f>
        <v>7471</v>
      </c>
      <c r="L58" s="190">
        <f>+'2A (G)'!L58+'2B (G)'!L58</f>
        <v>6074</v>
      </c>
      <c r="M58" s="190">
        <f>+'2A (G)'!M58+'2B (G)'!M58</f>
        <v>5934</v>
      </c>
      <c r="N58" s="190">
        <f>+'2A (G)'!N58+'2B (G)'!N58</f>
        <v>4477</v>
      </c>
      <c r="O58" s="190">
        <f>+'2A (G)'!O58+'2B (G)'!O58</f>
        <v>2602</v>
      </c>
      <c r="P58" s="190">
        <f>+'2A (G)'!P58+'2B (G)'!P58</f>
        <v>1879</v>
      </c>
      <c r="Q58" s="190">
        <f>+'2A (G)'!Q58+'2B (G)'!Q58</f>
        <v>87</v>
      </c>
      <c r="R58" s="190">
        <f>+'2A (G)'!R58+'2B (G)'!R58</f>
        <v>102</v>
      </c>
      <c r="S58" s="190">
        <f>+'2A (G)'!S58+'2B (G)'!S58</f>
        <v>1932</v>
      </c>
      <c r="T58" s="310">
        <f>+'2A (G)'!T58+'2B (G)'!T58</f>
        <v>1447</v>
      </c>
      <c r="U58" s="302">
        <f>+'2A (G)'!U58+'2B (G)'!U58</f>
        <v>675057</v>
      </c>
      <c r="V58" s="47"/>
    </row>
    <row r="59" spans="1:22" ht="10.5" customHeight="1" x14ac:dyDescent="0.25">
      <c r="A59" s="40"/>
      <c r="B59" s="24">
        <v>60</v>
      </c>
      <c r="C59" s="24"/>
      <c r="D59" s="24"/>
      <c r="E59" s="307">
        <f>+'2A (G)'!E59+'2B (G)'!E59</f>
        <v>0</v>
      </c>
      <c r="F59" s="221">
        <f>+'2A (G)'!F59+'2B (G)'!F59</f>
        <v>0</v>
      </c>
      <c r="G59" s="307">
        <f>+'2A (G)'!G59+'2B (G)'!G59</f>
        <v>249903</v>
      </c>
      <c r="H59" s="194">
        <f>+'2A (G)'!H59+'2B (G)'!H59</f>
        <v>227907</v>
      </c>
      <c r="I59" s="194">
        <f>+'2A (G)'!I59+'2B (G)'!I59</f>
        <v>119716</v>
      </c>
      <c r="J59" s="194">
        <f>+'2A (G)'!J59+'2B (G)'!J59</f>
        <v>17577</v>
      </c>
      <c r="K59" s="194">
        <f>+'2A (G)'!K59+'2B (G)'!K59</f>
        <v>7082</v>
      </c>
      <c r="L59" s="194">
        <f>+'2A (G)'!L59+'2B (G)'!L59</f>
        <v>6050</v>
      </c>
      <c r="M59" s="194">
        <f>+'2A (G)'!M59+'2B (G)'!M59</f>
        <v>5756</v>
      </c>
      <c r="N59" s="194">
        <f>+'2A (G)'!N59+'2B (G)'!N59</f>
        <v>4263</v>
      </c>
      <c r="O59" s="194">
        <f>+'2A (G)'!O59+'2B (G)'!O59</f>
        <v>2401</v>
      </c>
      <c r="P59" s="194">
        <f>+'2A (G)'!P59+'2B (G)'!P59</f>
        <v>1897</v>
      </c>
      <c r="Q59" s="194">
        <f>+'2A (G)'!Q59+'2B (G)'!Q59</f>
        <v>77</v>
      </c>
      <c r="R59" s="194">
        <f>+'2A (G)'!R59+'2B (G)'!R59</f>
        <v>104</v>
      </c>
      <c r="S59" s="194">
        <f>+'2A (G)'!S59+'2B (G)'!S59</f>
        <v>1998</v>
      </c>
      <c r="T59" s="308">
        <f>+'2A (G)'!T59+'2B (G)'!T59</f>
        <v>1367</v>
      </c>
      <c r="U59" s="195">
        <f>+'2A (G)'!U59+'2B (G)'!U59</f>
        <v>646098</v>
      </c>
      <c r="V59" s="47"/>
    </row>
    <row r="60" spans="1:22" ht="10.5" customHeight="1" x14ac:dyDescent="0.25">
      <c r="A60" s="37"/>
      <c r="B60" s="38">
        <v>61</v>
      </c>
      <c r="C60" s="38"/>
      <c r="D60" s="38"/>
      <c r="E60" s="309">
        <f>+'2A (G)'!E60+'2B (G)'!E60</f>
        <v>0</v>
      </c>
      <c r="F60" s="222">
        <f>+'2A (G)'!F60+'2B (G)'!F60</f>
        <v>0</v>
      </c>
      <c r="G60" s="309">
        <f>+'2A (G)'!G60+'2B (G)'!G60</f>
        <v>271505</v>
      </c>
      <c r="H60" s="190">
        <f>+'2A (G)'!H60+'2B (G)'!H60</f>
        <v>275637</v>
      </c>
      <c r="I60" s="190">
        <f>+'2A (G)'!I60+'2B (G)'!I60</f>
        <v>110814</v>
      </c>
      <c r="J60" s="190">
        <f>+'2A (G)'!J60+'2B (G)'!J60</f>
        <v>16389</v>
      </c>
      <c r="K60" s="190">
        <f>+'2A (G)'!K60+'2B (G)'!K60</f>
        <v>6707</v>
      </c>
      <c r="L60" s="190">
        <f>+'2A (G)'!L60+'2B (G)'!L60</f>
        <v>5543</v>
      </c>
      <c r="M60" s="190">
        <f>+'2A (G)'!M60+'2B (G)'!M60</f>
        <v>5485</v>
      </c>
      <c r="N60" s="190">
        <f>+'2A (G)'!N60+'2B (G)'!N60</f>
        <v>3746</v>
      </c>
      <c r="O60" s="190">
        <f>+'2A (G)'!O60+'2B (G)'!O60</f>
        <v>2366</v>
      </c>
      <c r="P60" s="190">
        <f>+'2A (G)'!P60+'2B (G)'!P60</f>
        <v>1788</v>
      </c>
      <c r="Q60" s="190">
        <f>+'2A (G)'!Q60+'2B (G)'!Q60</f>
        <v>90</v>
      </c>
      <c r="R60" s="190">
        <f>+'2A (G)'!R60+'2B (G)'!R60</f>
        <v>72</v>
      </c>
      <c r="S60" s="190">
        <f>+'2A (G)'!S60+'2B (G)'!S60</f>
        <v>1913</v>
      </c>
      <c r="T60" s="310">
        <f>+'2A (G)'!T60+'2B (G)'!T60</f>
        <v>1299</v>
      </c>
      <c r="U60" s="302">
        <f>+'2A (G)'!U60+'2B (G)'!U60</f>
        <v>703354</v>
      </c>
      <c r="V60" s="47"/>
    </row>
    <row r="61" spans="1:22" ht="10.5" customHeight="1" x14ac:dyDescent="0.25">
      <c r="A61" s="40"/>
      <c r="B61" s="24">
        <v>62</v>
      </c>
      <c r="C61" s="24"/>
      <c r="D61" s="24"/>
      <c r="E61" s="307">
        <f>+'2A (G)'!E61+'2B (G)'!E61</f>
        <v>0</v>
      </c>
      <c r="F61" s="221">
        <f>+'2A (G)'!F61+'2B (G)'!F61</f>
        <v>0</v>
      </c>
      <c r="G61" s="307">
        <f>+'2A (G)'!G61+'2B (G)'!G61</f>
        <v>212172</v>
      </c>
      <c r="H61" s="194">
        <f>+'2A (G)'!H61+'2B (G)'!H61</f>
        <v>183731</v>
      </c>
      <c r="I61" s="194">
        <f>+'2A (G)'!I61+'2B (G)'!I61</f>
        <v>100662</v>
      </c>
      <c r="J61" s="194">
        <f>+'2A (G)'!J61+'2B (G)'!J61</f>
        <v>15030</v>
      </c>
      <c r="K61" s="194">
        <f>+'2A (G)'!K61+'2B (G)'!K61</f>
        <v>6645</v>
      </c>
      <c r="L61" s="194">
        <f>+'2A (G)'!L61+'2B (G)'!L61</f>
        <v>5154</v>
      </c>
      <c r="M61" s="194">
        <f>+'2A (G)'!M61+'2B (G)'!M61</f>
        <v>5012</v>
      </c>
      <c r="N61" s="194">
        <f>+'2A (G)'!N61+'2B (G)'!N61</f>
        <v>3565</v>
      </c>
      <c r="O61" s="194">
        <f>+'2A (G)'!O61+'2B (G)'!O61</f>
        <v>1991</v>
      </c>
      <c r="P61" s="194">
        <f>+'2A (G)'!P61+'2B (G)'!P61</f>
        <v>1557</v>
      </c>
      <c r="Q61" s="194">
        <f>+'2A (G)'!Q61+'2B (G)'!Q61</f>
        <v>90</v>
      </c>
      <c r="R61" s="194">
        <f>+'2A (G)'!R61+'2B (G)'!R61</f>
        <v>74</v>
      </c>
      <c r="S61" s="194">
        <f>+'2A (G)'!S61+'2B (G)'!S61</f>
        <v>1863</v>
      </c>
      <c r="T61" s="308">
        <f>+'2A (G)'!T61+'2B (G)'!T61</f>
        <v>1218</v>
      </c>
      <c r="U61" s="195">
        <f>+'2A (G)'!U61+'2B (G)'!U61</f>
        <v>538764</v>
      </c>
      <c r="V61" s="47"/>
    </row>
    <row r="62" spans="1:22" ht="10.5" customHeight="1" x14ac:dyDescent="0.25">
      <c r="A62" s="37"/>
      <c r="B62" s="38">
        <v>63</v>
      </c>
      <c r="C62" s="38"/>
      <c r="D62" s="38"/>
      <c r="E62" s="309">
        <f>+'2A (G)'!E62+'2B (G)'!E62</f>
        <v>0</v>
      </c>
      <c r="F62" s="222">
        <f>+'2A (G)'!F62+'2B (G)'!F62</f>
        <v>0</v>
      </c>
      <c r="G62" s="309">
        <f>+'2A (G)'!G62+'2B (G)'!G62</f>
        <v>202877</v>
      </c>
      <c r="H62" s="190">
        <f>+'2A (G)'!H62+'2B (G)'!H62</f>
        <v>172270</v>
      </c>
      <c r="I62" s="190">
        <f>+'2A (G)'!I62+'2B (G)'!I62</f>
        <v>95788</v>
      </c>
      <c r="J62" s="190">
        <f>+'2A (G)'!J62+'2B (G)'!J62</f>
        <v>14802</v>
      </c>
      <c r="K62" s="190">
        <f>+'2A (G)'!K62+'2B (G)'!K62</f>
        <v>7074</v>
      </c>
      <c r="L62" s="190">
        <f>+'2A (G)'!L62+'2B (G)'!L62</f>
        <v>5332</v>
      </c>
      <c r="M62" s="190">
        <f>+'2A (G)'!M62+'2B (G)'!M62</f>
        <v>5114</v>
      </c>
      <c r="N62" s="190">
        <f>+'2A (G)'!N62+'2B (G)'!N62</f>
        <v>3392</v>
      </c>
      <c r="O62" s="190">
        <f>+'2A (G)'!O62+'2B (G)'!O62</f>
        <v>2007</v>
      </c>
      <c r="P62" s="190">
        <f>+'2A (G)'!P62+'2B (G)'!P62</f>
        <v>1454</v>
      </c>
      <c r="Q62" s="190">
        <f>+'2A (G)'!Q62+'2B (G)'!Q62</f>
        <v>88</v>
      </c>
      <c r="R62" s="190">
        <f>+'2A (G)'!R62+'2B (G)'!R62</f>
        <v>71</v>
      </c>
      <c r="S62" s="190">
        <f>+'2A (G)'!S62+'2B (G)'!S62</f>
        <v>1893</v>
      </c>
      <c r="T62" s="310">
        <f>+'2A (G)'!T62+'2B (G)'!T62</f>
        <v>1235</v>
      </c>
      <c r="U62" s="302">
        <f>+'2A (G)'!U62+'2B (G)'!U62</f>
        <v>513397</v>
      </c>
      <c r="V62" s="47"/>
    </row>
    <row r="63" spans="1:22" ht="10.5" customHeight="1" x14ac:dyDescent="0.25">
      <c r="A63" s="40"/>
      <c r="B63" s="24">
        <v>64</v>
      </c>
      <c r="C63" s="24"/>
      <c r="D63" s="24"/>
      <c r="E63" s="307">
        <f>+'2A (G)'!E63+'2B (G)'!E63</f>
        <v>0</v>
      </c>
      <c r="F63" s="221">
        <f>+'2A (G)'!F63+'2B (G)'!F63</f>
        <v>0</v>
      </c>
      <c r="G63" s="307">
        <f>+'2A (G)'!G63+'2B (G)'!G63</f>
        <v>185699</v>
      </c>
      <c r="H63" s="194">
        <f>+'2A (G)'!H63+'2B (G)'!H63</f>
        <v>152085</v>
      </c>
      <c r="I63" s="194">
        <f>+'2A (G)'!I63+'2B (G)'!I63</f>
        <v>88219</v>
      </c>
      <c r="J63" s="194">
        <f>+'2A (G)'!J63+'2B (G)'!J63</f>
        <v>13111</v>
      </c>
      <c r="K63" s="194">
        <f>+'2A (G)'!K63+'2B (G)'!K63</f>
        <v>7045</v>
      </c>
      <c r="L63" s="194">
        <f>+'2A (G)'!L63+'2B (G)'!L63</f>
        <v>4921</v>
      </c>
      <c r="M63" s="194">
        <f>+'2A (G)'!M63+'2B (G)'!M63</f>
        <v>4823</v>
      </c>
      <c r="N63" s="194">
        <f>+'2A (G)'!N63+'2B (G)'!N63</f>
        <v>3163</v>
      </c>
      <c r="O63" s="194">
        <f>+'2A (G)'!O63+'2B (G)'!O63</f>
        <v>1975</v>
      </c>
      <c r="P63" s="194">
        <f>+'2A (G)'!P63+'2B (G)'!P63</f>
        <v>1341</v>
      </c>
      <c r="Q63" s="194">
        <f>+'2A (G)'!Q63+'2B (G)'!Q63</f>
        <v>78</v>
      </c>
      <c r="R63" s="194">
        <f>+'2A (G)'!R63+'2B (G)'!R63</f>
        <v>74</v>
      </c>
      <c r="S63" s="194">
        <f>+'2A (G)'!S63+'2B (G)'!S63</f>
        <v>1745</v>
      </c>
      <c r="T63" s="308">
        <f>+'2A (G)'!T63+'2B (G)'!T63</f>
        <v>1083</v>
      </c>
      <c r="U63" s="195">
        <f>+'2A (G)'!U63+'2B (G)'!U63</f>
        <v>465362</v>
      </c>
      <c r="V63" s="47"/>
    </row>
    <row r="64" spans="1:22" ht="10.5" customHeight="1" x14ac:dyDescent="0.25">
      <c r="A64" s="37"/>
      <c r="B64" s="38">
        <v>65</v>
      </c>
      <c r="C64" s="38"/>
      <c r="D64" s="38"/>
      <c r="E64" s="309">
        <f>+'2A (G)'!E64+'2B (G)'!E64</f>
        <v>0</v>
      </c>
      <c r="F64" s="222">
        <f>+'2A (G)'!F64+'2B (G)'!F64</f>
        <v>0</v>
      </c>
      <c r="G64" s="309">
        <f>+'2A (G)'!G64+'2B (G)'!G64</f>
        <v>176339</v>
      </c>
      <c r="H64" s="190">
        <f>+'2A (G)'!H64+'2B (G)'!H64</f>
        <v>140751</v>
      </c>
      <c r="I64" s="190">
        <f>+'2A (G)'!I64+'2B (G)'!I64</f>
        <v>91229</v>
      </c>
      <c r="J64" s="190">
        <f>+'2A (G)'!J64+'2B (G)'!J64</f>
        <v>12524</v>
      </c>
      <c r="K64" s="190">
        <f>+'2A (G)'!K64+'2B (G)'!K64</f>
        <v>6708</v>
      </c>
      <c r="L64" s="190">
        <f>+'2A (G)'!L64+'2B (G)'!L64</f>
        <v>4754</v>
      </c>
      <c r="M64" s="190">
        <f>+'2A (G)'!M64+'2B (G)'!M64</f>
        <v>4484</v>
      </c>
      <c r="N64" s="190">
        <f>+'2A (G)'!N64+'2B (G)'!N64</f>
        <v>3027</v>
      </c>
      <c r="O64" s="190">
        <f>+'2A (G)'!O64+'2B (G)'!O64</f>
        <v>1670</v>
      </c>
      <c r="P64" s="190">
        <f>+'2A (G)'!P64+'2B (G)'!P64</f>
        <v>1262</v>
      </c>
      <c r="Q64" s="190">
        <f>+'2A (G)'!Q64+'2B (G)'!Q64</f>
        <v>124</v>
      </c>
      <c r="R64" s="190">
        <f>+'2A (G)'!R64+'2B (G)'!R64</f>
        <v>64</v>
      </c>
      <c r="S64" s="190">
        <f>+'2A (G)'!S64+'2B (G)'!S64</f>
        <v>1659</v>
      </c>
      <c r="T64" s="312">
        <f>+'2A (G)'!T64+'2B (G)'!T64</f>
        <v>1177</v>
      </c>
      <c r="U64" s="302">
        <f>+'2A (G)'!U64+'2B (G)'!U64</f>
        <v>445772</v>
      </c>
      <c r="V64" s="47"/>
    </row>
    <row r="65" spans="1:22" ht="10.5" customHeight="1" x14ac:dyDescent="0.25">
      <c r="A65" s="40"/>
      <c r="B65" s="24">
        <v>66</v>
      </c>
      <c r="C65" s="24"/>
      <c r="D65" s="24"/>
      <c r="E65" s="307">
        <f>+'2A (G)'!E65+'2B (G)'!E65</f>
        <v>0</v>
      </c>
      <c r="F65" s="221">
        <f>+'2A (G)'!F65+'2B (G)'!F65</f>
        <v>0</v>
      </c>
      <c r="G65" s="307">
        <f>+'2A (G)'!G65+'2B (G)'!G65</f>
        <v>161387</v>
      </c>
      <c r="H65" s="194">
        <f>+'2A (G)'!H65+'2B (G)'!H65</f>
        <v>126068</v>
      </c>
      <c r="I65" s="194">
        <f>+'2A (G)'!I65+'2B (G)'!I65</f>
        <v>73619</v>
      </c>
      <c r="J65" s="194">
        <f>+'2A (G)'!J65+'2B (G)'!J65</f>
        <v>11364</v>
      </c>
      <c r="K65" s="194">
        <f>+'2A (G)'!K65+'2B (G)'!K65</f>
        <v>6385</v>
      </c>
      <c r="L65" s="194">
        <f>+'2A (G)'!L65+'2B (G)'!L65</f>
        <v>4281</v>
      </c>
      <c r="M65" s="194">
        <f>+'2A (G)'!M65+'2B (G)'!M65</f>
        <v>3933</v>
      </c>
      <c r="N65" s="194">
        <f>+'2A (G)'!N65+'2B (G)'!N65</f>
        <v>2579</v>
      </c>
      <c r="O65" s="194">
        <f>+'2A (G)'!O65+'2B (G)'!O65</f>
        <v>1591</v>
      </c>
      <c r="P65" s="194">
        <f>+'2A (G)'!P65+'2B (G)'!P65</f>
        <v>1189</v>
      </c>
      <c r="Q65" s="194">
        <f>+'2A (G)'!Q65+'2B (G)'!Q65</f>
        <v>67</v>
      </c>
      <c r="R65" s="194">
        <f>+'2A (G)'!R65+'2B (G)'!R65</f>
        <v>64</v>
      </c>
      <c r="S65" s="194">
        <f>+'2A (G)'!S65+'2B (G)'!S65</f>
        <v>1705</v>
      </c>
      <c r="T65" s="311">
        <f>+'2A (G)'!T65+'2B (G)'!T65</f>
        <v>1034</v>
      </c>
      <c r="U65" s="195">
        <f>+'2A (G)'!U65+'2B (G)'!U65</f>
        <v>395266</v>
      </c>
      <c r="V65" s="47"/>
    </row>
    <row r="66" spans="1:22" ht="10.5" customHeight="1" thickBot="1" x14ac:dyDescent="0.3">
      <c r="A66" s="41"/>
      <c r="B66" s="42">
        <v>67</v>
      </c>
      <c r="C66" s="42"/>
      <c r="D66" s="42"/>
      <c r="E66" s="313">
        <f>+'2A (G)'!E66+'2B (G)'!E66</f>
        <v>0</v>
      </c>
      <c r="F66" s="317">
        <f>+'2A (G)'!F66+'2B (G)'!F66</f>
        <v>0</v>
      </c>
      <c r="G66" s="313">
        <f>+'2A (G)'!G66+'2B (G)'!G66</f>
        <v>143886</v>
      </c>
      <c r="H66" s="228">
        <f>+'2A (G)'!H66+'2B (G)'!H66</f>
        <v>110461</v>
      </c>
      <c r="I66" s="228">
        <f>+'2A (G)'!I66+'2B (G)'!I66</f>
        <v>63339</v>
      </c>
      <c r="J66" s="228">
        <f>+'2A (G)'!J66+'2B (G)'!J66</f>
        <v>10207</v>
      </c>
      <c r="K66" s="228">
        <f>+'2A (G)'!K66+'2B (G)'!K66</f>
        <v>5835</v>
      </c>
      <c r="L66" s="228">
        <f>+'2A (G)'!L66+'2B (G)'!L66</f>
        <v>3957</v>
      </c>
      <c r="M66" s="228">
        <f>+'2A (G)'!M66+'2B (G)'!M66</f>
        <v>3631</v>
      </c>
      <c r="N66" s="228">
        <f>+'2A (G)'!N66+'2B (G)'!N66</f>
        <v>2389</v>
      </c>
      <c r="O66" s="228">
        <f>+'2A (G)'!O66+'2B (G)'!O66</f>
        <v>1549</v>
      </c>
      <c r="P66" s="228">
        <f>+'2A (G)'!P66+'2B (G)'!P66</f>
        <v>1050</v>
      </c>
      <c r="Q66" s="228">
        <f>+'2A (G)'!Q66+'2B (G)'!Q66</f>
        <v>46</v>
      </c>
      <c r="R66" s="228">
        <f>+'2A (G)'!R66+'2B (G)'!R66</f>
        <v>52</v>
      </c>
      <c r="S66" s="228">
        <f>+'2A (G)'!S66+'2B (G)'!S66</f>
        <v>1439</v>
      </c>
      <c r="T66" s="314">
        <f>+'2A (G)'!T66+'2B (G)'!T66</f>
        <v>956</v>
      </c>
      <c r="U66" s="303">
        <f>+'2A (G)'!U66+'2B (G)'!U66</f>
        <v>348797</v>
      </c>
      <c r="V66" s="47"/>
    </row>
    <row r="67" spans="1:22" ht="10.5" customHeight="1" x14ac:dyDescent="0.25">
      <c r="A67" s="43"/>
      <c r="B67" s="44">
        <v>68</v>
      </c>
      <c r="C67" s="44"/>
      <c r="D67" s="44"/>
      <c r="E67" s="315">
        <f>+'2A (G)'!E67+'2B (G)'!E67</f>
        <v>0</v>
      </c>
      <c r="F67" s="318">
        <f>+'2A (G)'!F67+'2B (G)'!F67</f>
        <v>0</v>
      </c>
      <c r="G67" s="315">
        <f>+'2A (G)'!G67+'2B (G)'!G67</f>
        <v>128939</v>
      </c>
      <c r="H67" s="186">
        <f>+'2A (G)'!H67+'2B (G)'!H67</f>
        <v>98294</v>
      </c>
      <c r="I67" s="186">
        <f>+'2A (G)'!I67+'2B (G)'!I67</f>
        <v>57583</v>
      </c>
      <c r="J67" s="186">
        <f>+'2A (G)'!J67+'2B (G)'!J67</f>
        <v>9333</v>
      </c>
      <c r="K67" s="186">
        <f>+'2A (G)'!K67+'2B (G)'!K67</f>
        <v>5377</v>
      </c>
      <c r="L67" s="186">
        <f>+'2A (G)'!L67+'2B (G)'!L67</f>
        <v>3663</v>
      </c>
      <c r="M67" s="186">
        <f>+'2A (G)'!M67+'2B (G)'!M67</f>
        <v>3442</v>
      </c>
      <c r="N67" s="186">
        <f>+'2A (G)'!N67+'2B (G)'!N67</f>
        <v>2098</v>
      </c>
      <c r="O67" s="186">
        <f>+'2A (G)'!O67+'2B (G)'!O67</f>
        <v>1395</v>
      </c>
      <c r="P67" s="186">
        <f>+'2A (G)'!P67+'2B (G)'!P67</f>
        <v>951</v>
      </c>
      <c r="Q67" s="186">
        <f>+'2A (G)'!Q67+'2B (G)'!Q67</f>
        <v>52</v>
      </c>
      <c r="R67" s="186">
        <f>+'2A (G)'!R67+'2B (G)'!R67</f>
        <v>29</v>
      </c>
      <c r="S67" s="186">
        <f>+'2A (G)'!S67+'2B (G)'!S67</f>
        <v>1381</v>
      </c>
      <c r="T67" s="308">
        <f>+'2A (G)'!T67+'2B (G)'!T67</f>
        <v>883</v>
      </c>
      <c r="U67" s="195">
        <f>+'2A (G)'!U67+'2B (G)'!U67</f>
        <v>313420</v>
      </c>
      <c r="V67" s="47"/>
    </row>
    <row r="68" spans="1:22" ht="10.5" customHeight="1" x14ac:dyDescent="0.25">
      <c r="A68" s="37"/>
      <c r="B68" s="38">
        <v>69</v>
      </c>
      <c r="C68" s="38"/>
      <c r="D68" s="38"/>
      <c r="E68" s="309">
        <f>+'2A (G)'!E68+'2B (G)'!E68</f>
        <v>0</v>
      </c>
      <c r="F68" s="222">
        <f>+'2A (G)'!F68+'2B (G)'!F68</f>
        <v>0</v>
      </c>
      <c r="G68" s="309">
        <f>+'2A (G)'!G68+'2B (G)'!G68</f>
        <v>116847</v>
      </c>
      <c r="H68" s="190">
        <f>+'2A (G)'!H68+'2B (G)'!H68</f>
        <v>87209</v>
      </c>
      <c r="I68" s="190">
        <f>+'2A (G)'!I68+'2B (G)'!I68</f>
        <v>52009</v>
      </c>
      <c r="J68" s="190">
        <f>+'2A (G)'!J68+'2B (G)'!J68</f>
        <v>8348</v>
      </c>
      <c r="K68" s="190">
        <f>+'2A (G)'!K68+'2B (G)'!K68</f>
        <v>5023</v>
      </c>
      <c r="L68" s="190">
        <f>+'2A (G)'!L68+'2B (G)'!L68</f>
        <v>3415</v>
      </c>
      <c r="M68" s="190">
        <f>+'2A (G)'!M68+'2B (G)'!M68</f>
        <v>3105</v>
      </c>
      <c r="N68" s="190">
        <f>+'2A (G)'!N68+'2B (G)'!N68</f>
        <v>1962</v>
      </c>
      <c r="O68" s="190">
        <f>+'2A (G)'!O68+'2B (G)'!O68</f>
        <v>1313</v>
      </c>
      <c r="P68" s="190">
        <f>+'2A (G)'!P68+'2B (G)'!P68</f>
        <v>896</v>
      </c>
      <c r="Q68" s="190">
        <f>+'2A (G)'!Q68+'2B (G)'!Q68</f>
        <v>45</v>
      </c>
      <c r="R68" s="190">
        <f>+'2A (G)'!R68+'2B (G)'!R68</f>
        <v>38</v>
      </c>
      <c r="S68" s="190">
        <f>+'2A (G)'!S68+'2B (G)'!S68</f>
        <v>1242</v>
      </c>
      <c r="T68" s="310">
        <f>+'2A (G)'!T68+'2B (G)'!T68</f>
        <v>887</v>
      </c>
      <c r="U68" s="302">
        <f>+'2A (G)'!U68+'2B (G)'!U68</f>
        <v>282339</v>
      </c>
      <c r="V68" s="47"/>
    </row>
    <row r="69" spans="1:22" ht="10.5" customHeight="1" x14ac:dyDescent="0.25">
      <c r="A69" s="40"/>
      <c r="B69" s="24">
        <v>70</v>
      </c>
      <c r="C69" s="24"/>
      <c r="D69" s="24"/>
      <c r="E69" s="307">
        <f>+'2A (G)'!E69+'2B (G)'!E69</f>
        <v>0</v>
      </c>
      <c r="F69" s="221">
        <f>+'2A (G)'!F69+'2B (G)'!F69</f>
        <v>0</v>
      </c>
      <c r="G69" s="307">
        <f>+'2A (G)'!G69+'2B (G)'!G69</f>
        <v>105692</v>
      </c>
      <c r="H69" s="194">
        <f>+'2A (G)'!H69+'2B (G)'!H69</f>
        <v>76349</v>
      </c>
      <c r="I69" s="194">
        <f>+'2A (G)'!I69+'2B (G)'!I69</f>
        <v>46901</v>
      </c>
      <c r="J69" s="194">
        <f>+'2A (G)'!J69+'2B (G)'!J69</f>
        <v>7756</v>
      </c>
      <c r="K69" s="194">
        <f>+'2A (G)'!K69+'2B (G)'!K69</f>
        <v>4894</v>
      </c>
      <c r="L69" s="194">
        <f>+'2A (G)'!L69+'2B (G)'!L69</f>
        <v>3234</v>
      </c>
      <c r="M69" s="194">
        <f>+'2A (G)'!M69+'2B (G)'!M69</f>
        <v>2901</v>
      </c>
      <c r="N69" s="194">
        <f>+'2A (G)'!N69+'2B (G)'!N69</f>
        <v>1787</v>
      </c>
      <c r="O69" s="194">
        <f>+'2A (G)'!O69+'2B (G)'!O69</f>
        <v>1207</v>
      </c>
      <c r="P69" s="194">
        <f>+'2A (G)'!P69+'2B (G)'!P69</f>
        <v>801</v>
      </c>
      <c r="Q69" s="194">
        <f>+'2A (G)'!Q69+'2B (G)'!Q69</f>
        <v>31</v>
      </c>
      <c r="R69" s="194">
        <f>+'2A (G)'!R69+'2B (G)'!R69</f>
        <v>31</v>
      </c>
      <c r="S69" s="194">
        <f>+'2A (G)'!S69+'2B (G)'!S69</f>
        <v>1119</v>
      </c>
      <c r="T69" s="308">
        <f>+'2A (G)'!T69+'2B (G)'!T69</f>
        <v>805</v>
      </c>
      <c r="U69" s="195">
        <f>+'2A (G)'!U69+'2B (G)'!U69</f>
        <v>253508</v>
      </c>
      <c r="V69" s="47"/>
    </row>
    <row r="70" spans="1:22" ht="10.5" customHeight="1" x14ac:dyDescent="0.25">
      <c r="A70" s="37"/>
      <c r="B70" s="38">
        <v>71</v>
      </c>
      <c r="C70" s="38"/>
      <c r="D70" s="38"/>
      <c r="E70" s="309">
        <f>+'2A (G)'!E70+'2B (G)'!E70</f>
        <v>0</v>
      </c>
      <c r="F70" s="222">
        <f>+'2A (G)'!F70+'2B (G)'!F70</f>
        <v>0</v>
      </c>
      <c r="G70" s="309">
        <f>+'2A (G)'!G70+'2B (G)'!G70</f>
        <v>87100</v>
      </c>
      <c r="H70" s="190">
        <f>+'2A (G)'!H70+'2B (G)'!H70</f>
        <v>60816</v>
      </c>
      <c r="I70" s="190">
        <f>+'2A (G)'!I70+'2B (G)'!I70</f>
        <v>37972</v>
      </c>
      <c r="J70" s="190">
        <f>+'2A (G)'!J70+'2B (G)'!J70</f>
        <v>6922</v>
      </c>
      <c r="K70" s="190">
        <f>+'2A (G)'!K70+'2B (G)'!K70</f>
        <v>4678</v>
      </c>
      <c r="L70" s="190">
        <f>+'2A (G)'!L70+'2B (G)'!L70</f>
        <v>2831</v>
      </c>
      <c r="M70" s="190">
        <f>+'2A (G)'!M70+'2B (G)'!M70</f>
        <v>2654</v>
      </c>
      <c r="N70" s="190">
        <f>+'2A (G)'!N70+'2B (G)'!N70</f>
        <v>1616</v>
      </c>
      <c r="O70" s="190">
        <f>+'2A (G)'!O70+'2B (G)'!O70</f>
        <v>1042</v>
      </c>
      <c r="P70" s="190">
        <f>+'2A (G)'!P70+'2B (G)'!P70</f>
        <v>740</v>
      </c>
      <c r="Q70" s="190">
        <f>+'2A (G)'!Q70+'2B (G)'!Q70</f>
        <v>28</v>
      </c>
      <c r="R70" s="190">
        <f>+'2A (G)'!R70+'2B (G)'!R70</f>
        <v>28</v>
      </c>
      <c r="S70" s="190">
        <f>+'2A (G)'!S70+'2B (G)'!S70</f>
        <v>928</v>
      </c>
      <c r="T70" s="310">
        <f>+'2A (G)'!T70+'2B (G)'!T70</f>
        <v>674</v>
      </c>
      <c r="U70" s="302">
        <f>+'2A (G)'!U70+'2B (G)'!U70</f>
        <v>208029</v>
      </c>
      <c r="V70" s="47"/>
    </row>
    <row r="71" spans="1:22" ht="10.5" customHeight="1" x14ac:dyDescent="0.25">
      <c r="A71" s="40"/>
      <c r="B71" s="24">
        <v>72</v>
      </c>
      <c r="C71" s="24"/>
      <c r="D71" s="24"/>
      <c r="E71" s="307">
        <f>+'2A (G)'!E71+'2B (G)'!E71</f>
        <v>0</v>
      </c>
      <c r="F71" s="221">
        <f>+'2A (G)'!F71+'2B (G)'!F71</f>
        <v>0</v>
      </c>
      <c r="G71" s="307">
        <f>+'2A (G)'!G71+'2B (G)'!G71</f>
        <v>74083</v>
      </c>
      <c r="H71" s="194">
        <f>+'2A (G)'!H71+'2B (G)'!H71</f>
        <v>51675</v>
      </c>
      <c r="I71" s="194">
        <f>+'2A (G)'!I71+'2B (G)'!I71</f>
        <v>31351</v>
      </c>
      <c r="J71" s="194">
        <f>+'2A (G)'!J71+'2B (G)'!J71</f>
        <v>5528</v>
      </c>
      <c r="K71" s="194">
        <f>+'2A (G)'!K71+'2B (G)'!K71</f>
        <v>4020</v>
      </c>
      <c r="L71" s="194">
        <f>+'2A (G)'!L71+'2B (G)'!L71</f>
        <v>2540</v>
      </c>
      <c r="M71" s="194">
        <f>+'2A (G)'!M71+'2B (G)'!M71</f>
        <v>2293</v>
      </c>
      <c r="N71" s="194">
        <f>+'2A (G)'!N71+'2B (G)'!N71</f>
        <v>1351</v>
      </c>
      <c r="O71" s="194">
        <f>+'2A (G)'!O71+'2B (G)'!O71</f>
        <v>1120</v>
      </c>
      <c r="P71" s="194">
        <f>+'2A (G)'!P71+'2B (G)'!P71</f>
        <v>740</v>
      </c>
      <c r="Q71" s="194">
        <f>+'2A (G)'!Q71+'2B (G)'!Q71</f>
        <v>31</v>
      </c>
      <c r="R71" s="194">
        <f>+'2A (G)'!R71+'2B (G)'!R71</f>
        <v>24</v>
      </c>
      <c r="S71" s="194">
        <f>+'2A (G)'!S71+'2B (G)'!S71</f>
        <v>876</v>
      </c>
      <c r="T71" s="308">
        <f>+'2A (G)'!T71+'2B (G)'!T71</f>
        <v>624</v>
      </c>
      <c r="U71" s="195">
        <f>+'2A (G)'!U71+'2B (G)'!U71</f>
        <v>176256</v>
      </c>
      <c r="V71" s="47"/>
    </row>
    <row r="72" spans="1:22" ht="10.5" customHeight="1" x14ac:dyDescent="0.25">
      <c r="A72" s="37"/>
      <c r="B72" s="38">
        <v>73</v>
      </c>
      <c r="C72" s="38"/>
      <c r="D72" s="38"/>
      <c r="E72" s="309">
        <f>+'2A (G)'!E72+'2B (G)'!E72</f>
        <v>0</v>
      </c>
      <c r="F72" s="222">
        <f>+'2A (G)'!F72+'2B (G)'!F72</f>
        <v>0</v>
      </c>
      <c r="G72" s="309">
        <f>+'2A (G)'!G72+'2B (G)'!G72</f>
        <v>66267</v>
      </c>
      <c r="H72" s="190">
        <f>+'2A (G)'!H72+'2B (G)'!H72</f>
        <v>45559</v>
      </c>
      <c r="I72" s="190">
        <f>+'2A (G)'!I72+'2B (G)'!I72</f>
        <v>26062</v>
      </c>
      <c r="J72" s="190">
        <f>+'2A (G)'!J72+'2B (G)'!J72</f>
        <v>4365</v>
      </c>
      <c r="K72" s="190">
        <f>+'2A (G)'!K72+'2B (G)'!K72</f>
        <v>2640</v>
      </c>
      <c r="L72" s="190">
        <f>+'2A (G)'!L72+'2B (G)'!L72</f>
        <v>1638</v>
      </c>
      <c r="M72" s="190">
        <f>+'2A (G)'!M72+'2B (G)'!M72</f>
        <v>1922</v>
      </c>
      <c r="N72" s="190">
        <f>+'2A (G)'!N72+'2B (G)'!N72</f>
        <v>1183</v>
      </c>
      <c r="O72" s="190">
        <f>+'2A (G)'!O72+'2B (G)'!O72</f>
        <v>1083</v>
      </c>
      <c r="P72" s="190">
        <f>+'2A (G)'!P72+'2B (G)'!P72</f>
        <v>741</v>
      </c>
      <c r="Q72" s="190">
        <f>+'2A (G)'!Q72+'2B (G)'!Q72</f>
        <v>27</v>
      </c>
      <c r="R72" s="190">
        <f>+'2A (G)'!R72+'2B (G)'!R72</f>
        <v>15</v>
      </c>
      <c r="S72" s="190">
        <f>+'2A (G)'!S72+'2B (G)'!S72</f>
        <v>775</v>
      </c>
      <c r="T72" s="310">
        <f>+'2A (G)'!T72+'2B (G)'!T72</f>
        <v>602</v>
      </c>
      <c r="U72" s="302">
        <f>+'2A (G)'!U72+'2B (G)'!U72</f>
        <v>152879</v>
      </c>
      <c r="V72" s="47"/>
    </row>
    <row r="73" spans="1:22" ht="10.5" customHeight="1" x14ac:dyDescent="0.25">
      <c r="A73" s="40"/>
      <c r="B73" s="24">
        <v>74</v>
      </c>
      <c r="C73" s="24"/>
      <c r="D73" s="24"/>
      <c r="E73" s="307">
        <f>+'2A (G)'!E73+'2B (G)'!E73</f>
        <v>0</v>
      </c>
      <c r="F73" s="221">
        <f>+'2A (G)'!F73+'2B (G)'!F73</f>
        <v>0</v>
      </c>
      <c r="G73" s="307">
        <f>+'2A (G)'!G73+'2B (G)'!G73</f>
        <v>54686</v>
      </c>
      <c r="H73" s="194">
        <f>+'2A (G)'!H73+'2B (G)'!H73</f>
        <v>38275</v>
      </c>
      <c r="I73" s="194">
        <f>+'2A (G)'!I73+'2B (G)'!I73</f>
        <v>20234</v>
      </c>
      <c r="J73" s="194">
        <f>+'2A (G)'!J73+'2B (G)'!J73</f>
        <v>3016</v>
      </c>
      <c r="K73" s="194">
        <f>+'2A (G)'!K73+'2B (G)'!K73</f>
        <v>1674</v>
      </c>
      <c r="L73" s="194">
        <f>+'2A (G)'!L73+'2B (G)'!L73</f>
        <v>1096</v>
      </c>
      <c r="M73" s="194">
        <f>+'2A (G)'!M73+'2B (G)'!M73</f>
        <v>1197</v>
      </c>
      <c r="N73" s="194">
        <f>+'2A (G)'!N73+'2B (G)'!N73</f>
        <v>679</v>
      </c>
      <c r="O73" s="194">
        <f>+'2A (G)'!O73+'2B (G)'!O73</f>
        <v>698</v>
      </c>
      <c r="P73" s="194">
        <f>+'2A (G)'!P73+'2B (G)'!P73</f>
        <v>422</v>
      </c>
      <c r="Q73" s="194">
        <f>+'2A (G)'!Q73+'2B (G)'!Q73</f>
        <v>18</v>
      </c>
      <c r="R73" s="194">
        <f>+'2A (G)'!R73+'2B (G)'!R73</f>
        <v>11</v>
      </c>
      <c r="S73" s="194">
        <f>+'2A (G)'!S73+'2B (G)'!S73</f>
        <v>654</v>
      </c>
      <c r="T73" s="308">
        <f>+'2A (G)'!T73+'2B (G)'!T73</f>
        <v>478</v>
      </c>
      <c r="U73" s="195">
        <f>+'2A (G)'!U73+'2B (G)'!U73</f>
        <v>123138</v>
      </c>
      <c r="V73" s="47"/>
    </row>
    <row r="74" spans="1:22" ht="10.5" customHeight="1" x14ac:dyDescent="0.25">
      <c r="A74" s="37"/>
      <c r="B74" s="38">
        <v>75</v>
      </c>
      <c r="C74" s="38"/>
      <c r="D74" s="38"/>
      <c r="E74" s="309">
        <f>+'2A (G)'!E74+'2B (G)'!E74</f>
        <v>0</v>
      </c>
      <c r="F74" s="222">
        <f>+'2A (G)'!F74+'2B (G)'!F74</f>
        <v>0</v>
      </c>
      <c r="G74" s="309">
        <f>+'2A (G)'!G74+'2B (G)'!G74</f>
        <v>46627</v>
      </c>
      <c r="H74" s="190">
        <f>+'2A (G)'!H74+'2B (G)'!H74</f>
        <v>33146</v>
      </c>
      <c r="I74" s="190">
        <f>+'2A (G)'!I74+'2B (G)'!I74</f>
        <v>15689</v>
      </c>
      <c r="J74" s="190">
        <f>+'2A (G)'!J74+'2B (G)'!J74</f>
        <v>2224</v>
      </c>
      <c r="K74" s="190">
        <f>+'2A (G)'!K74+'2B (G)'!K74</f>
        <v>1082</v>
      </c>
      <c r="L74" s="190">
        <f>+'2A (G)'!L74+'2B (G)'!L74</f>
        <v>691</v>
      </c>
      <c r="M74" s="190">
        <f>+'2A (G)'!M74+'2B (G)'!M74</f>
        <v>546</v>
      </c>
      <c r="N74" s="190">
        <f>+'2A (G)'!N74+'2B (G)'!N74</f>
        <v>293</v>
      </c>
      <c r="O74" s="190">
        <f>+'2A (G)'!O74+'2B (G)'!O74</f>
        <v>229</v>
      </c>
      <c r="P74" s="190">
        <f>+'2A (G)'!P74+'2B (G)'!P74</f>
        <v>160</v>
      </c>
      <c r="Q74" s="190">
        <f>+'2A (G)'!Q74+'2B (G)'!Q74</f>
        <v>49</v>
      </c>
      <c r="R74" s="190">
        <f>+'2A (G)'!R74+'2B (G)'!R74</f>
        <v>31</v>
      </c>
      <c r="S74" s="190">
        <f>+'2A (G)'!S74+'2B (G)'!S74</f>
        <v>511</v>
      </c>
      <c r="T74" s="310">
        <f>+'2A (G)'!T74+'2B (G)'!T74</f>
        <v>393</v>
      </c>
      <c r="U74" s="302">
        <f>+'2A (G)'!U74+'2B (G)'!U74</f>
        <v>101671</v>
      </c>
      <c r="V74" s="47"/>
    </row>
    <row r="75" spans="1:22" ht="10.5" customHeight="1" x14ac:dyDescent="0.25">
      <c r="A75" s="40"/>
      <c r="B75" s="24">
        <v>76</v>
      </c>
      <c r="C75" s="24"/>
      <c r="D75" s="24"/>
      <c r="E75" s="307">
        <f>+'2A (G)'!E75+'2B (G)'!E75</f>
        <v>0</v>
      </c>
      <c r="F75" s="221">
        <f>+'2A (G)'!F75+'2B (G)'!F75</f>
        <v>0</v>
      </c>
      <c r="G75" s="307">
        <f>+'2A (G)'!G75+'2B (G)'!G75</f>
        <v>36676</v>
      </c>
      <c r="H75" s="194">
        <f>+'2A (G)'!H75+'2B (G)'!H75</f>
        <v>26068</v>
      </c>
      <c r="I75" s="194">
        <f>+'2A (G)'!I75+'2B (G)'!I75</f>
        <v>12867</v>
      </c>
      <c r="J75" s="194">
        <f>+'2A (G)'!J75+'2B (G)'!J75</f>
        <v>1816</v>
      </c>
      <c r="K75" s="194">
        <f>+'2A (G)'!K75+'2B (G)'!K75</f>
        <v>721</v>
      </c>
      <c r="L75" s="194">
        <f>+'2A (G)'!L75+'2B (G)'!L75</f>
        <v>458</v>
      </c>
      <c r="M75" s="194">
        <f>+'2A (G)'!M75+'2B (G)'!M75</f>
        <v>320</v>
      </c>
      <c r="N75" s="194">
        <f>+'2A (G)'!N75+'2B (G)'!N75</f>
        <v>134</v>
      </c>
      <c r="O75" s="194">
        <f>+'2A (G)'!O75+'2B (G)'!O75</f>
        <v>18</v>
      </c>
      <c r="P75" s="194">
        <f>+'2A (G)'!P75+'2B (G)'!P75</f>
        <v>9</v>
      </c>
      <c r="Q75" s="194">
        <f>+'2A (G)'!Q75+'2B (G)'!Q75</f>
        <v>45</v>
      </c>
      <c r="R75" s="194">
        <f>+'2A (G)'!R75+'2B (G)'!R75</f>
        <v>20</v>
      </c>
      <c r="S75" s="194">
        <f>+'2A (G)'!S75+'2B (G)'!S75</f>
        <v>501</v>
      </c>
      <c r="T75" s="308">
        <f>+'2A (G)'!T75+'2B (G)'!T75</f>
        <v>416</v>
      </c>
      <c r="U75" s="195">
        <f>+'2A (G)'!U75+'2B (G)'!U75</f>
        <v>80069</v>
      </c>
      <c r="V75" s="47"/>
    </row>
    <row r="76" spans="1:22" ht="10.5" customHeight="1" x14ac:dyDescent="0.25">
      <c r="A76" s="37"/>
      <c r="B76" s="38">
        <v>77</v>
      </c>
      <c r="C76" s="38"/>
      <c r="D76" s="38"/>
      <c r="E76" s="309">
        <f>+'2A (G)'!E76+'2B (G)'!E76</f>
        <v>0</v>
      </c>
      <c r="F76" s="222">
        <f>+'2A (G)'!F76+'2B (G)'!F76</f>
        <v>0</v>
      </c>
      <c r="G76" s="309">
        <f>+'2A (G)'!G76+'2B (G)'!G76</f>
        <v>30711</v>
      </c>
      <c r="H76" s="190">
        <f>+'2A (G)'!H76+'2B (G)'!H76</f>
        <v>22147</v>
      </c>
      <c r="I76" s="190">
        <f>+'2A (G)'!I76+'2B (G)'!I76</f>
        <v>9708</v>
      </c>
      <c r="J76" s="190">
        <f>+'2A (G)'!J76+'2B (G)'!J76</f>
        <v>960</v>
      </c>
      <c r="K76" s="190">
        <f>+'2A (G)'!K76+'2B (G)'!K76</f>
        <v>752</v>
      </c>
      <c r="L76" s="190">
        <f>+'2A (G)'!L76+'2B (G)'!L76</f>
        <v>494</v>
      </c>
      <c r="M76" s="190">
        <f>+'2A (G)'!M76+'2B (G)'!M76</f>
        <v>279</v>
      </c>
      <c r="N76" s="190">
        <f>+'2A (G)'!N76+'2B (G)'!N76</f>
        <v>136</v>
      </c>
      <c r="O76" s="190">
        <f>+'2A (G)'!O76+'2B (G)'!O76</f>
        <v>13</v>
      </c>
      <c r="P76" s="190">
        <f>+'2A (G)'!P76+'2B (G)'!P76</f>
        <v>7</v>
      </c>
      <c r="Q76" s="190">
        <f>+'2A (G)'!Q76+'2B (G)'!Q76</f>
        <v>10</v>
      </c>
      <c r="R76" s="190">
        <f>+'2A (G)'!R76+'2B (G)'!R76</f>
        <v>8</v>
      </c>
      <c r="S76" s="190">
        <f>+'2A (G)'!S76+'2B (G)'!S76</f>
        <v>521</v>
      </c>
      <c r="T76" s="310">
        <f>+'2A (G)'!T76+'2B (G)'!T76</f>
        <v>412</v>
      </c>
      <c r="U76" s="302">
        <f>+'2A (G)'!U76+'2B (G)'!U76</f>
        <v>66158</v>
      </c>
      <c r="V76" s="47"/>
    </row>
    <row r="77" spans="1:22" ht="10.5" customHeight="1" x14ac:dyDescent="0.25">
      <c r="A77" s="40"/>
      <c r="B77" s="24">
        <v>78</v>
      </c>
      <c r="C77" s="24"/>
      <c r="D77" s="24"/>
      <c r="E77" s="307">
        <f>+'2A (G)'!E77+'2B (G)'!E77</f>
        <v>0</v>
      </c>
      <c r="F77" s="221">
        <f>+'2A (G)'!F77+'2B (G)'!F77</f>
        <v>0</v>
      </c>
      <c r="G77" s="307">
        <f>+'2A (G)'!G77+'2B (G)'!G77</f>
        <v>25861</v>
      </c>
      <c r="H77" s="194">
        <f>+'2A (G)'!H77+'2B (G)'!H77</f>
        <v>19215</v>
      </c>
      <c r="I77" s="194">
        <f>+'2A (G)'!I77+'2B (G)'!I77</f>
        <v>6984</v>
      </c>
      <c r="J77" s="194">
        <f>+'2A (G)'!J77+'2B (G)'!J77</f>
        <v>356</v>
      </c>
      <c r="K77" s="194">
        <f>+'2A (G)'!K77+'2B (G)'!K77</f>
        <v>492</v>
      </c>
      <c r="L77" s="194">
        <f>+'2A (G)'!L77+'2B (G)'!L77</f>
        <v>238</v>
      </c>
      <c r="M77" s="194">
        <f>+'2A (G)'!M77+'2B (G)'!M77</f>
        <v>239</v>
      </c>
      <c r="N77" s="194">
        <f>+'2A (G)'!N77+'2B (G)'!N77</f>
        <v>106</v>
      </c>
      <c r="O77" s="194">
        <f>+'2A (G)'!O77+'2B (G)'!O77</f>
        <v>14</v>
      </c>
      <c r="P77" s="194">
        <f>+'2A (G)'!P77+'2B (G)'!P77</f>
        <v>8</v>
      </c>
      <c r="Q77" s="194">
        <f>+'2A (G)'!Q77+'2B (G)'!Q77</f>
        <v>7</v>
      </c>
      <c r="R77" s="194">
        <f>+'2A (G)'!R77+'2B (G)'!R77</f>
        <v>8</v>
      </c>
      <c r="S77" s="194">
        <f>+'2A (G)'!S77+'2B (G)'!S77</f>
        <v>526</v>
      </c>
      <c r="T77" s="308">
        <f>+'2A (G)'!T77+'2B (G)'!T77</f>
        <v>383</v>
      </c>
      <c r="U77" s="195">
        <f>+'2A (G)'!U77+'2B (G)'!U77</f>
        <v>54437</v>
      </c>
      <c r="V77" s="47"/>
    </row>
    <row r="78" spans="1:22" ht="10.5" customHeight="1" x14ac:dyDescent="0.25">
      <c r="A78" s="37"/>
      <c r="B78" s="38">
        <v>79</v>
      </c>
      <c r="C78" s="38"/>
      <c r="D78" s="38"/>
      <c r="E78" s="309">
        <f>+'2A (G)'!E78+'2B (G)'!E78</f>
        <v>0</v>
      </c>
      <c r="F78" s="222">
        <f>+'2A (G)'!F78+'2B (G)'!F78</f>
        <v>0</v>
      </c>
      <c r="G78" s="309">
        <f>+'2A (G)'!G78+'2B (G)'!G78</f>
        <v>21026</v>
      </c>
      <c r="H78" s="190">
        <f>+'2A (G)'!H78+'2B (G)'!H78</f>
        <v>15856</v>
      </c>
      <c r="I78" s="190">
        <f>+'2A (G)'!I78+'2B (G)'!I78</f>
        <v>5062</v>
      </c>
      <c r="J78" s="190">
        <f>+'2A (G)'!J78+'2B (G)'!J78</f>
        <v>295</v>
      </c>
      <c r="K78" s="190">
        <f>+'2A (G)'!K78+'2B (G)'!K78</f>
        <v>332</v>
      </c>
      <c r="L78" s="190">
        <f>+'2A (G)'!L78+'2B (G)'!L78</f>
        <v>158</v>
      </c>
      <c r="M78" s="190">
        <f>+'2A (G)'!M78+'2B (G)'!M78</f>
        <v>227</v>
      </c>
      <c r="N78" s="190">
        <f>+'2A (G)'!N78+'2B (G)'!N78</f>
        <v>72</v>
      </c>
      <c r="O78" s="190">
        <f>+'2A (G)'!O78+'2B (G)'!O78</f>
        <v>13</v>
      </c>
      <c r="P78" s="190">
        <f>+'2A (G)'!P78+'2B (G)'!P78</f>
        <v>3</v>
      </c>
      <c r="Q78" s="190">
        <f>+'2A (G)'!Q78+'2B (G)'!Q78</f>
        <v>6</v>
      </c>
      <c r="R78" s="190">
        <f>+'2A (G)'!R78+'2B (G)'!R78</f>
        <v>9</v>
      </c>
      <c r="S78" s="190">
        <f>+'2A (G)'!S78+'2B (G)'!S78</f>
        <v>390</v>
      </c>
      <c r="T78" s="310">
        <f>+'2A (G)'!T78+'2B (G)'!T78</f>
        <v>324</v>
      </c>
      <c r="U78" s="302">
        <f>+'2A (G)'!U78+'2B (G)'!U78</f>
        <v>43773</v>
      </c>
      <c r="V78" s="47"/>
    </row>
    <row r="79" spans="1:22" ht="10.5" customHeight="1" x14ac:dyDescent="0.25">
      <c r="A79" s="40"/>
      <c r="B79" s="24">
        <v>80</v>
      </c>
      <c r="C79" s="24"/>
      <c r="D79" s="24"/>
      <c r="E79" s="307">
        <f>+'2A (G)'!E79+'2B (G)'!E79</f>
        <v>0</v>
      </c>
      <c r="F79" s="221">
        <f>+'2A (G)'!F79+'2B (G)'!F79</f>
        <v>0</v>
      </c>
      <c r="G79" s="307">
        <f>+'2A (G)'!G79+'2B (G)'!G79</f>
        <v>17146</v>
      </c>
      <c r="H79" s="194">
        <f>+'2A (G)'!H79+'2B (G)'!H79</f>
        <v>13847</v>
      </c>
      <c r="I79" s="194">
        <f>+'2A (G)'!I79+'2B (G)'!I79</f>
        <v>4020</v>
      </c>
      <c r="J79" s="194">
        <f>+'2A (G)'!J79+'2B (G)'!J79</f>
        <v>284</v>
      </c>
      <c r="K79" s="194">
        <f>+'2A (G)'!K79+'2B (G)'!K79</f>
        <v>311</v>
      </c>
      <c r="L79" s="194">
        <f>+'2A (G)'!L79+'2B (G)'!L79</f>
        <v>141</v>
      </c>
      <c r="M79" s="194">
        <f>+'2A (G)'!M79+'2B (G)'!M79</f>
        <v>171</v>
      </c>
      <c r="N79" s="194">
        <f>+'2A (G)'!N79+'2B (G)'!N79</f>
        <v>72</v>
      </c>
      <c r="O79" s="194">
        <f>+'2A (G)'!O79+'2B (G)'!O79</f>
        <v>5</v>
      </c>
      <c r="P79" s="194">
        <f>+'2A (G)'!P79+'2B (G)'!P79</f>
        <v>3</v>
      </c>
      <c r="Q79" s="194">
        <f>+'2A (G)'!Q79+'2B (G)'!Q79</f>
        <v>0</v>
      </c>
      <c r="R79" s="194">
        <f>+'2A (G)'!R79+'2B (G)'!R79</f>
        <v>2</v>
      </c>
      <c r="S79" s="194">
        <f>+'2A (G)'!S79+'2B (G)'!S79</f>
        <v>333</v>
      </c>
      <c r="T79" s="308">
        <f>+'2A (G)'!T79+'2B (G)'!T79</f>
        <v>259</v>
      </c>
      <c r="U79" s="195">
        <f>+'2A (G)'!U79+'2B (G)'!U79</f>
        <v>36594</v>
      </c>
      <c r="V79" s="47"/>
    </row>
    <row r="80" spans="1:22" ht="10.5" customHeight="1" x14ac:dyDescent="0.25">
      <c r="A80" s="37"/>
      <c r="B80" s="38">
        <v>81</v>
      </c>
      <c r="C80" s="38"/>
      <c r="D80" s="38"/>
      <c r="E80" s="309">
        <f>+'2A (G)'!E80+'2B (G)'!E80</f>
        <v>0</v>
      </c>
      <c r="F80" s="222">
        <f>+'2A (G)'!F80+'2B (G)'!F80</f>
        <v>0</v>
      </c>
      <c r="G80" s="309">
        <f>+'2A (G)'!G80+'2B (G)'!G80</f>
        <v>13531</v>
      </c>
      <c r="H80" s="190">
        <f>+'2A (G)'!H80+'2B (G)'!H80</f>
        <v>11566</v>
      </c>
      <c r="I80" s="190">
        <f>+'2A (G)'!I80+'2B (G)'!I80</f>
        <v>3069</v>
      </c>
      <c r="J80" s="190">
        <f>+'2A (G)'!J80+'2B (G)'!J80</f>
        <v>264</v>
      </c>
      <c r="K80" s="190">
        <f>+'2A (G)'!K80+'2B (G)'!K80</f>
        <v>315</v>
      </c>
      <c r="L80" s="190">
        <f>+'2A (G)'!L80+'2B (G)'!L80</f>
        <v>185</v>
      </c>
      <c r="M80" s="190">
        <f>+'2A (G)'!M80+'2B (G)'!M80</f>
        <v>153</v>
      </c>
      <c r="N80" s="190">
        <f>+'2A (G)'!N80+'2B (G)'!N80</f>
        <v>65</v>
      </c>
      <c r="O80" s="190">
        <f>+'2A (G)'!O80+'2B (G)'!O80</f>
        <v>4</v>
      </c>
      <c r="P80" s="190">
        <f>+'2A (G)'!P80+'2B (G)'!P80</f>
        <v>6</v>
      </c>
      <c r="Q80" s="190">
        <f>+'2A (G)'!Q80+'2B (G)'!Q80</f>
        <v>4</v>
      </c>
      <c r="R80" s="190">
        <f>+'2A (G)'!R80+'2B (G)'!R80</f>
        <v>1</v>
      </c>
      <c r="S80" s="190">
        <f>+'2A (G)'!S80+'2B (G)'!S80</f>
        <v>314</v>
      </c>
      <c r="T80" s="310">
        <f>+'2A (G)'!T80+'2B (G)'!T80</f>
        <v>253</v>
      </c>
      <c r="U80" s="302">
        <f>+'2A (G)'!U80+'2B (G)'!U80</f>
        <v>29730</v>
      </c>
      <c r="V80" s="47"/>
    </row>
    <row r="81" spans="1:22" ht="10.5" customHeight="1" x14ac:dyDescent="0.25">
      <c r="A81" s="40"/>
      <c r="B81" s="24">
        <v>82</v>
      </c>
      <c r="C81" s="24"/>
      <c r="D81" s="24"/>
      <c r="E81" s="307">
        <f>+'2A (G)'!E81+'2B (G)'!E81</f>
        <v>0</v>
      </c>
      <c r="F81" s="221">
        <f>+'2A (G)'!F81+'2B (G)'!F81</f>
        <v>0</v>
      </c>
      <c r="G81" s="307">
        <f>+'2A (G)'!G81+'2B (G)'!G81</f>
        <v>11562</v>
      </c>
      <c r="H81" s="194">
        <f>+'2A (G)'!H81+'2B (G)'!H81</f>
        <v>9830</v>
      </c>
      <c r="I81" s="194">
        <f>+'2A (G)'!I81+'2B (G)'!I81</f>
        <v>2523</v>
      </c>
      <c r="J81" s="194">
        <f>+'2A (G)'!J81+'2B (G)'!J81</f>
        <v>189</v>
      </c>
      <c r="K81" s="194">
        <f>+'2A (G)'!K81+'2B (G)'!K81</f>
        <v>282</v>
      </c>
      <c r="L81" s="194">
        <f>+'2A (G)'!L81+'2B (G)'!L81</f>
        <v>180</v>
      </c>
      <c r="M81" s="194">
        <f>+'2A (G)'!M81+'2B (G)'!M81</f>
        <v>169</v>
      </c>
      <c r="N81" s="194">
        <f>+'2A (G)'!N81+'2B (G)'!N81</f>
        <v>99</v>
      </c>
      <c r="O81" s="194">
        <f>+'2A (G)'!O81+'2B (G)'!O81</f>
        <v>7</v>
      </c>
      <c r="P81" s="194">
        <f>+'2A (G)'!P81+'2B (G)'!P81</f>
        <v>4</v>
      </c>
      <c r="Q81" s="194">
        <f>+'2A (G)'!Q81+'2B (G)'!Q81</f>
        <v>2</v>
      </c>
      <c r="R81" s="194">
        <f>+'2A (G)'!R81+'2B (G)'!R81</f>
        <v>2</v>
      </c>
      <c r="S81" s="194">
        <f>+'2A (G)'!S81+'2B (G)'!S81</f>
        <v>153</v>
      </c>
      <c r="T81" s="308">
        <f>+'2A (G)'!T81+'2B (G)'!T81</f>
        <v>149</v>
      </c>
      <c r="U81" s="195">
        <f>+'2A (G)'!U81+'2B (G)'!U81</f>
        <v>25151</v>
      </c>
      <c r="V81" s="47"/>
    </row>
    <row r="82" spans="1:22" ht="10.5" customHeight="1" x14ac:dyDescent="0.25">
      <c r="A82" s="37"/>
      <c r="B82" s="38">
        <v>83</v>
      </c>
      <c r="C82" s="38"/>
      <c r="D82" s="38"/>
      <c r="E82" s="309">
        <f>+'2A (G)'!E82+'2B (G)'!E82</f>
        <v>0</v>
      </c>
      <c r="F82" s="222">
        <f>+'2A (G)'!F82+'2B (G)'!F82</f>
        <v>0</v>
      </c>
      <c r="G82" s="309">
        <f>+'2A (G)'!G82+'2B (G)'!G82</f>
        <v>9725</v>
      </c>
      <c r="H82" s="190">
        <f>+'2A (G)'!H82+'2B (G)'!H82</f>
        <v>8349</v>
      </c>
      <c r="I82" s="190">
        <f>+'2A (G)'!I82+'2B (G)'!I82</f>
        <v>1662</v>
      </c>
      <c r="J82" s="190">
        <f>+'2A (G)'!J82+'2B (G)'!J82</f>
        <v>59</v>
      </c>
      <c r="K82" s="190">
        <f>+'2A (G)'!K82+'2B (G)'!K82</f>
        <v>243</v>
      </c>
      <c r="L82" s="190">
        <f>+'2A (G)'!L82+'2B (G)'!L82</f>
        <v>155</v>
      </c>
      <c r="M82" s="190">
        <f>+'2A (G)'!M82+'2B (G)'!M82</f>
        <v>176</v>
      </c>
      <c r="N82" s="190">
        <f>+'2A (G)'!N82+'2B (G)'!N82</f>
        <v>114</v>
      </c>
      <c r="O82" s="190">
        <f>+'2A (G)'!O82+'2B (G)'!O82</f>
        <v>5</v>
      </c>
      <c r="P82" s="190">
        <f>+'2A (G)'!P82+'2B (G)'!P82</f>
        <v>4</v>
      </c>
      <c r="Q82" s="190">
        <f>+'2A (G)'!Q82+'2B (G)'!Q82</f>
        <v>4</v>
      </c>
      <c r="R82" s="190">
        <f>+'2A (G)'!R82+'2B (G)'!R82</f>
        <v>2</v>
      </c>
      <c r="S82" s="190">
        <f>+'2A (G)'!S82+'2B (G)'!S82</f>
        <v>139</v>
      </c>
      <c r="T82" s="310">
        <f>+'2A (G)'!T82+'2B (G)'!T82</f>
        <v>148</v>
      </c>
      <c r="U82" s="302">
        <f>+'2A (G)'!U82+'2B (G)'!U82</f>
        <v>20785</v>
      </c>
      <c r="V82" s="47"/>
    </row>
    <row r="83" spans="1:22" ht="10.5" customHeight="1" x14ac:dyDescent="0.25">
      <c r="A83" s="40"/>
      <c r="B83" s="24">
        <v>84</v>
      </c>
      <c r="C83" s="24"/>
      <c r="D83" s="24"/>
      <c r="E83" s="307">
        <f>+'2A (G)'!E83+'2B (G)'!E83</f>
        <v>0</v>
      </c>
      <c r="F83" s="221">
        <f>+'2A (G)'!F83+'2B (G)'!F83</f>
        <v>0</v>
      </c>
      <c r="G83" s="307">
        <f>+'2A (G)'!G83+'2B (G)'!G83</f>
        <v>8745</v>
      </c>
      <c r="H83" s="194">
        <f>+'2A (G)'!H83+'2B (G)'!H83</f>
        <v>7342</v>
      </c>
      <c r="I83" s="194">
        <f>+'2A (G)'!I83+'2B (G)'!I83</f>
        <v>1292</v>
      </c>
      <c r="J83" s="194">
        <f>+'2A (G)'!J83+'2B (G)'!J83</f>
        <v>12</v>
      </c>
      <c r="K83" s="194">
        <f>+'2A (G)'!K83+'2B (G)'!K83</f>
        <v>75</v>
      </c>
      <c r="L83" s="194">
        <f>+'2A (G)'!L83+'2B (G)'!L83</f>
        <v>41</v>
      </c>
      <c r="M83" s="194">
        <f>+'2A (G)'!M83+'2B (G)'!M83</f>
        <v>77</v>
      </c>
      <c r="N83" s="194">
        <f>+'2A (G)'!N83+'2B (G)'!N83</f>
        <v>46</v>
      </c>
      <c r="O83" s="194">
        <f>+'2A (G)'!O83+'2B (G)'!O83</f>
        <v>7</v>
      </c>
      <c r="P83" s="194">
        <f>+'2A (G)'!P83+'2B (G)'!P83</f>
        <v>4</v>
      </c>
      <c r="Q83" s="194">
        <f>+'2A (G)'!Q83+'2B (G)'!Q83</f>
        <v>2</v>
      </c>
      <c r="R83" s="194">
        <f>+'2A (G)'!R83+'2B (G)'!R83</f>
        <v>1</v>
      </c>
      <c r="S83" s="194">
        <f>+'2A (G)'!S83+'2B (G)'!S83</f>
        <v>148</v>
      </c>
      <c r="T83" s="308">
        <f>+'2A (G)'!T83+'2B (G)'!T83</f>
        <v>118</v>
      </c>
      <c r="U83" s="195">
        <f>+'2A (G)'!U83+'2B (G)'!U83</f>
        <v>17910</v>
      </c>
      <c r="V83" s="47"/>
    </row>
    <row r="84" spans="1:22" ht="10.5" customHeight="1" x14ac:dyDescent="0.25">
      <c r="A84" s="37"/>
      <c r="B84" s="38">
        <v>85</v>
      </c>
      <c r="C84" s="38"/>
      <c r="D84" s="38"/>
      <c r="E84" s="309">
        <f>+'2A (G)'!E84+'2B (G)'!E84</f>
        <v>0</v>
      </c>
      <c r="F84" s="222">
        <f>+'2A (G)'!F84+'2B (G)'!F84</f>
        <v>0</v>
      </c>
      <c r="G84" s="309">
        <f>+'2A (G)'!G84+'2B (G)'!G84</f>
        <v>7405</v>
      </c>
      <c r="H84" s="190">
        <f>+'2A (G)'!H84+'2B (G)'!H84</f>
        <v>6379</v>
      </c>
      <c r="I84" s="190">
        <f>+'2A (G)'!I84+'2B (G)'!I84</f>
        <v>1034</v>
      </c>
      <c r="J84" s="190">
        <f>+'2A (G)'!J84+'2B (G)'!J84</f>
        <v>11</v>
      </c>
      <c r="K84" s="190">
        <f>+'2A (G)'!K84+'2B (G)'!K84</f>
        <v>3</v>
      </c>
      <c r="L84" s="190">
        <f>+'2A (G)'!L84+'2B (G)'!L84</f>
        <v>1</v>
      </c>
      <c r="M84" s="190">
        <f>+'2A (G)'!M84+'2B (G)'!M84</f>
        <v>11</v>
      </c>
      <c r="N84" s="190">
        <f>+'2A (G)'!N84+'2B (G)'!N84</f>
        <v>5</v>
      </c>
      <c r="O84" s="190">
        <f>+'2A (G)'!O84+'2B (G)'!O84</f>
        <v>0</v>
      </c>
      <c r="P84" s="190">
        <f>+'2A (G)'!P84+'2B (G)'!P84</f>
        <v>0</v>
      </c>
      <c r="Q84" s="190">
        <f>+'2A (G)'!Q84+'2B (G)'!Q84</f>
        <v>0</v>
      </c>
      <c r="R84" s="190">
        <f>+'2A (G)'!R84+'2B (G)'!R84</f>
        <v>1</v>
      </c>
      <c r="S84" s="190">
        <f>+'2A (G)'!S84+'2B (G)'!S84</f>
        <v>123</v>
      </c>
      <c r="T84" s="310">
        <f>+'2A (G)'!T84+'2B (G)'!T84</f>
        <v>108</v>
      </c>
      <c r="U84" s="302">
        <f>+'2A (G)'!U84+'2B (G)'!U84</f>
        <v>15081</v>
      </c>
      <c r="V84" s="47"/>
    </row>
    <row r="85" spans="1:22" ht="10.5" customHeight="1" x14ac:dyDescent="0.25">
      <c r="A85" s="40"/>
      <c r="B85" s="24">
        <v>86</v>
      </c>
      <c r="C85" s="24"/>
      <c r="D85" s="24"/>
      <c r="E85" s="307">
        <f>+'2A (G)'!E85+'2B (G)'!E85</f>
        <v>0</v>
      </c>
      <c r="F85" s="221">
        <f>+'2A (G)'!F85+'2B (G)'!F85</f>
        <v>0</v>
      </c>
      <c r="G85" s="307">
        <f>+'2A (G)'!G85+'2B (G)'!G85</f>
        <v>6082</v>
      </c>
      <c r="H85" s="194">
        <f>+'2A (G)'!H85+'2B (G)'!H85</f>
        <v>5104</v>
      </c>
      <c r="I85" s="194">
        <f>+'2A (G)'!I85+'2B (G)'!I85</f>
        <v>790</v>
      </c>
      <c r="J85" s="194">
        <f>+'2A (G)'!J85+'2B (G)'!J85</f>
        <v>11</v>
      </c>
      <c r="K85" s="194">
        <f>+'2A (G)'!K85+'2B (G)'!K85</f>
        <v>1</v>
      </c>
      <c r="L85" s="194">
        <f>+'2A (G)'!L85+'2B (G)'!L85</f>
        <v>0</v>
      </c>
      <c r="M85" s="194">
        <f>+'2A (G)'!M85+'2B (G)'!M85</f>
        <v>1</v>
      </c>
      <c r="N85" s="194">
        <f>+'2A (G)'!N85+'2B (G)'!N85</f>
        <v>1</v>
      </c>
      <c r="O85" s="194">
        <f>+'2A (G)'!O85+'2B (G)'!O85</f>
        <v>0</v>
      </c>
      <c r="P85" s="194">
        <f>+'2A (G)'!P85+'2B (G)'!P85</f>
        <v>0</v>
      </c>
      <c r="Q85" s="194">
        <f>+'2A (G)'!Q85+'2B (G)'!Q85</f>
        <v>2</v>
      </c>
      <c r="R85" s="194">
        <f>+'2A (G)'!R85+'2B (G)'!R85</f>
        <v>1</v>
      </c>
      <c r="S85" s="194">
        <f>+'2A (G)'!S85+'2B (G)'!S85</f>
        <v>111</v>
      </c>
      <c r="T85" s="308">
        <f>+'2A (G)'!T85+'2B (G)'!T85</f>
        <v>85</v>
      </c>
      <c r="U85" s="195">
        <f>+'2A (G)'!U85+'2B (G)'!U85</f>
        <v>12189</v>
      </c>
      <c r="V85" s="47"/>
    </row>
    <row r="86" spans="1:22" ht="10.5" customHeight="1" x14ac:dyDescent="0.25">
      <c r="A86" s="37"/>
      <c r="B86" s="38">
        <v>87</v>
      </c>
      <c r="C86" s="38"/>
      <c r="D86" s="38"/>
      <c r="E86" s="309">
        <f>+'2A (G)'!E86+'2B (G)'!E86</f>
        <v>0</v>
      </c>
      <c r="F86" s="222">
        <f>+'2A (G)'!F86+'2B (G)'!F86</f>
        <v>0</v>
      </c>
      <c r="G86" s="309">
        <f>+'2A (G)'!G86+'2B (G)'!G86</f>
        <v>4995</v>
      </c>
      <c r="H86" s="190">
        <f>+'2A (G)'!H86+'2B (G)'!H86</f>
        <v>4176</v>
      </c>
      <c r="I86" s="190">
        <f>+'2A (G)'!I86+'2B (G)'!I86</f>
        <v>585</v>
      </c>
      <c r="J86" s="190">
        <f>+'2A (G)'!J86+'2B (G)'!J86</f>
        <v>10</v>
      </c>
      <c r="K86" s="190">
        <f>+'2A (G)'!K86+'2B (G)'!K86</f>
        <v>0</v>
      </c>
      <c r="L86" s="190">
        <f>+'2A (G)'!L86+'2B (G)'!L86</f>
        <v>0</v>
      </c>
      <c r="M86" s="190">
        <f>+'2A (G)'!M86+'2B (G)'!M86</f>
        <v>1</v>
      </c>
      <c r="N86" s="190">
        <f>+'2A (G)'!N86+'2B (G)'!N86</f>
        <v>0</v>
      </c>
      <c r="O86" s="190">
        <f>+'2A (G)'!O86+'2B (G)'!O86</f>
        <v>0</v>
      </c>
      <c r="P86" s="190">
        <f>+'2A (G)'!P86+'2B (G)'!P86</f>
        <v>0</v>
      </c>
      <c r="Q86" s="190">
        <f>+'2A (G)'!Q86+'2B (G)'!Q86</f>
        <v>0</v>
      </c>
      <c r="R86" s="190">
        <f>+'2A (G)'!R86+'2B (G)'!R86</f>
        <v>0</v>
      </c>
      <c r="S86" s="190">
        <f>+'2A (G)'!S86+'2B (G)'!S86</f>
        <v>83</v>
      </c>
      <c r="T86" s="310">
        <f>+'2A (G)'!T86+'2B (G)'!T86</f>
        <v>93</v>
      </c>
      <c r="U86" s="302">
        <f>+'2A (G)'!U86+'2B (G)'!U86</f>
        <v>9943</v>
      </c>
      <c r="V86" s="47"/>
    </row>
    <row r="87" spans="1:22" ht="10.5" customHeight="1" x14ac:dyDescent="0.25">
      <c r="A87" s="40"/>
      <c r="B87" s="24">
        <v>88</v>
      </c>
      <c r="C87" s="24"/>
      <c r="D87" s="24"/>
      <c r="E87" s="307">
        <f>+'2A (G)'!E87+'2B (G)'!E87</f>
        <v>0</v>
      </c>
      <c r="F87" s="221">
        <f>+'2A (G)'!F87+'2B (G)'!F87</f>
        <v>0</v>
      </c>
      <c r="G87" s="307">
        <f>+'2A (G)'!G87+'2B (G)'!G87</f>
        <v>4055</v>
      </c>
      <c r="H87" s="194">
        <f>+'2A (G)'!H87+'2B (G)'!H87</f>
        <v>3509</v>
      </c>
      <c r="I87" s="194">
        <f>+'2A (G)'!I87+'2B (G)'!I87</f>
        <v>478</v>
      </c>
      <c r="J87" s="194">
        <f>+'2A (G)'!J87+'2B (G)'!J87</f>
        <v>5</v>
      </c>
      <c r="K87" s="194">
        <f>+'2A (G)'!K87+'2B (G)'!K87</f>
        <v>0</v>
      </c>
      <c r="L87" s="194">
        <f>+'2A (G)'!L87+'2B (G)'!L87</f>
        <v>0</v>
      </c>
      <c r="M87" s="194">
        <f>+'2A (G)'!M87+'2B (G)'!M87</f>
        <v>1</v>
      </c>
      <c r="N87" s="194">
        <f>+'2A (G)'!N87+'2B (G)'!N87</f>
        <v>1</v>
      </c>
      <c r="O87" s="194">
        <f>+'2A (G)'!O87+'2B (G)'!O87</f>
        <v>0</v>
      </c>
      <c r="P87" s="194">
        <f>+'2A (G)'!P87+'2B (G)'!P87</f>
        <v>0</v>
      </c>
      <c r="Q87" s="194">
        <f>+'2A (G)'!Q87+'2B (G)'!Q87</f>
        <v>4</v>
      </c>
      <c r="R87" s="194">
        <f>+'2A (G)'!R87+'2B (G)'!R87</f>
        <v>0</v>
      </c>
      <c r="S87" s="194">
        <f>+'2A (G)'!S87+'2B (G)'!S87</f>
        <v>86</v>
      </c>
      <c r="T87" s="308">
        <f>+'2A (G)'!T87+'2B (G)'!T87</f>
        <v>62</v>
      </c>
      <c r="U87" s="195">
        <f>+'2A (G)'!U87+'2B (G)'!U87</f>
        <v>8201</v>
      </c>
      <c r="V87" s="47"/>
    </row>
    <row r="88" spans="1:22" ht="10.5" customHeight="1" x14ac:dyDescent="0.25">
      <c r="A88" s="37"/>
      <c r="B88" s="38">
        <v>89</v>
      </c>
      <c r="C88" s="38"/>
      <c r="D88" s="38"/>
      <c r="E88" s="309">
        <f>+'2A (G)'!E88+'2B (G)'!E88</f>
        <v>0</v>
      </c>
      <c r="F88" s="222">
        <f>+'2A (G)'!F88+'2B (G)'!F88</f>
        <v>0</v>
      </c>
      <c r="G88" s="309">
        <f>+'2A (G)'!G88+'2B (G)'!G88</f>
        <v>3485</v>
      </c>
      <c r="H88" s="190">
        <f>+'2A (G)'!H88+'2B (G)'!H88</f>
        <v>2891</v>
      </c>
      <c r="I88" s="190">
        <f>+'2A (G)'!I88+'2B (G)'!I88</f>
        <v>367</v>
      </c>
      <c r="J88" s="190">
        <f>+'2A (G)'!J88+'2B (G)'!J88</f>
        <v>3</v>
      </c>
      <c r="K88" s="190">
        <f>+'2A (G)'!K88+'2B (G)'!K88</f>
        <v>0</v>
      </c>
      <c r="L88" s="190">
        <f>+'2A (G)'!L88+'2B (G)'!L88</f>
        <v>0</v>
      </c>
      <c r="M88" s="190">
        <f>+'2A (G)'!M88+'2B (G)'!M88</f>
        <v>1</v>
      </c>
      <c r="N88" s="190">
        <f>+'2A (G)'!N88+'2B (G)'!N88</f>
        <v>0</v>
      </c>
      <c r="O88" s="190">
        <f>+'2A (G)'!O88+'2B (G)'!O88</f>
        <v>1</v>
      </c>
      <c r="P88" s="190">
        <f>+'2A (G)'!P88+'2B (G)'!P88</f>
        <v>1</v>
      </c>
      <c r="Q88" s="190">
        <f>+'2A (G)'!Q88+'2B (G)'!Q88</f>
        <v>1</v>
      </c>
      <c r="R88" s="190">
        <f>+'2A (G)'!R88+'2B (G)'!R88</f>
        <v>0</v>
      </c>
      <c r="S88" s="190">
        <f>+'2A (G)'!S88+'2B (G)'!S88</f>
        <v>66</v>
      </c>
      <c r="T88" s="310">
        <f>+'2A (G)'!T88+'2B (G)'!T88</f>
        <v>55</v>
      </c>
      <c r="U88" s="302">
        <f>+'2A (G)'!U88+'2B (G)'!U88</f>
        <v>6871</v>
      </c>
      <c r="V88" s="47"/>
    </row>
    <row r="89" spans="1:22" ht="10.5" customHeight="1" x14ac:dyDescent="0.25">
      <c r="A89" s="40"/>
      <c r="B89" s="24">
        <v>90</v>
      </c>
      <c r="C89" s="24"/>
      <c r="D89" s="24"/>
      <c r="E89" s="307">
        <f>+'2A (G)'!E89+'2B (G)'!E89</f>
        <v>0</v>
      </c>
      <c r="F89" s="221">
        <f>+'2A (G)'!F89+'2B (G)'!F89</f>
        <v>0</v>
      </c>
      <c r="G89" s="307">
        <f>+'2A (G)'!G89+'2B (G)'!G89</f>
        <v>2927</v>
      </c>
      <c r="H89" s="194">
        <f>+'2A (G)'!H89+'2B (G)'!H89</f>
        <v>2538</v>
      </c>
      <c r="I89" s="194">
        <f>+'2A (G)'!I89+'2B (G)'!I89</f>
        <v>325</v>
      </c>
      <c r="J89" s="194">
        <f>+'2A (G)'!J89+'2B (G)'!J89</f>
        <v>7</v>
      </c>
      <c r="K89" s="194">
        <f>+'2A (G)'!K89+'2B (G)'!K89</f>
        <v>1</v>
      </c>
      <c r="L89" s="194">
        <f>+'2A (G)'!L89+'2B (G)'!L89</f>
        <v>0</v>
      </c>
      <c r="M89" s="194">
        <f>+'2A (G)'!M89+'2B (G)'!M89</f>
        <v>0</v>
      </c>
      <c r="N89" s="194">
        <f>+'2A (G)'!N89+'2B (G)'!N89</f>
        <v>0</v>
      </c>
      <c r="O89" s="194">
        <f>+'2A (G)'!O89+'2B (G)'!O89</f>
        <v>0</v>
      </c>
      <c r="P89" s="194">
        <f>+'2A (G)'!P89+'2B (G)'!P89</f>
        <v>0</v>
      </c>
      <c r="Q89" s="194">
        <f>+'2A (G)'!Q89+'2B (G)'!Q89</f>
        <v>0</v>
      </c>
      <c r="R89" s="194">
        <f>+'2A (G)'!R89+'2B (G)'!R89</f>
        <v>0</v>
      </c>
      <c r="S89" s="194">
        <f>+'2A (G)'!S89+'2B (G)'!S89</f>
        <v>66</v>
      </c>
      <c r="T89" s="308">
        <f>+'2A (G)'!T89+'2B (G)'!T89</f>
        <v>53</v>
      </c>
      <c r="U89" s="195">
        <f>+'2A (G)'!U89+'2B (G)'!U89</f>
        <v>5917</v>
      </c>
      <c r="V89" s="47"/>
    </row>
    <row r="90" spans="1:22" ht="10.5" customHeight="1" x14ac:dyDescent="0.25">
      <c r="A90" s="37"/>
      <c r="B90" s="38">
        <v>91</v>
      </c>
      <c r="C90" s="38"/>
      <c r="D90" s="38"/>
      <c r="E90" s="309">
        <f>+'2A (G)'!E90+'2B (G)'!E90</f>
        <v>0</v>
      </c>
      <c r="F90" s="222">
        <f>+'2A (G)'!F90+'2B (G)'!F90</f>
        <v>0</v>
      </c>
      <c r="G90" s="309">
        <f>+'2A (G)'!G90+'2B (G)'!G90</f>
        <v>2120</v>
      </c>
      <c r="H90" s="190">
        <f>+'2A (G)'!H90+'2B (G)'!H90</f>
        <v>1835</v>
      </c>
      <c r="I90" s="190">
        <f>+'2A (G)'!I90+'2B (G)'!I90</f>
        <v>226</v>
      </c>
      <c r="J90" s="190">
        <f>+'2A (G)'!J90+'2B (G)'!J90</f>
        <v>4</v>
      </c>
      <c r="K90" s="190">
        <f>+'2A (G)'!K90+'2B (G)'!K90</f>
        <v>0</v>
      </c>
      <c r="L90" s="190">
        <f>+'2A (G)'!L90+'2B (G)'!L90</f>
        <v>0</v>
      </c>
      <c r="M90" s="190">
        <f>+'2A (G)'!M90+'2B (G)'!M90</f>
        <v>0</v>
      </c>
      <c r="N90" s="190">
        <f>+'2A (G)'!N90+'2B (G)'!N90</f>
        <v>0</v>
      </c>
      <c r="O90" s="190">
        <f>+'2A (G)'!O90+'2B (G)'!O90</f>
        <v>0</v>
      </c>
      <c r="P90" s="190">
        <f>+'2A (G)'!P90+'2B (G)'!P90</f>
        <v>0</v>
      </c>
      <c r="Q90" s="190">
        <f>+'2A (G)'!Q90+'2B (G)'!Q90</f>
        <v>0</v>
      </c>
      <c r="R90" s="190">
        <f>+'2A (G)'!R90+'2B (G)'!R90</f>
        <v>1</v>
      </c>
      <c r="S90" s="190">
        <f>+'2A (G)'!S90+'2B (G)'!S90</f>
        <v>53</v>
      </c>
      <c r="T90" s="310">
        <f>+'2A (G)'!T90+'2B (G)'!T90</f>
        <v>57</v>
      </c>
      <c r="U90" s="302">
        <f>+'2A (G)'!U90+'2B (G)'!U90</f>
        <v>4296</v>
      </c>
      <c r="V90" s="47"/>
    </row>
    <row r="91" spans="1:22" ht="10.5" customHeight="1" x14ac:dyDescent="0.25">
      <c r="A91" s="40"/>
      <c r="B91" s="24">
        <v>92</v>
      </c>
      <c r="C91" s="24"/>
      <c r="D91" s="24"/>
      <c r="E91" s="307">
        <f>+'2A (G)'!E91+'2B (G)'!E91</f>
        <v>0</v>
      </c>
      <c r="F91" s="221">
        <f>+'2A (G)'!F91+'2B (G)'!F91</f>
        <v>0</v>
      </c>
      <c r="G91" s="307">
        <f>+'2A (G)'!G91+'2B (G)'!G91</f>
        <v>1604</v>
      </c>
      <c r="H91" s="194">
        <f>+'2A (G)'!H91+'2B (G)'!H91</f>
        <v>1355</v>
      </c>
      <c r="I91" s="194">
        <f>+'2A (G)'!I91+'2B (G)'!I91</f>
        <v>170</v>
      </c>
      <c r="J91" s="194">
        <f>+'2A (G)'!J91+'2B (G)'!J91</f>
        <v>1</v>
      </c>
      <c r="K91" s="194">
        <f>+'2A (G)'!K91+'2B (G)'!K91</f>
        <v>0</v>
      </c>
      <c r="L91" s="194">
        <f>+'2A (G)'!L91+'2B (G)'!L91</f>
        <v>0</v>
      </c>
      <c r="M91" s="194">
        <f>+'2A (G)'!M91+'2B (G)'!M91</f>
        <v>0</v>
      </c>
      <c r="N91" s="194">
        <f>+'2A (G)'!N91+'2B (G)'!N91</f>
        <v>0</v>
      </c>
      <c r="O91" s="194">
        <f>+'2A (G)'!O91+'2B (G)'!O91</f>
        <v>0</v>
      </c>
      <c r="P91" s="194">
        <f>+'2A (G)'!P91+'2B (G)'!P91</f>
        <v>0</v>
      </c>
      <c r="Q91" s="194">
        <f>+'2A (G)'!Q91+'2B (G)'!Q91</f>
        <v>0</v>
      </c>
      <c r="R91" s="194">
        <f>+'2A (G)'!R91+'2B (G)'!R91</f>
        <v>1</v>
      </c>
      <c r="S91" s="194">
        <f>+'2A (G)'!S91+'2B (G)'!S91</f>
        <v>52</v>
      </c>
      <c r="T91" s="308">
        <f>+'2A (G)'!T91+'2B (G)'!T91</f>
        <v>41</v>
      </c>
      <c r="U91" s="195">
        <f>+'2A (G)'!U91+'2B (G)'!U91</f>
        <v>3224</v>
      </c>
      <c r="V91" s="47"/>
    </row>
    <row r="92" spans="1:22" ht="10.5" customHeight="1" x14ac:dyDescent="0.25">
      <c r="A92" s="37"/>
      <c r="B92" s="38">
        <v>93</v>
      </c>
      <c r="C92" s="38"/>
      <c r="D92" s="38"/>
      <c r="E92" s="309">
        <f>+'2A (G)'!E92+'2B (G)'!E92</f>
        <v>0</v>
      </c>
      <c r="F92" s="222">
        <f>+'2A (G)'!F92+'2B (G)'!F92</f>
        <v>0</v>
      </c>
      <c r="G92" s="309">
        <f>+'2A (G)'!G92+'2B (G)'!G92</f>
        <v>1273</v>
      </c>
      <c r="H92" s="190">
        <f>+'2A (G)'!H92+'2B (G)'!H92</f>
        <v>1157</v>
      </c>
      <c r="I92" s="190">
        <f>+'2A (G)'!I92+'2B (G)'!I92</f>
        <v>16</v>
      </c>
      <c r="J92" s="190">
        <f>+'2A (G)'!J92+'2B (G)'!J92</f>
        <v>0</v>
      </c>
      <c r="K92" s="190">
        <f>+'2A (G)'!K92+'2B (G)'!K92</f>
        <v>0</v>
      </c>
      <c r="L92" s="190">
        <f>+'2A (G)'!L92+'2B (G)'!L92</f>
        <v>0</v>
      </c>
      <c r="M92" s="190">
        <f>+'2A (G)'!M92+'2B (G)'!M92</f>
        <v>0</v>
      </c>
      <c r="N92" s="190">
        <f>+'2A (G)'!N92+'2B (G)'!N92</f>
        <v>0</v>
      </c>
      <c r="O92" s="190">
        <f>+'2A (G)'!O92+'2B (G)'!O92</f>
        <v>0</v>
      </c>
      <c r="P92" s="190">
        <f>+'2A (G)'!P92+'2B (G)'!P92</f>
        <v>0</v>
      </c>
      <c r="Q92" s="190">
        <f>+'2A (G)'!Q92+'2B (G)'!Q92</f>
        <v>0</v>
      </c>
      <c r="R92" s="190">
        <f>+'2A (G)'!R92+'2B (G)'!R92</f>
        <v>0</v>
      </c>
      <c r="S92" s="190">
        <f>+'2A (G)'!S92+'2B (G)'!S92</f>
        <v>34</v>
      </c>
      <c r="T92" s="310">
        <f>+'2A (G)'!T92+'2B (G)'!T92</f>
        <v>30</v>
      </c>
      <c r="U92" s="302">
        <f>+'2A (G)'!U92+'2B (G)'!U92</f>
        <v>2510</v>
      </c>
      <c r="V92" s="47"/>
    </row>
    <row r="93" spans="1:22" ht="10.5" customHeight="1" x14ac:dyDescent="0.25">
      <c r="A93" s="40"/>
      <c r="B93" s="24">
        <v>94</v>
      </c>
      <c r="C93" s="24"/>
      <c r="D93" s="24"/>
      <c r="E93" s="307">
        <f>+'2A (G)'!E93+'2B (G)'!E93</f>
        <v>0</v>
      </c>
      <c r="F93" s="221">
        <f>+'2A (G)'!F93+'2B (G)'!F93</f>
        <v>0</v>
      </c>
      <c r="G93" s="307">
        <f>+'2A (G)'!G93+'2B (G)'!G93</f>
        <v>1028</v>
      </c>
      <c r="H93" s="194">
        <f>+'2A (G)'!H93+'2B (G)'!H93</f>
        <v>910</v>
      </c>
      <c r="I93" s="194">
        <f>+'2A (G)'!I93+'2B (G)'!I93</f>
        <v>18</v>
      </c>
      <c r="J93" s="194">
        <f>+'2A (G)'!J93+'2B (G)'!J93</f>
        <v>1</v>
      </c>
      <c r="K93" s="194">
        <f>+'2A (G)'!K93+'2B (G)'!K93</f>
        <v>1</v>
      </c>
      <c r="L93" s="194">
        <f>+'2A (G)'!L93+'2B (G)'!L93</f>
        <v>0</v>
      </c>
      <c r="M93" s="194">
        <f>+'2A (G)'!M93+'2B (G)'!M93</f>
        <v>0</v>
      </c>
      <c r="N93" s="194">
        <f>+'2A (G)'!N93+'2B (G)'!N93</f>
        <v>0</v>
      </c>
      <c r="O93" s="194">
        <f>+'2A (G)'!O93+'2B (G)'!O93</f>
        <v>1</v>
      </c>
      <c r="P93" s="194">
        <f>+'2A (G)'!P93+'2B (G)'!P93</f>
        <v>0</v>
      </c>
      <c r="Q93" s="194">
        <f>+'2A (G)'!Q93+'2B (G)'!Q93</f>
        <v>0</v>
      </c>
      <c r="R93" s="194">
        <f>+'2A (G)'!R93+'2B (G)'!R93</f>
        <v>0</v>
      </c>
      <c r="S93" s="194">
        <f>+'2A (G)'!S93+'2B (G)'!S93</f>
        <v>42</v>
      </c>
      <c r="T93" s="308">
        <f>+'2A (G)'!T93+'2B (G)'!T93</f>
        <v>30</v>
      </c>
      <c r="U93" s="195">
        <f>+'2A (G)'!U93+'2B (G)'!U93</f>
        <v>2031</v>
      </c>
      <c r="V93" s="47"/>
    </row>
    <row r="94" spans="1:22" ht="10.5" customHeight="1" x14ac:dyDescent="0.25">
      <c r="A94" s="37"/>
      <c r="B94" s="38">
        <v>95</v>
      </c>
      <c r="C94" s="38"/>
      <c r="D94" s="38"/>
      <c r="E94" s="309">
        <f>+'2A (G)'!E94+'2B (G)'!E94</f>
        <v>0</v>
      </c>
      <c r="F94" s="222">
        <f>+'2A (G)'!F94+'2B (G)'!F94</f>
        <v>0</v>
      </c>
      <c r="G94" s="309">
        <f>+'2A (G)'!G94+'2B (G)'!G94</f>
        <v>818</v>
      </c>
      <c r="H94" s="190">
        <f>+'2A (G)'!H94+'2B (G)'!H94</f>
        <v>680</v>
      </c>
      <c r="I94" s="190">
        <f>+'2A (G)'!I94+'2B (G)'!I94</f>
        <v>12</v>
      </c>
      <c r="J94" s="190">
        <f>+'2A (G)'!J94+'2B (G)'!J94</f>
        <v>1</v>
      </c>
      <c r="K94" s="190">
        <f>+'2A (G)'!K94+'2B (G)'!K94</f>
        <v>0</v>
      </c>
      <c r="L94" s="190">
        <f>+'2A (G)'!L94+'2B (G)'!L94</f>
        <v>0</v>
      </c>
      <c r="M94" s="190">
        <f>+'2A (G)'!M94+'2B (G)'!M94</f>
        <v>0</v>
      </c>
      <c r="N94" s="190">
        <f>+'2A (G)'!N94+'2B (G)'!N94</f>
        <v>0</v>
      </c>
      <c r="O94" s="190">
        <f>+'2A (G)'!O94+'2B (G)'!O94</f>
        <v>0</v>
      </c>
      <c r="P94" s="190">
        <f>+'2A (G)'!P94+'2B (G)'!P94</f>
        <v>0</v>
      </c>
      <c r="Q94" s="190">
        <f>+'2A (G)'!Q94+'2B (G)'!Q94</f>
        <v>0</v>
      </c>
      <c r="R94" s="190">
        <f>+'2A (G)'!R94+'2B (G)'!R94</f>
        <v>0</v>
      </c>
      <c r="S94" s="190">
        <f>+'2A (G)'!S94+'2B (G)'!S94</f>
        <v>37</v>
      </c>
      <c r="T94" s="310">
        <f>+'2A (G)'!T94+'2B (G)'!T94</f>
        <v>24</v>
      </c>
      <c r="U94" s="302">
        <f>+'2A (G)'!U94+'2B (G)'!U94</f>
        <v>1572</v>
      </c>
      <c r="V94" s="47"/>
    </row>
    <row r="95" spans="1:22" ht="10.5" customHeight="1" x14ac:dyDescent="0.25">
      <c r="A95" s="40"/>
      <c r="B95" s="24">
        <v>96</v>
      </c>
      <c r="C95" s="24"/>
      <c r="D95" s="24"/>
      <c r="E95" s="307">
        <f>+'2A (G)'!E95+'2B (G)'!E95</f>
        <v>0</v>
      </c>
      <c r="F95" s="221">
        <f>+'2A (G)'!F95+'2B (G)'!F95</f>
        <v>0</v>
      </c>
      <c r="G95" s="307">
        <f>+'2A (G)'!G95+'2B (G)'!G95</f>
        <v>558</v>
      </c>
      <c r="H95" s="194">
        <f>+'2A (G)'!H95+'2B (G)'!H95</f>
        <v>528</v>
      </c>
      <c r="I95" s="194">
        <f>+'2A (G)'!I95+'2B (G)'!I95</f>
        <v>10</v>
      </c>
      <c r="J95" s="194">
        <f>+'2A (G)'!J95+'2B (G)'!J95</f>
        <v>1</v>
      </c>
      <c r="K95" s="194">
        <f>+'2A (G)'!K95+'2B (G)'!K95</f>
        <v>0</v>
      </c>
      <c r="L95" s="194">
        <f>+'2A (G)'!L95+'2B (G)'!L95</f>
        <v>0</v>
      </c>
      <c r="M95" s="194">
        <f>+'2A (G)'!M95+'2B (G)'!M95</f>
        <v>0</v>
      </c>
      <c r="N95" s="194">
        <f>+'2A (G)'!N95+'2B (G)'!N95</f>
        <v>0</v>
      </c>
      <c r="O95" s="194">
        <f>+'2A (G)'!O95+'2B (G)'!O95</f>
        <v>0</v>
      </c>
      <c r="P95" s="194">
        <f>+'2A (G)'!P95+'2B (G)'!P95</f>
        <v>0</v>
      </c>
      <c r="Q95" s="194">
        <f>+'2A (G)'!Q95+'2B (G)'!Q95</f>
        <v>1</v>
      </c>
      <c r="R95" s="194">
        <f>+'2A (G)'!R95+'2B (G)'!R95</f>
        <v>0</v>
      </c>
      <c r="S95" s="194">
        <f>+'2A (G)'!S95+'2B (G)'!S95</f>
        <v>24</v>
      </c>
      <c r="T95" s="308">
        <f>+'2A (G)'!T95+'2B (G)'!T95</f>
        <v>23</v>
      </c>
      <c r="U95" s="195">
        <f>+'2A (G)'!U95+'2B (G)'!U95</f>
        <v>1145</v>
      </c>
      <c r="V95" s="47"/>
    </row>
    <row r="96" spans="1:22" ht="10.5" customHeight="1" x14ac:dyDescent="0.25">
      <c r="A96" s="37"/>
      <c r="B96" s="38">
        <v>97</v>
      </c>
      <c r="C96" s="38"/>
      <c r="D96" s="38"/>
      <c r="E96" s="309">
        <f>+'2A (G)'!E96+'2B (G)'!E96</f>
        <v>0</v>
      </c>
      <c r="F96" s="222">
        <f>+'2A (G)'!F96+'2B (G)'!F96</f>
        <v>0</v>
      </c>
      <c r="G96" s="309">
        <f>+'2A (G)'!G96+'2B (G)'!G96</f>
        <v>551</v>
      </c>
      <c r="H96" s="190">
        <f>+'2A (G)'!H96+'2B (G)'!H96</f>
        <v>370</v>
      </c>
      <c r="I96" s="190">
        <f>+'2A (G)'!I96+'2B (G)'!I96</f>
        <v>5</v>
      </c>
      <c r="J96" s="190">
        <f>+'2A (G)'!J96+'2B (G)'!J96</f>
        <v>0</v>
      </c>
      <c r="K96" s="190">
        <f>+'2A (G)'!K96+'2B (G)'!K96</f>
        <v>0</v>
      </c>
      <c r="L96" s="190">
        <f>+'2A (G)'!L96+'2B (G)'!L96</f>
        <v>0</v>
      </c>
      <c r="M96" s="190">
        <f>+'2A (G)'!M96+'2B (G)'!M96</f>
        <v>0</v>
      </c>
      <c r="N96" s="190">
        <f>+'2A (G)'!N96+'2B (G)'!N96</f>
        <v>0</v>
      </c>
      <c r="O96" s="190">
        <f>+'2A (G)'!O96+'2B (G)'!O96</f>
        <v>0</v>
      </c>
      <c r="P96" s="190">
        <f>+'2A (G)'!P96+'2B (G)'!P96</f>
        <v>0</v>
      </c>
      <c r="Q96" s="190">
        <f>+'2A (G)'!Q96+'2B (G)'!Q96</f>
        <v>0</v>
      </c>
      <c r="R96" s="190">
        <f>+'2A (G)'!R96+'2B (G)'!R96</f>
        <v>0</v>
      </c>
      <c r="S96" s="190">
        <f>+'2A (G)'!S96+'2B (G)'!S96</f>
        <v>24</v>
      </c>
      <c r="T96" s="310">
        <f>+'2A (G)'!T96+'2B (G)'!T96</f>
        <v>22</v>
      </c>
      <c r="U96" s="222">
        <f>+'2A (G)'!U96+'2B (G)'!U96</f>
        <v>972</v>
      </c>
      <c r="V96" s="47"/>
    </row>
    <row r="97" spans="1:23" ht="10.5" customHeight="1" x14ac:dyDescent="0.25">
      <c r="A97" s="40"/>
      <c r="B97" s="24">
        <v>98</v>
      </c>
      <c r="C97" s="24"/>
      <c r="D97" s="24"/>
      <c r="E97" s="307">
        <f>+'2A (G)'!E97+'2B (G)'!E97</f>
        <v>0</v>
      </c>
      <c r="F97" s="221">
        <f>+'2A (G)'!F97+'2B (G)'!F97</f>
        <v>0</v>
      </c>
      <c r="G97" s="307">
        <f>+'2A (G)'!G97+'2B (G)'!G97</f>
        <v>471</v>
      </c>
      <c r="H97" s="194">
        <f>+'2A (G)'!H97+'2B (G)'!H97</f>
        <v>433</v>
      </c>
      <c r="I97" s="194">
        <f>+'2A (G)'!I97+'2B (G)'!I97</f>
        <v>7</v>
      </c>
      <c r="J97" s="194">
        <f>+'2A (G)'!J97+'2B (G)'!J97</f>
        <v>0</v>
      </c>
      <c r="K97" s="194">
        <f>+'2A (G)'!K97+'2B (G)'!K97</f>
        <v>0</v>
      </c>
      <c r="L97" s="194">
        <f>+'2A (G)'!L97+'2B (G)'!L97</f>
        <v>0</v>
      </c>
      <c r="M97" s="194">
        <f>+'2A (G)'!M97+'2B (G)'!M97</f>
        <v>0</v>
      </c>
      <c r="N97" s="194">
        <f>+'2A (G)'!N97+'2B (G)'!N97</f>
        <v>0</v>
      </c>
      <c r="O97" s="194">
        <f>+'2A (G)'!O97+'2B (G)'!O97</f>
        <v>0</v>
      </c>
      <c r="P97" s="194">
        <f>+'2A (G)'!P97+'2B (G)'!P97</f>
        <v>0</v>
      </c>
      <c r="Q97" s="194">
        <f>+'2A (G)'!Q97+'2B (G)'!Q97</f>
        <v>0</v>
      </c>
      <c r="R97" s="194">
        <f>+'2A (G)'!R97+'2B (G)'!R97</f>
        <v>0</v>
      </c>
      <c r="S97" s="194">
        <f>+'2A (G)'!S97+'2B (G)'!S97</f>
        <v>19</v>
      </c>
      <c r="T97" s="308">
        <f>+'2A (G)'!T97+'2B (G)'!T97</f>
        <v>19</v>
      </c>
      <c r="U97" s="195">
        <f>+'2A (G)'!U97+'2B (G)'!U97</f>
        <v>949</v>
      </c>
      <c r="V97" s="47"/>
    </row>
    <row r="98" spans="1:23" ht="10.5" customHeight="1" x14ac:dyDescent="0.25">
      <c r="A98" s="37"/>
      <c r="B98" s="38">
        <v>99</v>
      </c>
      <c r="C98" s="38"/>
      <c r="D98" s="38"/>
      <c r="E98" s="309">
        <f>+'2A (G)'!E98+'2B (G)'!E98</f>
        <v>0</v>
      </c>
      <c r="F98" s="222">
        <f>+'2A (G)'!F98+'2B (G)'!F98</f>
        <v>0</v>
      </c>
      <c r="G98" s="309">
        <f>+'2A (G)'!G98+'2B (G)'!G98</f>
        <v>476</v>
      </c>
      <c r="H98" s="190">
        <f>+'2A (G)'!H98+'2B (G)'!H98</f>
        <v>505</v>
      </c>
      <c r="I98" s="190">
        <f>+'2A (G)'!I98+'2B (G)'!I98</f>
        <v>2</v>
      </c>
      <c r="J98" s="190">
        <f>+'2A (G)'!J98+'2B (G)'!J98</f>
        <v>0</v>
      </c>
      <c r="K98" s="190">
        <f>+'2A (G)'!K98+'2B (G)'!K98</f>
        <v>0</v>
      </c>
      <c r="L98" s="190">
        <f>+'2A (G)'!L98+'2B (G)'!L98</f>
        <v>0</v>
      </c>
      <c r="M98" s="190">
        <f>+'2A (G)'!M98+'2B (G)'!M98</f>
        <v>0</v>
      </c>
      <c r="N98" s="190">
        <f>+'2A (G)'!N98+'2B (G)'!N98</f>
        <v>0</v>
      </c>
      <c r="O98" s="190">
        <f>+'2A (G)'!O98+'2B (G)'!O98</f>
        <v>0</v>
      </c>
      <c r="P98" s="190">
        <f>+'2A (G)'!P98+'2B (G)'!P98</f>
        <v>0</v>
      </c>
      <c r="Q98" s="190">
        <f>+'2A (G)'!Q98+'2B (G)'!Q98</f>
        <v>0</v>
      </c>
      <c r="R98" s="190">
        <f>+'2A (G)'!R98+'2B (G)'!R98</f>
        <v>0</v>
      </c>
      <c r="S98" s="190">
        <f>+'2A (G)'!S98+'2B (G)'!S98</f>
        <v>12</v>
      </c>
      <c r="T98" s="310">
        <f>+'2A (G)'!T98+'2B (G)'!T98</f>
        <v>5</v>
      </c>
      <c r="U98" s="222">
        <f>+'2A (G)'!U98+'2B (G)'!U98</f>
        <v>1000</v>
      </c>
      <c r="V98" s="47"/>
    </row>
    <row r="99" spans="1:23" ht="10.5" customHeight="1" x14ac:dyDescent="0.25">
      <c r="A99" s="40" t="s">
        <v>53</v>
      </c>
      <c r="B99" s="24" t="s">
        <v>269</v>
      </c>
      <c r="C99" s="24" t="s">
        <v>55</v>
      </c>
      <c r="D99" s="24"/>
      <c r="E99" s="307">
        <f>+'2A (G)'!E99+'2B (G)'!E99</f>
        <v>0</v>
      </c>
      <c r="F99" s="221">
        <f>+'2A (G)'!F99+'2B (G)'!F99</f>
        <v>0</v>
      </c>
      <c r="G99" s="307">
        <f>+'2A (G)'!G99+'2B (G)'!G99</f>
        <v>571</v>
      </c>
      <c r="H99" s="194">
        <f>+'2A (G)'!H99+'2B (G)'!H99</f>
        <v>427</v>
      </c>
      <c r="I99" s="194">
        <f>+'2A (G)'!I99+'2B (G)'!I99</f>
        <v>139</v>
      </c>
      <c r="J99" s="194">
        <f>+'2A (G)'!J99+'2B (G)'!J99</f>
        <v>3</v>
      </c>
      <c r="K99" s="194">
        <f>+'2A (G)'!K99+'2B (G)'!K99</f>
        <v>0</v>
      </c>
      <c r="L99" s="194">
        <f>+'2A (G)'!L99+'2B (G)'!L99</f>
        <v>0</v>
      </c>
      <c r="M99" s="194">
        <f>+'2A (G)'!M99+'2B (G)'!M99</f>
        <v>0</v>
      </c>
      <c r="N99" s="194">
        <f>+'2A (G)'!N99+'2B (G)'!N99</f>
        <v>0</v>
      </c>
      <c r="O99" s="194">
        <f>+'2A (G)'!O99+'2B (G)'!O99</f>
        <v>0</v>
      </c>
      <c r="P99" s="194">
        <f>+'2A (G)'!P99+'2B (G)'!P99</f>
        <v>0</v>
      </c>
      <c r="Q99" s="194">
        <f>+'2A (G)'!Q99+'2B (G)'!Q99</f>
        <v>0</v>
      </c>
      <c r="R99" s="194">
        <f>+'2A (G)'!R99+'2B (G)'!R99</f>
        <v>0</v>
      </c>
      <c r="S99" s="194">
        <f>+'2A (G)'!S99+'2B (G)'!S99</f>
        <v>32</v>
      </c>
      <c r="T99" s="308">
        <f>+'2A (G)'!T99+'2B (G)'!T99</f>
        <v>40</v>
      </c>
      <c r="U99" s="195">
        <f>+'2A (G)'!U99+'2B (G)'!U99</f>
        <v>1212</v>
      </c>
      <c r="V99" s="47"/>
    </row>
    <row r="100" spans="1:23" ht="10.5" customHeight="1" x14ac:dyDescent="0.25">
      <c r="A100" s="37" t="s">
        <v>299</v>
      </c>
      <c r="B100" s="38"/>
      <c r="C100" s="38"/>
      <c r="D100" s="38"/>
      <c r="E100" s="309">
        <f>+'2A (G)'!E100+'2B (G)'!E100</f>
        <v>0</v>
      </c>
      <c r="F100" s="222">
        <f>+'2A (G)'!F100+'2B (G)'!F100</f>
        <v>0</v>
      </c>
      <c r="G100" s="309">
        <f>+'2A (G)'!G100+'2B (G)'!G100</f>
        <v>14168268</v>
      </c>
      <c r="H100" s="190">
        <f>+'2A (G)'!H100+'2B (G)'!H100</f>
        <v>2802679</v>
      </c>
      <c r="I100" s="190">
        <f>+'2A (G)'!I100+'2B (G)'!I100</f>
        <v>1514370</v>
      </c>
      <c r="J100" s="190">
        <f>+'2A (G)'!J100+'2B (G)'!J100</f>
        <v>231404</v>
      </c>
      <c r="K100" s="190">
        <f>+'2A (G)'!K100+'2B (G)'!K100</f>
        <v>627648</v>
      </c>
      <c r="L100" s="190">
        <f>+'2A (G)'!L100+'2B (G)'!L100</f>
        <v>0</v>
      </c>
      <c r="M100" s="190">
        <f>+'2A (G)'!M100+'2B (G)'!M100</f>
        <v>0</v>
      </c>
      <c r="N100" s="190">
        <f>+'2A (G)'!N100+'2B (G)'!N100</f>
        <v>0</v>
      </c>
      <c r="O100" s="190">
        <f>+'2A (G)'!O100+'2B (G)'!O100</f>
        <v>4252492</v>
      </c>
      <c r="P100" s="190">
        <f>+'2A (G)'!P100+'2B (G)'!P100</f>
        <v>8990018</v>
      </c>
      <c r="Q100" s="190">
        <f>+'2A (G)'!Q100+'2B (G)'!Q100</f>
        <v>0</v>
      </c>
      <c r="R100" s="190">
        <f>+'2A (G)'!R100+'2B (G)'!R100</f>
        <v>0</v>
      </c>
      <c r="S100" s="190">
        <f>+'2A (G)'!S100+'2B (G)'!S100</f>
        <v>21745</v>
      </c>
      <c r="T100" s="310">
        <f>+'2A (G)'!T100+'2B (G)'!T100</f>
        <v>2</v>
      </c>
      <c r="U100" s="222">
        <f>+'2A (G)'!U100+'2B (G)'!U100</f>
        <v>32608626</v>
      </c>
      <c r="V100" s="47"/>
    </row>
    <row r="101" spans="1:23" s="340" customFormat="1" ht="10.5" customHeight="1" thickBot="1" x14ac:dyDescent="0.35">
      <c r="A101" s="417" t="s">
        <v>8</v>
      </c>
      <c r="B101" s="418"/>
      <c r="C101" s="418"/>
      <c r="D101" s="418"/>
      <c r="E101" s="419">
        <f t="shared" ref="E101:F101" si="0">SUM(E14:E99)</f>
        <v>0</v>
      </c>
      <c r="F101" s="420">
        <f t="shared" si="0"/>
        <v>0</v>
      </c>
      <c r="G101" s="419">
        <f>SUM(G14:G100)</f>
        <v>31725074</v>
      </c>
      <c r="H101" s="421">
        <f>SUM(H14:H100)</f>
        <v>19363392</v>
      </c>
      <c r="I101" s="421">
        <f t="shared" ref="I101:T101" si="1">SUM(I14:I100)</f>
        <v>11026661</v>
      </c>
      <c r="J101" s="421">
        <f t="shared" si="1"/>
        <v>1401453</v>
      </c>
      <c r="K101" s="421">
        <f t="shared" si="1"/>
        <v>1116404</v>
      </c>
      <c r="L101" s="421">
        <f t="shared" si="1"/>
        <v>351216</v>
      </c>
      <c r="M101" s="421">
        <f t="shared" si="1"/>
        <v>363587</v>
      </c>
      <c r="N101" s="421">
        <f t="shared" si="1"/>
        <v>247023</v>
      </c>
      <c r="O101" s="421">
        <f t="shared" si="1"/>
        <v>4401203</v>
      </c>
      <c r="P101" s="421">
        <f t="shared" si="1"/>
        <v>9090085</v>
      </c>
      <c r="Q101" s="421">
        <f t="shared" si="1"/>
        <v>58354</v>
      </c>
      <c r="R101" s="421">
        <f t="shared" si="1"/>
        <v>39607</v>
      </c>
      <c r="S101" s="421">
        <f t="shared" si="1"/>
        <v>132677</v>
      </c>
      <c r="T101" s="422">
        <f t="shared" si="1"/>
        <v>84757</v>
      </c>
      <c r="U101" s="423">
        <f>SUM(E101:T101)</f>
        <v>79401493</v>
      </c>
      <c r="V101" s="424"/>
    </row>
    <row r="102" spans="1:23" ht="5.25" customHeight="1" x14ac:dyDescent="0.25">
      <c r="A102" s="44"/>
      <c r="B102" s="44"/>
      <c r="C102" s="44"/>
      <c r="D102" s="44"/>
      <c r="U102" s="45"/>
    </row>
    <row r="103" spans="1:23" ht="11.15" customHeight="1" thickBot="1" x14ac:dyDescent="0.3">
      <c r="A103" s="46" t="s">
        <v>315</v>
      </c>
      <c r="B103" s="24"/>
      <c r="C103" s="24"/>
      <c r="D103" s="24"/>
    </row>
    <row r="104" spans="1:23" ht="9" customHeight="1" thickBot="1" x14ac:dyDescent="0.3">
      <c r="A104" s="573" t="s">
        <v>268</v>
      </c>
      <c r="B104" s="574"/>
      <c r="C104" s="574"/>
      <c r="D104" s="573"/>
      <c r="E104" s="577">
        <f>E101-E100</f>
        <v>0</v>
      </c>
      <c r="F104" s="575">
        <f t="shared" ref="F104:U104" si="2">F101-F100</f>
        <v>0</v>
      </c>
      <c r="G104" s="577">
        <f t="shared" si="2"/>
        <v>17556806</v>
      </c>
      <c r="H104" s="578">
        <f t="shared" si="2"/>
        <v>16560713</v>
      </c>
      <c r="I104" s="578">
        <f t="shared" si="2"/>
        <v>9512291</v>
      </c>
      <c r="J104" s="578">
        <f t="shared" si="2"/>
        <v>1170049</v>
      </c>
      <c r="K104" s="578">
        <f t="shared" si="2"/>
        <v>488756</v>
      </c>
      <c r="L104" s="578">
        <f t="shared" si="2"/>
        <v>351216</v>
      </c>
      <c r="M104" s="578">
        <f t="shared" si="2"/>
        <v>363587</v>
      </c>
      <c r="N104" s="578">
        <f t="shared" si="2"/>
        <v>247023</v>
      </c>
      <c r="O104" s="578">
        <f t="shared" si="2"/>
        <v>148711</v>
      </c>
      <c r="P104" s="578">
        <f t="shared" si="2"/>
        <v>100067</v>
      </c>
      <c r="Q104" s="578">
        <f t="shared" si="2"/>
        <v>58354</v>
      </c>
      <c r="R104" s="578">
        <f t="shared" si="2"/>
        <v>39607</v>
      </c>
      <c r="S104" s="578">
        <f t="shared" si="2"/>
        <v>110932</v>
      </c>
      <c r="T104" s="576">
        <f t="shared" si="2"/>
        <v>84755</v>
      </c>
      <c r="U104" s="576">
        <f t="shared" si="2"/>
        <v>46792867</v>
      </c>
    </row>
    <row r="105" spans="1:23" x14ac:dyDescent="0.25">
      <c r="U105" s="26"/>
      <c r="V105" s="26"/>
      <c r="W105" s="26"/>
    </row>
    <row r="106" spans="1:23" ht="9" customHeight="1" x14ac:dyDescent="0.25">
      <c r="A106" s="24"/>
      <c r="B106" s="24"/>
      <c r="C106" s="24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</row>
    <row r="107" spans="1:23" ht="9" customHeight="1" x14ac:dyDescent="0.25">
      <c r="A107" s="24"/>
      <c r="B107" s="24"/>
      <c r="C107" s="24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88"/>
      <c r="U107" s="26"/>
      <c r="V107" s="26"/>
      <c r="W107" s="26"/>
    </row>
    <row r="108" spans="1:23" ht="9" customHeight="1" x14ac:dyDescent="0.25">
      <c r="A108" s="24"/>
      <c r="B108" s="24"/>
      <c r="C108" s="24"/>
      <c r="D108" s="24"/>
      <c r="U108" s="26"/>
      <c r="V108" s="26"/>
      <c r="W108" s="26"/>
    </row>
    <row r="109" spans="1:23" ht="9" customHeight="1" x14ac:dyDescent="0.25">
      <c r="A109" s="24"/>
      <c r="B109" s="24"/>
      <c r="C109" s="24"/>
      <c r="D109" s="24"/>
    </row>
    <row r="110" spans="1:23" ht="9" customHeight="1" x14ac:dyDescent="0.25">
      <c r="A110" s="24"/>
      <c r="B110" s="24"/>
      <c r="C110" s="24"/>
      <c r="D110" s="24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</row>
    <row r="111" spans="1:23" ht="11.15" customHeight="1" x14ac:dyDescent="0.25">
      <c r="A111" s="24"/>
      <c r="B111" s="24"/>
      <c r="C111" s="24"/>
      <c r="D111" s="24"/>
    </row>
    <row r="112" spans="1:23" ht="9" customHeight="1" x14ac:dyDescent="0.25">
      <c r="A112" s="24"/>
      <c r="B112" s="24"/>
      <c r="C112" s="24"/>
      <c r="D112" s="24"/>
    </row>
    <row r="113" spans="1:21" ht="9" customHeight="1" x14ac:dyDescent="0.25">
      <c r="A113" s="24"/>
      <c r="B113" s="24"/>
      <c r="C113" s="24"/>
      <c r="D113" s="24"/>
      <c r="I113" s="48"/>
      <c r="K113" s="48"/>
    </row>
    <row r="114" spans="1:21" ht="10" customHeight="1" x14ac:dyDescent="0.25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</row>
    <row r="115" spans="1:21" ht="9" customHeight="1" x14ac:dyDescent="0.25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</row>
    <row r="116" spans="1:21" ht="9" customHeight="1" x14ac:dyDescent="0.25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</row>
    <row r="117" spans="1:21" x14ac:dyDescent="0.25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</row>
    <row r="118" spans="1:21" ht="9" customHeight="1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</row>
    <row r="119" spans="1:21" ht="9" customHeight="1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</row>
    <row r="120" spans="1:21" ht="9" customHeight="1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</row>
    <row r="121" spans="1:21" ht="9" customHeight="1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</row>
    <row r="122" spans="1:21" ht="9" customHeight="1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</row>
    <row r="123" spans="1:21" ht="9" customHeight="1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</row>
    <row r="124" spans="1:21" ht="9" customHeight="1" x14ac:dyDescent="0.25">
      <c r="A124" s="24"/>
      <c r="B124" s="24"/>
      <c r="C124" s="24"/>
      <c r="D124" s="24"/>
    </row>
    <row r="125" spans="1:21" ht="9" customHeight="1" x14ac:dyDescent="0.25">
      <c r="A125" s="24"/>
      <c r="B125" s="24"/>
      <c r="C125" s="24"/>
      <c r="D125" s="24"/>
    </row>
    <row r="126" spans="1:21" ht="9" customHeight="1" x14ac:dyDescent="0.25">
      <c r="A126" s="24"/>
      <c r="B126" s="24"/>
      <c r="C126" s="24"/>
      <c r="D126" s="24"/>
    </row>
    <row r="127" spans="1:21" ht="9" customHeight="1" x14ac:dyDescent="0.25">
      <c r="A127" s="24"/>
      <c r="B127" s="24"/>
      <c r="C127" s="24"/>
      <c r="D127" s="24"/>
    </row>
    <row r="128" spans="1:21" ht="9" customHeight="1" x14ac:dyDescent="0.25">
      <c r="A128" s="24"/>
      <c r="B128" s="24"/>
      <c r="C128" s="24"/>
      <c r="D128" s="24"/>
    </row>
    <row r="129" spans="1:4" ht="9" customHeight="1" x14ac:dyDescent="0.25">
      <c r="A129" s="24"/>
      <c r="B129" s="24"/>
      <c r="C129" s="24"/>
      <c r="D129" s="24"/>
    </row>
    <row r="130" spans="1:4" ht="9" customHeight="1" x14ac:dyDescent="0.25">
      <c r="A130" s="24"/>
      <c r="B130" s="24"/>
      <c r="C130" s="24"/>
      <c r="D130" s="24"/>
    </row>
    <row r="131" spans="1:4" ht="9" customHeight="1" x14ac:dyDescent="0.25">
      <c r="A131" s="24"/>
      <c r="B131" s="24"/>
      <c r="C131" s="24"/>
      <c r="D131" s="24"/>
    </row>
    <row r="132" spans="1:4" ht="9" customHeight="1" x14ac:dyDescent="0.25">
      <c r="A132" s="24"/>
      <c r="B132" s="24"/>
      <c r="C132" s="24"/>
      <c r="D132" s="24"/>
    </row>
    <row r="133" spans="1:4" ht="9" customHeight="1" x14ac:dyDescent="0.25">
      <c r="A133" s="24"/>
      <c r="B133" s="24"/>
      <c r="C133" s="24"/>
      <c r="D133" s="24"/>
    </row>
    <row r="134" spans="1:4" ht="9" customHeight="1" x14ac:dyDescent="0.25">
      <c r="A134" s="24"/>
      <c r="B134" s="24"/>
      <c r="C134" s="24"/>
      <c r="D134" s="24"/>
    </row>
    <row r="135" spans="1:4" ht="9" customHeight="1" x14ac:dyDescent="0.25">
      <c r="A135" s="24"/>
      <c r="B135" s="24"/>
      <c r="C135" s="24"/>
      <c r="D135" s="24"/>
    </row>
    <row r="136" spans="1:4" ht="9" customHeight="1" x14ac:dyDescent="0.25">
      <c r="A136" s="24"/>
      <c r="B136" s="24"/>
      <c r="C136" s="24"/>
      <c r="D136" s="24"/>
    </row>
    <row r="137" spans="1:4" ht="9" customHeight="1" x14ac:dyDescent="0.25">
      <c r="A137" s="24"/>
      <c r="B137" s="24"/>
      <c r="C137" s="24"/>
      <c r="D137" s="24"/>
    </row>
    <row r="138" spans="1:4" ht="9" customHeight="1" x14ac:dyDescent="0.25">
      <c r="A138" s="24"/>
      <c r="B138" s="24"/>
      <c r="C138" s="24"/>
      <c r="D138" s="24"/>
    </row>
    <row r="139" spans="1:4" ht="9" customHeight="1" x14ac:dyDescent="0.25">
      <c r="A139" s="24"/>
      <c r="B139" s="24"/>
      <c r="C139" s="24"/>
      <c r="D139" s="24"/>
    </row>
    <row r="140" spans="1:4" ht="9" customHeight="1" x14ac:dyDescent="0.25">
      <c r="A140" s="24"/>
      <c r="B140" s="24"/>
      <c r="C140" s="24"/>
      <c r="D140" s="24"/>
    </row>
    <row r="141" spans="1:4" ht="9" customHeight="1" x14ac:dyDescent="0.25">
      <c r="A141" s="24"/>
      <c r="B141" s="24"/>
      <c r="C141" s="24"/>
      <c r="D141" s="24"/>
    </row>
    <row r="142" spans="1:4" ht="9" customHeight="1" x14ac:dyDescent="0.25">
      <c r="A142" s="24"/>
      <c r="B142" s="24"/>
      <c r="C142" s="24"/>
      <c r="D142" s="24"/>
    </row>
    <row r="143" spans="1:4" ht="9" customHeight="1" x14ac:dyDescent="0.25">
      <c r="A143" s="24"/>
      <c r="B143" s="24"/>
      <c r="C143" s="24"/>
      <c r="D143" s="24"/>
    </row>
    <row r="144" spans="1:4" ht="9" customHeight="1" x14ac:dyDescent="0.25">
      <c r="A144" s="24"/>
      <c r="B144" s="24"/>
      <c r="C144" s="24"/>
      <c r="D144" s="24"/>
    </row>
    <row r="145" spans="1:4" ht="9" customHeight="1" x14ac:dyDescent="0.25">
      <c r="A145" s="24"/>
      <c r="B145" s="24"/>
      <c r="C145" s="24"/>
      <c r="D145" s="24"/>
    </row>
    <row r="146" spans="1:4" ht="9" customHeight="1" x14ac:dyDescent="0.25">
      <c r="A146" s="24"/>
      <c r="B146" s="24"/>
      <c r="C146" s="24"/>
      <c r="D146" s="24"/>
    </row>
    <row r="147" spans="1:4" ht="9" customHeight="1" x14ac:dyDescent="0.25">
      <c r="A147" s="24"/>
      <c r="B147" s="24"/>
      <c r="C147" s="24"/>
      <c r="D147" s="24"/>
    </row>
    <row r="148" spans="1:4" ht="9" customHeight="1" x14ac:dyDescent="0.25">
      <c r="A148" s="24"/>
      <c r="B148" s="24"/>
      <c r="C148" s="24"/>
      <c r="D148" s="24"/>
    </row>
    <row r="149" spans="1:4" ht="9" customHeight="1" x14ac:dyDescent="0.25">
      <c r="A149" s="24"/>
      <c r="B149" s="24"/>
      <c r="C149" s="24"/>
      <c r="D149" s="24"/>
    </row>
    <row r="150" spans="1:4" ht="9" customHeight="1" x14ac:dyDescent="0.25">
      <c r="A150" s="24"/>
      <c r="B150" s="24"/>
      <c r="C150" s="24"/>
      <c r="D150" s="24"/>
    </row>
    <row r="151" spans="1:4" ht="9" customHeight="1" x14ac:dyDescent="0.25">
      <c r="A151" s="24"/>
      <c r="B151" s="24"/>
      <c r="C151" s="24"/>
      <c r="D151" s="24"/>
    </row>
    <row r="152" spans="1:4" ht="9" customHeight="1" x14ac:dyDescent="0.25">
      <c r="A152" s="24"/>
      <c r="B152" s="24"/>
      <c r="C152" s="24"/>
      <c r="D152" s="24"/>
    </row>
    <row r="153" spans="1:4" ht="9" customHeight="1" x14ac:dyDescent="0.25">
      <c r="A153" s="24"/>
      <c r="B153" s="24"/>
      <c r="C153" s="24"/>
      <c r="D153" s="24"/>
    </row>
    <row r="154" spans="1:4" ht="9" customHeight="1" x14ac:dyDescent="0.25">
      <c r="A154" s="24"/>
      <c r="B154" s="24"/>
      <c r="C154" s="24"/>
      <c r="D154" s="24"/>
    </row>
    <row r="155" spans="1:4" ht="9" customHeight="1" x14ac:dyDescent="0.25">
      <c r="A155" s="24"/>
      <c r="B155" s="24"/>
      <c r="C155" s="24"/>
      <c r="D155" s="24"/>
    </row>
    <row r="156" spans="1:4" ht="9" customHeight="1" x14ac:dyDescent="0.25">
      <c r="A156" s="24"/>
      <c r="B156" s="24"/>
      <c r="C156" s="24"/>
      <c r="D156" s="24"/>
    </row>
    <row r="157" spans="1:4" ht="9" customHeight="1" x14ac:dyDescent="0.25">
      <c r="A157" s="24"/>
      <c r="B157" s="24"/>
      <c r="C157" s="24"/>
      <c r="D157" s="24"/>
    </row>
    <row r="158" spans="1:4" ht="9" customHeight="1" x14ac:dyDescent="0.25">
      <c r="A158" s="24"/>
      <c r="B158" s="24"/>
      <c r="C158" s="24"/>
      <c r="D158" s="24"/>
    </row>
    <row r="159" spans="1:4" ht="9" customHeight="1" x14ac:dyDescent="0.25">
      <c r="A159" s="24"/>
      <c r="B159" s="24"/>
      <c r="C159" s="24"/>
      <c r="D159" s="24"/>
    </row>
    <row r="160" spans="1:4" ht="9" customHeight="1" x14ac:dyDescent="0.25">
      <c r="A160" s="24"/>
      <c r="B160" s="24"/>
      <c r="C160" s="24"/>
      <c r="D160" s="24"/>
    </row>
    <row r="161" spans="1:4" ht="9" customHeight="1" x14ac:dyDescent="0.25">
      <c r="A161" s="24"/>
      <c r="B161" s="24"/>
      <c r="C161" s="24"/>
      <c r="D161" s="24"/>
    </row>
    <row r="162" spans="1:4" ht="9" customHeight="1" x14ac:dyDescent="0.25">
      <c r="A162" s="24"/>
      <c r="B162" s="24"/>
      <c r="C162" s="24"/>
      <c r="D162" s="24"/>
    </row>
    <row r="163" spans="1:4" ht="9" customHeight="1" x14ac:dyDescent="0.25">
      <c r="A163" s="24"/>
      <c r="B163" s="24"/>
      <c r="C163" s="24"/>
      <c r="D163" s="24"/>
    </row>
    <row r="164" spans="1:4" ht="9" customHeight="1" x14ac:dyDescent="0.25">
      <c r="A164" s="24"/>
      <c r="B164" s="24"/>
      <c r="C164" s="24"/>
      <c r="D164" s="24"/>
    </row>
    <row r="165" spans="1:4" ht="9" customHeight="1" x14ac:dyDescent="0.25">
      <c r="A165" s="24"/>
      <c r="B165" s="24"/>
      <c r="C165" s="24"/>
      <c r="D165" s="24"/>
    </row>
    <row r="166" spans="1:4" ht="9" customHeight="1" x14ac:dyDescent="0.25">
      <c r="A166" s="24"/>
      <c r="B166" s="24"/>
      <c r="C166" s="24"/>
      <c r="D166" s="24"/>
    </row>
    <row r="167" spans="1:4" ht="9" customHeight="1" x14ac:dyDescent="0.25">
      <c r="A167" s="24"/>
      <c r="B167" s="24"/>
      <c r="C167" s="24"/>
      <c r="D167" s="24"/>
    </row>
    <row r="168" spans="1:4" ht="9" customHeight="1" x14ac:dyDescent="0.25">
      <c r="A168" s="24"/>
      <c r="B168" s="24"/>
      <c r="C168" s="24"/>
      <c r="D168" s="24"/>
    </row>
    <row r="169" spans="1:4" ht="9" customHeight="1" x14ac:dyDescent="0.25">
      <c r="A169" s="24"/>
      <c r="B169" s="24"/>
      <c r="C169" s="24"/>
      <c r="D169" s="24"/>
    </row>
    <row r="170" spans="1:4" ht="9" customHeight="1" x14ac:dyDescent="0.25">
      <c r="A170" s="24"/>
      <c r="B170" s="24"/>
      <c r="C170" s="24"/>
      <c r="D170" s="24"/>
    </row>
    <row r="171" spans="1:4" ht="9" customHeight="1" x14ac:dyDescent="0.25">
      <c r="A171" s="24"/>
      <c r="B171" s="24"/>
      <c r="C171" s="24"/>
      <c r="D171" s="24"/>
    </row>
    <row r="172" spans="1:4" ht="9" customHeight="1" x14ac:dyDescent="0.25">
      <c r="A172" s="24"/>
      <c r="B172" s="24"/>
      <c r="C172" s="24"/>
      <c r="D172" s="24"/>
    </row>
    <row r="173" spans="1:4" ht="9" customHeight="1" x14ac:dyDescent="0.25">
      <c r="A173" s="24"/>
      <c r="B173" s="24"/>
      <c r="C173" s="24"/>
      <c r="D173" s="24"/>
    </row>
    <row r="174" spans="1:4" ht="10" customHeight="1" x14ac:dyDescent="0.3">
      <c r="A174" s="23"/>
      <c r="B174" s="24"/>
      <c r="C174" s="24"/>
    </row>
    <row r="188" ht="11.15" customHeight="1" x14ac:dyDescent="0.25"/>
  </sheetData>
  <mergeCells count="19">
    <mergeCell ref="A7:U7"/>
    <mergeCell ref="A2:U2"/>
    <mergeCell ref="A3:U3"/>
    <mergeCell ref="A4:U4"/>
    <mergeCell ref="A5:U5"/>
    <mergeCell ref="A6:U6"/>
    <mergeCell ref="M12:N12"/>
    <mergeCell ref="O12:P12"/>
    <mergeCell ref="Q12:R12"/>
    <mergeCell ref="A8:U8"/>
    <mergeCell ref="A9:U9"/>
    <mergeCell ref="A11:D11"/>
    <mergeCell ref="E11:F11"/>
    <mergeCell ref="G11:T11"/>
    <mergeCell ref="A12:D12"/>
    <mergeCell ref="E12:F12"/>
    <mergeCell ref="G12:H12"/>
    <mergeCell ref="I12:J12"/>
    <mergeCell ref="K12:L12"/>
  </mergeCells>
  <printOptions horizontalCentered="1"/>
  <pageMargins left="0.31496062992125984" right="0.19685039370078741" top="0.39370078740157483" bottom="0.23622047244094491" header="0" footer="0.23622047244094491"/>
  <pageSetup scale="88" firstPageNumber="8" fitToHeight="0" orientation="landscape" useFirstPageNumber="1" r:id="rId1"/>
  <headerFooter>
    <oddFooter>&amp;R&amp;8&amp;P</oddFooter>
  </headerFooter>
  <rowBreaks count="2" manualBreakCount="2">
    <brk id="32" max="20" man="1"/>
    <brk id="66" max="20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syncVertical="1" syncRef="G7" transitionEvaluation="1" codeName="Hoja12">
    <pageSetUpPr fitToPage="1"/>
  </sheetPr>
  <dimension ref="A1:W188"/>
  <sheetViews>
    <sheetView showGridLines="0" view="pageBreakPreview" topLeftCell="G7" zoomScaleNormal="75" zoomScaleSheetLayoutView="100" workbookViewId="0">
      <selection activeCell="U100" sqref="U100"/>
    </sheetView>
  </sheetViews>
  <sheetFormatPr baseColWidth="10" defaultColWidth="6.7265625" defaultRowHeight="12.5" x14ac:dyDescent="0.25"/>
  <cols>
    <col min="1" max="1" width="2.453125" style="25" customWidth="1"/>
    <col min="2" max="2" width="2.7265625" style="25" customWidth="1"/>
    <col min="3" max="3" width="3.26953125" style="25" customWidth="1"/>
    <col min="4" max="4" width="8" style="25" customWidth="1"/>
    <col min="5" max="6" width="7.1796875" style="25" customWidth="1"/>
    <col min="7" max="7" width="9.08984375" style="25" bestFit="1" customWidth="1"/>
    <col min="8" max="8" width="8.81640625" style="25" bestFit="1" customWidth="1"/>
    <col min="9" max="9" width="8.54296875" style="25" bestFit="1" customWidth="1"/>
    <col min="10" max="10" width="8.81640625" style="25" bestFit="1" customWidth="1"/>
    <col min="11" max="11" width="7.6328125" style="25" bestFit="1" customWidth="1"/>
    <col min="12" max="12" width="7.08984375" style="25" bestFit="1" customWidth="1"/>
    <col min="13" max="16" width="7.36328125" style="25" bestFit="1" customWidth="1"/>
    <col min="17" max="17" width="5.453125" style="25" bestFit="1" customWidth="1"/>
    <col min="18" max="19" width="6.453125" style="25" customWidth="1"/>
    <col min="20" max="20" width="9" style="25" bestFit="1" customWidth="1"/>
    <col min="21" max="21" width="11.1796875" style="25" bestFit="1" customWidth="1"/>
    <col min="22" max="22" width="10.1796875" style="25" bestFit="1" customWidth="1"/>
    <col min="23" max="16384" width="6.7265625" style="25"/>
  </cols>
  <sheetData>
    <row r="1" spans="1:22" ht="12" customHeight="1" x14ac:dyDescent="0.25"/>
    <row r="2" spans="1:22" ht="12" customHeight="1" x14ac:dyDescent="0.25">
      <c r="A2" s="722" t="s">
        <v>56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  <c r="Q2" s="722"/>
      <c r="R2" s="722"/>
      <c r="S2" s="722"/>
      <c r="T2" s="722"/>
      <c r="U2" s="722"/>
    </row>
    <row r="3" spans="1:22" ht="13.5" customHeight="1" x14ac:dyDescent="0.25">
      <c r="A3" s="722" t="s">
        <v>37</v>
      </c>
      <c r="B3" s="722"/>
      <c r="C3" s="722"/>
      <c r="D3" s="722"/>
      <c r="E3" s="722"/>
      <c r="F3" s="722"/>
      <c r="G3" s="722"/>
      <c r="H3" s="722"/>
      <c r="I3" s="722"/>
      <c r="J3" s="722"/>
      <c r="K3" s="722"/>
      <c r="L3" s="722"/>
      <c r="M3" s="722"/>
      <c r="N3" s="722"/>
      <c r="O3" s="722"/>
      <c r="P3" s="722"/>
      <c r="Q3" s="722"/>
      <c r="R3" s="722"/>
      <c r="S3" s="722"/>
      <c r="T3" s="722"/>
      <c r="U3" s="722"/>
    </row>
    <row r="4" spans="1:22" ht="12" customHeight="1" x14ac:dyDescent="0.25">
      <c r="A4" s="723"/>
      <c r="B4" s="723"/>
      <c r="C4" s="723"/>
      <c r="D4" s="723"/>
      <c r="E4" s="723"/>
      <c r="F4" s="723"/>
      <c r="G4" s="723"/>
      <c r="H4" s="723"/>
      <c r="I4" s="723"/>
      <c r="J4" s="723"/>
      <c r="K4" s="723"/>
      <c r="L4" s="723"/>
      <c r="M4" s="723"/>
      <c r="N4" s="723"/>
      <c r="O4" s="723"/>
      <c r="P4" s="723"/>
      <c r="Q4" s="723"/>
      <c r="R4" s="723"/>
      <c r="S4" s="723"/>
      <c r="T4" s="723"/>
      <c r="U4" s="723"/>
    </row>
    <row r="5" spans="1:22" ht="12" customHeight="1" x14ac:dyDescent="0.25">
      <c r="A5" s="724" t="s">
        <v>302</v>
      </c>
      <c r="B5" s="724"/>
      <c r="C5" s="724"/>
      <c r="D5" s="724"/>
      <c r="E5" s="724"/>
      <c r="F5" s="724"/>
      <c r="G5" s="724"/>
      <c r="H5" s="724"/>
      <c r="I5" s="724"/>
      <c r="J5" s="724"/>
      <c r="K5" s="724"/>
      <c r="L5" s="724"/>
      <c r="M5" s="724"/>
      <c r="N5" s="724"/>
      <c r="O5" s="724"/>
      <c r="P5" s="724"/>
      <c r="Q5" s="724"/>
      <c r="R5" s="724"/>
      <c r="S5" s="724"/>
      <c r="T5" s="724"/>
      <c r="U5" s="724"/>
    </row>
    <row r="6" spans="1:22" ht="12" customHeight="1" x14ac:dyDescent="0.25">
      <c r="A6" s="725"/>
      <c r="B6" s="725"/>
      <c r="C6" s="725"/>
      <c r="D6" s="725"/>
      <c r="E6" s="725"/>
      <c r="F6" s="725"/>
      <c r="G6" s="725"/>
      <c r="H6" s="725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  <c r="T6" s="725"/>
      <c r="U6" s="725"/>
    </row>
    <row r="7" spans="1:22" ht="12" customHeight="1" x14ac:dyDescent="0.25">
      <c r="A7" s="721" t="s">
        <v>38</v>
      </c>
      <c r="B7" s="721"/>
      <c r="C7" s="721"/>
      <c r="D7" s="721"/>
      <c r="E7" s="721"/>
      <c r="F7" s="721"/>
      <c r="G7" s="721"/>
      <c r="H7" s="721"/>
      <c r="I7" s="721"/>
      <c r="J7" s="721"/>
      <c r="K7" s="721"/>
      <c r="L7" s="721"/>
      <c r="M7" s="721"/>
      <c r="N7" s="721"/>
      <c r="O7" s="721"/>
      <c r="P7" s="721"/>
      <c r="Q7" s="721"/>
      <c r="R7" s="721"/>
      <c r="S7" s="721"/>
      <c r="T7" s="721"/>
      <c r="U7" s="721"/>
    </row>
    <row r="8" spans="1:22" ht="12" customHeight="1" x14ac:dyDescent="0.25">
      <c r="A8" s="721"/>
      <c r="B8" s="721"/>
      <c r="C8" s="721"/>
      <c r="D8" s="721"/>
      <c r="E8" s="721"/>
      <c r="F8" s="721"/>
      <c r="G8" s="721"/>
      <c r="H8" s="721"/>
      <c r="I8" s="721"/>
      <c r="J8" s="721"/>
      <c r="K8" s="721"/>
      <c r="L8" s="721"/>
      <c r="M8" s="721"/>
      <c r="N8" s="721"/>
      <c r="O8" s="721"/>
      <c r="P8" s="721"/>
      <c r="Q8" s="721"/>
      <c r="R8" s="721"/>
      <c r="S8" s="721"/>
      <c r="T8" s="721"/>
      <c r="U8" s="721"/>
    </row>
    <row r="9" spans="1:22" ht="12" customHeight="1" x14ac:dyDescent="0.25">
      <c r="A9" s="721"/>
      <c r="B9" s="721"/>
      <c r="C9" s="721"/>
      <c r="D9" s="721"/>
      <c r="E9" s="721"/>
      <c r="F9" s="721"/>
      <c r="G9" s="721"/>
      <c r="H9" s="721"/>
      <c r="I9" s="721"/>
      <c r="J9" s="721"/>
      <c r="K9" s="721"/>
      <c r="L9" s="721"/>
      <c r="M9" s="721"/>
      <c r="N9" s="721"/>
      <c r="O9" s="721"/>
      <c r="P9" s="721"/>
      <c r="Q9" s="721"/>
      <c r="R9" s="721"/>
      <c r="S9" s="721"/>
      <c r="T9" s="721"/>
      <c r="U9" s="721"/>
    </row>
    <row r="10" spans="1:22" ht="12" customHeight="1" thickBot="1" x14ac:dyDescent="0.3">
      <c r="A10" s="248"/>
      <c r="B10" s="248"/>
      <c r="C10" s="248"/>
      <c r="D10" s="248"/>
      <c r="E10" s="249">
        <v>2</v>
      </c>
      <c r="F10" s="249">
        <v>3</v>
      </c>
      <c r="G10" s="249">
        <v>4</v>
      </c>
      <c r="H10" s="249">
        <v>5</v>
      </c>
      <c r="I10" s="249">
        <v>6</v>
      </c>
      <c r="J10" s="249">
        <v>7</v>
      </c>
      <c r="K10" s="249">
        <v>8</v>
      </c>
      <c r="L10" s="249">
        <v>9</v>
      </c>
      <c r="M10" s="249">
        <v>10</v>
      </c>
      <c r="N10" s="249">
        <v>11</v>
      </c>
      <c r="O10" s="249">
        <v>12</v>
      </c>
      <c r="P10" s="249">
        <v>13</v>
      </c>
      <c r="Q10" s="249">
        <v>14</v>
      </c>
      <c r="R10" s="249">
        <v>15</v>
      </c>
      <c r="S10" s="249">
        <v>16</v>
      </c>
      <c r="T10" s="249">
        <v>17</v>
      </c>
      <c r="U10" s="248"/>
    </row>
    <row r="11" spans="1:22" s="23" customFormat="1" ht="11.15" customHeight="1" x14ac:dyDescent="0.3">
      <c r="A11" s="727" t="s">
        <v>39</v>
      </c>
      <c r="B11" s="728"/>
      <c r="C11" s="728"/>
      <c r="D11" s="728"/>
      <c r="E11" s="729" t="s">
        <v>40</v>
      </c>
      <c r="F11" s="730"/>
      <c r="G11" s="729" t="s">
        <v>41</v>
      </c>
      <c r="H11" s="731"/>
      <c r="I11" s="731"/>
      <c r="J11" s="731"/>
      <c r="K11" s="731"/>
      <c r="L11" s="731"/>
      <c r="M11" s="731"/>
      <c r="N11" s="731"/>
      <c r="O11" s="731"/>
      <c r="P11" s="731"/>
      <c r="Q11" s="731"/>
      <c r="R11" s="731"/>
      <c r="S11" s="731"/>
      <c r="T11" s="731"/>
      <c r="U11" s="27"/>
    </row>
    <row r="12" spans="1:22" s="23" customFormat="1" ht="11.15" customHeight="1" x14ac:dyDescent="0.3">
      <c r="A12" s="734" t="s">
        <v>42</v>
      </c>
      <c r="B12" s="735"/>
      <c r="C12" s="735"/>
      <c r="D12" s="735"/>
      <c r="E12" s="736" t="s">
        <v>43</v>
      </c>
      <c r="F12" s="737"/>
      <c r="G12" s="738" t="s">
        <v>44</v>
      </c>
      <c r="H12" s="733"/>
      <c r="I12" s="732" t="s">
        <v>45</v>
      </c>
      <c r="J12" s="733"/>
      <c r="K12" s="732" t="s">
        <v>46</v>
      </c>
      <c r="L12" s="733"/>
      <c r="M12" s="732" t="s">
        <v>47</v>
      </c>
      <c r="N12" s="733"/>
      <c r="O12" s="732" t="s">
        <v>48</v>
      </c>
      <c r="P12" s="733"/>
      <c r="Q12" s="732" t="s">
        <v>49</v>
      </c>
      <c r="R12" s="733"/>
      <c r="S12" s="410" t="s">
        <v>50</v>
      </c>
      <c r="T12" s="411"/>
      <c r="U12" s="412" t="s">
        <v>8</v>
      </c>
    </row>
    <row r="13" spans="1:22" s="23" customFormat="1" ht="11.15" customHeight="1" thickBot="1" x14ac:dyDescent="0.35">
      <c r="A13" s="28"/>
      <c r="B13" s="29"/>
      <c r="C13" s="29"/>
      <c r="D13" s="29"/>
      <c r="E13" s="425" t="s">
        <v>51</v>
      </c>
      <c r="F13" s="426" t="s">
        <v>52</v>
      </c>
      <c r="G13" s="427" t="s">
        <v>51</v>
      </c>
      <c r="H13" s="427" t="s">
        <v>52</v>
      </c>
      <c r="I13" s="427" t="s">
        <v>51</v>
      </c>
      <c r="J13" s="427" t="s">
        <v>52</v>
      </c>
      <c r="K13" s="427" t="s">
        <v>51</v>
      </c>
      <c r="L13" s="427" t="s">
        <v>52</v>
      </c>
      <c r="M13" s="427" t="s">
        <v>51</v>
      </c>
      <c r="N13" s="427" t="s">
        <v>52</v>
      </c>
      <c r="O13" s="427" t="s">
        <v>51</v>
      </c>
      <c r="P13" s="427" t="s">
        <v>52</v>
      </c>
      <c r="Q13" s="427" t="s">
        <v>51</v>
      </c>
      <c r="R13" s="427" t="s">
        <v>52</v>
      </c>
      <c r="S13" s="427" t="s">
        <v>51</v>
      </c>
      <c r="T13" s="428" t="s">
        <v>52</v>
      </c>
      <c r="U13" s="32"/>
    </row>
    <row r="14" spans="1:22" ht="10.5" customHeight="1" x14ac:dyDescent="0.25">
      <c r="A14" s="37"/>
      <c r="B14" s="38" t="s">
        <v>301</v>
      </c>
      <c r="C14" s="38"/>
      <c r="D14" s="38"/>
      <c r="E14" s="304">
        <v>0</v>
      </c>
      <c r="F14" s="316">
        <v>0</v>
      </c>
      <c r="G14" s="304">
        <v>29817</v>
      </c>
      <c r="H14" s="305">
        <v>28265</v>
      </c>
      <c r="I14" s="305">
        <v>57</v>
      </c>
      <c r="J14" s="305">
        <v>37</v>
      </c>
      <c r="K14" s="305">
        <v>0</v>
      </c>
      <c r="L14" s="305">
        <v>0</v>
      </c>
      <c r="M14" s="305">
        <v>130</v>
      </c>
      <c r="N14" s="305">
        <v>0</v>
      </c>
      <c r="O14" s="305">
        <v>0</v>
      </c>
      <c r="P14" s="305">
        <v>0</v>
      </c>
      <c r="Q14" s="305">
        <v>0</v>
      </c>
      <c r="R14" s="305">
        <v>0</v>
      </c>
      <c r="S14" s="305">
        <v>0</v>
      </c>
      <c r="T14" s="306">
        <v>0</v>
      </c>
      <c r="U14" s="302">
        <f>SUM(E14:T14)</f>
        <v>58306</v>
      </c>
      <c r="V14" s="47"/>
    </row>
    <row r="15" spans="1:22" ht="10.5" customHeight="1" x14ac:dyDescent="0.25">
      <c r="A15" s="40"/>
      <c r="B15" s="24">
        <v>16</v>
      </c>
      <c r="C15" s="24"/>
      <c r="D15" s="24"/>
      <c r="E15" s="307">
        <v>0</v>
      </c>
      <c r="F15" s="221">
        <v>0</v>
      </c>
      <c r="G15" s="307">
        <v>11050</v>
      </c>
      <c r="H15" s="194">
        <v>10406</v>
      </c>
      <c r="I15" s="194">
        <v>457</v>
      </c>
      <c r="J15" s="194">
        <v>2</v>
      </c>
      <c r="K15" s="194">
        <v>0</v>
      </c>
      <c r="L15" s="194">
        <v>0</v>
      </c>
      <c r="M15" s="194">
        <v>0</v>
      </c>
      <c r="N15" s="194">
        <v>0</v>
      </c>
      <c r="O15" s="194">
        <v>0</v>
      </c>
      <c r="P15" s="194">
        <v>0</v>
      </c>
      <c r="Q15" s="194">
        <v>0</v>
      </c>
      <c r="R15" s="194">
        <v>0</v>
      </c>
      <c r="S15" s="194">
        <v>0</v>
      </c>
      <c r="T15" s="308">
        <v>0</v>
      </c>
      <c r="U15" s="195">
        <f t="shared" ref="U15:U63" si="0">SUM(E15:T15)</f>
        <v>21915</v>
      </c>
      <c r="V15" s="47"/>
    </row>
    <row r="16" spans="1:22" ht="10.5" customHeight="1" x14ac:dyDescent="0.25">
      <c r="A16" s="37"/>
      <c r="B16" s="38">
        <v>17</v>
      </c>
      <c r="C16" s="38"/>
      <c r="D16" s="38"/>
      <c r="E16" s="309">
        <v>0</v>
      </c>
      <c r="F16" s="222">
        <v>0</v>
      </c>
      <c r="G16" s="309">
        <v>19478</v>
      </c>
      <c r="H16" s="190">
        <v>16640</v>
      </c>
      <c r="I16" s="190">
        <v>24</v>
      </c>
      <c r="J16" s="190">
        <v>5</v>
      </c>
      <c r="K16" s="190">
        <v>0</v>
      </c>
      <c r="L16" s="190">
        <v>0</v>
      </c>
      <c r="M16" s="190">
        <v>0</v>
      </c>
      <c r="N16" s="190">
        <v>0</v>
      </c>
      <c r="O16" s="190">
        <v>0</v>
      </c>
      <c r="P16" s="190">
        <v>0</v>
      </c>
      <c r="Q16" s="190">
        <v>0</v>
      </c>
      <c r="R16" s="190">
        <v>0</v>
      </c>
      <c r="S16" s="190">
        <v>0</v>
      </c>
      <c r="T16" s="310">
        <v>0</v>
      </c>
      <c r="U16" s="302">
        <f t="shared" si="0"/>
        <v>36147</v>
      </c>
      <c r="V16" s="47"/>
    </row>
    <row r="17" spans="1:22" ht="10.5" customHeight="1" x14ac:dyDescent="0.25">
      <c r="A17" s="40"/>
      <c r="B17" s="24">
        <v>18</v>
      </c>
      <c r="C17" s="24"/>
      <c r="D17" s="24"/>
      <c r="E17" s="307">
        <v>0</v>
      </c>
      <c r="F17" s="221">
        <v>0</v>
      </c>
      <c r="G17" s="307">
        <v>52395</v>
      </c>
      <c r="H17" s="194">
        <v>29668</v>
      </c>
      <c r="I17" s="194">
        <v>50165</v>
      </c>
      <c r="J17" s="194">
        <v>34</v>
      </c>
      <c r="K17" s="194">
        <v>0</v>
      </c>
      <c r="L17" s="194">
        <v>0</v>
      </c>
      <c r="M17" s="194">
        <v>0</v>
      </c>
      <c r="N17" s="194">
        <v>0</v>
      </c>
      <c r="O17" s="194">
        <v>0</v>
      </c>
      <c r="P17" s="194">
        <v>0</v>
      </c>
      <c r="Q17" s="194">
        <v>0</v>
      </c>
      <c r="R17" s="194">
        <v>0</v>
      </c>
      <c r="S17" s="194">
        <v>0</v>
      </c>
      <c r="T17" s="308">
        <v>1</v>
      </c>
      <c r="U17" s="195">
        <f t="shared" si="0"/>
        <v>132263</v>
      </c>
      <c r="V17" s="47"/>
    </row>
    <row r="18" spans="1:22" ht="10.5" customHeight="1" x14ac:dyDescent="0.25">
      <c r="A18" s="37"/>
      <c r="B18" s="38">
        <v>19</v>
      </c>
      <c r="C18" s="38"/>
      <c r="D18" s="38"/>
      <c r="E18" s="309">
        <v>0</v>
      </c>
      <c r="F18" s="222">
        <v>0</v>
      </c>
      <c r="G18" s="309">
        <v>110653</v>
      </c>
      <c r="H18" s="190">
        <v>94406</v>
      </c>
      <c r="I18" s="190">
        <v>201725</v>
      </c>
      <c r="J18" s="190">
        <v>5439</v>
      </c>
      <c r="K18" s="190">
        <v>3</v>
      </c>
      <c r="L18" s="190">
        <v>3</v>
      </c>
      <c r="M18" s="190">
        <v>0</v>
      </c>
      <c r="N18" s="190">
        <v>0</v>
      </c>
      <c r="O18" s="190">
        <v>0</v>
      </c>
      <c r="P18" s="190">
        <v>0</v>
      </c>
      <c r="Q18" s="190">
        <v>0</v>
      </c>
      <c r="R18" s="190">
        <v>0</v>
      </c>
      <c r="S18" s="190">
        <v>11</v>
      </c>
      <c r="T18" s="310">
        <v>6</v>
      </c>
      <c r="U18" s="302">
        <f t="shared" si="0"/>
        <v>412246</v>
      </c>
      <c r="V18" s="47"/>
    </row>
    <row r="19" spans="1:22" ht="10.5" customHeight="1" x14ac:dyDescent="0.25">
      <c r="A19" s="40"/>
      <c r="B19" s="24">
        <v>20</v>
      </c>
      <c r="C19" s="24"/>
      <c r="D19" s="24"/>
      <c r="E19" s="307">
        <v>0</v>
      </c>
      <c r="F19" s="221">
        <v>0</v>
      </c>
      <c r="G19" s="307">
        <v>174622</v>
      </c>
      <c r="H19" s="194">
        <v>150983</v>
      </c>
      <c r="I19" s="194">
        <v>213422</v>
      </c>
      <c r="J19" s="194">
        <v>10118</v>
      </c>
      <c r="K19" s="194">
        <v>59</v>
      </c>
      <c r="L19" s="194">
        <v>27</v>
      </c>
      <c r="M19" s="194">
        <v>0</v>
      </c>
      <c r="N19" s="194">
        <v>0</v>
      </c>
      <c r="O19" s="194">
        <v>0</v>
      </c>
      <c r="P19" s="194">
        <v>0</v>
      </c>
      <c r="Q19" s="194">
        <v>0</v>
      </c>
      <c r="R19" s="194">
        <v>0</v>
      </c>
      <c r="S19" s="194">
        <v>32</v>
      </c>
      <c r="T19" s="308">
        <v>23</v>
      </c>
      <c r="U19" s="195">
        <f t="shared" si="0"/>
        <v>549286</v>
      </c>
      <c r="V19" s="47"/>
    </row>
    <row r="20" spans="1:22" ht="10.5" customHeight="1" x14ac:dyDescent="0.25">
      <c r="A20" s="37"/>
      <c r="B20" s="38">
        <v>21</v>
      </c>
      <c r="C20" s="38"/>
      <c r="D20" s="38"/>
      <c r="E20" s="309">
        <v>0</v>
      </c>
      <c r="F20" s="222">
        <v>0</v>
      </c>
      <c r="G20" s="309">
        <v>199287</v>
      </c>
      <c r="H20" s="190">
        <v>167028</v>
      </c>
      <c r="I20" s="190">
        <v>198212</v>
      </c>
      <c r="J20" s="190">
        <v>12655</v>
      </c>
      <c r="K20" s="190">
        <v>748</v>
      </c>
      <c r="L20" s="190">
        <v>436</v>
      </c>
      <c r="M20" s="190">
        <v>16</v>
      </c>
      <c r="N20" s="190">
        <v>11</v>
      </c>
      <c r="O20" s="190">
        <v>0</v>
      </c>
      <c r="P20" s="190">
        <v>0</v>
      </c>
      <c r="Q20" s="190">
        <v>0</v>
      </c>
      <c r="R20" s="190">
        <v>0</v>
      </c>
      <c r="S20" s="190">
        <v>90</v>
      </c>
      <c r="T20" s="310">
        <v>42</v>
      </c>
      <c r="U20" s="302">
        <f t="shared" si="0"/>
        <v>578525</v>
      </c>
      <c r="V20" s="47"/>
    </row>
    <row r="21" spans="1:22" ht="10.5" customHeight="1" x14ac:dyDescent="0.25">
      <c r="A21" s="40"/>
      <c r="B21" s="24">
        <v>22</v>
      </c>
      <c r="C21" s="24"/>
      <c r="D21" s="24"/>
      <c r="E21" s="307">
        <v>0</v>
      </c>
      <c r="F21" s="221">
        <v>0</v>
      </c>
      <c r="G21" s="307">
        <v>242162</v>
      </c>
      <c r="H21" s="194">
        <v>201205</v>
      </c>
      <c r="I21" s="194">
        <v>193710</v>
      </c>
      <c r="J21" s="194">
        <v>14273</v>
      </c>
      <c r="K21" s="194">
        <v>2132</v>
      </c>
      <c r="L21" s="194">
        <v>1213</v>
      </c>
      <c r="M21" s="194">
        <v>238</v>
      </c>
      <c r="N21" s="194">
        <v>125</v>
      </c>
      <c r="O21" s="194">
        <v>13</v>
      </c>
      <c r="P21" s="194">
        <v>6</v>
      </c>
      <c r="Q21" s="194">
        <v>0</v>
      </c>
      <c r="R21" s="194">
        <v>0</v>
      </c>
      <c r="S21" s="194">
        <v>142</v>
      </c>
      <c r="T21" s="308">
        <v>90</v>
      </c>
      <c r="U21" s="195">
        <f t="shared" si="0"/>
        <v>655309</v>
      </c>
      <c r="V21" s="47"/>
    </row>
    <row r="22" spans="1:22" ht="10.5" customHeight="1" x14ac:dyDescent="0.25">
      <c r="A22" s="37"/>
      <c r="B22" s="38">
        <v>23</v>
      </c>
      <c r="C22" s="38"/>
      <c r="D22" s="38"/>
      <c r="E22" s="309">
        <v>0</v>
      </c>
      <c r="F22" s="222">
        <v>0</v>
      </c>
      <c r="G22" s="309">
        <v>254325</v>
      </c>
      <c r="H22" s="190">
        <v>211421</v>
      </c>
      <c r="I22" s="190">
        <v>195547</v>
      </c>
      <c r="J22" s="190">
        <v>15841</v>
      </c>
      <c r="K22" s="190">
        <v>3684</v>
      </c>
      <c r="L22" s="190">
        <v>2022</v>
      </c>
      <c r="M22" s="190">
        <v>708</v>
      </c>
      <c r="N22" s="190">
        <v>352</v>
      </c>
      <c r="O22" s="190">
        <v>153</v>
      </c>
      <c r="P22" s="190">
        <v>86</v>
      </c>
      <c r="Q22" s="190">
        <v>0</v>
      </c>
      <c r="R22" s="190">
        <v>1</v>
      </c>
      <c r="S22" s="190">
        <v>249</v>
      </c>
      <c r="T22" s="310">
        <v>179</v>
      </c>
      <c r="U22" s="302">
        <f t="shared" si="0"/>
        <v>684568</v>
      </c>
      <c r="V22" s="47"/>
    </row>
    <row r="23" spans="1:22" ht="10.5" customHeight="1" x14ac:dyDescent="0.25">
      <c r="A23" s="40"/>
      <c r="B23" s="24">
        <v>24</v>
      </c>
      <c r="C23" s="24"/>
      <c r="D23" s="24"/>
      <c r="E23" s="307">
        <v>0</v>
      </c>
      <c r="F23" s="221">
        <v>0</v>
      </c>
      <c r="G23" s="307">
        <v>286246</v>
      </c>
      <c r="H23" s="194">
        <v>240424</v>
      </c>
      <c r="I23" s="194">
        <v>208177</v>
      </c>
      <c r="J23" s="194">
        <v>17972</v>
      </c>
      <c r="K23" s="194">
        <v>4899</v>
      </c>
      <c r="L23" s="194">
        <v>2702</v>
      </c>
      <c r="M23" s="194">
        <v>1766</v>
      </c>
      <c r="N23" s="194">
        <v>964</v>
      </c>
      <c r="O23" s="194">
        <v>458</v>
      </c>
      <c r="P23" s="194">
        <v>246</v>
      </c>
      <c r="Q23" s="194">
        <v>3</v>
      </c>
      <c r="R23" s="194">
        <v>7</v>
      </c>
      <c r="S23" s="194">
        <v>488</v>
      </c>
      <c r="T23" s="308">
        <v>280</v>
      </c>
      <c r="U23" s="195">
        <f t="shared" si="0"/>
        <v>764632</v>
      </c>
      <c r="V23" s="47"/>
    </row>
    <row r="24" spans="1:22" ht="10.5" customHeight="1" x14ac:dyDescent="0.25">
      <c r="A24" s="37"/>
      <c r="B24" s="38">
        <v>25</v>
      </c>
      <c r="C24" s="38"/>
      <c r="D24" s="38"/>
      <c r="E24" s="309">
        <v>0</v>
      </c>
      <c r="F24" s="222">
        <v>0</v>
      </c>
      <c r="G24" s="309">
        <v>327496</v>
      </c>
      <c r="H24" s="190">
        <v>278307</v>
      </c>
      <c r="I24" s="190">
        <v>210510</v>
      </c>
      <c r="J24" s="190">
        <v>21277</v>
      </c>
      <c r="K24" s="190">
        <v>6626</v>
      </c>
      <c r="L24" s="190">
        <v>3853</v>
      </c>
      <c r="M24" s="190">
        <v>2799</v>
      </c>
      <c r="N24" s="190">
        <v>1535</v>
      </c>
      <c r="O24" s="190">
        <v>836</v>
      </c>
      <c r="P24" s="190">
        <v>412</v>
      </c>
      <c r="Q24" s="190">
        <v>22</v>
      </c>
      <c r="R24" s="190">
        <v>19</v>
      </c>
      <c r="S24" s="190">
        <v>722</v>
      </c>
      <c r="T24" s="310">
        <v>419</v>
      </c>
      <c r="U24" s="302">
        <f t="shared" si="0"/>
        <v>854833</v>
      </c>
      <c r="V24" s="47"/>
    </row>
    <row r="25" spans="1:22" ht="10.5" customHeight="1" x14ac:dyDescent="0.25">
      <c r="A25" s="40"/>
      <c r="B25" s="24">
        <v>26</v>
      </c>
      <c r="C25" s="24"/>
      <c r="D25" s="24"/>
      <c r="E25" s="307">
        <v>0</v>
      </c>
      <c r="F25" s="221">
        <v>0</v>
      </c>
      <c r="G25" s="307">
        <v>359622</v>
      </c>
      <c r="H25" s="194">
        <v>307787</v>
      </c>
      <c r="I25" s="194">
        <v>220364</v>
      </c>
      <c r="J25" s="194">
        <v>23973</v>
      </c>
      <c r="K25" s="194">
        <v>8253</v>
      </c>
      <c r="L25" s="194">
        <v>5084</v>
      </c>
      <c r="M25" s="194">
        <v>3714</v>
      </c>
      <c r="N25" s="194">
        <v>2383</v>
      </c>
      <c r="O25" s="194">
        <v>1283</v>
      </c>
      <c r="P25" s="194">
        <v>623</v>
      </c>
      <c r="Q25" s="194">
        <v>25</v>
      </c>
      <c r="R25" s="194">
        <v>23</v>
      </c>
      <c r="S25" s="194">
        <v>872</v>
      </c>
      <c r="T25" s="308">
        <v>639</v>
      </c>
      <c r="U25" s="195">
        <f t="shared" si="0"/>
        <v>934645</v>
      </c>
      <c r="V25" s="47"/>
    </row>
    <row r="26" spans="1:22" ht="10.5" customHeight="1" x14ac:dyDescent="0.25">
      <c r="A26" s="37"/>
      <c r="B26" s="38">
        <v>27</v>
      </c>
      <c r="C26" s="38"/>
      <c r="D26" s="38"/>
      <c r="E26" s="309">
        <v>0</v>
      </c>
      <c r="F26" s="222">
        <v>0</v>
      </c>
      <c r="G26" s="309">
        <v>379712</v>
      </c>
      <c r="H26" s="190">
        <v>327422</v>
      </c>
      <c r="I26" s="190">
        <v>227124</v>
      </c>
      <c r="J26" s="190">
        <v>26173</v>
      </c>
      <c r="K26" s="190">
        <v>9830</v>
      </c>
      <c r="L26" s="190">
        <v>6486</v>
      </c>
      <c r="M26" s="190">
        <v>4804</v>
      </c>
      <c r="N26" s="190">
        <v>3338</v>
      </c>
      <c r="O26" s="190">
        <v>1827</v>
      </c>
      <c r="P26" s="190">
        <v>950</v>
      </c>
      <c r="Q26" s="190">
        <v>50</v>
      </c>
      <c r="R26" s="190">
        <v>57</v>
      </c>
      <c r="S26" s="190">
        <v>1340</v>
      </c>
      <c r="T26" s="310">
        <v>1087</v>
      </c>
      <c r="U26" s="302">
        <f t="shared" si="0"/>
        <v>990200</v>
      </c>
      <c r="V26" s="47"/>
    </row>
    <row r="27" spans="1:22" ht="10.5" customHeight="1" x14ac:dyDescent="0.25">
      <c r="A27" s="40"/>
      <c r="B27" s="24">
        <v>28</v>
      </c>
      <c r="C27" s="24"/>
      <c r="D27" s="24"/>
      <c r="E27" s="307">
        <v>0</v>
      </c>
      <c r="F27" s="221">
        <v>0</v>
      </c>
      <c r="G27" s="307">
        <v>403568</v>
      </c>
      <c r="H27" s="194">
        <v>347133</v>
      </c>
      <c r="I27" s="194">
        <v>234421</v>
      </c>
      <c r="J27" s="194">
        <v>27715</v>
      </c>
      <c r="K27" s="194">
        <v>11106</v>
      </c>
      <c r="L27" s="194">
        <v>7393</v>
      </c>
      <c r="M27" s="194">
        <v>6154</v>
      </c>
      <c r="N27" s="194">
        <v>4220</v>
      </c>
      <c r="O27" s="194">
        <v>2275</v>
      </c>
      <c r="P27" s="194">
        <v>1399</v>
      </c>
      <c r="Q27" s="194">
        <v>63</v>
      </c>
      <c r="R27" s="194">
        <v>73</v>
      </c>
      <c r="S27" s="194">
        <v>1369</v>
      </c>
      <c r="T27" s="311">
        <v>1080</v>
      </c>
      <c r="U27" s="195">
        <f t="shared" si="0"/>
        <v>1047969</v>
      </c>
      <c r="V27" s="47"/>
    </row>
    <row r="28" spans="1:22" ht="10.5" customHeight="1" x14ac:dyDescent="0.25">
      <c r="A28" s="37"/>
      <c r="B28" s="38">
        <v>29</v>
      </c>
      <c r="C28" s="38"/>
      <c r="D28" s="38"/>
      <c r="E28" s="309">
        <v>0</v>
      </c>
      <c r="F28" s="222">
        <v>0</v>
      </c>
      <c r="G28" s="309">
        <v>409205</v>
      </c>
      <c r="H28" s="190">
        <v>352459</v>
      </c>
      <c r="I28" s="190">
        <v>236099</v>
      </c>
      <c r="J28" s="190">
        <v>28530</v>
      </c>
      <c r="K28" s="190">
        <v>12049</v>
      </c>
      <c r="L28" s="190">
        <v>8121</v>
      </c>
      <c r="M28" s="190">
        <v>7483</v>
      </c>
      <c r="N28" s="190">
        <v>5064</v>
      </c>
      <c r="O28" s="190">
        <v>2825</v>
      </c>
      <c r="P28" s="190">
        <v>1810</v>
      </c>
      <c r="Q28" s="190">
        <v>99</v>
      </c>
      <c r="R28" s="190">
        <v>104</v>
      </c>
      <c r="S28" s="190">
        <v>1415</v>
      </c>
      <c r="T28" s="312">
        <v>1016</v>
      </c>
      <c r="U28" s="302">
        <f t="shared" si="0"/>
        <v>1066279</v>
      </c>
      <c r="V28" s="47"/>
    </row>
    <row r="29" spans="1:22" ht="10.5" customHeight="1" x14ac:dyDescent="0.25">
      <c r="A29" s="40"/>
      <c r="B29" s="24">
        <v>30</v>
      </c>
      <c r="C29" s="24"/>
      <c r="D29" s="24"/>
      <c r="E29" s="307">
        <v>0</v>
      </c>
      <c r="F29" s="221">
        <v>0</v>
      </c>
      <c r="G29" s="307">
        <v>424907</v>
      </c>
      <c r="H29" s="194">
        <v>369016</v>
      </c>
      <c r="I29" s="194">
        <v>248420</v>
      </c>
      <c r="J29" s="194">
        <v>29310</v>
      </c>
      <c r="K29" s="194">
        <v>12931</v>
      </c>
      <c r="L29" s="194">
        <v>8841</v>
      </c>
      <c r="M29" s="194">
        <v>8446</v>
      </c>
      <c r="N29" s="194">
        <v>5926</v>
      </c>
      <c r="O29" s="194">
        <v>3393</v>
      </c>
      <c r="P29" s="194">
        <v>2276</v>
      </c>
      <c r="Q29" s="194">
        <v>107</v>
      </c>
      <c r="R29" s="194">
        <v>124</v>
      </c>
      <c r="S29" s="194">
        <v>1645</v>
      </c>
      <c r="T29" s="311">
        <v>1088</v>
      </c>
      <c r="U29" s="195">
        <f t="shared" si="0"/>
        <v>1116430</v>
      </c>
      <c r="V29" s="47"/>
    </row>
    <row r="30" spans="1:22" ht="10.5" customHeight="1" x14ac:dyDescent="0.25">
      <c r="A30" s="37"/>
      <c r="B30" s="38">
        <v>31</v>
      </c>
      <c r="C30" s="38"/>
      <c r="D30" s="38"/>
      <c r="E30" s="309">
        <v>0</v>
      </c>
      <c r="F30" s="222">
        <v>0</v>
      </c>
      <c r="G30" s="309">
        <v>423903</v>
      </c>
      <c r="H30" s="190">
        <v>373493</v>
      </c>
      <c r="I30" s="190">
        <v>240807</v>
      </c>
      <c r="J30" s="190">
        <v>29548</v>
      </c>
      <c r="K30" s="190">
        <v>13152</v>
      </c>
      <c r="L30" s="190">
        <v>9283</v>
      </c>
      <c r="M30" s="190">
        <v>9369</v>
      </c>
      <c r="N30" s="190">
        <v>6571</v>
      </c>
      <c r="O30" s="190">
        <v>3580</v>
      </c>
      <c r="P30" s="190">
        <v>2618</v>
      </c>
      <c r="Q30" s="190">
        <v>137</v>
      </c>
      <c r="R30" s="190">
        <v>154</v>
      </c>
      <c r="S30" s="190">
        <v>1795</v>
      </c>
      <c r="T30" s="312">
        <v>1156</v>
      </c>
      <c r="U30" s="302">
        <f t="shared" si="0"/>
        <v>1115566</v>
      </c>
      <c r="V30" s="47"/>
    </row>
    <row r="31" spans="1:22" ht="10.5" customHeight="1" x14ac:dyDescent="0.25">
      <c r="A31" s="40"/>
      <c r="B31" s="24">
        <v>32</v>
      </c>
      <c r="C31" s="24"/>
      <c r="D31" s="24"/>
      <c r="E31" s="307">
        <v>0</v>
      </c>
      <c r="F31" s="221">
        <v>0</v>
      </c>
      <c r="G31" s="307">
        <v>425859</v>
      </c>
      <c r="H31" s="194">
        <v>379788</v>
      </c>
      <c r="I31" s="194">
        <v>241195</v>
      </c>
      <c r="J31" s="194">
        <v>29491</v>
      </c>
      <c r="K31" s="194">
        <v>13376</v>
      </c>
      <c r="L31" s="194">
        <v>9172</v>
      </c>
      <c r="M31" s="194">
        <v>9850</v>
      </c>
      <c r="N31" s="194">
        <v>6788</v>
      </c>
      <c r="O31" s="194">
        <v>3900</v>
      </c>
      <c r="P31" s="194">
        <v>2709</v>
      </c>
      <c r="Q31" s="194">
        <v>135</v>
      </c>
      <c r="R31" s="194">
        <v>190</v>
      </c>
      <c r="S31" s="194">
        <v>1812</v>
      </c>
      <c r="T31" s="311">
        <v>1329</v>
      </c>
      <c r="U31" s="195">
        <f t="shared" si="0"/>
        <v>1125594</v>
      </c>
      <c r="V31" s="47"/>
    </row>
    <row r="32" spans="1:22" ht="10.5" customHeight="1" thickBot="1" x14ac:dyDescent="0.3">
      <c r="A32" s="41"/>
      <c r="B32" s="42">
        <v>33</v>
      </c>
      <c r="C32" s="42"/>
      <c r="D32" s="42"/>
      <c r="E32" s="313">
        <v>0</v>
      </c>
      <c r="F32" s="317">
        <v>0</v>
      </c>
      <c r="G32" s="313">
        <v>422002</v>
      </c>
      <c r="H32" s="228">
        <v>381309</v>
      </c>
      <c r="I32" s="228">
        <v>238084</v>
      </c>
      <c r="J32" s="228">
        <v>29299</v>
      </c>
      <c r="K32" s="228">
        <v>13279</v>
      </c>
      <c r="L32" s="228">
        <v>9445</v>
      </c>
      <c r="M32" s="228">
        <v>10057</v>
      </c>
      <c r="N32" s="228">
        <v>7138</v>
      </c>
      <c r="O32" s="228">
        <v>4078</v>
      </c>
      <c r="P32" s="228">
        <v>2783</v>
      </c>
      <c r="Q32" s="228">
        <v>142</v>
      </c>
      <c r="R32" s="228">
        <v>185</v>
      </c>
      <c r="S32" s="228">
        <v>1845</v>
      </c>
      <c r="T32" s="314">
        <v>1180</v>
      </c>
      <c r="U32" s="303">
        <f t="shared" si="0"/>
        <v>1120826</v>
      </c>
      <c r="V32" s="47"/>
    </row>
    <row r="33" spans="1:22" ht="10.5" customHeight="1" x14ac:dyDescent="0.25">
      <c r="A33" s="40"/>
      <c r="B33" s="24">
        <v>34</v>
      </c>
      <c r="C33" s="24"/>
      <c r="D33" s="24"/>
      <c r="E33" s="307">
        <v>0</v>
      </c>
      <c r="F33" s="221">
        <v>0</v>
      </c>
      <c r="G33" s="307">
        <v>429141</v>
      </c>
      <c r="H33" s="194">
        <v>390295</v>
      </c>
      <c r="I33" s="194">
        <v>239383</v>
      </c>
      <c r="J33" s="194">
        <v>29976</v>
      </c>
      <c r="K33" s="194">
        <v>13466</v>
      </c>
      <c r="L33" s="194">
        <v>9381</v>
      </c>
      <c r="M33" s="194">
        <v>10464</v>
      </c>
      <c r="N33" s="194">
        <v>7592</v>
      </c>
      <c r="O33" s="194">
        <v>4356</v>
      </c>
      <c r="P33" s="194">
        <v>2948</v>
      </c>
      <c r="Q33" s="194">
        <v>160</v>
      </c>
      <c r="R33" s="194">
        <v>205</v>
      </c>
      <c r="S33" s="194">
        <v>2102</v>
      </c>
      <c r="T33" s="308">
        <v>1602</v>
      </c>
      <c r="U33" s="195">
        <f t="shared" si="0"/>
        <v>1141071</v>
      </c>
      <c r="V33" s="47"/>
    </row>
    <row r="34" spans="1:22" ht="10.5" customHeight="1" x14ac:dyDescent="0.25">
      <c r="A34" s="37"/>
      <c r="B34" s="38">
        <v>35</v>
      </c>
      <c r="C34" s="38"/>
      <c r="D34" s="38"/>
      <c r="E34" s="309">
        <v>0</v>
      </c>
      <c r="F34" s="222">
        <v>0</v>
      </c>
      <c r="G34" s="309">
        <v>428864</v>
      </c>
      <c r="H34" s="190">
        <v>390828</v>
      </c>
      <c r="I34" s="190">
        <v>240277</v>
      </c>
      <c r="J34" s="190">
        <v>29484</v>
      </c>
      <c r="K34" s="190">
        <v>13661</v>
      </c>
      <c r="L34" s="190">
        <v>9564</v>
      </c>
      <c r="M34" s="190">
        <v>10719</v>
      </c>
      <c r="N34" s="190">
        <v>7449</v>
      </c>
      <c r="O34" s="190">
        <v>4573</v>
      </c>
      <c r="P34" s="190">
        <v>2943</v>
      </c>
      <c r="Q34" s="190">
        <v>189</v>
      </c>
      <c r="R34" s="190">
        <v>209</v>
      </c>
      <c r="S34" s="190">
        <v>2055</v>
      </c>
      <c r="T34" s="310">
        <v>1311</v>
      </c>
      <c r="U34" s="302">
        <f t="shared" si="0"/>
        <v>1142126</v>
      </c>
      <c r="V34" s="47"/>
    </row>
    <row r="35" spans="1:22" ht="10.5" customHeight="1" x14ac:dyDescent="0.25">
      <c r="A35" s="40"/>
      <c r="B35" s="24">
        <v>36</v>
      </c>
      <c r="C35" s="24"/>
      <c r="D35" s="24"/>
      <c r="E35" s="307">
        <v>0</v>
      </c>
      <c r="F35" s="221">
        <v>0</v>
      </c>
      <c r="G35" s="307">
        <v>431644</v>
      </c>
      <c r="H35" s="194">
        <v>396088</v>
      </c>
      <c r="I35" s="194">
        <v>236879</v>
      </c>
      <c r="J35" s="194">
        <v>29590</v>
      </c>
      <c r="K35" s="194">
        <v>13895</v>
      </c>
      <c r="L35" s="194">
        <v>9530</v>
      </c>
      <c r="M35" s="194">
        <v>11105</v>
      </c>
      <c r="N35" s="194">
        <v>7530</v>
      </c>
      <c r="O35" s="194">
        <v>4561</v>
      </c>
      <c r="P35" s="194">
        <v>3061</v>
      </c>
      <c r="Q35" s="194">
        <v>212</v>
      </c>
      <c r="R35" s="194">
        <v>204</v>
      </c>
      <c r="S35" s="194">
        <v>2174</v>
      </c>
      <c r="T35" s="308">
        <v>1677</v>
      </c>
      <c r="U35" s="195">
        <f t="shared" si="0"/>
        <v>1148150</v>
      </c>
      <c r="V35" s="47"/>
    </row>
    <row r="36" spans="1:22" ht="10.5" customHeight="1" x14ac:dyDescent="0.25">
      <c r="A36" s="37"/>
      <c r="B36" s="38">
        <v>37</v>
      </c>
      <c r="C36" s="38"/>
      <c r="D36" s="38"/>
      <c r="E36" s="309">
        <v>0</v>
      </c>
      <c r="F36" s="222">
        <v>0</v>
      </c>
      <c r="G36" s="309">
        <v>433239</v>
      </c>
      <c r="H36" s="190">
        <v>400301</v>
      </c>
      <c r="I36" s="190">
        <v>234667</v>
      </c>
      <c r="J36" s="190">
        <v>29846</v>
      </c>
      <c r="K36" s="190">
        <v>13655</v>
      </c>
      <c r="L36" s="190">
        <v>9653</v>
      </c>
      <c r="M36" s="190">
        <v>11232</v>
      </c>
      <c r="N36" s="190">
        <v>7465</v>
      </c>
      <c r="O36" s="190">
        <v>4728</v>
      </c>
      <c r="P36" s="190">
        <v>3090</v>
      </c>
      <c r="Q36" s="190">
        <v>220</v>
      </c>
      <c r="R36" s="190">
        <v>227</v>
      </c>
      <c r="S36" s="190">
        <v>2107</v>
      </c>
      <c r="T36" s="310">
        <v>1339</v>
      </c>
      <c r="U36" s="302">
        <f t="shared" si="0"/>
        <v>1151769</v>
      </c>
      <c r="V36" s="47"/>
    </row>
    <row r="37" spans="1:22" ht="10.5" customHeight="1" x14ac:dyDescent="0.25">
      <c r="A37" s="40"/>
      <c r="B37" s="24">
        <v>38</v>
      </c>
      <c r="C37" s="24"/>
      <c r="D37" s="24"/>
      <c r="E37" s="307">
        <v>0</v>
      </c>
      <c r="F37" s="221">
        <v>0</v>
      </c>
      <c r="G37" s="307">
        <v>433876</v>
      </c>
      <c r="H37" s="194">
        <v>395986</v>
      </c>
      <c r="I37" s="194">
        <v>231275</v>
      </c>
      <c r="J37" s="194">
        <v>29605</v>
      </c>
      <c r="K37" s="194">
        <v>13766</v>
      </c>
      <c r="L37" s="194">
        <v>9588</v>
      </c>
      <c r="M37" s="194">
        <v>11265</v>
      </c>
      <c r="N37" s="194">
        <v>7388</v>
      </c>
      <c r="O37" s="194">
        <v>4720</v>
      </c>
      <c r="P37" s="194">
        <v>3039</v>
      </c>
      <c r="Q37" s="194">
        <v>183</v>
      </c>
      <c r="R37" s="194">
        <v>197</v>
      </c>
      <c r="S37" s="194">
        <v>2060</v>
      </c>
      <c r="T37" s="308">
        <v>1386</v>
      </c>
      <c r="U37" s="195">
        <f t="shared" si="0"/>
        <v>1144334</v>
      </c>
      <c r="V37" s="47"/>
    </row>
    <row r="38" spans="1:22" ht="10.5" customHeight="1" x14ac:dyDescent="0.25">
      <c r="A38" s="37"/>
      <c r="B38" s="38">
        <v>39</v>
      </c>
      <c r="C38" s="38"/>
      <c r="D38" s="38"/>
      <c r="E38" s="309">
        <v>0</v>
      </c>
      <c r="F38" s="222">
        <v>0</v>
      </c>
      <c r="G38" s="309">
        <v>431425</v>
      </c>
      <c r="H38" s="190">
        <v>393505</v>
      </c>
      <c r="I38" s="190">
        <v>224612</v>
      </c>
      <c r="J38" s="190">
        <v>28885</v>
      </c>
      <c r="K38" s="190">
        <v>12923</v>
      </c>
      <c r="L38" s="190">
        <v>9252</v>
      </c>
      <c r="M38" s="190">
        <v>10947</v>
      </c>
      <c r="N38" s="190">
        <v>7373</v>
      </c>
      <c r="O38" s="190">
        <v>4576</v>
      </c>
      <c r="P38" s="190">
        <v>2995</v>
      </c>
      <c r="Q38" s="190">
        <v>180</v>
      </c>
      <c r="R38" s="190">
        <v>193</v>
      </c>
      <c r="S38" s="190">
        <v>2162</v>
      </c>
      <c r="T38" s="310">
        <v>1568</v>
      </c>
      <c r="U38" s="302">
        <f t="shared" si="0"/>
        <v>1130596</v>
      </c>
      <c r="V38" s="47"/>
    </row>
    <row r="39" spans="1:22" ht="10.5" customHeight="1" x14ac:dyDescent="0.25">
      <c r="A39" s="40"/>
      <c r="B39" s="24">
        <v>40</v>
      </c>
      <c r="C39" s="24"/>
      <c r="D39" s="24"/>
      <c r="E39" s="307">
        <v>0</v>
      </c>
      <c r="F39" s="221">
        <v>0</v>
      </c>
      <c r="G39" s="307">
        <v>626919</v>
      </c>
      <c r="H39" s="194">
        <v>1496441</v>
      </c>
      <c r="I39" s="194">
        <v>228339</v>
      </c>
      <c r="J39" s="194">
        <v>28904</v>
      </c>
      <c r="K39" s="194">
        <v>12964</v>
      </c>
      <c r="L39" s="194">
        <v>9325</v>
      </c>
      <c r="M39" s="194">
        <v>11073</v>
      </c>
      <c r="N39" s="194">
        <v>7143</v>
      </c>
      <c r="O39" s="194">
        <v>4640</v>
      </c>
      <c r="P39" s="194">
        <v>2912</v>
      </c>
      <c r="Q39" s="194">
        <v>278</v>
      </c>
      <c r="R39" s="194">
        <v>214</v>
      </c>
      <c r="S39" s="194">
        <v>2041</v>
      </c>
      <c r="T39" s="308">
        <v>1660</v>
      </c>
      <c r="U39" s="195">
        <f t="shared" si="0"/>
        <v>2432853</v>
      </c>
      <c r="V39" s="47"/>
    </row>
    <row r="40" spans="1:22" ht="10.5" customHeight="1" x14ac:dyDescent="0.25">
      <c r="A40" s="37"/>
      <c r="B40" s="38">
        <v>41</v>
      </c>
      <c r="C40" s="38"/>
      <c r="D40" s="38"/>
      <c r="E40" s="309">
        <v>0</v>
      </c>
      <c r="F40" s="222">
        <v>0</v>
      </c>
      <c r="G40" s="309">
        <v>411575</v>
      </c>
      <c r="H40" s="190">
        <v>375249</v>
      </c>
      <c r="I40" s="190">
        <v>218339</v>
      </c>
      <c r="J40" s="190">
        <v>30415</v>
      </c>
      <c r="K40" s="190">
        <v>12682</v>
      </c>
      <c r="L40" s="190">
        <v>8787</v>
      </c>
      <c r="M40" s="190">
        <v>10633</v>
      </c>
      <c r="N40" s="190">
        <v>7280</v>
      </c>
      <c r="O40" s="190">
        <v>4485</v>
      </c>
      <c r="P40" s="190">
        <v>2876</v>
      </c>
      <c r="Q40" s="190">
        <v>52773</v>
      </c>
      <c r="R40" s="190">
        <v>34099</v>
      </c>
      <c r="S40" s="190">
        <v>13012</v>
      </c>
      <c r="T40" s="310">
        <v>13236</v>
      </c>
      <c r="U40" s="302">
        <f t="shared" si="0"/>
        <v>1195441</v>
      </c>
      <c r="V40" s="47"/>
    </row>
    <row r="41" spans="1:22" ht="10.5" customHeight="1" x14ac:dyDescent="0.25">
      <c r="A41" s="40"/>
      <c r="B41" s="24">
        <v>42</v>
      </c>
      <c r="C41" s="24"/>
      <c r="D41" s="24"/>
      <c r="E41" s="307">
        <v>0</v>
      </c>
      <c r="F41" s="221">
        <v>0</v>
      </c>
      <c r="G41" s="307">
        <v>409641</v>
      </c>
      <c r="H41" s="194">
        <v>374955</v>
      </c>
      <c r="I41" s="194">
        <v>213863</v>
      </c>
      <c r="J41" s="194">
        <v>28344</v>
      </c>
      <c r="K41" s="194">
        <v>12321</v>
      </c>
      <c r="L41" s="194">
        <v>8832</v>
      </c>
      <c r="M41" s="194">
        <v>9903</v>
      </c>
      <c r="N41" s="194">
        <v>6827</v>
      </c>
      <c r="O41" s="194">
        <v>4277</v>
      </c>
      <c r="P41" s="194">
        <v>2822</v>
      </c>
      <c r="Q41" s="194">
        <v>207</v>
      </c>
      <c r="R41" s="194">
        <v>191</v>
      </c>
      <c r="S41" s="194">
        <v>2076</v>
      </c>
      <c r="T41" s="308">
        <v>1292</v>
      </c>
      <c r="U41" s="195">
        <f t="shared" si="0"/>
        <v>1075551</v>
      </c>
      <c r="V41" s="47"/>
    </row>
    <row r="42" spans="1:22" ht="10.5" customHeight="1" x14ac:dyDescent="0.25">
      <c r="A42" s="37"/>
      <c r="B42" s="38">
        <v>43</v>
      </c>
      <c r="C42" s="38"/>
      <c r="D42" s="38"/>
      <c r="E42" s="309">
        <v>0</v>
      </c>
      <c r="F42" s="222">
        <v>0</v>
      </c>
      <c r="G42" s="309">
        <v>413926</v>
      </c>
      <c r="H42" s="190">
        <v>375920</v>
      </c>
      <c r="I42" s="190">
        <v>214869</v>
      </c>
      <c r="J42" s="190">
        <v>28462</v>
      </c>
      <c r="K42" s="190">
        <v>11993</v>
      </c>
      <c r="L42" s="190">
        <v>9681</v>
      </c>
      <c r="M42" s="190">
        <v>10094</v>
      </c>
      <c r="N42" s="190">
        <v>6877</v>
      </c>
      <c r="O42" s="190">
        <v>4307</v>
      </c>
      <c r="P42" s="190">
        <v>2717</v>
      </c>
      <c r="Q42" s="190">
        <v>175</v>
      </c>
      <c r="R42" s="190">
        <v>144</v>
      </c>
      <c r="S42" s="190">
        <v>2035</v>
      </c>
      <c r="T42" s="310">
        <v>1537</v>
      </c>
      <c r="U42" s="302">
        <f t="shared" si="0"/>
        <v>1082737</v>
      </c>
      <c r="V42" s="47"/>
    </row>
    <row r="43" spans="1:22" ht="10.5" customHeight="1" x14ac:dyDescent="0.25">
      <c r="A43" s="40"/>
      <c r="B43" s="24">
        <v>44</v>
      </c>
      <c r="C43" s="24"/>
      <c r="D43" s="24"/>
      <c r="E43" s="307">
        <v>0</v>
      </c>
      <c r="F43" s="221">
        <v>0</v>
      </c>
      <c r="G43" s="307">
        <v>408697</v>
      </c>
      <c r="H43" s="194">
        <v>370587</v>
      </c>
      <c r="I43" s="194">
        <v>210054</v>
      </c>
      <c r="J43" s="194">
        <v>28059</v>
      </c>
      <c r="K43" s="194">
        <v>12276</v>
      </c>
      <c r="L43" s="194">
        <v>8622</v>
      </c>
      <c r="M43" s="194">
        <v>10030</v>
      </c>
      <c r="N43" s="194">
        <v>6683</v>
      </c>
      <c r="O43" s="194">
        <v>4039</v>
      </c>
      <c r="P43" s="194">
        <v>2717</v>
      </c>
      <c r="Q43" s="194">
        <v>164</v>
      </c>
      <c r="R43" s="194">
        <v>164</v>
      </c>
      <c r="S43" s="194">
        <v>1945</v>
      </c>
      <c r="T43" s="308">
        <v>1270</v>
      </c>
      <c r="U43" s="195">
        <f t="shared" si="0"/>
        <v>1065307</v>
      </c>
      <c r="V43" s="47"/>
    </row>
    <row r="44" spans="1:22" ht="10.5" customHeight="1" x14ac:dyDescent="0.25">
      <c r="A44" s="37"/>
      <c r="B44" s="38">
        <v>45</v>
      </c>
      <c r="C44" s="38"/>
      <c r="D44" s="38"/>
      <c r="E44" s="309">
        <v>0</v>
      </c>
      <c r="F44" s="222">
        <v>0</v>
      </c>
      <c r="G44" s="309">
        <v>411842</v>
      </c>
      <c r="H44" s="190">
        <v>376037</v>
      </c>
      <c r="I44" s="190">
        <v>211479</v>
      </c>
      <c r="J44" s="190">
        <v>28171</v>
      </c>
      <c r="K44" s="190">
        <v>11845</v>
      </c>
      <c r="L44" s="190">
        <v>8586</v>
      </c>
      <c r="M44" s="190">
        <v>10286</v>
      </c>
      <c r="N44" s="190">
        <v>6792</v>
      </c>
      <c r="O44" s="190">
        <v>4319</v>
      </c>
      <c r="P44" s="190">
        <v>2708</v>
      </c>
      <c r="Q44" s="190">
        <v>116</v>
      </c>
      <c r="R44" s="190">
        <v>115</v>
      </c>
      <c r="S44" s="190">
        <v>2064</v>
      </c>
      <c r="T44" s="310">
        <v>1362</v>
      </c>
      <c r="U44" s="302">
        <f t="shared" si="0"/>
        <v>1075722</v>
      </c>
      <c r="V44" s="47"/>
    </row>
    <row r="45" spans="1:22" ht="10.5" customHeight="1" x14ac:dyDescent="0.25">
      <c r="A45" s="40"/>
      <c r="B45" s="24">
        <v>46</v>
      </c>
      <c r="C45" s="24"/>
      <c r="D45" s="24"/>
      <c r="E45" s="307">
        <v>0</v>
      </c>
      <c r="F45" s="221">
        <v>0</v>
      </c>
      <c r="G45" s="307">
        <v>420588</v>
      </c>
      <c r="H45" s="194">
        <v>382360</v>
      </c>
      <c r="I45" s="194">
        <v>212880</v>
      </c>
      <c r="J45" s="194">
        <v>28689</v>
      </c>
      <c r="K45" s="194">
        <v>11982</v>
      </c>
      <c r="L45" s="194">
        <v>8601</v>
      </c>
      <c r="M45" s="194">
        <v>10287</v>
      </c>
      <c r="N45" s="194">
        <v>6756</v>
      </c>
      <c r="O45" s="194">
        <v>4267</v>
      </c>
      <c r="P45" s="194">
        <v>2840</v>
      </c>
      <c r="Q45" s="194">
        <v>172</v>
      </c>
      <c r="R45" s="194">
        <v>145</v>
      </c>
      <c r="S45" s="194">
        <v>2189</v>
      </c>
      <c r="T45" s="308">
        <v>1498</v>
      </c>
      <c r="U45" s="195">
        <f t="shared" si="0"/>
        <v>1093254</v>
      </c>
      <c r="V45" s="47"/>
    </row>
    <row r="46" spans="1:22" ht="10.5" customHeight="1" x14ac:dyDescent="0.25">
      <c r="A46" s="37"/>
      <c r="B46" s="38">
        <v>47</v>
      </c>
      <c r="C46" s="38"/>
      <c r="D46" s="38"/>
      <c r="E46" s="309">
        <v>0</v>
      </c>
      <c r="F46" s="222">
        <v>0</v>
      </c>
      <c r="G46" s="309">
        <v>414812</v>
      </c>
      <c r="H46" s="190">
        <v>375131</v>
      </c>
      <c r="I46" s="190">
        <v>207137</v>
      </c>
      <c r="J46" s="190">
        <v>28225</v>
      </c>
      <c r="K46" s="190">
        <v>11866</v>
      </c>
      <c r="L46" s="190">
        <v>8785</v>
      </c>
      <c r="M46" s="190">
        <v>9929</v>
      </c>
      <c r="N46" s="190">
        <v>6711</v>
      </c>
      <c r="O46" s="190">
        <v>4182</v>
      </c>
      <c r="P46" s="190">
        <v>2577</v>
      </c>
      <c r="Q46" s="190">
        <v>139</v>
      </c>
      <c r="R46" s="190">
        <v>125</v>
      </c>
      <c r="S46" s="190">
        <v>2198</v>
      </c>
      <c r="T46" s="310">
        <v>1446</v>
      </c>
      <c r="U46" s="302">
        <f t="shared" si="0"/>
        <v>1073263</v>
      </c>
      <c r="V46" s="47"/>
    </row>
    <row r="47" spans="1:22" ht="10.5" customHeight="1" x14ac:dyDescent="0.25">
      <c r="A47" s="40"/>
      <c r="B47" s="24">
        <v>48</v>
      </c>
      <c r="C47" s="24"/>
      <c r="D47" s="24"/>
      <c r="E47" s="307">
        <v>0</v>
      </c>
      <c r="F47" s="221">
        <v>0</v>
      </c>
      <c r="G47" s="307">
        <v>408604</v>
      </c>
      <c r="H47" s="194">
        <v>370256</v>
      </c>
      <c r="I47" s="194">
        <v>206235</v>
      </c>
      <c r="J47" s="194">
        <v>28172</v>
      </c>
      <c r="K47" s="194">
        <v>11698</v>
      </c>
      <c r="L47" s="194">
        <v>8522</v>
      </c>
      <c r="M47" s="194">
        <v>9616</v>
      </c>
      <c r="N47" s="194">
        <v>6330</v>
      </c>
      <c r="O47" s="194">
        <v>3861</v>
      </c>
      <c r="P47" s="194">
        <v>2689</v>
      </c>
      <c r="Q47" s="194">
        <v>143</v>
      </c>
      <c r="R47" s="194">
        <v>163</v>
      </c>
      <c r="S47" s="194">
        <v>2013</v>
      </c>
      <c r="T47" s="308">
        <v>1371</v>
      </c>
      <c r="U47" s="195">
        <f t="shared" si="0"/>
        <v>1059673</v>
      </c>
      <c r="V47" s="47"/>
    </row>
    <row r="48" spans="1:22" ht="10.5" customHeight="1" x14ac:dyDescent="0.25">
      <c r="A48" s="37"/>
      <c r="B48" s="38">
        <v>49</v>
      </c>
      <c r="C48" s="38"/>
      <c r="D48" s="38"/>
      <c r="E48" s="309">
        <v>0</v>
      </c>
      <c r="F48" s="222">
        <v>0</v>
      </c>
      <c r="G48" s="309">
        <v>391258</v>
      </c>
      <c r="H48" s="190">
        <v>394543</v>
      </c>
      <c r="I48" s="190">
        <v>194324</v>
      </c>
      <c r="J48" s="190">
        <v>26852</v>
      </c>
      <c r="K48" s="190">
        <v>11074</v>
      </c>
      <c r="L48" s="190">
        <v>8313</v>
      </c>
      <c r="M48" s="190">
        <v>9088</v>
      </c>
      <c r="N48" s="190">
        <v>6276</v>
      </c>
      <c r="O48" s="190">
        <v>3896</v>
      </c>
      <c r="P48" s="190">
        <v>2686</v>
      </c>
      <c r="Q48" s="190">
        <v>142</v>
      </c>
      <c r="R48" s="190">
        <v>124</v>
      </c>
      <c r="S48" s="190">
        <v>2134</v>
      </c>
      <c r="T48" s="310">
        <v>1317</v>
      </c>
      <c r="U48" s="302">
        <f t="shared" si="0"/>
        <v>1052027</v>
      </c>
      <c r="V48" s="47"/>
    </row>
    <row r="49" spans="1:22" ht="10.5" customHeight="1" x14ac:dyDescent="0.25">
      <c r="A49" s="40"/>
      <c r="B49" s="24">
        <v>50</v>
      </c>
      <c r="C49" s="24"/>
      <c r="D49" s="24"/>
      <c r="E49" s="307">
        <v>0</v>
      </c>
      <c r="F49" s="221">
        <v>0</v>
      </c>
      <c r="G49" s="307">
        <v>377622</v>
      </c>
      <c r="H49" s="194">
        <v>342661</v>
      </c>
      <c r="I49" s="194">
        <v>191052</v>
      </c>
      <c r="J49" s="194">
        <v>26554</v>
      </c>
      <c r="K49" s="194">
        <v>10740</v>
      </c>
      <c r="L49" s="194">
        <v>8034</v>
      </c>
      <c r="M49" s="194">
        <v>8745</v>
      </c>
      <c r="N49" s="194">
        <v>6049</v>
      </c>
      <c r="O49" s="194">
        <v>3535</v>
      </c>
      <c r="P49" s="194">
        <v>2493</v>
      </c>
      <c r="Q49" s="194">
        <v>134</v>
      </c>
      <c r="R49" s="194">
        <v>134</v>
      </c>
      <c r="S49" s="194">
        <v>1971</v>
      </c>
      <c r="T49" s="308">
        <v>1411</v>
      </c>
      <c r="U49" s="195">
        <f t="shared" si="0"/>
        <v>981135</v>
      </c>
      <c r="V49" s="47"/>
    </row>
    <row r="50" spans="1:22" ht="10.5" customHeight="1" x14ac:dyDescent="0.25">
      <c r="A50" s="37"/>
      <c r="B50" s="38">
        <v>51</v>
      </c>
      <c r="C50" s="38"/>
      <c r="D50" s="38"/>
      <c r="E50" s="309">
        <v>0</v>
      </c>
      <c r="F50" s="222">
        <v>0</v>
      </c>
      <c r="G50" s="309">
        <v>363856</v>
      </c>
      <c r="H50" s="190">
        <v>333820</v>
      </c>
      <c r="I50" s="190">
        <v>177654</v>
      </c>
      <c r="J50" s="190">
        <v>25128</v>
      </c>
      <c r="K50" s="190">
        <v>10020</v>
      </c>
      <c r="L50" s="190">
        <v>7777</v>
      </c>
      <c r="M50" s="190">
        <v>8412</v>
      </c>
      <c r="N50" s="190">
        <v>5890</v>
      </c>
      <c r="O50" s="190">
        <v>3432</v>
      </c>
      <c r="P50" s="190">
        <v>2428</v>
      </c>
      <c r="Q50" s="190">
        <v>127</v>
      </c>
      <c r="R50" s="190">
        <v>119</v>
      </c>
      <c r="S50" s="190">
        <v>1839</v>
      </c>
      <c r="T50" s="310">
        <v>1298</v>
      </c>
      <c r="U50" s="302">
        <f t="shared" si="0"/>
        <v>941800</v>
      </c>
      <c r="V50" s="47"/>
    </row>
    <row r="51" spans="1:22" ht="10.5" customHeight="1" x14ac:dyDescent="0.25">
      <c r="A51" s="40"/>
      <c r="B51" s="24">
        <v>52</v>
      </c>
      <c r="C51" s="24"/>
      <c r="D51" s="24"/>
      <c r="E51" s="307">
        <v>0</v>
      </c>
      <c r="F51" s="221">
        <v>0</v>
      </c>
      <c r="G51" s="307">
        <v>346473</v>
      </c>
      <c r="H51" s="194">
        <v>327465</v>
      </c>
      <c r="I51" s="194">
        <v>169405</v>
      </c>
      <c r="J51" s="194">
        <v>24250</v>
      </c>
      <c r="K51" s="194">
        <v>9643</v>
      </c>
      <c r="L51" s="194">
        <v>7658</v>
      </c>
      <c r="M51" s="194">
        <v>7889</v>
      </c>
      <c r="N51" s="194">
        <v>5594</v>
      </c>
      <c r="O51" s="194">
        <v>3416</v>
      </c>
      <c r="P51" s="194">
        <v>2176</v>
      </c>
      <c r="Q51" s="194">
        <v>123</v>
      </c>
      <c r="R51" s="194">
        <v>129</v>
      </c>
      <c r="S51" s="194">
        <v>1911</v>
      </c>
      <c r="T51" s="308">
        <v>1281</v>
      </c>
      <c r="U51" s="195">
        <f t="shared" si="0"/>
        <v>907413</v>
      </c>
      <c r="V51" s="47"/>
    </row>
    <row r="52" spans="1:22" ht="10.5" customHeight="1" x14ac:dyDescent="0.25">
      <c r="A52" s="37"/>
      <c r="B52" s="38">
        <v>53</v>
      </c>
      <c r="C52" s="38"/>
      <c r="D52" s="38"/>
      <c r="E52" s="309">
        <v>0</v>
      </c>
      <c r="F52" s="222">
        <v>0</v>
      </c>
      <c r="G52" s="309">
        <v>331752</v>
      </c>
      <c r="H52" s="190">
        <v>321221</v>
      </c>
      <c r="I52" s="190">
        <v>162395</v>
      </c>
      <c r="J52" s="190">
        <v>23293</v>
      </c>
      <c r="K52" s="190">
        <v>8982</v>
      </c>
      <c r="L52" s="190">
        <v>7184</v>
      </c>
      <c r="M52" s="190">
        <v>7483</v>
      </c>
      <c r="N52" s="190">
        <v>5388</v>
      </c>
      <c r="O52" s="190">
        <v>3146</v>
      </c>
      <c r="P52" s="190">
        <v>2297</v>
      </c>
      <c r="Q52" s="190">
        <v>117</v>
      </c>
      <c r="R52" s="190">
        <v>120</v>
      </c>
      <c r="S52" s="190">
        <v>1728</v>
      </c>
      <c r="T52" s="310">
        <v>1312</v>
      </c>
      <c r="U52" s="302">
        <f t="shared" si="0"/>
        <v>876418</v>
      </c>
      <c r="V52" s="47"/>
    </row>
    <row r="53" spans="1:22" ht="10.5" customHeight="1" x14ac:dyDescent="0.25">
      <c r="A53" s="40"/>
      <c r="B53" s="24">
        <v>54</v>
      </c>
      <c r="C53" s="24"/>
      <c r="D53" s="24"/>
      <c r="E53" s="307">
        <v>0</v>
      </c>
      <c r="F53" s="221">
        <v>0</v>
      </c>
      <c r="G53" s="307">
        <v>326090</v>
      </c>
      <c r="H53" s="194">
        <v>308952</v>
      </c>
      <c r="I53" s="194">
        <v>156724</v>
      </c>
      <c r="J53" s="194">
        <v>22621</v>
      </c>
      <c r="K53" s="194">
        <v>8636</v>
      </c>
      <c r="L53" s="194">
        <v>7062</v>
      </c>
      <c r="M53" s="194">
        <v>7289</v>
      </c>
      <c r="N53" s="194">
        <v>5066</v>
      </c>
      <c r="O53" s="194">
        <v>3075</v>
      </c>
      <c r="P53" s="194">
        <v>2228</v>
      </c>
      <c r="Q53" s="194">
        <v>106</v>
      </c>
      <c r="R53" s="194">
        <v>95</v>
      </c>
      <c r="S53" s="194">
        <v>1730</v>
      </c>
      <c r="T53" s="308">
        <v>1198</v>
      </c>
      <c r="U53" s="195">
        <f t="shared" si="0"/>
        <v>850872</v>
      </c>
      <c r="V53" s="47"/>
    </row>
    <row r="54" spans="1:22" ht="10.5" customHeight="1" x14ac:dyDescent="0.25">
      <c r="A54" s="37"/>
      <c r="B54" s="38">
        <v>55</v>
      </c>
      <c r="C54" s="38"/>
      <c r="D54" s="38"/>
      <c r="E54" s="309">
        <v>0</v>
      </c>
      <c r="F54" s="222">
        <v>0</v>
      </c>
      <c r="G54" s="309">
        <v>320881</v>
      </c>
      <c r="H54" s="190">
        <v>296168</v>
      </c>
      <c r="I54" s="190">
        <v>151097</v>
      </c>
      <c r="J54" s="190">
        <v>22187</v>
      </c>
      <c r="K54" s="190">
        <v>8658</v>
      </c>
      <c r="L54" s="190">
        <v>6924</v>
      </c>
      <c r="M54" s="190">
        <v>7170</v>
      </c>
      <c r="N54" s="190">
        <v>5171</v>
      </c>
      <c r="O54" s="190">
        <v>2966</v>
      </c>
      <c r="P54" s="190">
        <v>2093</v>
      </c>
      <c r="Q54" s="190">
        <v>114</v>
      </c>
      <c r="R54" s="190">
        <v>119</v>
      </c>
      <c r="S54" s="190">
        <v>1764</v>
      </c>
      <c r="T54" s="310">
        <v>1214</v>
      </c>
      <c r="U54" s="302">
        <f t="shared" si="0"/>
        <v>826526</v>
      </c>
      <c r="V54" s="47"/>
    </row>
    <row r="55" spans="1:22" ht="10.5" customHeight="1" x14ac:dyDescent="0.25">
      <c r="A55" s="40"/>
      <c r="B55" s="24">
        <v>56</v>
      </c>
      <c r="C55" s="24"/>
      <c r="D55" s="24"/>
      <c r="E55" s="307">
        <v>0</v>
      </c>
      <c r="F55" s="221">
        <v>0</v>
      </c>
      <c r="G55" s="307">
        <v>302730</v>
      </c>
      <c r="H55" s="194">
        <v>285047</v>
      </c>
      <c r="I55" s="194">
        <v>145093</v>
      </c>
      <c r="J55" s="194">
        <v>21416</v>
      </c>
      <c r="K55" s="194">
        <v>8158</v>
      </c>
      <c r="L55" s="194">
        <v>7006</v>
      </c>
      <c r="M55" s="194">
        <v>7067</v>
      </c>
      <c r="N55" s="194">
        <v>4999</v>
      </c>
      <c r="O55" s="194">
        <v>2921</v>
      </c>
      <c r="P55" s="194">
        <v>2017</v>
      </c>
      <c r="Q55" s="194">
        <v>100</v>
      </c>
      <c r="R55" s="194">
        <v>102</v>
      </c>
      <c r="S55" s="194">
        <v>1765</v>
      </c>
      <c r="T55" s="308">
        <v>1241</v>
      </c>
      <c r="U55" s="195">
        <f t="shared" si="0"/>
        <v>789662</v>
      </c>
      <c r="V55" s="47"/>
    </row>
    <row r="56" spans="1:22" ht="10.5" customHeight="1" x14ac:dyDescent="0.25">
      <c r="A56" s="37"/>
      <c r="B56" s="38">
        <v>57</v>
      </c>
      <c r="C56" s="38"/>
      <c r="D56" s="38"/>
      <c r="E56" s="309">
        <v>0</v>
      </c>
      <c r="F56" s="222">
        <v>0</v>
      </c>
      <c r="G56" s="309">
        <v>291145</v>
      </c>
      <c r="H56" s="190">
        <v>274802</v>
      </c>
      <c r="I56" s="190">
        <v>137749</v>
      </c>
      <c r="J56" s="190">
        <v>20405</v>
      </c>
      <c r="K56" s="190">
        <v>8198</v>
      </c>
      <c r="L56" s="190">
        <v>6900</v>
      </c>
      <c r="M56" s="190">
        <v>6771</v>
      </c>
      <c r="N56" s="190">
        <v>4903</v>
      </c>
      <c r="O56" s="190">
        <v>2737</v>
      </c>
      <c r="P56" s="190">
        <v>1948</v>
      </c>
      <c r="Q56" s="190">
        <v>93</v>
      </c>
      <c r="R56" s="190">
        <v>102</v>
      </c>
      <c r="S56" s="190">
        <v>1722</v>
      </c>
      <c r="T56" s="310">
        <v>1234</v>
      </c>
      <c r="U56" s="302">
        <f t="shared" si="0"/>
        <v>758709</v>
      </c>
      <c r="V56" s="47"/>
    </row>
    <row r="57" spans="1:22" ht="10.5" customHeight="1" x14ac:dyDescent="0.25">
      <c r="A57" s="40"/>
      <c r="B57" s="24">
        <v>58</v>
      </c>
      <c r="C57" s="24"/>
      <c r="D57" s="24"/>
      <c r="E57" s="307">
        <v>0</v>
      </c>
      <c r="F57" s="221">
        <v>0</v>
      </c>
      <c r="G57" s="307">
        <v>276261</v>
      </c>
      <c r="H57" s="194">
        <v>257496</v>
      </c>
      <c r="I57" s="194">
        <v>131365</v>
      </c>
      <c r="J57" s="194">
        <v>19464</v>
      </c>
      <c r="K57" s="194">
        <v>7658</v>
      </c>
      <c r="L57" s="194">
        <v>6343</v>
      </c>
      <c r="M57" s="194">
        <v>6498</v>
      </c>
      <c r="N57" s="194">
        <v>4655</v>
      </c>
      <c r="O57" s="194">
        <v>2748</v>
      </c>
      <c r="P57" s="194">
        <v>1932</v>
      </c>
      <c r="Q57" s="194">
        <v>88</v>
      </c>
      <c r="R57" s="194">
        <v>90</v>
      </c>
      <c r="S57" s="194">
        <v>1598</v>
      </c>
      <c r="T57" s="308">
        <v>1252</v>
      </c>
      <c r="U57" s="195">
        <f t="shared" si="0"/>
        <v>717448</v>
      </c>
      <c r="V57" s="47"/>
    </row>
    <row r="58" spans="1:22" ht="10.5" customHeight="1" x14ac:dyDescent="0.25">
      <c r="A58" s="37"/>
      <c r="B58" s="38">
        <v>59</v>
      </c>
      <c r="C58" s="38"/>
      <c r="D58" s="38"/>
      <c r="E58" s="309">
        <v>0</v>
      </c>
      <c r="F58" s="222">
        <v>0</v>
      </c>
      <c r="G58" s="309">
        <v>260225</v>
      </c>
      <c r="H58" s="190">
        <v>240189</v>
      </c>
      <c r="I58" s="190">
        <v>124067</v>
      </c>
      <c r="J58" s="190">
        <v>18571</v>
      </c>
      <c r="K58" s="190">
        <v>7471</v>
      </c>
      <c r="L58" s="190">
        <v>6074</v>
      </c>
      <c r="M58" s="190">
        <v>5934</v>
      </c>
      <c r="N58" s="190">
        <v>4477</v>
      </c>
      <c r="O58" s="190">
        <v>2602</v>
      </c>
      <c r="P58" s="190">
        <v>1879</v>
      </c>
      <c r="Q58" s="190">
        <v>87</v>
      </c>
      <c r="R58" s="190">
        <v>102</v>
      </c>
      <c r="S58" s="190">
        <v>1582</v>
      </c>
      <c r="T58" s="310">
        <v>1244</v>
      </c>
      <c r="U58" s="302">
        <f t="shared" si="0"/>
        <v>674504</v>
      </c>
      <c r="V58" s="47"/>
    </row>
    <row r="59" spans="1:22" ht="10.5" customHeight="1" x14ac:dyDescent="0.25">
      <c r="A59" s="40"/>
      <c r="B59" s="24">
        <v>60</v>
      </c>
      <c r="C59" s="24"/>
      <c r="D59" s="24"/>
      <c r="E59" s="307">
        <v>0</v>
      </c>
      <c r="F59" s="221">
        <v>0</v>
      </c>
      <c r="G59" s="307">
        <v>249903</v>
      </c>
      <c r="H59" s="194">
        <v>227907</v>
      </c>
      <c r="I59" s="194">
        <v>119716</v>
      </c>
      <c r="J59" s="194">
        <v>17577</v>
      </c>
      <c r="K59" s="194">
        <v>7082</v>
      </c>
      <c r="L59" s="194">
        <v>6050</v>
      </c>
      <c r="M59" s="194">
        <v>5756</v>
      </c>
      <c r="N59" s="194">
        <v>4263</v>
      </c>
      <c r="O59" s="194">
        <v>2401</v>
      </c>
      <c r="P59" s="194">
        <v>1897</v>
      </c>
      <c r="Q59" s="194">
        <v>77</v>
      </c>
      <c r="R59" s="194">
        <v>104</v>
      </c>
      <c r="S59" s="194">
        <v>1617</v>
      </c>
      <c r="T59" s="308">
        <v>1102</v>
      </c>
      <c r="U59" s="195">
        <f t="shared" si="0"/>
        <v>645452</v>
      </c>
      <c r="V59" s="47"/>
    </row>
    <row r="60" spans="1:22" ht="10.5" customHeight="1" x14ac:dyDescent="0.25">
      <c r="A60" s="37"/>
      <c r="B60" s="38">
        <v>61</v>
      </c>
      <c r="C60" s="38"/>
      <c r="D60" s="38"/>
      <c r="E60" s="309">
        <v>0</v>
      </c>
      <c r="F60" s="222">
        <v>0</v>
      </c>
      <c r="G60" s="309">
        <v>271505</v>
      </c>
      <c r="H60" s="190">
        <v>275637</v>
      </c>
      <c r="I60" s="190">
        <v>110814</v>
      </c>
      <c r="J60" s="190">
        <v>16389</v>
      </c>
      <c r="K60" s="190">
        <v>6707</v>
      </c>
      <c r="L60" s="190">
        <v>5543</v>
      </c>
      <c r="M60" s="190">
        <v>5485</v>
      </c>
      <c r="N60" s="190">
        <v>3746</v>
      </c>
      <c r="O60" s="190">
        <v>2366</v>
      </c>
      <c r="P60" s="190">
        <v>1788</v>
      </c>
      <c r="Q60" s="190">
        <v>90</v>
      </c>
      <c r="R60" s="190">
        <v>72</v>
      </c>
      <c r="S60" s="190">
        <v>1565</v>
      </c>
      <c r="T60" s="310">
        <v>1108</v>
      </c>
      <c r="U60" s="302">
        <f t="shared" si="0"/>
        <v>702815</v>
      </c>
      <c r="V60" s="47"/>
    </row>
    <row r="61" spans="1:22" ht="10.5" customHeight="1" x14ac:dyDescent="0.25">
      <c r="A61" s="40"/>
      <c r="B61" s="24">
        <v>62</v>
      </c>
      <c r="C61" s="24"/>
      <c r="D61" s="24"/>
      <c r="E61" s="307">
        <v>0</v>
      </c>
      <c r="F61" s="221">
        <v>0</v>
      </c>
      <c r="G61" s="307">
        <v>212172</v>
      </c>
      <c r="H61" s="194">
        <v>183731</v>
      </c>
      <c r="I61" s="194">
        <v>100662</v>
      </c>
      <c r="J61" s="194">
        <v>15030</v>
      </c>
      <c r="K61" s="194">
        <v>6645</v>
      </c>
      <c r="L61" s="194">
        <v>5154</v>
      </c>
      <c r="M61" s="194">
        <v>5012</v>
      </c>
      <c r="N61" s="194">
        <v>3565</v>
      </c>
      <c r="O61" s="194">
        <v>1991</v>
      </c>
      <c r="P61" s="194">
        <v>1557</v>
      </c>
      <c r="Q61" s="194">
        <v>90</v>
      </c>
      <c r="R61" s="194">
        <v>74</v>
      </c>
      <c r="S61" s="194">
        <v>1519</v>
      </c>
      <c r="T61" s="308">
        <v>1031</v>
      </c>
      <c r="U61" s="195">
        <f t="shared" si="0"/>
        <v>538233</v>
      </c>
      <c r="V61" s="47"/>
    </row>
    <row r="62" spans="1:22" ht="10.5" customHeight="1" x14ac:dyDescent="0.25">
      <c r="A62" s="37"/>
      <c r="B62" s="38">
        <v>63</v>
      </c>
      <c r="C62" s="38"/>
      <c r="D62" s="38"/>
      <c r="E62" s="309">
        <v>0</v>
      </c>
      <c r="F62" s="222">
        <v>0</v>
      </c>
      <c r="G62" s="309">
        <v>202877</v>
      </c>
      <c r="H62" s="190">
        <v>172270</v>
      </c>
      <c r="I62" s="190">
        <v>95788</v>
      </c>
      <c r="J62" s="190">
        <v>14802</v>
      </c>
      <c r="K62" s="190">
        <v>7074</v>
      </c>
      <c r="L62" s="190">
        <v>5332</v>
      </c>
      <c r="M62" s="190">
        <v>5114</v>
      </c>
      <c r="N62" s="190">
        <v>3392</v>
      </c>
      <c r="O62" s="190">
        <v>2007</v>
      </c>
      <c r="P62" s="190">
        <v>1454</v>
      </c>
      <c r="Q62" s="190">
        <v>88</v>
      </c>
      <c r="R62" s="190">
        <v>71</v>
      </c>
      <c r="S62" s="190">
        <v>1545</v>
      </c>
      <c r="T62" s="310">
        <v>1012</v>
      </c>
      <c r="U62" s="302">
        <f t="shared" si="0"/>
        <v>512826</v>
      </c>
      <c r="V62" s="47"/>
    </row>
    <row r="63" spans="1:22" ht="10.5" customHeight="1" x14ac:dyDescent="0.25">
      <c r="A63" s="40"/>
      <c r="B63" s="24">
        <v>64</v>
      </c>
      <c r="C63" s="24"/>
      <c r="D63" s="24"/>
      <c r="E63" s="307">
        <v>0</v>
      </c>
      <c r="F63" s="221">
        <v>0</v>
      </c>
      <c r="G63" s="307">
        <v>185699</v>
      </c>
      <c r="H63" s="194">
        <v>152085</v>
      </c>
      <c r="I63" s="194">
        <v>88219</v>
      </c>
      <c r="J63" s="194">
        <v>13111</v>
      </c>
      <c r="K63" s="194">
        <v>7045</v>
      </c>
      <c r="L63" s="194">
        <v>4921</v>
      </c>
      <c r="M63" s="194">
        <v>4823</v>
      </c>
      <c r="N63" s="194">
        <v>3163</v>
      </c>
      <c r="O63" s="194">
        <v>1975</v>
      </c>
      <c r="P63" s="194">
        <v>1341</v>
      </c>
      <c r="Q63" s="194">
        <v>78</v>
      </c>
      <c r="R63" s="194">
        <v>74</v>
      </c>
      <c r="S63" s="194">
        <v>1416</v>
      </c>
      <c r="T63" s="308">
        <v>866</v>
      </c>
      <c r="U63" s="195">
        <f t="shared" si="0"/>
        <v>464816</v>
      </c>
      <c r="V63" s="47"/>
    </row>
    <row r="64" spans="1:22" ht="10.5" customHeight="1" x14ac:dyDescent="0.25">
      <c r="A64" s="37"/>
      <c r="B64" s="38">
        <v>65</v>
      </c>
      <c r="C64" s="38"/>
      <c r="D64" s="38"/>
      <c r="E64" s="309">
        <v>0</v>
      </c>
      <c r="F64" s="222">
        <v>0</v>
      </c>
      <c r="G64" s="309">
        <v>176339</v>
      </c>
      <c r="H64" s="190">
        <v>140751</v>
      </c>
      <c r="I64" s="190">
        <v>91229</v>
      </c>
      <c r="J64" s="190">
        <v>12524</v>
      </c>
      <c r="K64" s="190">
        <v>6708</v>
      </c>
      <c r="L64" s="190">
        <v>4754</v>
      </c>
      <c r="M64" s="190">
        <v>4484</v>
      </c>
      <c r="N64" s="190">
        <v>3027</v>
      </c>
      <c r="O64" s="190">
        <v>1670</v>
      </c>
      <c r="P64" s="190">
        <v>1262</v>
      </c>
      <c r="Q64" s="190">
        <v>124</v>
      </c>
      <c r="R64" s="190">
        <v>64</v>
      </c>
      <c r="S64" s="190">
        <v>1334</v>
      </c>
      <c r="T64" s="312">
        <v>921</v>
      </c>
      <c r="U64" s="302">
        <f t="shared" ref="U64:U98" si="1">SUM(E64:T64)</f>
        <v>445191</v>
      </c>
      <c r="V64" s="47"/>
    </row>
    <row r="65" spans="1:22" ht="10.5" customHeight="1" x14ac:dyDescent="0.25">
      <c r="A65" s="40"/>
      <c r="B65" s="24">
        <v>66</v>
      </c>
      <c r="C65" s="24"/>
      <c r="D65" s="24"/>
      <c r="E65" s="307">
        <v>0</v>
      </c>
      <c r="F65" s="221">
        <v>0</v>
      </c>
      <c r="G65" s="307">
        <v>161387</v>
      </c>
      <c r="H65" s="194">
        <v>126068</v>
      </c>
      <c r="I65" s="194">
        <v>73619</v>
      </c>
      <c r="J65" s="194">
        <v>11364</v>
      </c>
      <c r="K65" s="194">
        <v>6385</v>
      </c>
      <c r="L65" s="194">
        <v>4281</v>
      </c>
      <c r="M65" s="194">
        <v>3933</v>
      </c>
      <c r="N65" s="194">
        <v>2579</v>
      </c>
      <c r="O65" s="194">
        <v>1591</v>
      </c>
      <c r="P65" s="194">
        <v>1189</v>
      </c>
      <c r="Q65" s="194">
        <v>67</v>
      </c>
      <c r="R65" s="194">
        <v>64</v>
      </c>
      <c r="S65" s="194">
        <v>1407</v>
      </c>
      <c r="T65" s="311">
        <v>867</v>
      </c>
      <c r="U65" s="195">
        <f t="shared" si="1"/>
        <v>394801</v>
      </c>
      <c r="V65" s="47"/>
    </row>
    <row r="66" spans="1:22" ht="10.5" customHeight="1" thickBot="1" x14ac:dyDescent="0.3">
      <c r="A66" s="41"/>
      <c r="B66" s="42">
        <v>67</v>
      </c>
      <c r="C66" s="42"/>
      <c r="D66" s="42"/>
      <c r="E66" s="313">
        <v>0</v>
      </c>
      <c r="F66" s="317">
        <v>0</v>
      </c>
      <c r="G66" s="313">
        <v>143886</v>
      </c>
      <c r="H66" s="228">
        <v>110461</v>
      </c>
      <c r="I66" s="228">
        <v>63339</v>
      </c>
      <c r="J66" s="228">
        <v>10207</v>
      </c>
      <c r="K66" s="228">
        <v>5835</v>
      </c>
      <c r="L66" s="228">
        <v>3957</v>
      </c>
      <c r="M66" s="228">
        <v>3631</v>
      </c>
      <c r="N66" s="228">
        <v>2389</v>
      </c>
      <c r="O66" s="228">
        <v>1549</v>
      </c>
      <c r="P66" s="228">
        <v>1050</v>
      </c>
      <c r="Q66" s="228">
        <v>46</v>
      </c>
      <c r="R66" s="228">
        <v>52</v>
      </c>
      <c r="S66" s="228">
        <v>1190</v>
      </c>
      <c r="T66" s="314">
        <v>803</v>
      </c>
      <c r="U66" s="303">
        <f t="shared" si="1"/>
        <v>348395</v>
      </c>
      <c r="V66" s="47"/>
    </row>
    <row r="67" spans="1:22" ht="10.5" customHeight="1" x14ac:dyDescent="0.25">
      <c r="A67" s="43"/>
      <c r="B67" s="44">
        <v>68</v>
      </c>
      <c r="C67" s="44"/>
      <c r="D67" s="44"/>
      <c r="E67" s="315">
        <v>0</v>
      </c>
      <c r="F67" s="318">
        <v>0</v>
      </c>
      <c r="G67" s="315">
        <v>128939</v>
      </c>
      <c r="H67" s="186">
        <v>98294</v>
      </c>
      <c r="I67" s="186">
        <v>57583</v>
      </c>
      <c r="J67" s="186">
        <v>9333</v>
      </c>
      <c r="K67" s="186">
        <v>5377</v>
      </c>
      <c r="L67" s="186">
        <v>3663</v>
      </c>
      <c r="M67" s="186">
        <v>3442</v>
      </c>
      <c r="N67" s="186">
        <v>2098</v>
      </c>
      <c r="O67" s="186">
        <v>1395</v>
      </c>
      <c r="P67" s="186">
        <v>951</v>
      </c>
      <c r="Q67" s="186">
        <v>52</v>
      </c>
      <c r="R67" s="186">
        <v>29</v>
      </c>
      <c r="S67" s="186">
        <v>1090</v>
      </c>
      <c r="T67" s="308">
        <v>733</v>
      </c>
      <c r="U67" s="195">
        <f t="shared" si="1"/>
        <v>312979</v>
      </c>
      <c r="V67" s="47"/>
    </row>
    <row r="68" spans="1:22" ht="10.5" customHeight="1" x14ac:dyDescent="0.25">
      <c r="A68" s="37"/>
      <c r="B68" s="38">
        <v>69</v>
      </c>
      <c r="C68" s="38"/>
      <c r="D68" s="38"/>
      <c r="E68" s="309">
        <v>0</v>
      </c>
      <c r="F68" s="222">
        <v>0</v>
      </c>
      <c r="G68" s="309">
        <v>116847</v>
      </c>
      <c r="H68" s="190">
        <v>87209</v>
      </c>
      <c r="I68" s="190">
        <v>52009</v>
      </c>
      <c r="J68" s="190">
        <v>8348</v>
      </c>
      <c r="K68" s="190">
        <v>5023</v>
      </c>
      <c r="L68" s="190">
        <v>3415</v>
      </c>
      <c r="M68" s="190">
        <v>3105</v>
      </c>
      <c r="N68" s="190">
        <v>1962</v>
      </c>
      <c r="O68" s="190">
        <v>1313</v>
      </c>
      <c r="P68" s="190">
        <v>896</v>
      </c>
      <c r="Q68" s="190">
        <v>45</v>
      </c>
      <c r="R68" s="190">
        <v>38</v>
      </c>
      <c r="S68" s="190">
        <v>955</v>
      </c>
      <c r="T68" s="310">
        <v>697</v>
      </c>
      <c r="U68" s="302">
        <f t="shared" si="1"/>
        <v>281862</v>
      </c>
      <c r="V68" s="47"/>
    </row>
    <row r="69" spans="1:22" ht="10.5" customHeight="1" x14ac:dyDescent="0.25">
      <c r="A69" s="40"/>
      <c r="B69" s="24">
        <v>70</v>
      </c>
      <c r="C69" s="24"/>
      <c r="D69" s="24"/>
      <c r="E69" s="307">
        <v>0</v>
      </c>
      <c r="F69" s="221">
        <v>0</v>
      </c>
      <c r="G69" s="307">
        <v>105692</v>
      </c>
      <c r="H69" s="194">
        <v>76349</v>
      </c>
      <c r="I69" s="194">
        <v>46901</v>
      </c>
      <c r="J69" s="194">
        <v>7756</v>
      </c>
      <c r="K69" s="194">
        <v>4894</v>
      </c>
      <c r="L69" s="194">
        <v>3234</v>
      </c>
      <c r="M69" s="194">
        <v>2901</v>
      </c>
      <c r="N69" s="194">
        <v>1787</v>
      </c>
      <c r="O69" s="194">
        <v>1207</v>
      </c>
      <c r="P69" s="194">
        <v>801</v>
      </c>
      <c r="Q69" s="194">
        <v>31</v>
      </c>
      <c r="R69" s="194">
        <v>31</v>
      </c>
      <c r="S69" s="194">
        <v>905</v>
      </c>
      <c r="T69" s="308">
        <v>642</v>
      </c>
      <c r="U69" s="195">
        <f t="shared" si="1"/>
        <v>253131</v>
      </c>
      <c r="V69" s="47"/>
    </row>
    <row r="70" spans="1:22" ht="10.5" customHeight="1" x14ac:dyDescent="0.25">
      <c r="A70" s="37"/>
      <c r="B70" s="38">
        <v>71</v>
      </c>
      <c r="C70" s="38"/>
      <c r="D70" s="38"/>
      <c r="E70" s="309">
        <v>0</v>
      </c>
      <c r="F70" s="222">
        <v>0</v>
      </c>
      <c r="G70" s="309">
        <v>87100</v>
      </c>
      <c r="H70" s="190">
        <v>60816</v>
      </c>
      <c r="I70" s="190">
        <v>37972</v>
      </c>
      <c r="J70" s="190">
        <v>6922</v>
      </c>
      <c r="K70" s="190">
        <v>4678</v>
      </c>
      <c r="L70" s="190">
        <v>2831</v>
      </c>
      <c r="M70" s="190">
        <v>2654</v>
      </c>
      <c r="N70" s="190">
        <v>1616</v>
      </c>
      <c r="O70" s="190">
        <v>1042</v>
      </c>
      <c r="P70" s="190">
        <v>740</v>
      </c>
      <c r="Q70" s="190">
        <v>28</v>
      </c>
      <c r="R70" s="190">
        <v>28</v>
      </c>
      <c r="S70" s="190">
        <v>734</v>
      </c>
      <c r="T70" s="310">
        <v>554</v>
      </c>
      <c r="U70" s="302">
        <f t="shared" si="1"/>
        <v>207715</v>
      </c>
      <c r="V70" s="47"/>
    </row>
    <row r="71" spans="1:22" ht="10.5" customHeight="1" x14ac:dyDescent="0.25">
      <c r="A71" s="40"/>
      <c r="B71" s="24">
        <v>72</v>
      </c>
      <c r="C71" s="24"/>
      <c r="D71" s="24"/>
      <c r="E71" s="307">
        <v>0</v>
      </c>
      <c r="F71" s="221">
        <v>0</v>
      </c>
      <c r="G71" s="307">
        <v>74083</v>
      </c>
      <c r="H71" s="194">
        <v>51675</v>
      </c>
      <c r="I71" s="194">
        <v>31351</v>
      </c>
      <c r="J71" s="194">
        <v>5528</v>
      </c>
      <c r="K71" s="194">
        <v>4020</v>
      </c>
      <c r="L71" s="194">
        <v>2540</v>
      </c>
      <c r="M71" s="194">
        <v>2293</v>
      </c>
      <c r="N71" s="194">
        <v>1351</v>
      </c>
      <c r="O71" s="194">
        <v>1120</v>
      </c>
      <c r="P71" s="194">
        <v>740</v>
      </c>
      <c r="Q71" s="194">
        <v>31</v>
      </c>
      <c r="R71" s="194">
        <v>24</v>
      </c>
      <c r="S71" s="194">
        <v>666</v>
      </c>
      <c r="T71" s="308">
        <v>508</v>
      </c>
      <c r="U71" s="195">
        <f t="shared" si="1"/>
        <v>175930</v>
      </c>
      <c r="V71" s="47"/>
    </row>
    <row r="72" spans="1:22" ht="10.5" customHeight="1" x14ac:dyDescent="0.25">
      <c r="A72" s="37"/>
      <c r="B72" s="38">
        <v>73</v>
      </c>
      <c r="C72" s="38"/>
      <c r="D72" s="38"/>
      <c r="E72" s="309">
        <v>0</v>
      </c>
      <c r="F72" s="222">
        <v>0</v>
      </c>
      <c r="G72" s="309">
        <v>66267</v>
      </c>
      <c r="H72" s="190">
        <v>45559</v>
      </c>
      <c r="I72" s="190">
        <v>26062</v>
      </c>
      <c r="J72" s="190">
        <v>4365</v>
      </c>
      <c r="K72" s="190">
        <v>2640</v>
      </c>
      <c r="L72" s="190">
        <v>1638</v>
      </c>
      <c r="M72" s="190">
        <v>1922</v>
      </c>
      <c r="N72" s="190">
        <v>1183</v>
      </c>
      <c r="O72" s="190">
        <v>1083</v>
      </c>
      <c r="P72" s="190">
        <v>741</v>
      </c>
      <c r="Q72" s="190">
        <v>27</v>
      </c>
      <c r="R72" s="190">
        <v>15</v>
      </c>
      <c r="S72" s="190">
        <v>542</v>
      </c>
      <c r="T72" s="310">
        <v>438</v>
      </c>
      <c r="U72" s="302">
        <f t="shared" si="1"/>
        <v>152482</v>
      </c>
      <c r="V72" s="47"/>
    </row>
    <row r="73" spans="1:22" ht="10.5" customHeight="1" x14ac:dyDescent="0.25">
      <c r="A73" s="40"/>
      <c r="B73" s="24">
        <v>74</v>
      </c>
      <c r="C73" s="24"/>
      <c r="D73" s="24"/>
      <c r="E73" s="307">
        <v>0</v>
      </c>
      <c r="F73" s="221">
        <v>0</v>
      </c>
      <c r="G73" s="307">
        <v>54686</v>
      </c>
      <c r="H73" s="194">
        <v>38275</v>
      </c>
      <c r="I73" s="194">
        <v>20234</v>
      </c>
      <c r="J73" s="194">
        <v>3016</v>
      </c>
      <c r="K73" s="194">
        <v>1674</v>
      </c>
      <c r="L73" s="194">
        <v>1096</v>
      </c>
      <c r="M73" s="194">
        <v>1197</v>
      </c>
      <c r="N73" s="194">
        <v>679</v>
      </c>
      <c r="O73" s="194">
        <v>698</v>
      </c>
      <c r="P73" s="194">
        <v>422</v>
      </c>
      <c r="Q73" s="194">
        <v>18</v>
      </c>
      <c r="R73" s="194">
        <v>11</v>
      </c>
      <c r="S73" s="194">
        <v>453</v>
      </c>
      <c r="T73" s="308">
        <v>365</v>
      </c>
      <c r="U73" s="195">
        <f t="shared" si="1"/>
        <v>122824</v>
      </c>
      <c r="V73" s="47"/>
    </row>
    <row r="74" spans="1:22" ht="10.5" customHeight="1" x14ac:dyDescent="0.25">
      <c r="A74" s="37"/>
      <c r="B74" s="38">
        <v>75</v>
      </c>
      <c r="C74" s="38"/>
      <c r="D74" s="38"/>
      <c r="E74" s="309">
        <v>0</v>
      </c>
      <c r="F74" s="222">
        <v>0</v>
      </c>
      <c r="G74" s="309">
        <v>46627</v>
      </c>
      <c r="H74" s="190">
        <v>33146</v>
      </c>
      <c r="I74" s="190">
        <v>15689</v>
      </c>
      <c r="J74" s="190">
        <v>2224</v>
      </c>
      <c r="K74" s="190">
        <v>1082</v>
      </c>
      <c r="L74" s="190">
        <v>691</v>
      </c>
      <c r="M74" s="190">
        <v>546</v>
      </c>
      <c r="N74" s="190">
        <v>293</v>
      </c>
      <c r="O74" s="190">
        <v>229</v>
      </c>
      <c r="P74" s="190">
        <v>160</v>
      </c>
      <c r="Q74" s="190">
        <v>49</v>
      </c>
      <c r="R74" s="190">
        <v>31</v>
      </c>
      <c r="S74" s="190">
        <v>322</v>
      </c>
      <c r="T74" s="310">
        <v>283</v>
      </c>
      <c r="U74" s="302">
        <f t="shared" si="1"/>
        <v>101372</v>
      </c>
      <c r="V74" s="47"/>
    </row>
    <row r="75" spans="1:22" ht="10.5" customHeight="1" x14ac:dyDescent="0.25">
      <c r="A75" s="40"/>
      <c r="B75" s="24">
        <v>76</v>
      </c>
      <c r="C75" s="24"/>
      <c r="D75" s="24"/>
      <c r="E75" s="307">
        <v>0</v>
      </c>
      <c r="F75" s="221">
        <v>0</v>
      </c>
      <c r="G75" s="307">
        <v>36676</v>
      </c>
      <c r="H75" s="194">
        <v>26068</v>
      </c>
      <c r="I75" s="194">
        <v>12867</v>
      </c>
      <c r="J75" s="194">
        <v>1816</v>
      </c>
      <c r="K75" s="194">
        <v>721</v>
      </c>
      <c r="L75" s="194">
        <v>458</v>
      </c>
      <c r="M75" s="194">
        <v>320</v>
      </c>
      <c r="N75" s="194">
        <v>134</v>
      </c>
      <c r="O75" s="194">
        <v>18</v>
      </c>
      <c r="P75" s="194">
        <v>9</v>
      </c>
      <c r="Q75" s="194">
        <v>45</v>
      </c>
      <c r="R75" s="194">
        <v>20</v>
      </c>
      <c r="S75" s="194">
        <v>322</v>
      </c>
      <c r="T75" s="308">
        <v>261</v>
      </c>
      <c r="U75" s="195">
        <f t="shared" si="1"/>
        <v>79735</v>
      </c>
      <c r="V75" s="47"/>
    </row>
    <row r="76" spans="1:22" ht="10.5" customHeight="1" x14ac:dyDescent="0.25">
      <c r="A76" s="37"/>
      <c r="B76" s="38">
        <v>77</v>
      </c>
      <c r="C76" s="38"/>
      <c r="D76" s="38"/>
      <c r="E76" s="309">
        <v>0</v>
      </c>
      <c r="F76" s="222">
        <v>0</v>
      </c>
      <c r="G76" s="309">
        <v>30711</v>
      </c>
      <c r="H76" s="190">
        <v>22147</v>
      </c>
      <c r="I76" s="190">
        <v>9708</v>
      </c>
      <c r="J76" s="190">
        <v>960</v>
      </c>
      <c r="K76" s="190">
        <v>752</v>
      </c>
      <c r="L76" s="190">
        <v>494</v>
      </c>
      <c r="M76" s="190">
        <v>279</v>
      </c>
      <c r="N76" s="190">
        <v>136</v>
      </c>
      <c r="O76" s="190">
        <v>13</v>
      </c>
      <c r="P76" s="190">
        <v>7</v>
      </c>
      <c r="Q76" s="190">
        <v>10</v>
      </c>
      <c r="R76" s="190">
        <v>8</v>
      </c>
      <c r="S76" s="190">
        <v>328</v>
      </c>
      <c r="T76" s="310">
        <v>251</v>
      </c>
      <c r="U76" s="302">
        <f t="shared" si="1"/>
        <v>65804</v>
      </c>
      <c r="V76" s="47"/>
    </row>
    <row r="77" spans="1:22" ht="10.5" customHeight="1" x14ac:dyDescent="0.25">
      <c r="A77" s="40"/>
      <c r="B77" s="24">
        <v>78</v>
      </c>
      <c r="C77" s="24"/>
      <c r="D77" s="24"/>
      <c r="E77" s="307">
        <v>0</v>
      </c>
      <c r="F77" s="221">
        <v>0</v>
      </c>
      <c r="G77" s="307">
        <v>25861</v>
      </c>
      <c r="H77" s="194">
        <v>19215</v>
      </c>
      <c r="I77" s="194">
        <v>6984</v>
      </c>
      <c r="J77" s="194">
        <v>356</v>
      </c>
      <c r="K77" s="194">
        <v>492</v>
      </c>
      <c r="L77" s="194">
        <v>238</v>
      </c>
      <c r="M77" s="194">
        <v>239</v>
      </c>
      <c r="N77" s="194">
        <v>106</v>
      </c>
      <c r="O77" s="194">
        <v>14</v>
      </c>
      <c r="P77" s="194">
        <v>8</v>
      </c>
      <c r="Q77" s="194">
        <v>7</v>
      </c>
      <c r="R77" s="194">
        <v>8</v>
      </c>
      <c r="S77" s="194">
        <v>346</v>
      </c>
      <c r="T77" s="308">
        <v>277</v>
      </c>
      <c r="U77" s="195">
        <f t="shared" si="1"/>
        <v>54151</v>
      </c>
      <c r="V77" s="47"/>
    </row>
    <row r="78" spans="1:22" ht="10.5" customHeight="1" x14ac:dyDescent="0.25">
      <c r="A78" s="37"/>
      <c r="B78" s="38">
        <v>79</v>
      </c>
      <c r="C78" s="38"/>
      <c r="D78" s="38"/>
      <c r="E78" s="309">
        <v>0</v>
      </c>
      <c r="F78" s="222">
        <v>0</v>
      </c>
      <c r="G78" s="309">
        <v>21026</v>
      </c>
      <c r="H78" s="190">
        <v>15856</v>
      </c>
      <c r="I78" s="190">
        <v>5062</v>
      </c>
      <c r="J78" s="190">
        <v>295</v>
      </c>
      <c r="K78" s="190">
        <v>332</v>
      </c>
      <c r="L78" s="190">
        <v>158</v>
      </c>
      <c r="M78" s="190">
        <v>227</v>
      </c>
      <c r="N78" s="190">
        <v>72</v>
      </c>
      <c r="O78" s="190">
        <v>13</v>
      </c>
      <c r="P78" s="190">
        <v>3</v>
      </c>
      <c r="Q78" s="190">
        <v>6</v>
      </c>
      <c r="R78" s="190">
        <v>9</v>
      </c>
      <c r="S78" s="190">
        <v>237</v>
      </c>
      <c r="T78" s="310">
        <v>224</v>
      </c>
      <c r="U78" s="302">
        <f t="shared" si="1"/>
        <v>43520</v>
      </c>
      <c r="V78" s="47"/>
    </row>
    <row r="79" spans="1:22" ht="10.5" customHeight="1" x14ac:dyDescent="0.25">
      <c r="A79" s="40"/>
      <c r="B79" s="24">
        <v>80</v>
      </c>
      <c r="C79" s="24"/>
      <c r="D79" s="24"/>
      <c r="E79" s="307">
        <v>0</v>
      </c>
      <c r="F79" s="221">
        <v>0</v>
      </c>
      <c r="G79" s="307">
        <v>17146</v>
      </c>
      <c r="H79" s="194">
        <v>13847</v>
      </c>
      <c r="I79" s="194">
        <v>4020</v>
      </c>
      <c r="J79" s="194">
        <v>284</v>
      </c>
      <c r="K79" s="194">
        <v>311</v>
      </c>
      <c r="L79" s="194">
        <v>141</v>
      </c>
      <c r="M79" s="194">
        <v>171</v>
      </c>
      <c r="N79" s="194">
        <v>72</v>
      </c>
      <c r="O79" s="194">
        <v>5</v>
      </c>
      <c r="P79" s="194">
        <v>3</v>
      </c>
      <c r="Q79" s="194">
        <v>0</v>
      </c>
      <c r="R79" s="194">
        <v>2</v>
      </c>
      <c r="S79" s="194">
        <v>196</v>
      </c>
      <c r="T79" s="308">
        <v>170</v>
      </c>
      <c r="U79" s="195">
        <f t="shared" si="1"/>
        <v>36368</v>
      </c>
      <c r="V79" s="47"/>
    </row>
    <row r="80" spans="1:22" ht="10.5" customHeight="1" x14ac:dyDescent="0.25">
      <c r="A80" s="37"/>
      <c r="B80" s="38">
        <v>81</v>
      </c>
      <c r="C80" s="38"/>
      <c r="D80" s="38"/>
      <c r="E80" s="309">
        <v>0</v>
      </c>
      <c r="F80" s="222">
        <v>0</v>
      </c>
      <c r="G80" s="309">
        <v>13531</v>
      </c>
      <c r="H80" s="190">
        <v>11566</v>
      </c>
      <c r="I80" s="190">
        <v>3069</v>
      </c>
      <c r="J80" s="190">
        <v>264</v>
      </c>
      <c r="K80" s="190">
        <v>315</v>
      </c>
      <c r="L80" s="190">
        <v>185</v>
      </c>
      <c r="M80" s="190">
        <v>153</v>
      </c>
      <c r="N80" s="190">
        <v>65</v>
      </c>
      <c r="O80" s="190">
        <v>4</v>
      </c>
      <c r="P80" s="190">
        <v>6</v>
      </c>
      <c r="Q80" s="190">
        <v>4</v>
      </c>
      <c r="R80" s="190">
        <v>1</v>
      </c>
      <c r="S80" s="190">
        <v>171</v>
      </c>
      <c r="T80" s="310">
        <v>157</v>
      </c>
      <c r="U80" s="302">
        <f t="shared" si="1"/>
        <v>29491</v>
      </c>
      <c r="V80" s="47"/>
    </row>
    <row r="81" spans="1:22" ht="10.5" customHeight="1" x14ac:dyDescent="0.25">
      <c r="A81" s="40"/>
      <c r="B81" s="24">
        <v>82</v>
      </c>
      <c r="C81" s="24"/>
      <c r="D81" s="24"/>
      <c r="E81" s="307">
        <v>0</v>
      </c>
      <c r="F81" s="221">
        <v>0</v>
      </c>
      <c r="G81" s="307">
        <v>11562</v>
      </c>
      <c r="H81" s="194">
        <v>9830</v>
      </c>
      <c r="I81" s="194">
        <v>2523</v>
      </c>
      <c r="J81" s="194">
        <v>189</v>
      </c>
      <c r="K81" s="194">
        <v>282</v>
      </c>
      <c r="L81" s="194">
        <v>180</v>
      </c>
      <c r="M81" s="194">
        <v>169</v>
      </c>
      <c r="N81" s="194">
        <v>99</v>
      </c>
      <c r="O81" s="194">
        <v>7</v>
      </c>
      <c r="P81" s="194">
        <v>4</v>
      </c>
      <c r="Q81" s="194">
        <v>2</v>
      </c>
      <c r="R81" s="194">
        <v>2</v>
      </c>
      <c r="S81" s="194">
        <v>129</v>
      </c>
      <c r="T81" s="308">
        <v>133</v>
      </c>
      <c r="U81" s="195">
        <f t="shared" si="1"/>
        <v>25111</v>
      </c>
      <c r="V81" s="47"/>
    </row>
    <row r="82" spans="1:22" ht="10.5" customHeight="1" x14ac:dyDescent="0.25">
      <c r="A82" s="37"/>
      <c r="B82" s="38">
        <v>83</v>
      </c>
      <c r="C82" s="38"/>
      <c r="D82" s="38"/>
      <c r="E82" s="309">
        <v>0</v>
      </c>
      <c r="F82" s="222">
        <v>0</v>
      </c>
      <c r="G82" s="309">
        <v>9725</v>
      </c>
      <c r="H82" s="190">
        <v>8349</v>
      </c>
      <c r="I82" s="190">
        <v>1662</v>
      </c>
      <c r="J82" s="190">
        <v>59</v>
      </c>
      <c r="K82" s="190">
        <v>243</v>
      </c>
      <c r="L82" s="190">
        <v>155</v>
      </c>
      <c r="M82" s="190">
        <v>176</v>
      </c>
      <c r="N82" s="190">
        <v>114</v>
      </c>
      <c r="O82" s="190">
        <v>5</v>
      </c>
      <c r="P82" s="190">
        <v>4</v>
      </c>
      <c r="Q82" s="190">
        <v>4</v>
      </c>
      <c r="R82" s="190">
        <v>2</v>
      </c>
      <c r="S82" s="190">
        <v>119</v>
      </c>
      <c r="T82" s="310">
        <v>120</v>
      </c>
      <c r="U82" s="302">
        <f t="shared" si="1"/>
        <v>20737</v>
      </c>
      <c r="V82" s="47"/>
    </row>
    <row r="83" spans="1:22" ht="10.5" customHeight="1" x14ac:dyDescent="0.25">
      <c r="A83" s="40"/>
      <c r="B83" s="24">
        <v>84</v>
      </c>
      <c r="C83" s="24"/>
      <c r="D83" s="24"/>
      <c r="E83" s="307">
        <v>0</v>
      </c>
      <c r="F83" s="221">
        <v>0</v>
      </c>
      <c r="G83" s="307">
        <v>8745</v>
      </c>
      <c r="H83" s="194">
        <v>7342</v>
      </c>
      <c r="I83" s="194">
        <v>1292</v>
      </c>
      <c r="J83" s="194">
        <v>12</v>
      </c>
      <c r="K83" s="194">
        <v>75</v>
      </c>
      <c r="L83" s="194">
        <v>41</v>
      </c>
      <c r="M83" s="194">
        <v>77</v>
      </c>
      <c r="N83" s="194">
        <v>46</v>
      </c>
      <c r="O83" s="194">
        <v>7</v>
      </c>
      <c r="P83" s="194">
        <v>4</v>
      </c>
      <c r="Q83" s="194">
        <v>2</v>
      </c>
      <c r="R83" s="194">
        <v>1</v>
      </c>
      <c r="S83" s="194">
        <v>115</v>
      </c>
      <c r="T83" s="308">
        <v>105</v>
      </c>
      <c r="U83" s="195">
        <f t="shared" si="1"/>
        <v>17864</v>
      </c>
      <c r="V83" s="47"/>
    </row>
    <row r="84" spans="1:22" ht="10.5" customHeight="1" x14ac:dyDescent="0.25">
      <c r="A84" s="37"/>
      <c r="B84" s="38">
        <v>85</v>
      </c>
      <c r="C84" s="38"/>
      <c r="D84" s="38"/>
      <c r="E84" s="309">
        <v>0</v>
      </c>
      <c r="F84" s="222">
        <v>0</v>
      </c>
      <c r="G84" s="309">
        <v>7405</v>
      </c>
      <c r="H84" s="190">
        <v>6379</v>
      </c>
      <c r="I84" s="190">
        <v>1034</v>
      </c>
      <c r="J84" s="190">
        <v>11</v>
      </c>
      <c r="K84" s="190">
        <v>3</v>
      </c>
      <c r="L84" s="190">
        <v>1</v>
      </c>
      <c r="M84" s="190">
        <v>11</v>
      </c>
      <c r="N84" s="190">
        <v>5</v>
      </c>
      <c r="O84" s="190">
        <v>0</v>
      </c>
      <c r="P84" s="190">
        <v>0</v>
      </c>
      <c r="Q84" s="190">
        <v>0</v>
      </c>
      <c r="R84" s="190">
        <v>1</v>
      </c>
      <c r="S84" s="190">
        <v>102</v>
      </c>
      <c r="T84" s="310">
        <v>91</v>
      </c>
      <c r="U84" s="302">
        <f t="shared" si="1"/>
        <v>15043</v>
      </c>
      <c r="V84" s="47"/>
    </row>
    <row r="85" spans="1:22" ht="10.5" customHeight="1" x14ac:dyDescent="0.25">
      <c r="A85" s="40"/>
      <c r="B85" s="24">
        <v>86</v>
      </c>
      <c r="C85" s="24"/>
      <c r="D85" s="24"/>
      <c r="E85" s="307">
        <v>0</v>
      </c>
      <c r="F85" s="221">
        <v>0</v>
      </c>
      <c r="G85" s="307">
        <v>6082</v>
      </c>
      <c r="H85" s="194">
        <v>5104</v>
      </c>
      <c r="I85" s="194">
        <v>790</v>
      </c>
      <c r="J85" s="194">
        <v>11</v>
      </c>
      <c r="K85" s="194">
        <v>1</v>
      </c>
      <c r="L85" s="194">
        <v>0</v>
      </c>
      <c r="M85" s="194">
        <v>1</v>
      </c>
      <c r="N85" s="194">
        <v>1</v>
      </c>
      <c r="O85" s="194">
        <v>0</v>
      </c>
      <c r="P85" s="194">
        <v>0</v>
      </c>
      <c r="Q85" s="194">
        <v>2</v>
      </c>
      <c r="R85" s="194">
        <v>1</v>
      </c>
      <c r="S85" s="194">
        <v>86</v>
      </c>
      <c r="T85" s="308">
        <v>77</v>
      </c>
      <c r="U85" s="195">
        <f t="shared" si="1"/>
        <v>12156</v>
      </c>
      <c r="V85" s="47"/>
    </row>
    <row r="86" spans="1:22" ht="10.5" customHeight="1" x14ac:dyDescent="0.25">
      <c r="A86" s="37"/>
      <c r="B86" s="38">
        <v>87</v>
      </c>
      <c r="C86" s="38"/>
      <c r="D86" s="38"/>
      <c r="E86" s="309">
        <v>0</v>
      </c>
      <c r="F86" s="222">
        <v>0</v>
      </c>
      <c r="G86" s="309">
        <v>4995</v>
      </c>
      <c r="H86" s="190">
        <v>4176</v>
      </c>
      <c r="I86" s="190">
        <v>585</v>
      </c>
      <c r="J86" s="190">
        <v>10</v>
      </c>
      <c r="K86" s="190">
        <v>0</v>
      </c>
      <c r="L86" s="190">
        <v>0</v>
      </c>
      <c r="M86" s="190">
        <v>1</v>
      </c>
      <c r="N86" s="190">
        <v>0</v>
      </c>
      <c r="O86" s="190">
        <v>0</v>
      </c>
      <c r="P86" s="190">
        <v>0</v>
      </c>
      <c r="Q86" s="190">
        <v>0</v>
      </c>
      <c r="R86" s="190">
        <v>0</v>
      </c>
      <c r="S86" s="190">
        <v>71</v>
      </c>
      <c r="T86" s="310">
        <v>83</v>
      </c>
      <c r="U86" s="302">
        <f t="shared" si="1"/>
        <v>9921</v>
      </c>
      <c r="V86" s="47"/>
    </row>
    <row r="87" spans="1:22" ht="10.5" customHeight="1" x14ac:dyDescent="0.25">
      <c r="A87" s="40"/>
      <c r="B87" s="24">
        <v>88</v>
      </c>
      <c r="C87" s="24"/>
      <c r="D87" s="24"/>
      <c r="E87" s="307">
        <v>0</v>
      </c>
      <c r="F87" s="221">
        <v>0</v>
      </c>
      <c r="G87" s="307">
        <v>4055</v>
      </c>
      <c r="H87" s="194">
        <v>3509</v>
      </c>
      <c r="I87" s="194">
        <v>478</v>
      </c>
      <c r="J87" s="194">
        <v>5</v>
      </c>
      <c r="K87" s="194">
        <v>0</v>
      </c>
      <c r="L87" s="194">
        <v>0</v>
      </c>
      <c r="M87" s="194">
        <v>1</v>
      </c>
      <c r="N87" s="194">
        <v>1</v>
      </c>
      <c r="O87" s="194">
        <v>0</v>
      </c>
      <c r="P87" s="194">
        <v>0</v>
      </c>
      <c r="Q87" s="194">
        <v>4</v>
      </c>
      <c r="R87" s="194">
        <v>0</v>
      </c>
      <c r="S87" s="194">
        <v>77</v>
      </c>
      <c r="T87" s="308">
        <v>55</v>
      </c>
      <c r="U87" s="195">
        <f t="shared" si="1"/>
        <v>8185</v>
      </c>
      <c r="V87" s="47"/>
    </row>
    <row r="88" spans="1:22" ht="10.5" customHeight="1" x14ac:dyDescent="0.25">
      <c r="A88" s="37"/>
      <c r="B88" s="38">
        <v>89</v>
      </c>
      <c r="C88" s="38"/>
      <c r="D88" s="38"/>
      <c r="E88" s="309">
        <v>0</v>
      </c>
      <c r="F88" s="222">
        <v>0</v>
      </c>
      <c r="G88" s="309">
        <v>3485</v>
      </c>
      <c r="H88" s="190">
        <v>2891</v>
      </c>
      <c r="I88" s="190">
        <v>367</v>
      </c>
      <c r="J88" s="190">
        <v>3</v>
      </c>
      <c r="K88" s="190">
        <v>0</v>
      </c>
      <c r="L88" s="190">
        <v>0</v>
      </c>
      <c r="M88" s="190">
        <v>1</v>
      </c>
      <c r="N88" s="190">
        <v>0</v>
      </c>
      <c r="O88" s="190">
        <v>1</v>
      </c>
      <c r="P88" s="190">
        <v>1</v>
      </c>
      <c r="Q88" s="190">
        <v>1</v>
      </c>
      <c r="R88" s="190">
        <v>0</v>
      </c>
      <c r="S88" s="190">
        <v>59</v>
      </c>
      <c r="T88" s="310">
        <v>52</v>
      </c>
      <c r="U88" s="302">
        <f t="shared" si="1"/>
        <v>6861</v>
      </c>
      <c r="V88" s="47"/>
    </row>
    <row r="89" spans="1:22" ht="10.5" customHeight="1" x14ac:dyDescent="0.25">
      <c r="A89" s="40"/>
      <c r="B89" s="24">
        <v>90</v>
      </c>
      <c r="C89" s="24"/>
      <c r="D89" s="24"/>
      <c r="E89" s="307">
        <v>0</v>
      </c>
      <c r="F89" s="221">
        <v>0</v>
      </c>
      <c r="G89" s="307">
        <v>2927</v>
      </c>
      <c r="H89" s="194">
        <v>2538</v>
      </c>
      <c r="I89" s="194">
        <v>325</v>
      </c>
      <c r="J89" s="194">
        <v>7</v>
      </c>
      <c r="K89" s="194">
        <v>1</v>
      </c>
      <c r="L89" s="194">
        <v>0</v>
      </c>
      <c r="M89" s="194">
        <v>0</v>
      </c>
      <c r="N89" s="194">
        <v>0</v>
      </c>
      <c r="O89" s="194">
        <v>0</v>
      </c>
      <c r="P89" s="194">
        <v>0</v>
      </c>
      <c r="Q89" s="194">
        <v>0</v>
      </c>
      <c r="R89" s="194">
        <v>0</v>
      </c>
      <c r="S89" s="194">
        <v>57</v>
      </c>
      <c r="T89" s="308">
        <v>45</v>
      </c>
      <c r="U89" s="195">
        <f t="shared" si="1"/>
        <v>5900</v>
      </c>
      <c r="V89" s="47"/>
    </row>
    <row r="90" spans="1:22" ht="10.5" customHeight="1" x14ac:dyDescent="0.25">
      <c r="A90" s="37"/>
      <c r="B90" s="38">
        <v>91</v>
      </c>
      <c r="C90" s="38"/>
      <c r="D90" s="38"/>
      <c r="E90" s="309">
        <v>0</v>
      </c>
      <c r="F90" s="222">
        <v>0</v>
      </c>
      <c r="G90" s="309">
        <v>2120</v>
      </c>
      <c r="H90" s="190">
        <v>1835</v>
      </c>
      <c r="I90" s="190">
        <v>226</v>
      </c>
      <c r="J90" s="190">
        <v>4</v>
      </c>
      <c r="K90" s="190">
        <v>0</v>
      </c>
      <c r="L90" s="190">
        <v>0</v>
      </c>
      <c r="M90" s="190">
        <v>0</v>
      </c>
      <c r="N90" s="190">
        <v>0</v>
      </c>
      <c r="O90" s="190">
        <v>0</v>
      </c>
      <c r="P90" s="190">
        <v>0</v>
      </c>
      <c r="Q90" s="190">
        <v>0</v>
      </c>
      <c r="R90" s="190">
        <v>1</v>
      </c>
      <c r="S90" s="190">
        <v>42</v>
      </c>
      <c r="T90" s="310">
        <v>55</v>
      </c>
      <c r="U90" s="302">
        <f t="shared" si="1"/>
        <v>4283</v>
      </c>
      <c r="V90" s="47"/>
    </row>
    <row r="91" spans="1:22" ht="10.5" customHeight="1" x14ac:dyDescent="0.25">
      <c r="A91" s="40"/>
      <c r="B91" s="24">
        <v>92</v>
      </c>
      <c r="C91" s="24"/>
      <c r="D91" s="24"/>
      <c r="E91" s="307">
        <v>0</v>
      </c>
      <c r="F91" s="221">
        <v>0</v>
      </c>
      <c r="G91" s="307">
        <v>1604</v>
      </c>
      <c r="H91" s="194">
        <v>1355</v>
      </c>
      <c r="I91" s="194">
        <v>170</v>
      </c>
      <c r="J91" s="194">
        <v>1</v>
      </c>
      <c r="K91" s="194">
        <v>0</v>
      </c>
      <c r="L91" s="194">
        <v>0</v>
      </c>
      <c r="M91" s="194">
        <v>0</v>
      </c>
      <c r="N91" s="194">
        <v>0</v>
      </c>
      <c r="O91" s="194">
        <v>0</v>
      </c>
      <c r="P91" s="194">
        <v>0</v>
      </c>
      <c r="Q91" s="194">
        <v>0</v>
      </c>
      <c r="R91" s="194">
        <v>1</v>
      </c>
      <c r="S91" s="194">
        <v>43</v>
      </c>
      <c r="T91" s="308">
        <v>37</v>
      </c>
      <c r="U91" s="195">
        <f t="shared" si="1"/>
        <v>3211</v>
      </c>
      <c r="V91" s="47"/>
    </row>
    <row r="92" spans="1:22" ht="10.5" customHeight="1" x14ac:dyDescent="0.25">
      <c r="A92" s="37"/>
      <c r="B92" s="38">
        <v>93</v>
      </c>
      <c r="C92" s="38"/>
      <c r="D92" s="38"/>
      <c r="E92" s="309">
        <v>0</v>
      </c>
      <c r="F92" s="222">
        <v>0</v>
      </c>
      <c r="G92" s="309">
        <v>1273</v>
      </c>
      <c r="H92" s="190">
        <v>1157</v>
      </c>
      <c r="I92" s="190">
        <v>16</v>
      </c>
      <c r="J92" s="190">
        <v>0</v>
      </c>
      <c r="K92" s="190">
        <v>0</v>
      </c>
      <c r="L92" s="190">
        <v>0</v>
      </c>
      <c r="M92" s="190">
        <v>0</v>
      </c>
      <c r="N92" s="190">
        <v>0</v>
      </c>
      <c r="O92" s="190">
        <v>0</v>
      </c>
      <c r="P92" s="190">
        <v>0</v>
      </c>
      <c r="Q92" s="190">
        <v>0</v>
      </c>
      <c r="R92" s="190">
        <v>0</v>
      </c>
      <c r="S92" s="190">
        <v>26</v>
      </c>
      <c r="T92" s="310">
        <v>26</v>
      </c>
      <c r="U92" s="302">
        <f t="shared" si="1"/>
        <v>2498</v>
      </c>
      <c r="V92" s="47"/>
    </row>
    <row r="93" spans="1:22" ht="10.5" customHeight="1" x14ac:dyDescent="0.25">
      <c r="A93" s="40"/>
      <c r="B93" s="24">
        <v>94</v>
      </c>
      <c r="C93" s="24"/>
      <c r="D93" s="24"/>
      <c r="E93" s="307">
        <v>0</v>
      </c>
      <c r="F93" s="221">
        <v>0</v>
      </c>
      <c r="G93" s="307">
        <v>1028</v>
      </c>
      <c r="H93" s="194">
        <v>910</v>
      </c>
      <c r="I93" s="194">
        <v>18</v>
      </c>
      <c r="J93" s="194">
        <v>1</v>
      </c>
      <c r="K93" s="194">
        <v>1</v>
      </c>
      <c r="L93" s="194">
        <v>0</v>
      </c>
      <c r="M93" s="194">
        <v>0</v>
      </c>
      <c r="N93" s="194">
        <v>0</v>
      </c>
      <c r="O93" s="194">
        <v>1</v>
      </c>
      <c r="P93" s="194">
        <v>0</v>
      </c>
      <c r="Q93" s="194">
        <v>0</v>
      </c>
      <c r="R93" s="194">
        <v>0</v>
      </c>
      <c r="S93" s="194">
        <v>32</v>
      </c>
      <c r="T93" s="308">
        <v>28</v>
      </c>
      <c r="U93" s="195">
        <f t="shared" si="1"/>
        <v>2019</v>
      </c>
      <c r="V93" s="47"/>
    </row>
    <row r="94" spans="1:22" ht="10.5" customHeight="1" x14ac:dyDescent="0.25">
      <c r="A94" s="37"/>
      <c r="B94" s="38">
        <v>95</v>
      </c>
      <c r="C94" s="38"/>
      <c r="D94" s="38"/>
      <c r="E94" s="309">
        <v>0</v>
      </c>
      <c r="F94" s="222">
        <v>0</v>
      </c>
      <c r="G94" s="309">
        <v>818</v>
      </c>
      <c r="H94" s="190">
        <v>680</v>
      </c>
      <c r="I94" s="190">
        <v>12</v>
      </c>
      <c r="J94" s="190">
        <v>1</v>
      </c>
      <c r="K94" s="190">
        <v>0</v>
      </c>
      <c r="L94" s="190">
        <v>0</v>
      </c>
      <c r="M94" s="190">
        <v>0</v>
      </c>
      <c r="N94" s="190">
        <v>0</v>
      </c>
      <c r="O94" s="190">
        <v>0</v>
      </c>
      <c r="P94" s="190">
        <v>0</v>
      </c>
      <c r="Q94" s="190">
        <v>0</v>
      </c>
      <c r="R94" s="190">
        <v>0</v>
      </c>
      <c r="S94" s="190">
        <v>27</v>
      </c>
      <c r="T94" s="310">
        <v>20</v>
      </c>
      <c r="U94" s="302">
        <f t="shared" si="1"/>
        <v>1558</v>
      </c>
      <c r="V94" s="47"/>
    </row>
    <row r="95" spans="1:22" ht="10.5" customHeight="1" x14ac:dyDescent="0.25">
      <c r="A95" s="40"/>
      <c r="B95" s="24">
        <v>96</v>
      </c>
      <c r="C95" s="24"/>
      <c r="D95" s="24"/>
      <c r="E95" s="307">
        <v>0</v>
      </c>
      <c r="F95" s="221">
        <v>0</v>
      </c>
      <c r="G95" s="307">
        <v>558</v>
      </c>
      <c r="H95" s="194">
        <v>528</v>
      </c>
      <c r="I95" s="194">
        <v>10</v>
      </c>
      <c r="J95" s="194">
        <v>1</v>
      </c>
      <c r="K95" s="194">
        <v>0</v>
      </c>
      <c r="L95" s="194">
        <v>0</v>
      </c>
      <c r="M95" s="194">
        <v>0</v>
      </c>
      <c r="N95" s="194">
        <v>0</v>
      </c>
      <c r="O95" s="194">
        <v>0</v>
      </c>
      <c r="P95" s="194">
        <v>0</v>
      </c>
      <c r="Q95" s="194">
        <v>1</v>
      </c>
      <c r="R95" s="194">
        <v>0</v>
      </c>
      <c r="S95" s="194">
        <v>17</v>
      </c>
      <c r="T95" s="308">
        <v>13</v>
      </c>
      <c r="U95" s="195">
        <f t="shared" si="1"/>
        <v>1128</v>
      </c>
      <c r="V95" s="47"/>
    </row>
    <row r="96" spans="1:22" ht="10.5" customHeight="1" x14ac:dyDescent="0.25">
      <c r="A96" s="37"/>
      <c r="B96" s="38">
        <v>97</v>
      </c>
      <c r="C96" s="38"/>
      <c r="D96" s="38"/>
      <c r="E96" s="309">
        <v>0</v>
      </c>
      <c r="F96" s="222">
        <v>0</v>
      </c>
      <c r="G96" s="309">
        <v>551</v>
      </c>
      <c r="H96" s="190">
        <v>370</v>
      </c>
      <c r="I96" s="190">
        <v>5</v>
      </c>
      <c r="J96" s="190">
        <v>0</v>
      </c>
      <c r="K96" s="190">
        <v>0</v>
      </c>
      <c r="L96" s="190">
        <v>0</v>
      </c>
      <c r="M96" s="190">
        <v>0</v>
      </c>
      <c r="N96" s="190">
        <v>0</v>
      </c>
      <c r="O96" s="190">
        <v>0</v>
      </c>
      <c r="P96" s="190">
        <v>0</v>
      </c>
      <c r="Q96" s="190">
        <v>0</v>
      </c>
      <c r="R96" s="190">
        <v>0</v>
      </c>
      <c r="S96" s="190">
        <v>19</v>
      </c>
      <c r="T96" s="310">
        <v>22</v>
      </c>
      <c r="U96" s="222">
        <f t="shared" si="1"/>
        <v>967</v>
      </c>
      <c r="V96" s="47"/>
    </row>
    <row r="97" spans="1:23" ht="10.5" customHeight="1" x14ac:dyDescent="0.25">
      <c r="A97" s="40"/>
      <c r="B97" s="24">
        <v>98</v>
      </c>
      <c r="C97" s="24"/>
      <c r="D97" s="24"/>
      <c r="E97" s="307">
        <v>0</v>
      </c>
      <c r="F97" s="221">
        <v>0</v>
      </c>
      <c r="G97" s="307">
        <v>471</v>
      </c>
      <c r="H97" s="194">
        <v>433</v>
      </c>
      <c r="I97" s="194">
        <v>7</v>
      </c>
      <c r="J97" s="194">
        <v>0</v>
      </c>
      <c r="K97" s="194">
        <v>0</v>
      </c>
      <c r="L97" s="194">
        <v>0</v>
      </c>
      <c r="M97" s="194">
        <v>0</v>
      </c>
      <c r="N97" s="194">
        <v>0</v>
      </c>
      <c r="O97" s="194">
        <v>0</v>
      </c>
      <c r="P97" s="194">
        <v>0</v>
      </c>
      <c r="Q97" s="194">
        <v>0</v>
      </c>
      <c r="R97" s="194">
        <v>0</v>
      </c>
      <c r="S97" s="194">
        <v>16</v>
      </c>
      <c r="T97" s="308">
        <v>18</v>
      </c>
      <c r="U97" s="195">
        <f t="shared" si="1"/>
        <v>945</v>
      </c>
      <c r="V97" s="47"/>
    </row>
    <row r="98" spans="1:23" ht="10.5" customHeight="1" x14ac:dyDescent="0.25">
      <c r="A98" s="37"/>
      <c r="B98" s="38">
        <v>99</v>
      </c>
      <c r="C98" s="38"/>
      <c r="D98" s="38"/>
      <c r="E98" s="309">
        <v>0</v>
      </c>
      <c r="F98" s="222">
        <v>0</v>
      </c>
      <c r="G98" s="309">
        <v>476</v>
      </c>
      <c r="H98" s="190">
        <v>505</v>
      </c>
      <c r="I98" s="190">
        <v>2</v>
      </c>
      <c r="J98" s="190">
        <v>0</v>
      </c>
      <c r="K98" s="190">
        <v>0</v>
      </c>
      <c r="L98" s="190">
        <v>0</v>
      </c>
      <c r="M98" s="190">
        <v>0</v>
      </c>
      <c r="N98" s="190">
        <v>0</v>
      </c>
      <c r="O98" s="190">
        <v>0</v>
      </c>
      <c r="P98" s="190">
        <v>0</v>
      </c>
      <c r="Q98" s="190">
        <v>0</v>
      </c>
      <c r="R98" s="190">
        <v>0</v>
      </c>
      <c r="S98" s="190">
        <v>8</v>
      </c>
      <c r="T98" s="310">
        <v>5</v>
      </c>
      <c r="U98" s="222">
        <f t="shared" si="1"/>
        <v>996</v>
      </c>
      <c r="V98" s="47"/>
    </row>
    <row r="99" spans="1:23" ht="10.5" customHeight="1" x14ac:dyDescent="0.25">
      <c r="A99" s="40" t="s">
        <v>53</v>
      </c>
      <c r="B99" s="24" t="s">
        <v>269</v>
      </c>
      <c r="C99" s="24" t="s">
        <v>55</v>
      </c>
      <c r="D99" s="24"/>
      <c r="E99" s="307">
        <v>0</v>
      </c>
      <c r="F99" s="221">
        <v>0</v>
      </c>
      <c r="G99" s="307">
        <v>571</v>
      </c>
      <c r="H99" s="194">
        <v>427</v>
      </c>
      <c r="I99" s="194">
        <v>139</v>
      </c>
      <c r="J99" s="194">
        <v>3</v>
      </c>
      <c r="K99" s="194">
        <v>0</v>
      </c>
      <c r="L99" s="194">
        <v>0</v>
      </c>
      <c r="M99" s="194">
        <v>0</v>
      </c>
      <c r="N99" s="194">
        <v>0</v>
      </c>
      <c r="O99" s="194">
        <v>0</v>
      </c>
      <c r="P99" s="194">
        <v>0</v>
      </c>
      <c r="Q99" s="194">
        <v>0</v>
      </c>
      <c r="R99" s="194">
        <v>0</v>
      </c>
      <c r="S99" s="194">
        <v>24</v>
      </c>
      <c r="T99" s="308">
        <v>38</v>
      </c>
      <c r="U99" s="195">
        <f>SUM(E99:T99)</f>
        <v>1202</v>
      </c>
      <c r="V99" s="47"/>
    </row>
    <row r="100" spans="1:23" ht="10.5" customHeight="1" x14ac:dyDescent="0.25">
      <c r="A100" s="37" t="s">
        <v>299</v>
      </c>
      <c r="B100" s="38"/>
      <c r="C100" s="38"/>
      <c r="D100" s="38"/>
      <c r="E100" s="309">
        <v>0</v>
      </c>
      <c r="F100" s="222">
        <v>0</v>
      </c>
      <c r="G100" s="309">
        <v>14168268</v>
      </c>
      <c r="H100" s="190">
        <v>2802679</v>
      </c>
      <c r="I100" s="190">
        <v>1514370</v>
      </c>
      <c r="J100" s="190">
        <v>231404</v>
      </c>
      <c r="K100" s="190">
        <v>627648</v>
      </c>
      <c r="L100" s="190">
        <v>0</v>
      </c>
      <c r="M100" s="190">
        <v>0</v>
      </c>
      <c r="N100" s="190">
        <v>0</v>
      </c>
      <c r="O100" s="190">
        <v>4252492</v>
      </c>
      <c r="P100" s="190">
        <v>8990018</v>
      </c>
      <c r="Q100" s="190">
        <v>0</v>
      </c>
      <c r="R100" s="190">
        <v>0</v>
      </c>
      <c r="S100" s="190">
        <v>0</v>
      </c>
      <c r="T100" s="310">
        <v>2</v>
      </c>
      <c r="U100" s="222">
        <f>SUM(E100:T100)</f>
        <v>32586881</v>
      </c>
      <c r="V100" s="47"/>
    </row>
    <row r="101" spans="1:23" s="340" customFormat="1" ht="10.5" customHeight="1" thickBot="1" x14ac:dyDescent="0.35">
      <c r="A101" s="417" t="s">
        <v>8</v>
      </c>
      <c r="B101" s="418"/>
      <c r="C101" s="418"/>
      <c r="D101" s="418"/>
      <c r="E101" s="419">
        <f t="shared" ref="E101:F101" si="2">SUM(E14:E99)</f>
        <v>0</v>
      </c>
      <c r="F101" s="420">
        <f t="shared" si="2"/>
        <v>0</v>
      </c>
      <c r="G101" s="419">
        <f>SUM(G14:G100)</f>
        <v>31725074</v>
      </c>
      <c r="H101" s="421">
        <f>SUM(H14:H100)</f>
        <v>19363392</v>
      </c>
      <c r="I101" s="421">
        <f t="shared" ref="I101:T101" si="3">SUM(I14:I100)</f>
        <v>11026661</v>
      </c>
      <c r="J101" s="421">
        <f t="shared" si="3"/>
        <v>1401453</v>
      </c>
      <c r="K101" s="421">
        <f t="shared" si="3"/>
        <v>1116404</v>
      </c>
      <c r="L101" s="421">
        <f t="shared" si="3"/>
        <v>351216</v>
      </c>
      <c r="M101" s="421">
        <f t="shared" si="3"/>
        <v>363587</v>
      </c>
      <c r="N101" s="421">
        <f t="shared" si="3"/>
        <v>247023</v>
      </c>
      <c r="O101" s="421">
        <f t="shared" si="3"/>
        <v>4401203</v>
      </c>
      <c r="P101" s="421">
        <f t="shared" si="3"/>
        <v>9090085</v>
      </c>
      <c r="Q101" s="421">
        <f t="shared" si="3"/>
        <v>58354</v>
      </c>
      <c r="R101" s="421">
        <f t="shared" si="3"/>
        <v>39607</v>
      </c>
      <c r="S101" s="421">
        <f t="shared" si="3"/>
        <v>95733</v>
      </c>
      <c r="T101" s="422">
        <f t="shared" si="3"/>
        <v>71467</v>
      </c>
      <c r="U101" s="423">
        <f>SUM(E101:T101)</f>
        <v>79351259</v>
      </c>
      <c r="V101" s="424"/>
    </row>
    <row r="102" spans="1:23" ht="5.25" customHeight="1" x14ac:dyDescent="0.25">
      <c r="A102" s="44"/>
      <c r="B102" s="44"/>
      <c r="C102" s="44"/>
      <c r="D102" s="44"/>
      <c r="U102" s="45"/>
    </row>
    <row r="103" spans="1:23" ht="11.15" customHeight="1" thickBot="1" x14ac:dyDescent="0.3">
      <c r="A103" s="46" t="s">
        <v>310</v>
      </c>
      <c r="B103" s="24"/>
      <c r="C103" s="24"/>
      <c r="D103" s="24"/>
    </row>
    <row r="104" spans="1:23" ht="9" customHeight="1" thickBot="1" x14ac:dyDescent="0.3">
      <c r="A104" s="573" t="s">
        <v>268</v>
      </c>
      <c r="B104" s="574"/>
      <c r="C104" s="574"/>
      <c r="D104" s="573"/>
      <c r="E104" s="577">
        <f>E101-E100</f>
        <v>0</v>
      </c>
      <c r="F104" s="575">
        <f t="shared" ref="F104:U104" si="4">F101-F100</f>
        <v>0</v>
      </c>
      <c r="G104" s="577">
        <f t="shared" si="4"/>
        <v>17556806</v>
      </c>
      <c r="H104" s="578">
        <f t="shared" si="4"/>
        <v>16560713</v>
      </c>
      <c r="I104" s="578">
        <f t="shared" si="4"/>
        <v>9512291</v>
      </c>
      <c r="J104" s="578">
        <f t="shared" si="4"/>
        <v>1170049</v>
      </c>
      <c r="K104" s="578">
        <f t="shared" si="4"/>
        <v>488756</v>
      </c>
      <c r="L104" s="578">
        <f t="shared" si="4"/>
        <v>351216</v>
      </c>
      <c r="M104" s="578">
        <f t="shared" si="4"/>
        <v>363587</v>
      </c>
      <c r="N104" s="578">
        <f t="shared" si="4"/>
        <v>247023</v>
      </c>
      <c r="O104" s="578">
        <f t="shared" si="4"/>
        <v>148711</v>
      </c>
      <c r="P104" s="578">
        <f t="shared" si="4"/>
        <v>100067</v>
      </c>
      <c r="Q104" s="578">
        <f t="shared" si="4"/>
        <v>58354</v>
      </c>
      <c r="R104" s="578">
        <f t="shared" si="4"/>
        <v>39607</v>
      </c>
      <c r="S104" s="578">
        <f t="shared" si="4"/>
        <v>95733</v>
      </c>
      <c r="T104" s="576">
        <f t="shared" si="4"/>
        <v>71465</v>
      </c>
      <c r="U104" s="576">
        <f t="shared" si="4"/>
        <v>46764378</v>
      </c>
    </row>
    <row r="105" spans="1:23" x14ac:dyDescent="0.25">
      <c r="U105" s="26"/>
      <c r="V105" s="26"/>
      <c r="W105" s="26"/>
    </row>
    <row r="106" spans="1:23" ht="9" customHeight="1" x14ac:dyDescent="0.25">
      <c r="A106" s="24"/>
      <c r="B106" s="24"/>
      <c r="C106" s="24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</row>
    <row r="107" spans="1:23" ht="9" customHeight="1" x14ac:dyDescent="0.25">
      <c r="A107" s="24"/>
      <c r="B107" s="24"/>
      <c r="C107" s="24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88"/>
      <c r="U107" s="26"/>
      <c r="V107" s="26"/>
      <c r="W107" s="26"/>
    </row>
    <row r="108" spans="1:23" ht="9" customHeight="1" x14ac:dyDescent="0.25">
      <c r="A108" s="24"/>
      <c r="B108" s="24"/>
      <c r="C108" s="24"/>
      <c r="D108" s="24"/>
      <c r="U108" s="26"/>
      <c r="V108" s="26"/>
      <c r="W108" s="26"/>
    </row>
    <row r="109" spans="1:23" ht="9" customHeight="1" x14ac:dyDescent="0.25">
      <c r="A109" s="24"/>
      <c r="B109" s="24"/>
      <c r="C109" s="24"/>
      <c r="D109" s="24"/>
    </row>
    <row r="110" spans="1:23" ht="9" customHeight="1" x14ac:dyDescent="0.25">
      <c r="A110" s="24"/>
      <c r="B110" s="24"/>
      <c r="C110" s="24"/>
      <c r="D110" s="24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</row>
    <row r="111" spans="1:23" ht="11.15" customHeight="1" x14ac:dyDescent="0.25">
      <c r="A111" s="24"/>
      <c r="B111" s="24"/>
      <c r="C111" s="24"/>
      <c r="D111" s="24"/>
    </row>
    <row r="112" spans="1:23" ht="9" customHeight="1" x14ac:dyDescent="0.25">
      <c r="A112" s="24"/>
      <c r="B112" s="24"/>
      <c r="C112" s="24"/>
      <c r="D112" s="24"/>
    </row>
    <row r="113" spans="1:21" ht="9" customHeight="1" x14ac:dyDescent="0.25">
      <c r="A113" s="24"/>
      <c r="B113" s="24"/>
      <c r="C113" s="24"/>
      <c r="D113" s="24"/>
      <c r="I113" s="48"/>
      <c r="K113" s="48"/>
    </row>
    <row r="114" spans="1:21" ht="10" customHeight="1" x14ac:dyDescent="0.25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</row>
    <row r="115" spans="1:21" ht="9" customHeight="1" x14ac:dyDescent="0.25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</row>
    <row r="116" spans="1:21" ht="9" customHeight="1" x14ac:dyDescent="0.25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</row>
    <row r="117" spans="1:21" x14ac:dyDescent="0.25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</row>
    <row r="118" spans="1:21" ht="9" customHeight="1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</row>
    <row r="119" spans="1:21" ht="9" customHeight="1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</row>
    <row r="120" spans="1:21" ht="9" customHeight="1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</row>
    <row r="121" spans="1:21" ht="9" customHeight="1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</row>
    <row r="122" spans="1:21" ht="9" customHeight="1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</row>
    <row r="123" spans="1:21" ht="9" customHeight="1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</row>
    <row r="124" spans="1:21" ht="9" customHeight="1" x14ac:dyDescent="0.25">
      <c r="A124" s="24"/>
      <c r="B124" s="24"/>
      <c r="C124" s="24"/>
      <c r="D124" s="24"/>
    </row>
    <row r="125" spans="1:21" ht="9" customHeight="1" x14ac:dyDescent="0.25">
      <c r="A125" s="24"/>
      <c r="B125" s="24"/>
      <c r="C125" s="24"/>
      <c r="D125" s="24"/>
    </row>
    <row r="126" spans="1:21" ht="9" customHeight="1" x14ac:dyDescent="0.25">
      <c r="A126" s="24"/>
      <c r="B126" s="24"/>
      <c r="C126" s="24"/>
      <c r="D126" s="24"/>
    </row>
    <row r="127" spans="1:21" ht="9" customHeight="1" x14ac:dyDescent="0.25">
      <c r="A127" s="24"/>
      <c r="B127" s="24"/>
      <c r="C127" s="24"/>
      <c r="D127" s="24"/>
    </row>
    <row r="128" spans="1:21" ht="9" customHeight="1" x14ac:dyDescent="0.25">
      <c r="A128" s="24"/>
      <c r="B128" s="24"/>
      <c r="C128" s="24"/>
      <c r="D128" s="24"/>
    </row>
    <row r="129" spans="1:4" ht="9" customHeight="1" x14ac:dyDescent="0.25">
      <c r="A129" s="24"/>
      <c r="B129" s="24"/>
      <c r="C129" s="24"/>
      <c r="D129" s="24"/>
    </row>
    <row r="130" spans="1:4" ht="9" customHeight="1" x14ac:dyDescent="0.25">
      <c r="A130" s="24"/>
      <c r="B130" s="24"/>
      <c r="C130" s="24"/>
      <c r="D130" s="24"/>
    </row>
    <row r="131" spans="1:4" ht="9" customHeight="1" x14ac:dyDescent="0.25">
      <c r="A131" s="24"/>
      <c r="B131" s="24"/>
      <c r="C131" s="24"/>
      <c r="D131" s="24"/>
    </row>
    <row r="132" spans="1:4" ht="9" customHeight="1" x14ac:dyDescent="0.25">
      <c r="A132" s="24"/>
      <c r="B132" s="24"/>
      <c r="C132" s="24"/>
      <c r="D132" s="24"/>
    </row>
    <row r="133" spans="1:4" ht="9" customHeight="1" x14ac:dyDescent="0.25">
      <c r="A133" s="24"/>
      <c r="B133" s="24"/>
      <c r="C133" s="24"/>
      <c r="D133" s="24"/>
    </row>
    <row r="134" spans="1:4" ht="9" customHeight="1" x14ac:dyDescent="0.25">
      <c r="A134" s="24"/>
      <c r="B134" s="24"/>
      <c r="C134" s="24"/>
      <c r="D134" s="24"/>
    </row>
    <row r="135" spans="1:4" ht="9" customHeight="1" x14ac:dyDescent="0.25">
      <c r="A135" s="24"/>
      <c r="B135" s="24"/>
      <c r="C135" s="24"/>
      <c r="D135" s="24"/>
    </row>
    <row r="136" spans="1:4" ht="9" customHeight="1" x14ac:dyDescent="0.25">
      <c r="A136" s="24"/>
      <c r="B136" s="24"/>
      <c r="C136" s="24"/>
      <c r="D136" s="24"/>
    </row>
    <row r="137" spans="1:4" ht="9" customHeight="1" x14ac:dyDescent="0.25">
      <c r="A137" s="24"/>
      <c r="B137" s="24"/>
      <c r="C137" s="24"/>
      <c r="D137" s="24"/>
    </row>
    <row r="138" spans="1:4" ht="9" customHeight="1" x14ac:dyDescent="0.25">
      <c r="A138" s="24"/>
      <c r="B138" s="24"/>
      <c r="C138" s="24"/>
      <c r="D138" s="24"/>
    </row>
    <row r="139" spans="1:4" ht="9" customHeight="1" x14ac:dyDescent="0.25">
      <c r="A139" s="24"/>
      <c r="B139" s="24"/>
      <c r="C139" s="24"/>
      <c r="D139" s="24"/>
    </row>
    <row r="140" spans="1:4" ht="9" customHeight="1" x14ac:dyDescent="0.25">
      <c r="A140" s="24"/>
      <c r="B140" s="24"/>
      <c r="C140" s="24"/>
      <c r="D140" s="24"/>
    </row>
    <row r="141" spans="1:4" ht="9" customHeight="1" x14ac:dyDescent="0.25">
      <c r="A141" s="24"/>
      <c r="B141" s="24"/>
      <c r="C141" s="24"/>
      <c r="D141" s="24"/>
    </row>
    <row r="142" spans="1:4" ht="9" customHeight="1" x14ac:dyDescent="0.25">
      <c r="A142" s="24"/>
      <c r="B142" s="24"/>
      <c r="C142" s="24"/>
      <c r="D142" s="24"/>
    </row>
    <row r="143" spans="1:4" ht="9" customHeight="1" x14ac:dyDescent="0.25">
      <c r="A143" s="24"/>
      <c r="B143" s="24"/>
      <c r="C143" s="24"/>
      <c r="D143" s="24"/>
    </row>
    <row r="144" spans="1:4" ht="9" customHeight="1" x14ac:dyDescent="0.25">
      <c r="A144" s="24"/>
      <c r="B144" s="24"/>
      <c r="C144" s="24"/>
      <c r="D144" s="24"/>
    </row>
    <row r="145" spans="1:4" ht="9" customHeight="1" x14ac:dyDescent="0.25">
      <c r="A145" s="24"/>
      <c r="B145" s="24"/>
      <c r="C145" s="24"/>
      <c r="D145" s="24"/>
    </row>
    <row r="146" spans="1:4" ht="9" customHeight="1" x14ac:dyDescent="0.25">
      <c r="A146" s="24"/>
      <c r="B146" s="24"/>
      <c r="C146" s="24"/>
      <c r="D146" s="24"/>
    </row>
    <row r="147" spans="1:4" ht="9" customHeight="1" x14ac:dyDescent="0.25">
      <c r="A147" s="24"/>
      <c r="B147" s="24"/>
      <c r="C147" s="24"/>
      <c r="D147" s="24"/>
    </row>
    <row r="148" spans="1:4" ht="9" customHeight="1" x14ac:dyDescent="0.25">
      <c r="A148" s="24"/>
      <c r="B148" s="24"/>
      <c r="C148" s="24"/>
      <c r="D148" s="24"/>
    </row>
    <row r="149" spans="1:4" ht="9" customHeight="1" x14ac:dyDescent="0.25">
      <c r="A149" s="24"/>
      <c r="B149" s="24"/>
      <c r="C149" s="24"/>
      <c r="D149" s="24"/>
    </row>
    <row r="150" spans="1:4" ht="9" customHeight="1" x14ac:dyDescent="0.25">
      <c r="A150" s="24"/>
      <c r="B150" s="24"/>
      <c r="C150" s="24"/>
      <c r="D150" s="24"/>
    </row>
    <row r="151" spans="1:4" ht="9" customHeight="1" x14ac:dyDescent="0.25">
      <c r="A151" s="24"/>
      <c r="B151" s="24"/>
      <c r="C151" s="24"/>
      <c r="D151" s="24"/>
    </row>
    <row r="152" spans="1:4" ht="9" customHeight="1" x14ac:dyDescent="0.25">
      <c r="A152" s="24"/>
      <c r="B152" s="24"/>
      <c r="C152" s="24"/>
      <c r="D152" s="24"/>
    </row>
    <row r="153" spans="1:4" ht="9" customHeight="1" x14ac:dyDescent="0.25">
      <c r="A153" s="24"/>
      <c r="B153" s="24"/>
      <c r="C153" s="24"/>
      <c r="D153" s="24"/>
    </row>
    <row r="154" spans="1:4" ht="9" customHeight="1" x14ac:dyDescent="0.25">
      <c r="A154" s="24"/>
      <c r="B154" s="24"/>
      <c r="C154" s="24"/>
      <c r="D154" s="24"/>
    </row>
    <row r="155" spans="1:4" ht="9" customHeight="1" x14ac:dyDescent="0.25">
      <c r="A155" s="24"/>
      <c r="B155" s="24"/>
      <c r="C155" s="24"/>
      <c r="D155" s="24"/>
    </row>
    <row r="156" spans="1:4" ht="9" customHeight="1" x14ac:dyDescent="0.25">
      <c r="A156" s="24"/>
      <c r="B156" s="24"/>
      <c r="C156" s="24"/>
      <c r="D156" s="24"/>
    </row>
    <row r="157" spans="1:4" ht="9" customHeight="1" x14ac:dyDescent="0.25">
      <c r="A157" s="24"/>
      <c r="B157" s="24"/>
      <c r="C157" s="24"/>
      <c r="D157" s="24"/>
    </row>
    <row r="158" spans="1:4" ht="9" customHeight="1" x14ac:dyDescent="0.25">
      <c r="A158" s="24"/>
      <c r="B158" s="24"/>
      <c r="C158" s="24"/>
      <c r="D158" s="24"/>
    </row>
    <row r="159" spans="1:4" ht="9" customHeight="1" x14ac:dyDescent="0.25">
      <c r="A159" s="24"/>
      <c r="B159" s="24"/>
      <c r="C159" s="24"/>
      <c r="D159" s="24"/>
    </row>
    <row r="160" spans="1:4" ht="9" customHeight="1" x14ac:dyDescent="0.25">
      <c r="A160" s="24"/>
      <c r="B160" s="24"/>
      <c r="C160" s="24"/>
      <c r="D160" s="24"/>
    </row>
    <row r="161" spans="1:4" ht="9" customHeight="1" x14ac:dyDescent="0.25">
      <c r="A161" s="24"/>
      <c r="B161" s="24"/>
      <c r="C161" s="24"/>
      <c r="D161" s="24"/>
    </row>
    <row r="162" spans="1:4" ht="9" customHeight="1" x14ac:dyDescent="0.25">
      <c r="A162" s="24"/>
      <c r="B162" s="24"/>
      <c r="C162" s="24"/>
      <c r="D162" s="24"/>
    </row>
    <row r="163" spans="1:4" ht="9" customHeight="1" x14ac:dyDescent="0.25">
      <c r="A163" s="24"/>
      <c r="B163" s="24"/>
      <c r="C163" s="24"/>
      <c r="D163" s="24"/>
    </row>
    <row r="164" spans="1:4" ht="9" customHeight="1" x14ac:dyDescent="0.25">
      <c r="A164" s="24"/>
      <c r="B164" s="24"/>
      <c r="C164" s="24"/>
      <c r="D164" s="24"/>
    </row>
    <row r="165" spans="1:4" ht="9" customHeight="1" x14ac:dyDescent="0.25">
      <c r="A165" s="24"/>
      <c r="B165" s="24"/>
      <c r="C165" s="24"/>
      <c r="D165" s="24"/>
    </row>
    <row r="166" spans="1:4" ht="9" customHeight="1" x14ac:dyDescent="0.25">
      <c r="A166" s="24"/>
      <c r="B166" s="24"/>
      <c r="C166" s="24"/>
      <c r="D166" s="24"/>
    </row>
    <row r="167" spans="1:4" ht="9" customHeight="1" x14ac:dyDescent="0.25">
      <c r="A167" s="24"/>
      <c r="B167" s="24"/>
      <c r="C167" s="24"/>
      <c r="D167" s="24"/>
    </row>
    <row r="168" spans="1:4" ht="9" customHeight="1" x14ac:dyDescent="0.25">
      <c r="A168" s="24"/>
      <c r="B168" s="24"/>
      <c r="C168" s="24"/>
      <c r="D168" s="24"/>
    </row>
    <row r="169" spans="1:4" ht="9" customHeight="1" x14ac:dyDescent="0.25">
      <c r="A169" s="24"/>
      <c r="B169" s="24"/>
      <c r="C169" s="24"/>
      <c r="D169" s="24"/>
    </row>
    <row r="170" spans="1:4" ht="9" customHeight="1" x14ac:dyDescent="0.25">
      <c r="A170" s="24"/>
      <c r="B170" s="24"/>
      <c r="C170" s="24"/>
      <c r="D170" s="24"/>
    </row>
    <row r="171" spans="1:4" ht="9" customHeight="1" x14ac:dyDescent="0.25">
      <c r="A171" s="24"/>
      <c r="B171" s="24"/>
      <c r="C171" s="24"/>
      <c r="D171" s="24"/>
    </row>
    <row r="172" spans="1:4" ht="9" customHeight="1" x14ac:dyDescent="0.25">
      <c r="A172" s="24"/>
      <c r="B172" s="24"/>
      <c r="C172" s="24"/>
      <c r="D172" s="24"/>
    </row>
    <row r="173" spans="1:4" ht="9" customHeight="1" x14ac:dyDescent="0.25">
      <c r="A173" s="24"/>
      <c r="B173" s="24"/>
      <c r="C173" s="24"/>
      <c r="D173" s="24"/>
    </row>
    <row r="174" spans="1:4" ht="10" customHeight="1" x14ac:dyDescent="0.3">
      <c r="A174" s="23"/>
      <c r="B174" s="24"/>
      <c r="C174" s="24"/>
    </row>
    <row r="188" ht="11.15" customHeight="1" x14ac:dyDescent="0.25"/>
  </sheetData>
  <mergeCells count="19">
    <mergeCell ref="A7:U7"/>
    <mergeCell ref="A2:U2"/>
    <mergeCell ref="A3:U3"/>
    <mergeCell ref="A4:U4"/>
    <mergeCell ref="A5:U5"/>
    <mergeCell ref="A6:U6"/>
    <mergeCell ref="M12:N12"/>
    <mergeCell ref="O12:P12"/>
    <mergeCell ref="Q12:R12"/>
    <mergeCell ref="A8:U8"/>
    <mergeCell ref="A9:U9"/>
    <mergeCell ref="A11:D11"/>
    <mergeCell ref="E11:F11"/>
    <mergeCell ref="G11:T11"/>
    <mergeCell ref="A12:D12"/>
    <mergeCell ref="E12:F12"/>
    <mergeCell ref="G12:H12"/>
    <mergeCell ref="I12:J12"/>
    <mergeCell ref="K12:L12"/>
  </mergeCells>
  <printOptions horizontalCentered="1"/>
  <pageMargins left="0.31496062992125984" right="0.19685039370078741" top="0.39370078740157483" bottom="0.23622047244094491" header="0" footer="0.23622047244094491"/>
  <pageSetup scale="91" firstPageNumber="8" fitToHeight="0" orientation="landscape" useFirstPageNumber="1" r:id="rId1"/>
  <headerFooter>
    <oddFooter>&amp;R&amp;8&amp;P</oddFooter>
  </headerFooter>
  <rowBreaks count="2" manualBreakCount="2">
    <brk id="32" max="20" man="1"/>
    <brk id="66" max="20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syncVertical="1" syncRef="A94" transitionEvaluation="1" codeName="Hoja16">
    <pageSetUpPr fitToPage="1"/>
  </sheetPr>
  <dimension ref="A1:W188"/>
  <sheetViews>
    <sheetView showGridLines="0" view="pageBreakPreview" topLeftCell="A94" zoomScaleNormal="75" zoomScaleSheetLayoutView="100" workbookViewId="0">
      <selection activeCell="U100" sqref="U100"/>
    </sheetView>
  </sheetViews>
  <sheetFormatPr baseColWidth="10" defaultColWidth="6.7265625" defaultRowHeight="12.5" x14ac:dyDescent="0.25"/>
  <cols>
    <col min="1" max="1" width="2.453125" style="25" customWidth="1"/>
    <col min="2" max="2" width="2.7265625" style="25" customWidth="1"/>
    <col min="3" max="3" width="3.26953125" style="25" customWidth="1"/>
    <col min="4" max="4" width="8" style="25" customWidth="1"/>
    <col min="5" max="6" width="7.1796875" style="25" customWidth="1"/>
    <col min="7" max="7" width="7" style="25" customWidth="1"/>
    <col min="8" max="8" width="7.26953125" style="25" customWidth="1"/>
    <col min="9" max="19" width="6.453125" style="25" customWidth="1"/>
    <col min="20" max="20" width="7.81640625" style="25" customWidth="1"/>
    <col min="21" max="21" width="9.453125" style="25" customWidth="1"/>
    <col min="22" max="22" width="11.54296875" style="25" bestFit="1" customWidth="1"/>
    <col min="23" max="16384" width="6.7265625" style="25"/>
  </cols>
  <sheetData>
    <row r="1" spans="1:22" ht="12" customHeight="1" x14ac:dyDescent="0.25"/>
    <row r="2" spans="1:22" ht="12" customHeight="1" x14ac:dyDescent="0.25">
      <c r="A2" s="722" t="s">
        <v>56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  <c r="Q2" s="722"/>
      <c r="R2" s="722"/>
      <c r="S2" s="722"/>
      <c r="T2" s="722"/>
      <c r="U2" s="722"/>
    </row>
    <row r="3" spans="1:22" ht="13.5" customHeight="1" x14ac:dyDescent="0.25">
      <c r="A3" s="722" t="s">
        <v>37</v>
      </c>
      <c r="B3" s="722"/>
      <c r="C3" s="722"/>
      <c r="D3" s="722"/>
      <c r="E3" s="722"/>
      <c r="F3" s="722"/>
      <c r="G3" s="722"/>
      <c r="H3" s="722"/>
      <c r="I3" s="722"/>
      <c r="J3" s="722"/>
      <c r="K3" s="722"/>
      <c r="L3" s="722"/>
      <c r="M3" s="722"/>
      <c r="N3" s="722"/>
      <c r="O3" s="722"/>
      <c r="P3" s="722"/>
      <c r="Q3" s="722"/>
      <c r="R3" s="722"/>
      <c r="S3" s="722"/>
      <c r="T3" s="722"/>
      <c r="U3" s="722"/>
    </row>
    <row r="4" spans="1:22" ht="12" customHeight="1" x14ac:dyDescent="0.25">
      <c r="A4" s="723"/>
      <c r="B4" s="723"/>
      <c r="C4" s="723"/>
      <c r="D4" s="723"/>
      <c r="E4" s="723"/>
      <c r="F4" s="723"/>
      <c r="G4" s="723"/>
      <c r="H4" s="723"/>
      <c r="I4" s="723"/>
      <c r="J4" s="723"/>
      <c r="K4" s="723"/>
      <c r="L4" s="723"/>
      <c r="M4" s="723"/>
      <c r="N4" s="723"/>
      <c r="O4" s="723"/>
      <c r="P4" s="723"/>
      <c r="Q4" s="723"/>
      <c r="R4" s="723"/>
      <c r="S4" s="723"/>
      <c r="T4" s="723"/>
      <c r="U4" s="723"/>
    </row>
    <row r="5" spans="1:22" ht="12" customHeight="1" x14ac:dyDescent="0.25">
      <c r="A5" s="724" t="s">
        <v>302</v>
      </c>
      <c r="B5" s="724"/>
      <c r="C5" s="724"/>
      <c r="D5" s="724"/>
      <c r="E5" s="724"/>
      <c r="F5" s="724"/>
      <c r="G5" s="724"/>
      <c r="H5" s="724"/>
      <c r="I5" s="724"/>
      <c r="J5" s="724"/>
      <c r="K5" s="724"/>
      <c r="L5" s="724"/>
      <c r="M5" s="724"/>
      <c r="N5" s="724"/>
      <c r="O5" s="724"/>
      <c r="P5" s="724"/>
      <c r="Q5" s="724"/>
      <c r="R5" s="724"/>
      <c r="S5" s="724"/>
      <c r="T5" s="724"/>
      <c r="U5" s="724"/>
    </row>
    <row r="6" spans="1:22" ht="12" customHeight="1" x14ac:dyDescent="0.25">
      <c r="A6" s="725"/>
      <c r="B6" s="725"/>
      <c r="C6" s="725"/>
      <c r="D6" s="725"/>
      <c r="E6" s="725"/>
      <c r="F6" s="725"/>
      <c r="G6" s="725"/>
      <c r="H6" s="725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  <c r="T6" s="725"/>
      <c r="U6" s="725"/>
    </row>
    <row r="7" spans="1:22" ht="12" customHeight="1" x14ac:dyDescent="0.25">
      <c r="A7" s="721" t="s">
        <v>38</v>
      </c>
      <c r="B7" s="721"/>
      <c r="C7" s="721"/>
      <c r="D7" s="721"/>
      <c r="E7" s="721"/>
      <c r="F7" s="721"/>
      <c r="G7" s="721"/>
      <c r="H7" s="721"/>
      <c r="I7" s="721"/>
      <c r="J7" s="721"/>
      <c r="K7" s="721"/>
      <c r="L7" s="721"/>
      <c r="M7" s="721"/>
      <c r="N7" s="721"/>
      <c r="O7" s="721"/>
      <c r="P7" s="721"/>
      <c r="Q7" s="721"/>
      <c r="R7" s="721"/>
      <c r="S7" s="721"/>
      <c r="T7" s="721"/>
      <c r="U7" s="721"/>
    </row>
    <row r="8" spans="1:22" ht="12" customHeight="1" x14ac:dyDescent="0.25">
      <c r="A8" s="721"/>
      <c r="B8" s="721"/>
      <c r="C8" s="721"/>
      <c r="D8" s="721"/>
      <c r="E8" s="721"/>
      <c r="F8" s="721"/>
      <c r="G8" s="721"/>
      <c r="H8" s="721"/>
      <c r="I8" s="721"/>
      <c r="J8" s="721"/>
      <c r="K8" s="721"/>
      <c r="L8" s="721"/>
      <c r="M8" s="721"/>
      <c r="N8" s="721"/>
      <c r="O8" s="721"/>
      <c r="P8" s="721"/>
      <c r="Q8" s="721"/>
      <c r="R8" s="721"/>
      <c r="S8" s="721"/>
      <c r="T8" s="721"/>
      <c r="U8" s="721"/>
    </row>
    <row r="9" spans="1:22" ht="12" customHeight="1" x14ac:dyDescent="0.25">
      <c r="A9" s="721"/>
      <c r="B9" s="721"/>
      <c r="C9" s="721"/>
      <c r="D9" s="721"/>
      <c r="E9" s="721"/>
      <c r="F9" s="721"/>
      <c r="G9" s="721"/>
      <c r="H9" s="721"/>
      <c r="I9" s="721"/>
      <c r="J9" s="721"/>
      <c r="K9" s="721"/>
      <c r="L9" s="721"/>
      <c r="M9" s="721"/>
      <c r="N9" s="721"/>
      <c r="O9" s="721"/>
      <c r="P9" s="721"/>
      <c r="Q9" s="721"/>
      <c r="R9" s="721"/>
      <c r="S9" s="721"/>
      <c r="T9" s="721"/>
      <c r="U9" s="721"/>
    </row>
    <row r="10" spans="1:22" ht="12" customHeight="1" thickBot="1" x14ac:dyDescent="0.3">
      <c r="A10" s="248"/>
      <c r="B10" s="248"/>
      <c r="C10" s="248"/>
      <c r="D10" s="248"/>
      <c r="E10" s="249">
        <v>2</v>
      </c>
      <c r="F10" s="249">
        <v>3</v>
      </c>
      <c r="G10" s="249">
        <v>4</v>
      </c>
      <c r="H10" s="249">
        <v>5</v>
      </c>
      <c r="I10" s="249">
        <v>6</v>
      </c>
      <c r="J10" s="249">
        <v>7</v>
      </c>
      <c r="K10" s="249">
        <v>8</v>
      </c>
      <c r="L10" s="249">
        <v>9</v>
      </c>
      <c r="M10" s="249">
        <v>10</v>
      </c>
      <c r="N10" s="249">
        <v>11</v>
      </c>
      <c r="O10" s="249">
        <v>12</v>
      </c>
      <c r="P10" s="249">
        <v>13</v>
      </c>
      <c r="Q10" s="249">
        <v>14</v>
      </c>
      <c r="R10" s="249">
        <v>15</v>
      </c>
      <c r="S10" s="249">
        <v>16</v>
      </c>
      <c r="T10" s="249">
        <v>17</v>
      </c>
      <c r="U10" s="248"/>
    </row>
    <row r="11" spans="1:22" s="23" customFormat="1" ht="11.15" customHeight="1" x14ac:dyDescent="0.3">
      <c r="A11" s="727" t="s">
        <v>39</v>
      </c>
      <c r="B11" s="728"/>
      <c r="C11" s="728"/>
      <c r="D11" s="728"/>
      <c r="E11" s="729" t="s">
        <v>40</v>
      </c>
      <c r="F11" s="730"/>
      <c r="G11" s="729" t="s">
        <v>41</v>
      </c>
      <c r="H11" s="731"/>
      <c r="I11" s="731"/>
      <c r="J11" s="731"/>
      <c r="K11" s="731"/>
      <c r="L11" s="731"/>
      <c r="M11" s="731"/>
      <c r="N11" s="731"/>
      <c r="O11" s="731"/>
      <c r="P11" s="731"/>
      <c r="Q11" s="731"/>
      <c r="R11" s="731"/>
      <c r="S11" s="731"/>
      <c r="T11" s="731"/>
      <c r="U11" s="27"/>
    </row>
    <row r="12" spans="1:22" s="23" customFormat="1" ht="11.15" customHeight="1" x14ac:dyDescent="0.3">
      <c r="A12" s="734" t="s">
        <v>42</v>
      </c>
      <c r="B12" s="735"/>
      <c r="C12" s="735"/>
      <c r="D12" s="735"/>
      <c r="E12" s="736" t="s">
        <v>43</v>
      </c>
      <c r="F12" s="737"/>
      <c r="G12" s="738" t="s">
        <v>44</v>
      </c>
      <c r="H12" s="733"/>
      <c r="I12" s="732" t="s">
        <v>45</v>
      </c>
      <c r="J12" s="733"/>
      <c r="K12" s="732" t="s">
        <v>46</v>
      </c>
      <c r="L12" s="733"/>
      <c r="M12" s="732" t="s">
        <v>47</v>
      </c>
      <c r="N12" s="733"/>
      <c r="O12" s="732" t="s">
        <v>48</v>
      </c>
      <c r="P12" s="733"/>
      <c r="Q12" s="732" t="s">
        <v>49</v>
      </c>
      <c r="R12" s="733"/>
      <c r="S12" s="410" t="s">
        <v>50</v>
      </c>
      <c r="T12" s="411"/>
      <c r="U12" s="412" t="s">
        <v>8</v>
      </c>
    </row>
    <row r="13" spans="1:22" s="23" customFormat="1" ht="11.15" customHeight="1" thickBot="1" x14ac:dyDescent="0.35">
      <c r="A13" s="28"/>
      <c r="B13" s="29"/>
      <c r="C13" s="29"/>
      <c r="D13" s="29"/>
      <c r="E13" s="413" t="s">
        <v>51</v>
      </c>
      <c r="F13" s="414" t="s">
        <v>52</v>
      </c>
      <c r="G13" s="415" t="s">
        <v>51</v>
      </c>
      <c r="H13" s="415" t="s">
        <v>52</v>
      </c>
      <c r="I13" s="415" t="s">
        <v>51</v>
      </c>
      <c r="J13" s="415" t="s">
        <v>52</v>
      </c>
      <c r="K13" s="415" t="s">
        <v>51</v>
      </c>
      <c r="L13" s="415" t="s">
        <v>52</v>
      </c>
      <c r="M13" s="415" t="s">
        <v>51</v>
      </c>
      <c r="N13" s="415" t="s">
        <v>52</v>
      </c>
      <c r="O13" s="415" t="s">
        <v>51</v>
      </c>
      <c r="P13" s="415" t="s">
        <v>52</v>
      </c>
      <c r="Q13" s="415" t="s">
        <v>51</v>
      </c>
      <c r="R13" s="415" t="s">
        <v>52</v>
      </c>
      <c r="S13" s="415" t="s">
        <v>51</v>
      </c>
      <c r="T13" s="416" t="s">
        <v>52</v>
      </c>
      <c r="U13" s="32"/>
    </row>
    <row r="14" spans="1:22" ht="10.5" customHeight="1" x14ac:dyDescent="0.25">
      <c r="A14" s="37"/>
      <c r="B14" s="38" t="s">
        <v>301</v>
      </c>
      <c r="C14" s="38"/>
      <c r="D14" s="38"/>
      <c r="E14" s="189">
        <v>0</v>
      </c>
      <c r="F14" s="191">
        <v>0</v>
      </c>
      <c r="G14" s="190">
        <v>0</v>
      </c>
      <c r="H14" s="190">
        <v>0</v>
      </c>
      <c r="I14" s="190">
        <v>0</v>
      </c>
      <c r="J14" s="190">
        <v>0</v>
      </c>
      <c r="K14" s="190">
        <v>0</v>
      </c>
      <c r="L14" s="190">
        <v>0</v>
      </c>
      <c r="M14" s="190">
        <v>0</v>
      </c>
      <c r="N14" s="190">
        <v>0</v>
      </c>
      <c r="O14" s="190">
        <v>0</v>
      </c>
      <c r="P14" s="190">
        <v>0</v>
      </c>
      <c r="Q14" s="190">
        <v>0</v>
      </c>
      <c r="R14" s="190">
        <v>0</v>
      </c>
      <c r="S14" s="190">
        <v>0</v>
      </c>
      <c r="T14" s="222">
        <v>0</v>
      </c>
      <c r="U14" s="223">
        <f>SUM(E14:T14)</f>
        <v>0</v>
      </c>
      <c r="V14" s="47"/>
    </row>
    <row r="15" spans="1:22" ht="10.5" customHeight="1" x14ac:dyDescent="0.25">
      <c r="A15" s="40"/>
      <c r="B15" s="24">
        <v>16</v>
      </c>
      <c r="C15" s="24"/>
      <c r="D15" s="24"/>
      <c r="E15" s="193">
        <v>0</v>
      </c>
      <c r="F15" s="195">
        <v>0</v>
      </c>
      <c r="G15" s="194">
        <v>0</v>
      </c>
      <c r="H15" s="194">
        <v>0</v>
      </c>
      <c r="I15" s="194">
        <v>0</v>
      </c>
      <c r="J15" s="194">
        <v>0</v>
      </c>
      <c r="K15" s="194">
        <v>0</v>
      </c>
      <c r="L15" s="194">
        <v>0</v>
      </c>
      <c r="M15" s="194">
        <v>0</v>
      </c>
      <c r="N15" s="194">
        <v>0</v>
      </c>
      <c r="O15" s="194">
        <v>0</v>
      </c>
      <c r="P15" s="194">
        <v>0</v>
      </c>
      <c r="Q15" s="194">
        <v>0</v>
      </c>
      <c r="R15" s="194">
        <v>0</v>
      </c>
      <c r="S15" s="194">
        <v>0</v>
      </c>
      <c r="T15" s="221">
        <v>0</v>
      </c>
      <c r="U15" s="192">
        <f t="shared" ref="U15:U63" si="0">SUM(E15:T15)</f>
        <v>0</v>
      </c>
      <c r="V15" s="47"/>
    </row>
    <row r="16" spans="1:22" ht="10.5" customHeight="1" x14ac:dyDescent="0.25">
      <c r="A16" s="37"/>
      <c r="B16" s="38">
        <v>17</v>
      </c>
      <c r="C16" s="38"/>
      <c r="D16" s="38"/>
      <c r="E16" s="189">
        <v>0</v>
      </c>
      <c r="F16" s="191">
        <v>0</v>
      </c>
      <c r="G16" s="190">
        <v>0</v>
      </c>
      <c r="H16" s="190">
        <v>0</v>
      </c>
      <c r="I16" s="190">
        <v>0</v>
      </c>
      <c r="J16" s="190">
        <v>0</v>
      </c>
      <c r="K16" s="190">
        <v>0</v>
      </c>
      <c r="L16" s="190">
        <v>0</v>
      </c>
      <c r="M16" s="190">
        <v>0</v>
      </c>
      <c r="N16" s="190">
        <v>0</v>
      </c>
      <c r="O16" s="190">
        <v>0</v>
      </c>
      <c r="P16" s="190">
        <v>0</v>
      </c>
      <c r="Q16" s="190">
        <v>0</v>
      </c>
      <c r="R16" s="190">
        <v>0</v>
      </c>
      <c r="S16" s="190">
        <v>0</v>
      </c>
      <c r="T16" s="222">
        <v>0</v>
      </c>
      <c r="U16" s="223">
        <f t="shared" si="0"/>
        <v>0</v>
      </c>
      <c r="V16" s="47"/>
    </row>
    <row r="17" spans="1:22" ht="10.5" customHeight="1" x14ac:dyDescent="0.25">
      <c r="A17" s="40"/>
      <c r="B17" s="24">
        <v>18</v>
      </c>
      <c r="C17" s="24"/>
      <c r="D17" s="24"/>
      <c r="E17" s="193">
        <v>0</v>
      </c>
      <c r="F17" s="195">
        <v>0</v>
      </c>
      <c r="G17" s="194">
        <v>0</v>
      </c>
      <c r="H17" s="194">
        <v>0</v>
      </c>
      <c r="I17" s="194">
        <v>0</v>
      </c>
      <c r="J17" s="194">
        <v>0</v>
      </c>
      <c r="K17" s="194">
        <v>0</v>
      </c>
      <c r="L17" s="194">
        <v>0</v>
      </c>
      <c r="M17" s="194">
        <v>0</v>
      </c>
      <c r="N17" s="194">
        <v>0</v>
      </c>
      <c r="O17" s="194">
        <v>0</v>
      </c>
      <c r="P17" s="194">
        <v>0</v>
      </c>
      <c r="Q17" s="194">
        <v>0</v>
      </c>
      <c r="R17" s="194">
        <v>0</v>
      </c>
      <c r="S17" s="194">
        <v>0</v>
      </c>
      <c r="T17" s="221">
        <v>0</v>
      </c>
      <c r="U17" s="192">
        <f t="shared" si="0"/>
        <v>0</v>
      </c>
      <c r="V17" s="47"/>
    </row>
    <row r="18" spans="1:22" ht="10.5" customHeight="1" x14ac:dyDescent="0.25">
      <c r="A18" s="37"/>
      <c r="B18" s="38">
        <v>19</v>
      </c>
      <c r="C18" s="38"/>
      <c r="D18" s="38"/>
      <c r="E18" s="189">
        <v>0</v>
      </c>
      <c r="F18" s="191">
        <v>0</v>
      </c>
      <c r="G18" s="190">
        <v>0</v>
      </c>
      <c r="H18" s="190">
        <v>0</v>
      </c>
      <c r="I18" s="190">
        <v>0</v>
      </c>
      <c r="J18" s="190">
        <v>0</v>
      </c>
      <c r="K18" s="190">
        <v>0</v>
      </c>
      <c r="L18" s="190">
        <v>0</v>
      </c>
      <c r="M18" s="190">
        <v>0</v>
      </c>
      <c r="N18" s="190">
        <v>0</v>
      </c>
      <c r="O18" s="190">
        <v>0</v>
      </c>
      <c r="P18" s="190">
        <v>0</v>
      </c>
      <c r="Q18" s="190">
        <v>0</v>
      </c>
      <c r="R18" s="190">
        <v>0</v>
      </c>
      <c r="S18" s="190">
        <v>0</v>
      </c>
      <c r="T18" s="222">
        <v>0</v>
      </c>
      <c r="U18" s="223">
        <f t="shared" si="0"/>
        <v>0</v>
      </c>
      <c r="V18" s="47"/>
    </row>
    <row r="19" spans="1:22" ht="10.5" customHeight="1" x14ac:dyDescent="0.25">
      <c r="A19" s="40"/>
      <c r="B19" s="24">
        <v>20</v>
      </c>
      <c r="C19" s="24"/>
      <c r="D19" s="24"/>
      <c r="E19" s="193">
        <v>0</v>
      </c>
      <c r="F19" s="195">
        <v>0</v>
      </c>
      <c r="G19" s="194">
        <v>0</v>
      </c>
      <c r="H19" s="194">
        <v>0</v>
      </c>
      <c r="I19" s="194">
        <v>0</v>
      </c>
      <c r="J19" s="194">
        <v>0</v>
      </c>
      <c r="K19" s="194">
        <v>0</v>
      </c>
      <c r="L19" s="194">
        <v>0</v>
      </c>
      <c r="M19" s="194">
        <v>0</v>
      </c>
      <c r="N19" s="194">
        <v>0</v>
      </c>
      <c r="O19" s="194">
        <v>0</v>
      </c>
      <c r="P19" s="194">
        <v>0</v>
      </c>
      <c r="Q19" s="194">
        <v>0</v>
      </c>
      <c r="R19" s="194">
        <v>0</v>
      </c>
      <c r="S19" s="194">
        <v>0</v>
      </c>
      <c r="T19" s="221">
        <v>0</v>
      </c>
      <c r="U19" s="192">
        <f t="shared" si="0"/>
        <v>0</v>
      </c>
      <c r="V19" s="47"/>
    </row>
    <row r="20" spans="1:22" ht="10.5" customHeight="1" x14ac:dyDescent="0.25">
      <c r="A20" s="37"/>
      <c r="B20" s="38">
        <v>21</v>
      </c>
      <c r="C20" s="38"/>
      <c r="D20" s="38"/>
      <c r="E20" s="189">
        <v>0</v>
      </c>
      <c r="F20" s="191">
        <v>0</v>
      </c>
      <c r="G20" s="190">
        <v>0</v>
      </c>
      <c r="H20" s="190">
        <v>0</v>
      </c>
      <c r="I20" s="190">
        <v>0</v>
      </c>
      <c r="J20" s="190">
        <v>0</v>
      </c>
      <c r="K20" s="190">
        <v>0</v>
      </c>
      <c r="L20" s="190">
        <v>0</v>
      </c>
      <c r="M20" s="190">
        <v>0</v>
      </c>
      <c r="N20" s="190">
        <v>0</v>
      </c>
      <c r="O20" s="190">
        <v>0</v>
      </c>
      <c r="P20" s="190">
        <v>0</v>
      </c>
      <c r="Q20" s="190">
        <v>0</v>
      </c>
      <c r="R20" s="190">
        <v>0</v>
      </c>
      <c r="S20" s="190">
        <v>0</v>
      </c>
      <c r="T20" s="222">
        <v>0</v>
      </c>
      <c r="U20" s="223">
        <f t="shared" si="0"/>
        <v>0</v>
      </c>
      <c r="V20" s="47"/>
    </row>
    <row r="21" spans="1:22" ht="10.5" customHeight="1" x14ac:dyDescent="0.25">
      <c r="A21" s="40"/>
      <c r="B21" s="24">
        <v>22</v>
      </c>
      <c r="C21" s="24"/>
      <c r="D21" s="24"/>
      <c r="E21" s="193">
        <v>0</v>
      </c>
      <c r="F21" s="195">
        <v>0</v>
      </c>
      <c r="G21" s="194">
        <v>0</v>
      </c>
      <c r="H21" s="194">
        <v>0</v>
      </c>
      <c r="I21" s="194">
        <v>0</v>
      </c>
      <c r="J21" s="194">
        <v>0</v>
      </c>
      <c r="K21" s="194">
        <v>0</v>
      </c>
      <c r="L21" s="194">
        <v>0</v>
      </c>
      <c r="M21" s="194">
        <v>0</v>
      </c>
      <c r="N21" s="194">
        <v>0</v>
      </c>
      <c r="O21" s="194">
        <v>0</v>
      </c>
      <c r="P21" s="194">
        <v>0</v>
      </c>
      <c r="Q21" s="194">
        <v>0</v>
      </c>
      <c r="R21" s="194">
        <v>0</v>
      </c>
      <c r="S21" s="194">
        <v>0</v>
      </c>
      <c r="T21" s="221">
        <v>0</v>
      </c>
      <c r="U21" s="192">
        <f t="shared" si="0"/>
        <v>0</v>
      </c>
      <c r="V21" s="47"/>
    </row>
    <row r="22" spans="1:22" ht="10.5" customHeight="1" x14ac:dyDescent="0.25">
      <c r="A22" s="37"/>
      <c r="B22" s="38">
        <v>23</v>
      </c>
      <c r="C22" s="38"/>
      <c r="D22" s="38"/>
      <c r="E22" s="189">
        <v>0</v>
      </c>
      <c r="F22" s="191">
        <v>0</v>
      </c>
      <c r="G22" s="190">
        <v>0</v>
      </c>
      <c r="H22" s="190">
        <v>0</v>
      </c>
      <c r="I22" s="190">
        <v>0</v>
      </c>
      <c r="J22" s="190">
        <v>0</v>
      </c>
      <c r="K22" s="190">
        <v>0</v>
      </c>
      <c r="L22" s="190">
        <v>0</v>
      </c>
      <c r="M22" s="190">
        <v>0</v>
      </c>
      <c r="N22" s="190">
        <v>0</v>
      </c>
      <c r="O22" s="190">
        <v>0</v>
      </c>
      <c r="P22" s="190">
        <v>0</v>
      </c>
      <c r="Q22" s="190">
        <v>0</v>
      </c>
      <c r="R22" s="190">
        <v>0</v>
      </c>
      <c r="S22" s="190">
        <v>0</v>
      </c>
      <c r="T22" s="222">
        <v>0</v>
      </c>
      <c r="U22" s="223">
        <f t="shared" si="0"/>
        <v>0</v>
      </c>
      <c r="V22" s="47"/>
    </row>
    <row r="23" spans="1:22" ht="10.5" customHeight="1" x14ac:dyDescent="0.25">
      <c r="A23" s="40"/>
      <c r="B23" s="24">
        <v>24</v>
      </c>
      <c r="C23" s="24"/>
      <c r="D23" s="24"/>
      <c r="E23" s="193">
        <v>0</v>
      </c>
      <c r="F23" s="195">
        <v>0</v>
      </c>
      <c r="G23" s="194">
        <v>0</v>
      </c>
      <c r="H23" s="194">
        <v>0</v>
      </c>
      <c r="I23" s="194">
        <v>0</v>
      </c>
      <c r="J23" s="194">
        <v>0</v>
      </c>
      <c r="K23" s="194">
        <v>0</v>
      </c>
      <c r="L23" s="194">
        <v>0</v>
      </c>
      <c r="M23" s="194">
        <v>0</v>
      </c>
      <c r="N23" s="194">
        <v>0</v>
      </c>
      <c r="O23" s="194">
        <v>0</v>
      </c>
      <c r="P23" s="194">
        <v>0</v>
      </c>
      <c r="Q23" s="194">
        <v>0</v>
      </c>
      <c r="R23" s="194">
        <v>0</v>
      </c>
      <c r="S23" s="194">
        <v>0</v>
      </c>
      <c r="T23" s="221">
        <v>0</v>
      </c>
      <c r="U23" s="192">
        <f t="shared" si="0"/>
        <v>0</v>
      </c>
      <c r="V23" s="47"/>
    </row>
    <row r="24" spans="1:22" ht="10.5" customHeight="1" x14ac:dyDescent="0.25">
      <c r="A24" s="37"/>
      <c r="B24" s="38">
        <v>25</v>
      </c>
      <c r="C24" s="38"/>
      <c r="D24" s="38"/>
      <c r="E24" s="189">
        <v>0</v>
      </c>
      <c r="F24" s="191">
        <v>0</v>
      </c>
      <c r="G24" s="190">
        <v>0</v>
      </c>
      <c r="H24" s="190">
        <v>0</v>
      </c>
      <c r="I24" s="190">
        <v>0</v>
      </c>
      <c r="J24" s="190">
        <v>0</v>
      </c>
      <c r="K24" s="190">
        <v>0</v>
      </c>
      <c r="L24" s="190">
        <v>0</v>
      </c>
      <c r="M24" s="190">
        <v>0</v>
      </c>
      <c r="N24" s="190">
        <v>0</v>
      </c>
      <c r="O24" s="190">
        <v>0</v>
      </c>
      <c r="P24" s="190">
        <v>0</v>
      </c>
      <c r="Q24" s="190">
        <v>0</v>
      </c>
      <c r="R24" s="190">
        <v>0</v>
      </c>
      <c r="S24" s="190">
        <v>0</v>
      </c>
      <c r="T24" s="222">
        <v>0</v>
      </c>
      <c r="U24" s="223">
        <f t="shared" si="0"/>
        <v>0</v>
      </c>
      <c r="V24" s="47"/>
    </row>
    <row r="25" spans="1:22" ht="10.5" customHeight="1" x14ac:dyDescent="0.25">
      <c r="A25" s="40"/>
      <c r="B25" s="24">
        <v>26</v>
      </c>
      <c r="C25" s="24"/>
      <c r="D25" s="24"/>
      <c r="E25" s="193">
        <v>0</v>
      </c>
      <c r="F25" s="195">
        <v>0</v>
      </c>
      <c r="G25" s="194">
        <v>0</v>
      </c>
      <c r="H25" s="194">
        <v>0</v>
      </c>
      <c r="I25" s="194">
        <v>0</v>
      </c>
      <c r="J25" s="194">
        <v>0</v>
      </c>
      <c r="K25" s="194">
        <v>0</v>
      </c>
      <c r="L25" s="194">
        <v>0</v>
      </c>
      <c r="M25" s="194">
        <v>0</v>
      </c>
      <c r="N25" s="194">
        <v>0</v>
      </c>
      <c r="O25" s="194">
        <v>0</v>
      </c>
      <c r="P25" s="194">
        <v>0</v>
      </c>
      <c r="Q25" s="194">
        <v>0</v>
      </c>
      <c r="R25" s="194">
        <v>0</v>
      </c>
      <c r="S25" s="194">
        <v>0</v>
      </c>
      <c r="T25" s="221">
        <v>0</v>
      </c>
      <c r="U25" s="192">
        <f t="shared" si="0"/>
        <v>0</v>
      </c>
      <c r="V25" s="47"/>
    </row>
    <row r="26" spans="1:22" ht="10.5" customHeight="1" x14ac:dyDescent="0.25">
      <c r="A26" s="37"/>
      <c r="B26" s="38">
        <v>27</v>
      </c>
      <c r="C26" s="38"/>
      <c r="D26" s="38"/>
      <c r="E26" s="189">
        <v>0</v>
      </c>
      <c r="F26" s="191">
        <v>0</v>
      </c>
      <c r="G26" s="190">
        <v>0</v>
      </c>
      <c r="H26" s="190">
        <v>0</v>
      </c>
      <c r="I26" s="190">
        <v>0</v>
      </c>
      <c r="J26" s="190">
        <v>0</v>
      </c>
      <c r="K26" s="190">
        <v>0</v>
      </c>
      <c r="L26" s="190">
        <v>0</v>
      </c>
      <c r="M26" s="190">
        <v>0</v>
      </c>
      <c r="N26" s="190">
        <v>0</v>
      </c>
      <c r="O26" s="190">
        <v>0</v>
      </c>
      <c r="P26" s="190">
        <v>0</v>
      </c>
      <c r="Q26" s="190">
        <v>0</v>
      </c>
      <c r="R26" s="190">
        <v>0</v>
      </c>
      <c r="S26" s="190">
        <v>0</v>
      </c>
      <c r="T26" s="222">
        <v>0</v>
      </c>
      <c r="U26" s="223">
        <f t="shared" si="0"/>
        <v>0</v>
      </c>
      <c r="V26" s="47"/>
    </row>
    <row r="27" spans="1:22" ht="10.5" customHeight="1" x14ac:dyDescent="0.25">
      <c r="A27" s="40"/>
      <c r="B27" s="24">
        <v>28</v>
      </c>
      <c r="C27" s="24"/>
      <c r="D27" s="24"/>
      <c r="E27" s="193">
        <v>0</v>
      </c>
      <c r="F27" s="195">
        <v>0</v>
      </c>
      <c r="G27" s="194">
        <v>0</v>
      </c>
      <c r="H27" s="194">
        <v>0</v>
      </c>
      <c r="I27" s="194">
        <v>0</v>
      </c>
      <c r="J27" s="194">
        <v>0</v>
      </c>
      <c r="K27" s="194">
        <v>0</v>
      </c>
      <c r="L27" s="194">
        <v>0</v>
      </c>
      <c r="M27" s="194">
        <v>0</v>
      </c>
      <c r="N27" s="194">
        <v>0</v>
      </c>
      <c r="O27" s="194">
        <v>0</v>
      </c>
      <c r="P27" s="194">
        <v>0</v>
      </c>
      <c r="Q27" s="194">
        <v>0</v>
      </c>
      <c r="R27" s="194">
        <v>0</v>
      </c>
      <c r="S27" s="194">
        <v>0</v>
      </c>
      <c r="T27" s="224">
        <v>0</v>
      </c>
      <c r="U27" s="192">
        <f t="shared" si="0"/>
        <v>0</v>
      </c>
      <c r="V27" s="47"/>
    </row>
    <row r="28" spans="1:22" ht="10.5" customHeight="1" x14ac:dyDescent="0.25">
      <c r="A28" s="37"/>
      <c r="B28" s="38">
        <v>29</v>
      </c>
      <c r="C28" s="38"/>
      <c r="D28" s="38"/>
      <c r="E28" s="189">
        <v>0</v>
      </c>
      <c r="F28" s="191">
        <v>0</v>
      </c>
      <c r="G28" s="190">
        <v>0</v>
      </c>
      <c r="H28" s="190">
        <v>0</v>
      </c>
      <c r="I28" s="190">
        <v>0</v>
      </c>
      <c r="J28" s="190">
        <v>0</v>
      </c>
      <c r="K28" s="190">
        <v>0</v>
      </c>
      <c r="L28" s="190">
        <v>0</v>
      </c>
      <c r="M28" s="190">
        <v>0</v>
      </c>
      <c r="N28" s="190">
        <v>0</v>
      </c>
      <c r="O28" s="190">
        <v>0</v>
      </c>
      <c r="P28" s="190">
        <v>0</v>
      </c>
      <c r="Q28" s="190">
        <v>0</v>
      </c>
      <c r="R28" s="190">
        <v>0</v>
      </c>
      <c r="S28" s="190">
        <v>0</v>
      </c>
      <c r="T28" s="225">
        <v>0</v>
      </c>
      <c r="U28" s="223">
        <f t="shared" si="0"/>
        <v>0</v>
      </c>
      <c r="V28" s="47"/>
    </row>
    <row r="29" spans="1:22" ht="10.5" customHeight="1" x14ac:dyDescent="0.25">
      <c r="A29" s="40"/>
      <c r="B29" s="24">
        <v>30</v>
      </c>
      <c r="C29" s="24"/>
      <c r="D29" s="24"/>
      <c r="E29" s="193">
        <v>0</v>
      </c>
      <c r="F29" s="195">
        <v>0</v>
      </c>
      <c r="G29" s="194">
        <v>0</v>
      </c>
      <c r="H29" s="194">
        <v>0</v>
      </c>
      <c r="I29" s="194">
        <v>0</v>
      </c>
      <c r="J29" s="194">
        <v>0</v>
      </c>
      <c r="K29" s="194">
        <v>0</v>
      </c>
      <c r="L29" s="194">
        <v>0</v>
      </c>
      <c r="M29" s="194">
        <v>0</v>
      </c>
      <c r="N29" s="194">
        <v>0</v>
      </c>
      <c r="O29" s="194">
        <v>0</v>
      </c>
      <c r="P29" s="194">
        <v>0</v>
      </c>
      <c r="Q29" s="194">
        <v>0</v>
      </c>
      <c r="R29" s="194">
        <v>0</v>
      </c>
      <c r="S29" s="194">
        <v>0</v>
      </c>
      <c r="T29" s="224">
        <v>0</v>
      </c>
      <c r="U29" s="192">
        <f t="shared" si="0"/>
        <v>0</v>
      </c>
      <c r="V29" s="47"/>
    </row>
    <row r="30" spans="1:22" ht="10.5" customHeight="1" x14ac:dyDescent="0.25">
      <c r="A30" s="37"/>
      <c r="B30" s="38">
        <v>31</v>
      </c>
      <c r="C30" s="38"/>
      <c r="D30" s="38"/>
      <c r="E30" s="189">
        <v>0</v>
      </c>
      <c r="F30" s="191">
        <v>0</v>
      </c>
      <c r="G30" s="190">
        <v>0</v>
      </c>
      <c r="H30" s="190">
        <v>0</v>
      </c>
      <c r="I30" s="190">
        <v>0</v>
      </c>
      <c r="J30" s="190">
        <v>0</v>
      </c>
      <c r="K30" s="190">
        <v>0</v>
      </c>
      <c r="L30" s="190">
        <v>0</v>
      </c>
      <c r="M30" s="190">
        <v>0</v>
      </c>
      <c r="N30" s="190">
        <v>0</v>
      </c>
      <c r="O30" s="190">
        <v>0</v>
      </c>
      <c r="P30" s="190">
        <v>0</v>
      </c>
      <c r="Q30" s="190">
        <v>0</v>
      </c>
      <c r="R30" s="190">
        <v>0</v>
      </c>
      <c r="S30" s="190">
        <v>23</v>
      </c>
      <c r="T30" s="225">
        <v>15</v>
      </c>
      <c r="U30" s="223">
        <f t="shared" si="0"/>
        <v>38</v>
      </c>
      <c r="V30" s="47"/>
    </row>
    <row r="31" spans="1:22" ht="10.5" customHeight="1" x14ac:dyDescent="0.25">
      <c r="A31" s="40"/>
      <c r="B31" s="24">
        <v>32</v>
      </c>
      <c r="C31" s="24"/>
      <c r="D31" s="24"/>
      <c r="E31" s="193">
        <v>0</v>
      </c>
      <c r="F31" s="195">
        <v>0</v>
      </c>
      <c r="G31" s="194">
        <v>0</v>
      </c>
      <c r="H31" s="194">
        <v>0</v>
      </c>
      <c r="I31" s="194">
        <v>0</v>
      </c>
      <c r="J31" s="194">
        <v>0</v>
      </c>
      <c r="K31" s="194">
        <v>0</v>
      </c>
      <c r="L31" s="194">
        <v>0</v>
      </c>
      <c r="M31" s="194">
        <v>0</v>
      </c>
      <c r="N31" s="194">
        <v>0</v>
      </c>
      <c r="O31" s="194">
        <v>0</v>
      </c>
      <c r="P31" s="194">
        <v>0</v>
      </c>
      <c r="Q31" s="194">
        <v>0</v>
      </c>
      <c r="R31" s="194">
        <v>0</v>
      </c>
      <c r="S31" s="194">
        <v>87</v>
      </c>
      <c r="T31" s="224">
        <v>53</v>
      </c>
      <c r="U31" s="192">
        <f t="shared" si="0"/>
        <v>140</v>
      </c>
      <c r="V31" s="47"/>
    </row>
    <row r="32" spans="1:22" ht="10.5" customHeight="1" thickBot="1" x14ac:dyDescent="0.3">
      <c r="A32" s="41"/>
      <c r="B32" s="42">
        <v>33</v>
      </c>
      <c r="C32" s="42"/>
      <c r="D32" s="42"/>
      <c r="E32" s="226">
        <v>0</v>
      </c>
      <c r="F32" s="227">
        <v>0</v>
      </c>
      <c r="G32" s="228">
        <v>0</v>
      </c>
      <c r="H32" s="228">
        <v>0</v>
      </c>
      <c r="I32" s="228">
        <v>0</v>
      </c>
      <c r="J32" s="228">
        <v>0</v>
      </c>
      <c r="K32" s="228">
        <v>0</v>
      </c>
      <c r="L32" s="228">
        <v>0</v>
      </c>
      <c r="M32" s="228">
        <v>0</v>
      </c>
      <c r="N32" s="228">
        <v>0</v>
      </c>
      <c r="O32" s="228">
        <v>0</v>
      </c>
      <c r="P32" s="228">
        <v>0</v>
      </c>
      <c r="Q32" s="228">
        <v>0</v>
      </c>
      <c r="R32" s="228">
        <v>0</v>
      </c>
      <c r="S32" s="228">
        <v>272</v>
      </c>
      <c r="T32" s="229">
        <v>225</v>
      </c>
      <c r="U32" s="206">
        <f t="shared" si="0"/>
        <v>497</v>
      </c>
      <c r="V32" s="47"/>
    </row>
    <row r="33" spans="1:22" ht="10.5" customHeight="1" x14ac:dyDescent="0.25">
      <c r="A33" s="40"/>
      <c r="B33" s="24">
        <v>34</v>
      </c>
      <c r="C33" s="24"/>
      <c r="D33" s="24"/>
      <c r="E33" s="193">
        <v>0</v>
      </c>
      <c r="F33" s="195">
        <v>0</v>
      </c>
      <c r="G33" s="194">
        <v>0</v>
      </c>
      <c r="H33" s="194">
        <v>0</v>
      </c>
      <c r="I33" s="194">
        <v>0</v>
      </c>
      <c r="J33" s="194">
        <v>0</v>
      </c>
      <c r="K33" s="194">
        <v>0</v>
      </c>
      <c r="L33" s="194">
        <v>0</v>
      </c>
      <c r="M33" s="194">
        <v>0</v>
      </c>
      <c r="N33" s="194">
        <v>0</v>
      </c>
      <c r="O33" s="194">
        <v>0</v>
      </c>
      <c r="P33" s="194">
        <v>0</v>
      </c>
      <c r="Q33" s="194">
        <v>0</v>
      </c>
      <c r="R33" s="194">
        <v>0</v>
      </c>
      <c r="S33" s="194">
        <v>459</v>
      </c>
      <c r="T33" s="221">
        <v>420</v>
      </c>
      <c r="U33" s="192">
        <f t="shared" si="0"/>
        <v>879</v>
      </c>
      <c r="V33" s="47"/>
    </row>
    <row r="34" spans="1:22" ht="10.5" customHeight="1" x14ac:dyDescent="0.25">
      <c r="A34" s="37"/>
      <c r="B34" s="38">
        <v>35</v>
      </c>
      <c r="C34" s="38"/>
      <c r="D34" s="38"/>
      <c r="E34" s="189">
        <v>0</v>
      </c>
      <c r="F34" s="191">
        <v>0</v>
      </c>
      <c r="G34" s="190">
        <v>0</v>
      </c>
      <c r="H34" s="190">
        <v>0</v>
      </c>
      <c r="I34" s="190">
        <v>0</v>
      </c>
      <c r="J34" s="190">
        <v>0</v>
      </c>
      <c r="K34" s="190">
        <v>0</v>
      </c>
      <c r="L34" s="190">
        <v>0</v>
      </c>
      <c r="M34" s="190">
        <v>0</v>
      </c>
      <c r="N34" s="190">
        <v>0</v>
      </c>
      <c r="O34" s="190">
        <v>0</v>
      </c>
      <c r="P34" s="190">
        <v>0</v>
      </c>
      <c r="Q34" s="190">
        <v>0</v>
      </c>
      <c r="R34" s="190">
        <v>0</v>
      </c>
      <c r="S34" s="190">
        <v>488</v>
      </c>
      <c r="T34" s="222">
        <v>440</v>
      </c>
      <c r="U34" s="223">
        <f t="shared" si="0"/>
        <v>928</v>
      </c>
      <c r="V34" s="47"/>
    </row>
    <row r="35" spans="1:22" ht="10.5" customHeight="1" x14ac:dyDescent="0.25">
      <c r="A35" s="40"/>
      <c r="B35" s="24">
        <v>36</v>
      </c>
      <c r="C35" s="24"/>
      <c r="D35" s="24"/>
      <c r="E35" s="193">
        <v>0</v>
      </c>
      <c r="F35" s="195">
        <v>0</v>
      </c>
      <c r="G35" s="194">
        <v>0</v>
      </c>
      <c r="H35" s="194">
        <v>0</v>
      </c>
      <c r="I35" s="194">
        <v>0</v>
      </c>
      <c r="J35" s="194">
        <v>0</v>
      </c>
      <c r="K35" s="194">
        <v>0</v>
      </c>
      <c r="L35" s="194">
        <v>0</v>
      </c>
      <c r="M35" s="194">
        <v>0</v>
      </c>
      <c r="N35" s="194">
        <v>0</v>
      </c>
      <c r="O35" s="194">
        <v>0</v>
      </c>
      <c r="P35" s="194">
        <v>0</v>
      </c>
      <c r="Q35" s="194">
        <v>0</v>
      </c>
      <c r="R35" s="194">
        <v>0</v>
      </c>
      <c r="S35" s="194">
        <v>523</v>
      </c>
      <c r="T35" s="221">
        <v>491</v>
      </c>
      <c r="U35" s="192">
        <f t="shared" si="0"/>
        <v>1014</v>
      </c>
      <c r="V35" s="47"/>
    </row>
    <row r="36" spans="1:22" ht="10.5" customHeight="1" x14ac:dyDescent="0.25">
      <c r="A36" s="37"/>
      <c r="B36" s="38">
        <v>37</v>
      </c>
      <c r="C36" s="38"/>
      <c r="D36" s="38"/>
      <c r="E36" s="189">
        <v>0</v>
      </c>
      <c r="F36" s="191">
        <v>0</v>
      </c>
      <c r="G36" s="190">
        <v>0</v>
      </c>
      <c r="H36" s="190">
        <v>0</v>
      </c>
      <c r="I36" s="190">
        <v>0</v>
      </c>
      <c r="J36" s="190">
        <v>0</v>
      </c>
      <c r="K36" s="190">
        <v>0</v>
      </c>
      <c r="L36" s="190">
        <v>0</v>
      </c>
      <c r="M36" s="190">
        <v>0</v>
      </c>
      <c r="N36" s="190">
        <v>0</v>
      </c>
      <c r="O36" s="190">
        <v>0</v>
      </c>
      <c r="P36" s="190">
        <v>0</v>
      </c>
      <c r="Q36" s="190">
        <v>0</v>
      </c>
      <c r="R36" s="190">
        <v>0</v>
      </c>
      <c r="S36" s="190">
        <v>557</v>
      </c>
      <c r="T36" s="222">
        <v>619</v>
      </c>
      <c r="U36" s="223">
        <f t="shared" si="0"/>
        <v>1176</v>
      </c>
      <c r="V36" s="47"/>
    </row>
    <row r="37" spans="1:22" ht="10.5" customHeight="1" x14ac:dyDescent="0.25">
      <c r="A37" s="40"/>
      <c r="B37" s="24">
        <v>38</v>
      </c>
      <c r="C37" s="24"/>
      <c r="D37" s="24"/>
      <c r="E37" s="193">
        <v>0</v>
      </c>
      <c r="F37" s="195">
        <v>0</v>
      </c>
      <c r="G37" s="194">
        <v>0</v>
      </c>
      <c r="H37" s="194">
        <v>0</v>
      </c>
      <c r="I37" s="194">
        <v>0</v>
      </c>
      <c r="J37" s="194">
        <v>0</v>
      </c>
      <c r="K37" s="194">
        <v>0</v>
      </c>
      <c r="L37" s="194">
        <v>0</v>
      </c>
      <c r="M37" s="194">
        <v>0</v>
      </c>
      <c r="N37" s="194">
        <v>0</v>
      </c>
      <c r="O37" s="194">
        <v>0</v>
      </c>
      <c r="P37" s="194">
        <v>0</v>
      </c>
      <c r="Q37" s="194">
        <v>0</v>
      </c>
      <c r="R37" s="194">
        <v>0</v>
      </c>
      <c r="S37" s="194">
        <v>513</v>
      </c>
      <c r="T37" s="221">
        <v>489</v>
      </c>
      <c r="U37" s="192">
        <f t="shared" si="0"/>
        <v>1002</v>
      </c>
      <c r="V37" s="47"/>
    </row>
    <row r="38" spans="1:22" ht="10.5" customHeight="1" x14ac:dyDescent="0.25">
      <c r="A38" s="37"/>
      <c r="B38" s="38">
        <v>39</v>
      </c>
      <c r="C38" s="38"/>
      <c r="D38" s="38"/>
      <c r="E38" s="189">
        <v>0</v>
      </c>
      <c r="F38" s="191">
        <v>0</v>
      </c>
      <c r="G38" s="190">
        <v>0</v>
      </c>
      <c r="H38" s="190">
        <v>0</v>
      </c>
      <c r="I38" s="190">
        <v>0</v>
      </c>
      <c r="J38" s="190">
        <v>0</v>
      </c>
      <c r="K38" s="190">
        <v>0</v>
      </c>
      <c r="L38" s="190">
        <v>0</v>
      </c>
      <c r="M38" s="190">
        <v>0</v>
      </c>
      <c r="N38" s="190">
        <v>0</v>
      </c>
      <c r="O38" s="190">
        <v>0</v>
      </c>
      <c r="P38" s="190">
        <v>0</v>
      </c>
      <c r="Q38" s="190">
        <v>0</v>
      </c>
      <c r="R38" s="190">
        <v>0</v>
      </c>
      <c r="S38" s="190">
        <v>558</v>
      </c>
      <c r="T38" s="222">
        <v>644</v>
      </c>
      <c r="U38" s="223">
        <f t="shared" si="0"/>
        <v>1202</v>
      </c>
      <c r="V38" s="47"/>
    </row>
    <row r="39" spans="1:22" ht="10.5" customHeight="1" x14ac:dyDescent="0.25">
      <c r="A39" s="40"/>
      <c r="B39" s="24">
        <v>40</v>
      </c>
      <c r="C39" s="24"/>
      <c r="D39" s="24"/>
      <c r="E39" s="193">
        <v>0</v>
      </c>
      <c r="F39" s="195">
        <v>0</v>
      </c>
      <c r="G39" s="194">
        <v>0</v>
      </c>
      <c r="H39" s="194">
        <v>0</v>
      </c>
      <c r="I39" s="194">
        <v>0</v>
      </c>
      <c r="J39" s="194">
        <v>0</v>
      </c>
      <c r="K39" s="194">
        <v>0</v>
      </c>
      <c r="L39" s="194">
        <v>0</v>
      </c>
      <c r="M39" s="194">
        <v>0</v>
      </c>
      <c r="N39" s="194">
        <v>0</v>
      </c>
      <c r="O39" s="194">
        <v>0</v>
      </c>
      <c r="P39" s="194">
        <v>0</v>
      </c>
      <c r="Q39" s="194">
        <v>0</v>
      </c>
      <c r="R39" s="194">
        <v>0</v>
      </c>
      <c r="S39" s="194">
        <v>533</v>
      </c>
      <c r="T39" s="221">
        <v>460</v>
      </c>
      <c r="U39" s="192">
        <f t="shared" si="0"/>
        <v>993</v>
      </c>
      <c r="V39" s="47"/>
    </row>
    <row r="40" spans="1:22" ht="10.5" customHeight="1" x14ac:dyDescent="0.25">
      <c r="A40" s="37"/>
      <c r="B40" s="38">
        <v>41</v>
      </c>
      <c r="C40" s="38"/>
      <c r="D40" s="38"/>
      <c r="E40" s="189">
        <v>0</v>
      </c>
      <c r="F40" s="191">
        <v>0</v>
      </c>
      <c r="G40" s="190">
        <v>0</v>
      </c>
      <c r="H40" s="190">
        <v>0</v>
      </c>
      <c r="I40" s="190">
        <v>0</v>
      </c>
      <c r="J40" s="190">
        <v>0</v>
      </c>
      <c r="K40" s="190">
        <v>0</v>
      </c>
      <c r="L40" s="190">
        <v>0</v>
      </c>
      <c r="M40" s="190">
        <v>0</v>
      </c>
      <c r="N40" s="190">
        <v>0</v>
      </c>
      <c r="O40" s="190">
        <v>0</v>
      </c>
      <c r="P40" s="190">
        <v>0</v>
      </c>
      <c r="Q40" s="190">
        <v>0</v>
      </c>
      <c r="R40" s="190">
        <v>0</v>
      </c>
      <c r="S40" s="190">
        <v>448</v>
      </c>
      <c r="T40" s="222">
        <v>438</v>
      </c>
      <c r="U40" s="223">
        <f t="shared" si="0"/>
        <v>886</v>
      </c>
      <c r="V40" s="47"/>
    </row>
    <row r="41" spans="1:22" ht="10.5" customHeight="1" x14ac:dyDescent="0.25">
      <c r="A41" s="40"/>
      <c r="B41" s="24">
        <v>42</v>
      </c>
      <c r="C41" s="24"/>
      <c r="D41" s="24"/>
      <c r="E41" s="193">
        <v>0</v>
      </c>
      <c r="F41" s="195">
        <v>0</v>
      </c>
      <c r="G41" s="194">
        <v>0</v>
      </c>
      <c r="H41" s="194">
        <v>0</v>
      </c>
      <c r="I41" s="194">
        <v>0</v>
      </c>
      <c r="J41" s="194">
        <v>0</v>
      </c>
      <c r="K41" s="194">
        <v>0</v>
      </c>
      <c r="L41" s="194">
        <v>0</v>
      </c>
      <c r="M41" s="194">
        <v>0</v>
      </c>
      <c r="N41" s="194">
        <v>0</v>
      </c>
      <c r="O41" s="194">
        <v>0</v>
      </c>
      <c r="P41" s="194">
        <v>0</v>
      </c>
      <c r="Q41" s="194">
        <v>0</v>
      </c>
      <c r="R41" s="194">
        <v>0</v>
      </c>
      <c r="S41" s="194">
        <v>383</v>
      </c>
      <c r="T41" s="221">
        <v>361</v>
      </c>
      <c r="U41" s="192">
        <f t="shared" si="0"/>
        <v>744</v>
      </c>
      <c r="V41" s="47"/>
    </row>
    <row r="42" spans="1:22" ht="10.5" customHeight="1" x14ac:dyDescent="0.25">
      <c r="A42" s="37"/>
      <c r="B42" s="38">
        <v>43</v>
      </c>
      <c r="C42" s="38"/>
      <c r="D42" s="38"/>
      <c r="E42" s="189">
        <v>0</v>
      </c>
      <c r="F42" s="191">
        <v>0</v>
      </c>
      <c r="G42" s="190">
        <v>0</v>
      </c>
      <c r="H42" s="190">
        <v>0</v>
      </c>
      <c r="I42" s="190">
        <v>0</v>
      </c>
      <c r="J42" s="190">
        <v>0</v>
      </c>
      <c r="K42" s="190">
        <v>0</v>
      </c>
      <c r="L42" s="190">
        <v>0</v>
      </c>
      <c r="M42" s="190">
        <v>0</v>
      </c>
      <c r="N42" s="190">
        <v>0</v>
      </c>
      <c r="O42" s="190">
        <v>0</v>
      </c>
      <c r="P42" s="190">
        <v>0</v>
      </c>
      <c r="Q42" s="190">
        <v>0</v>
      </c>
      <c r="R42" s="190">
        <v>0</v>
      </c>
      <c r="S42" s="190">
        <v>250</v>
      </c>
      <c r="T42" s="222">
        <v>346</v>
      </c>
      <c r="U42" s="223">
        <f t="shared" si="0"/>
        <v>596</v>
      </c>
      <c r="V42" s="47"/>
    </row>
    <row r="43" spans="1:22" ht="10.5" customHeight="1" x14ac:dyDescent="0.25">
      <c r="A43" s="40"/>
      <c r="B43" s="24">
        <v>44</v>
      </c>
      <c r="C43" s="24"/>
      <c r="D43" s="24"/>
      <c r="E43" s="193">
        <v>0</v>
      </c>
      <c r="F43" s="195">
        <v>0</v>
      </c>
      <c r="G43" s="194">
        <v>0</v>
      </c>
      <c r="H43" s="194">
        <v>0</v>
      </c>
      <c r="I43" s="194">
        <v>0</v>
      </c>
      <c r="J43" s="194">
        <v>0</v>
      </c>
      <c r="K43" s="194">
        <v>0</v>
      </c>
      <c r="L43" s="194">
        <v>0</v>
      </c>
      <c r="M43" s="194">
        <v>0</v>
      </c>
      <c r="N43" s="194">
        <v>0</v>
      </c>
      <c r="O43" s="194">
        <v>0</v>
      </c>
      <c r="P43" s="194">
        <v>0</v>
      </c>
      <c r="Q43" s="194">
        <v>0</v>
      </c>
      <c r="R43" s="194">
        <v>0</v>
      </c>
      <c r="S43" s="194">
        <v>227</v>
      </c>
      <c r="T43" s="221">
        <v>181</v>
      </c>
      <c r="U43" s="192">
        <f t="shared" si="0"/>
        <v>408</v>
      </c>
      <c r="V43" s="47"/>
    </row>
    <row r="44" spans="1:22" ht="10.5" customHeight="1" x14ac:dyDescent="0.25">
      <c r="A44" s="37"/>
      <c r="B44" s="38">
        <v>45</v>
      </c>
      <c r="C44" s="38"/>
      <c r="D44" s="38"/>
      <c r="E44" s="189">
        <v>0</v>
      </c>
      <c r="F44" s="191">
        <v>0</v>
      </c>
      <c r="G44" s="190">
        <v>0</v>
      </c>
      <c r="H44" s="190">
        <v>0</v>
      </c>
      <c r="I44" s="190">
        <v>0</v>
      </c>
      <c r="J44" s="190">
        <v>0</v>
      </c>
      <c r="K44" s="190">
        <v>0</v>
      </c>
      <c r="L44" s="190">
        <v>0</v>
      </c>
      <c r="M44" s="190">
        <v>0</v>
      </c>
      <c r="N44" s="190">
        <v>0</v>
      </c>
      <c r="O44" s="190">
        <v>0</v>
      </c>
      <c r="P44" s="190">
        <v>0</v>
      </c>
      <c r="Q44" s="190">
        <v>0</v>
      </c>
      <c r="R44" s="190">
        <v>0</v>
      </c>
      <c r="S44" s="190">
        <v>170</v>
      </c>
      <c r="T44" s="222">
        <v>196</v>
      </c>
      <c r="U44" s="223">
        <f t="shared" si="0"/>
        <v>366</v>
      </c>
      <c r="V44" s="47"/>
    </row>
    <row r="45" spans="1:22" ht="10.5" customHeight="1" x14ac:dyDescent="0.25">
      <c r="A45" s="40"/>
      <c r="B45" s="24">
        <v>46</v>
      </c>
      <c r="C45" s="24"/>
      <c r="D45" s="24"/>
      <c r="E45" s="193">
        <v>0</v>
      </c>
      <c r="F45" s="195">
        <v>0</v>
      </c>
      <c r="G45" s="194">
        <v>0</v>
      </c>
      <c r="H45" s="194">
        <v>0</v>
      </c>
      <c r="I45" s="194">
        <v>0</v>
      </c>
      <c r="J45" s="194">
        <v>0</v>
      </c>
      <c r="K45" s="194">
        <v>0</v>
      </c>
      <c r="L45" s="194">
        <v>0</v>
      </c>
      <c r="M45" s="194">
        <v>0</v>
      </c>
      <c r="N45" s="194">
        <v>0</v>
      </c>
      <c r="O45" s="194">
        <v>0</v>
      </c>
      <c r="P45" s="194">
        <v>0</v>
      </c>
      <c r="Q45" s="194">
        <v>0</v>
      </c>
      <c r="R45" s="194">
        <v>0</v>
      </c>
      <c r="S45" s="194">
        <v>185</v>
      </c>
      <c r="T45" s="221">
        <v>179</v>
      </c>
      <c r="U45" s="192">
        <f t="shared" si="0"/>
        <v>364</v>
      </c>
      <c r="V45" s="47"/>
    </row>
    <row r="46" spans="1:22" ht="10.5" customHeight="1" x14ac:dyDescent="0.25">
      <c r="A46" s="37"/>
      <c r="B46" s="38">
        <v>47</v>
      </c>
      <c r="C46" s="38"/>
      <c r="D46" s="38"/>
      <c r="E46" s="189">
        <v>0</v>
      </c>
      <c r="F46" s="191">
        <v>0</v>
      </c>
      <c r="G46" s="190">
        <v>0</v>
      </c>
      <c r="H46" s="190">
        <v>0</v>
      </c>
      <c r="I46" s="190">
        <v>0</v>
      </c>
      <c r="J46" s="190">
        <v>0</v>
      </c>
      <c r="K46" s="190">
        <v>0</v>
      </c>
      <c r="L46" s="190">
        <v>0</v>
      </c>
      <c r="M46" s="190">
        <v>0</v>
      </c>
      <c r="N46" s="190">
        <v>0</v>
      </c>
      <c r="O46" s="190">
        <v>0</v>
      </c>
      <c r="P46" s="190">
        <v>0</v>
      </c>
      <c r="Q46" s="190">
        <v>0</v>
      </c>
      <c r="R46" s="190">
        <v>0</v>
      </c>
      <c r="S46" s="190">
        <v>173</v>
      </c>
      <c r="T46" s="222">
        <v>146</v>
      </c>
      <c r="U46" s="223">
        <f t="shared" si="0"/>
        <v>319</v>
      </c>
      <c r="V46" s="47"/>
    </row>
    <row r="47" spans="1:22" ht="10.5" customHeight="1" x14ac:dyDescent="0.25">
      <c r="A47" s="40"/>
      <c r="B47" s="24">
        <v>48</v>
      </c>
      <c r="C47" s="24"/>
      <c r="D47" s="24"/>
      <c r="E47" s="193">
        <v>0</v>
      </c>
      <c r="F47" s="195">
        <v>0</v>
      </c>
      <c r="G47" s="194">
        <v>0</v>
      </c>
      <c r="H47" s="194">
        <v>0</v>
      </c>
      <c r="I47" s="194">
        <v>0</v>
      </c>
      <c r="J47" s="194">
        <v>0</v>
      </c>
      <c r="K47" s="194">
        <v>0</v>
      </c>
      <c r="L47" s="194">
        <v>0</v>
      </c>
      <c r="M47" s="194">
        <v>0</v>
      </c>
      <c r="N47" s="194">
        <v>0</v>
      </c>
      <c r="O47" s="194">
        <v>0</v>
      </c>
      <c r="P47" s="194">
        <v>0</v>
      </c>
      <c r="Q47" s="194">
        <v>0</v>
      </c>
      <c r="R47" s="194">
        <v>0</v>
      </c>
      <c r="S47" s="194">
        <v>157</v>
      </c>
      <c r="T47" s="221">
        <v>141</v>
      </c>
      <c r="U47" s="192">
        <f t="shared" si="0"/>
        <v>298</v>
      </c>
      <c r="V47" s="47"/>
    </row>
    <row r="48" spans="1:22" ht="10.5" customHeight="1" x14ac:dyDescent="0.25">
      <c r="A48" s="37"/>
      <c r="B48" s="38">
        <v>49</v>
      </c>
      <c r="C48" s="38"/>
      <c r="D48" s="38"/>
      <c r="E48" s="189">
        <v>0</v>
      </c>
      <c r="F48" s="191">
        <v>0</v>
      </c>
      <c r="G48" s="190">
        <v>0</v>
      </c>
      <c r="H48" s="190">
        <v>0</v>
      </c>
      <c r="I48" s="190">
        <v>0</v>
      </c>
      <c r="J48" s="190">
        <v>0</v>
      </c>
      <c r="K48" s="190">
        <v>0</v>
      </c>
      <c r="L48" s="190">
        <v>0</v>
      </c>
      <c r="M48" s="190">
        <v>0</v>
      </c>
      <c r="N48" s="190">
        <v>0</v>
      </c>
      <c r="O48" s="190">
        <v>0</v>
      </c>
      <c r="P48" s="190">
        <v>0</v>
      </c>
      <c r="Q48" s="190">
        <v>0</v>
      </c>
      <c r="R48" s="190">
        <v>0</v>
      </c>
      <c r="S48" s="190">
        <v>136</v>
      </c>
      <c r="T48" s="222">
        <v>118</v>
      </c>
      <c r="U48" s="223">
        <f t="shared" si="0"/>
        <v>254</v>
      </c>
      <c r="V48" s="47"/>
    </row>
    <row r="49" spans="1:22" ht="10.5" customHeight="1" x14ac:dyDescent="0.25">
      <c r="A49" s="40"/>
      <c r="B49" s="24">
        <v>50</v>
      </c>
      <c r="C49" s="24"/>
      <c r="D49" s="24"/>
      <c r="E49" s="193">
        <v>0</v>
      </c>
      <c r="F49" s="195">
        <v>0</v>
      </c>
      <c r="G49" s="194">
        <v>0</v>
      </c>
      <c r="H49" s="194">
        <v>0</v>
      </c>
      <c r="I49" s="194">
        <v>0</v>
      </c>
      <c r="J49" s="194">
        <v>0</v>
      </c>
      <c r="K49" s="194">
        <v>0</v>
      </c>
      <c r="L49" s="194">
        <v>0</v>
      </c>
      <c r="M49" s="194">
        <v>0</v>
      </c>
      <c r="N49" s="194">
        <v>0</v>
      </c>
      <c r="O49" s="194">
        <v>0</v>
      </c>
      <c r="P49" s="194">
        <v>0</v>
      </c>
      <c r="Q49" s="194">
        <v>0</v>
      </c>
      <c r="R49" s="194">
        <v>0</v>
      </c>
      <c r="S49" s="194">
        <v>96</v>
      </c>
      <c r="T49" s="221">
        <v>92</v>
      </c>
      <c r="U49" s="192">
        <f t="shared" si="0"/>
        <v>188</v>
      </c>
      <c r="V49" s="47"/>
    </row>
    <row r="50" spans="1:22" ht="10.5" customHeight="1" x14ac:dyDescent="0.25">
      <c r="A50" s="37"/>
      <c r="B50" s="38">
        <v>51</v>
      </c>
      <c r="C50" s="38"/>
      <c r="D50" s="38"/>
      <c r="E50" s="189">
        <v>0</v>
      </c>
      <c r="F50" s="191">
        <v>0</v>
      </c>
      <c r="G50" s="190">
        <v>0</v>
      </c>
      <c r="H50" s="190">
        <v>0</v>
      </c>
      <c r="I50" s="190">
        <v>0</v>
      </c>
      <c r="J50" s="190">
        <v>0</v>
      </c>
      <c r="K50" s="190">
        <v>0</v>
      </c>
      <c r="L50" s="190">
        <v>0</v>
      </c>
      <c r="M50" s="190">
        <v>0</v>
      </c>
      <c r="N50" s="190">
        <v>0</v>
      </c>
      <c r="O50" s="190">
        <v>0</v>
      </c>
      <c r="P50" s="190">
        <v>0</v>
      </c>
      <c r="Q50" s="190">
        <v>0</v>
      </c>
      <c r="R50" s="190">
        <v>0</v>
      </c>
      <c r="S50" s="190">
        <v>1054</v>
      </c>
      <c r="T50" s="222">
        <v>2166</v>
      </c>
      <c r="U50" s="223">
        <f t="shared" si="0"/>
        <v>3220</v>
      </c>
      <c r="V50" s="47"/>
    </row>
    <row r="51" spans="1:22" ht="10.5" customHeight="1" x14ac:dyDescent="0.25">
      <c r="A51" s="40"/>
      <c r="B51" s="24">
        <v>52</v>
      </c>
      <c r="C51" s="24"/>
      <c r="D51" s="24"/>
      <c r="E51" s="193">
        <v>0</v>
      </c>
      <c r="F51" s="195">
        <v>0</v>
      </c>
      <c r="G51" s="194">
        <v>0</v>
      </c>
      <c r="H51" s="194">
        <v>0</v>
      </c>
      <c r="I51" s="194">
        <v>0</v>
      </c>
      <c r="J51" s="194">
        <v>0</v>
      </c>
      <c r="K51" s="194">
        <v>0</v>
      </c>
      <c r="L51" s="194">
        <v>0</v>
      </c>
      <c r="M51" s="194">
        <v>0</v>
      </c>
      <c r="N51" s="194">
        <v>0</v>
      </c>
      <c r="O51" s="194">
        <v>0</v>
      </c>
      <c r="P51" s="194">
        <v>0</v>
      </c>
      <c r="Q51" s="194">
        <v>0</v>
      </c>
      <c r="R51" s="194">
        <v>0</v>
      </c>
      <c r="S51" s="194">
        <v>187</v>
      </c>
      <c r="T51" s="221">
        <v>114</v>
      </c>
      <c r="U51" s="192">
        <f t="shared" si="0"/>
        <v>301</v>
      </c>
      <c r="V51" s="47"/>
    </row>
    <row r="52" spans="1:22" ht="10.5" customHeight="1" x14ac:dyDescent="0.25">
      <c r="A52" s="37"/>
      <c r="B52" s="38">
        <v>53</v>
      </c>
      <c r="C52" s="38"/>
      <c r="D52" s="38"/>
      <c r="E52" s="189">
        <v>0</v>
      </c>
      <c r="F52" s="191">
        <v>0</v>
      </c>
      <c r="G52" s="190">
        <v>0</v>
      </c>
      <c r="H52" s="190">
        <v>0</v>
      </c>
      <c r="I52" s="190">
        <v>0</v>
      </c>
      <c r="J52" s="190">
        <v>0</v>
      </c>
      <c r="K52" s="190">
        <v>0</v>
      </c>
      <c r="L52" s="190">
        <v>0</v>
      </c>
      <c r="M52" s="190">
        <v>0</v>
      </c>
      <c r="N52" s="190">
        <v>0</v>
      </c>
      <c r="O52" s="190">
        <v>0</v>
      </c>
      <c r="P52" s="190">
        <v>0</v>
      </c>
      <c r="Q52" s="190">
        <v>0</v>
      </c>
      <c r="R52" s="190">
        <v>0</v>
      </c>
      <c r="S52" s="190">
        <v>221</v>
      </c>
      <c r="T52" s="222">
        <v>159</v>
      </c>
      <c r="U52" s="223">
        <f t="shared" si="0"/>
        <v>380</v>
      </c>
      <c r="V52" s="47"/>
    </row>
    <row r="53" spans="1:22" ht="10.5" customHeight="1" x14ac:dyDescent="0.25">
      <c r="A53" s="40"/>
      <c r="B53" s="24">
        <v>54</v>
      </c>
      <c r="C53" s="24"/>
      <c r="D53" s="24"/>
      <c r="E53" s="193">
        <v>0</v>
      </c>
      <c r="F53" s="195">
        <v>0</v>
      </c>
      <c r="G53" s="194">
        <v>0</v>
      </c>
      <c r="H53" s="194">
        <v>0</v>
      </c>
      <c r="I53" s="194">
        <v>0</v>
      </c>
      <c r="J53" s="194">
        <v>0</v>
      </c>
      <c r="K53" s="194">
        <v>0</v>
      </c>
      <c r="L53" s="194">
        <v>0</v>
      </c>
      <c r="M53" s="194">
        <v>0</v>
      </c>
      <c r="N53" s="194">
        <v>0</v>
      </c>
      <c r="O53" s="194">
        <v>0</v>
      </c>
      <c r="P53" s="194">
        <v>0</v>
      </c>
      <c r="Q53" s="194">
        <v>0</v>
      </c>
      <c r="R53" s="194">
        <v>0</v>
      </c>
      <c r="S53" s="194">
        <v>230</v>
      </c>
      <c r="T53" s="221">
        <v>151</v>
      </c>
      <c r="U53" s="192">
        <f t="shared" si="0"/>
        <v>381</v>
      </c>
      <c r="V53" s="47"/>
    </row>
    <row r="54" spans="1:22" ht="10.5" customHeight="1" x14ac:dyDescent="0.25">
      <c r="A54" s="37"/>
      <c r="B54" s="38">
        <v>55</v>
      </c>
      <c r="C54" s="38"/>
      <c r="D54" s="38"/>
      <c r="E54" s="189">
        <v>0</v>
      </c>
      <c r="F54" s="191">
        <v>0</v>
      </c>
      <c r="G54" s="190">
        <v>0</v>
      </c>
      <c r="H54" s="190">
        <v>0</v>
      </c>
      <c r="I54" s="190">
        <v>0</v>
      </c>
      <c r="J54" s="190">
        <v>0</v>
      </c>
      <c r="K54" s="190">
        <v>0</v>
      </c>
      <c r="L54" s="190">
        <v>0</v>
      </c>
      <c r="M54" s="190">
        <v>0</v>
      </c>
      <c r="N54" s="190">
        <v>0</v>
      </c>
      <c r="O54" s="190">
        <v>0</v>
      </c>
      <c r="P54" s="190">
        <v>0</v>
      </c>
      <c r="Q54" s="190">
        <v>0</v>
      </c>
      <c r="R54" s="190">
        <v>0</v>
      </c>
      <c r="S54" s="190">
        <v>268</v>
      </c>
      <c r="T54" s="222">
        <v>208</v>
      </c>
      <c r="U54" s="223">
        <f t="shared" si="0"/>
        <v>476</v>
      </c>
      <c r="V54" s="47"/>
    </row>
    <row r="55" spans="1:22" ht="10.5" customHeight="1" x14ac:dyDescent="0.25">
      <c r="A55" s="40"/>
      <c r="B55" s="24">
        <v>56</v>
      </c>
      <c r="C55" s="24"/>
      <c r="D55" s="24"/>
      <c r="E55" s="193">
        <v>0</v>
      </c>
      <c r="F55" s="195">
        <v>0</v>
      </c>
      <c r="G55" s="194">
        <v>0</v>
      </c>
      <c r="H55" s="194">
        <v>0</v>
      </c>
      <c r="I55" s="194">
        <v>0</v>
      </c>
      <c r="J55" s="194">
        <v>0</v>
      </c>
      <c r="K55" s="194">
        <v>0</v>
      </c>
      <c r="L55" s="194">
        <v>0</v>
      </c>
      <c r="M55" s="194">
        <v>0</v>
      </c>
      <c r="N55" s="194">
        <v>0</v>
      </c>
      <c r="O55" s="194">
        <v>0</v>
      </c>
      <c r="P55" s="194">
        <v>0</v>
      </c>
      <c r="Q55" s="194">
        <v>0</v>
      </c>
      <c r="R55" s="194">
        <v>0</v>
      </c>
      <c r="S55" s="194">
        <v>297</v>
      </c>
      <c r="T55" s="221">
        <v>168</v>
      </c>
      <c r="U55" s="192">
        <f t="shared" si="0"/>
        <v>465</v>
      </c>
      <c r="V55" s="47"/>
    </row>
    <row r="56" spans="1:22" ht="10.5" customHeight="1" x14ac:dyDescent="0.25">
      <c r="A56" s="37"/>
      <c r="B56" s="38">
        <v>57</v>
      </c>
      <c r="C56" s="38"/>
      <c r="D56" s="38"/>
      <c r="E56" s="189">
        <v>0</v>
      </c>
      <c r="F56" s="191">
        <v>0</v>
      </c>
      <c r="G56" s="190">
        <v>0</v>
      </c>
      <c r="H56" s="190">
        <v>0</v>
      </c>
      <c r="I56" s="190">
        <v>0</v>
      </c>
      <c r="J56" s="190">
        <v>0</v>
      </c>
      <c r="K56" s="190">
        <v>0</v>
      </c>
      <c r="L56" s="190">
        <v>0</v>
      </c>
      <c r="M56" s="190">
        <v>0</v>
      </c>
      <c r="N56" s="190">
        <v>0</v>
      </c>
      <c r="O56" s="190">
        <v>0</v>
      </c>
      <c r="P56" s="190">
        <v>0</v>
      </c>
      <c r="Q56" s="190">
        <v>0</v>
      </c>
      <c r="R56" s="190">
        <v>0</v>
      </c>
      <c r="S56" s="190">
        <v>342</v>
      </c>
      <c r="T56" s="222">
        <v>225</v>
      </c>
      <c r="U56" s="223">
        <f t="shared" si="0"/>
        <v>567</v>
      </c>
      <c r="V56" s="47"/>
    </row>
    <row r="57" spans="1:22" ht="10.5" customHeight="1" x14ac:dyDescent="0.25">
      <c r="A57" s="40"/>
      <c r="B57" s="24">
        <v>58</v>
      </c>
      <c r="C57" s="24"/>
      <c r="D57" s="24"/>
      <c r="E57" s="193">
        <v>0</v>
      </c>
      <c r="F57" s="195">
        <v>0</v>
      </c>
      <c r="G57" s="194">
        <v>0</v>
      </c>
      <c r="H57" s="194">
        <v>0</v>
      </c>
      <c r="I57" s="194">
        <v>0</v>
      </c>
      <c r="J57" s="194">
        <v>0</v>
      </c>
      <c r="K57" s="194">
        <v>0</v>
      </c>
      <c r="L57" s="194">
        <v>0</v>
      </c>
      <c r="M57" s="194">
        <v>0</v>
      </c>
      <c r="N57" s="194">
        <v>0</v>
      </c>
      <c r="O57" s="194">
        <v>0</v>
      </c>
      <c r="P57" s="194">
        <v>0</v>
      </c>
      <c r="Q57" s="194">
        <v>0</v>
      </c>
      <c r="R57" s="194">
        <v>0</v>
      </c>
      <c r="S57" s="194">
        <v>351</v>
      </c>
      <c r="T57" s="221">
        <v>211</v>
      </c>
      <c r="U57" s="192">
        <f t="shared" si="0"/>
        <v>562</v>
      </c>
      <c r="V57" s="47"/>
    </row>
    <row r="58" spans="1:22" ht="10.5" customHeight="1" x14ac:dyDescent="0.25">
      <c r="A58" s="37"/>
      <c r="B58" s="38">
        <v>59</v>
      </c>
      <c r="C58" s="38"/>
      <c r="D58" s="38"/>
      <c r="E58" s="189">
        <v>0</v>
      </c>
      <c r="F58" s="191">
        <v>0</v>
      </c>
      <c r="G58" s="190">
        <v>0</v>
      </c>
      <c r="H58" s="190">
        <v>0</v>
      </c>
      <c r="I58" s="190">
        <v>0</v>
      </c>
      <c r="J58" s="190">
        <v>0</v>
      </c>
      <c r="K58" s="190">
        <v>0</v>
      </c>
      <c r="L58" s="190">
        <v>0</v>
      </c>
      <c r="M58" s="190">
        <v>0</v>
      </c>
      <c r="N58" s="190">
        <v>0</v>
      </c>
      <c r="O58" s="190">
        <v>0</v>
      </c>
      <c r="P58" s="190">
        <v>0</v>
      </c>
      <c r="Q58" s="190">
        <v>0</v>
      </c>
      <c r="R58" s="190">
        <v>0</v>
      </c>
      <c r="S58" s="190">
        <v>350</v>
      </c>
      <c r="T58" s="222">
        <v>203</v>
      </c>
      <c r="U58" s="223">
        <f t="shared" si="0"/>
        <v>553</v>
      </c>
      <c r="V58" s="47"/>
    </row>
    <row r="59" spans="1:22" ht="10.5" customHeight="1" x14ac:dyDescent="0.25">
      <c r="A59" s="40"/>
      <c r="B59" s="24">
        <v>60</v>
      </c>
      <c r="C59" s="24"/>
      <c r="D59" s="24"/>
      <c r="E59" s="193">
        <v>0</v>
      </c>
      <c r="F59" s="195">
        <v>0</v>
      </c>
      <c r="G59" s="194">
        <v>0</v>
      </c>
      <c r="H59" s="194">
        <v>0</v>
      </c>
      <c r="I59" s="194">
        <v>0</v>
      </c>
      <c r="J59" s="194">
        <v>0</v>
      </c>
      <c r="K59" s="194">
        <v>0</v>
      </c>
      <c r="L59" s="194">
        <v>0</v>
      </c>
      <c r="M59" s="194">
        <v>0</v>
      </c>
      <c r="N59" s="194">
        <v>0</v>
      </c>
      <c r="O59" s="194">
        <v>0</v>
      </c>
      <c r="P59" s="194">
        <v>0</v>
      </c>
      <c r="Q59" s="194">
        <v>0</v>
      </c>
      <c r="R59" s="194">
        <v>0</v>
      </c>
      <c r="S59" s="194">
        <v>381</v>
      </c>
      <c r="T59" s="221">
        <v>265</v>
      </c>
      <c r="U59" s="192">
        <f t="shared" si="0"/>
        <v>646</v>
      </c>
      <c r="V59" s="47"/>
    </row>
    <row r="60" spans="1:22" ht="10.5" customHeight="1" x14ac:dyDescent="0.25">
      <c r="A60" s="37"/>
      <c r="B60" s="38">
        <v>61</v>
      </c>
      <c r="C60" s="38"/>
      <c r="D60" s="38"/>
      <c r="E60" s="189">
        <v>0</v>
      </c>
      <c r="F60" s="191">
        <v>0</v>
      </c>
      <c r="G60" s="190">
        <v>0</v>
      </c>
      <c r="H60" s="190">
        <v>0</v>
      </c>
      <c r="I60" s="190">
        <v>0</v>
      </c>
      <c r="J60" s="190">
        <v>0</v>
      </c>
      <c r="K60" s="190">
        <v>0</v>
      </c>
      <c r="L60" s="190">
        <v>0</v>
      </c>
      <c r="M60" s="190">
        <v>0</v>
      </c>
      <c r="N60" s="190">
        <v>0</v>
      </c>
      <c r="O60" s="190">
        <v>0</v>
      </c>
      <c r="P60" s="190">
        <v>0</v>
      </c>
      <c r="Q60" s="190">
        <v>0</v>
      </c>
      <c r="R60" s="190">
        <v>0</v>
      </c>
      <c r="S60" s="190">
        <v>348</v>
      </c>
      <c r="T60" s="222">
        <v>191</v>
      </c>
      <c r="U60" s="223">
        <f t="shared" si="0"/>
        <v>539</v>
      </c>
      <c r="V60" s="47"/>
    </row>
    <row r="61" spans="1:22" ht="10.5" customHeight="1" x14ac:dyDescent="0.25">
      <c r="A61" s="40"/>
      <c r="B61" s="24">
        <v>62</v>
      </c>
      <c r="C61" s="24"/>
      <c r="D61" s="24"/>
      <c r="E61" s="193">
        <v>0</v>
      </c>
      <c r="F61" s="195">
        <v>0</v>
      </c>
      <c r="G61" s="194">
        <v>0</v>
      </c>
      <c r="H61" s="194">
        <v>0</v>
      </c>
      <c r="I61" s="194">
        <v>0</v>
      </c>
      <c r="J61" s="194">
        <v>0</v>
      </c>
      <c r="K61" s="194">
        <v>0</v>
      </c>
      <c r="L61" s="194">
        <v>0</v>
      </c>
      <c r="M61" s="194">
        <v>0</v>
      </c>
      <c r="N61" s="194">
        <v>0</v>
      </c>
      <c r="O61" s="194">
        <v>0</v>
      </c>
      <c r="P61" s="194">
        <v>0</v>
      </c>
      <c r="Q61" s="194">
        <v>0</v>
      </c>
      <c r="R61" s="194">
        <v>0</v>
      </c>
      <c r="S61" s="194">
        <v>344</v>
      </c>
      <c r="T61" s="221">
        <v>187</v>
      </c>
      <c r="U61" s="192">
        <f t="shared" si="0"/>
        <v>531</v>
      </c>
      <c r="V61" s="47"/>
    </row>
    <row r="62" spans="1:22" ht="10.5" customHeight="1" x14ac:dyDescent="0.25">
      <c r="A62" s="37"/>
      <c r="B62" s="38">
        <v>63</v>
      </c>
      <c r="C62" s="38"/>
      <c r="D62" s="38"/>
      <c r="E62" s="189">
        <v>0</v>
      </c>
      <c r="F62" s="191">
        <v>0</v>
      </c>
      <c r="G62" s="190">
        <v>0</v>
      </c>
      <c r="H62" s="190">
        <v>0</v>
      </c>
      <c r="I62" s="190">
        <v>0</v>
      </c>
      <c r="J62" s="190">
        <v>0</v>
      </c>
      <c r="K62" s="190">
        <v>0</v>
      </c>
      <c r="L62" s="190">
        <v>0</v>
      </c>
      <c r="M62" s="190">
        <v>0</v>
      </c>
      <c r="N62" s="190">
        <v>0</v>
      </c>
      <c r="O62" s="190">
        <v>0</v>
      </c>
      <c r="P62" s="190">
        <v>0</v>
      </c>
      <c r="Q62" s="190">
        <v>0</v>
      </c>
      <c r="R62" s="190">
        <v>0</v>
      </c>
      <c r="S62" s="190">
        <v>348</v>
      </c>
      <c r="T62" s="222">
        <v>223</v>
      </c>
      <c r="U62" s="223">
        <f t="shared" si="0"/>
        <v>571</v>
      </c>
      <c r="V62" s="47"/>
    </row>
    <row r="63" spans="1:22" ht="10.5" customHeight="1" x14ac:dyDescent="0.25">
      <c r="A63" s="40"/>
      <c r="B63" s="24">
        <v>64</v>
      </c>
      <c r="C63" s="24"/>
      <c r="D63" s="24"/>
      <c r="E63" s="193">
        <v>0</v>
      </c>
      <c r="F63" s="195">
        <v>0</v>
      </c>
      <c r="G63" s="194">
        <v>0</v>
      </c>
      <c r="H63" s="194">
        <v>0</v>
      </c>
      <c r="I63" s="194">
        <v>0</v>
      </c>
      <c r="J63" s="194">
        <v>0</v>
      </c>
      <c r="K63" s="194">
        <v>0</v>
      </c>
      <c r="L63" s="194">
        <v>0</v>
      </c>
      <c r="M63" s="194">
        <v>0</v>
      </c>
      <c r="N63" s="194">
        <v>0</v>
      </c>
      <c r="O63" s="194">
        <v>0</v>
      </c>
      <c r="P63" s="194">
        <v>0</v>
      </c>
      <c r="Q63" s="194">
        <v>0</v>
      </c>
      <c r="R63" s="194">
        <v>0</v>
      </c>
      <c r="S63" s="194">
        <v>329</v>
      </c>
      <c r="T63" s="221">
        <v>217</v>
      </c>
      <c r="U63" s="192">
        <f t="shared" si="0"/>
        <v>546</v>
      </c>
      <c r="V63" s="47"/>
    </row>
    <row r="64" spans="1:22" ht="10.5" customHeight="1" x14ac:dyDescent="0.25">
      <c r="A64" s="37"/>
      <c r="B64" s="38">
        <v>65</v>
      </c>
      <c r="C64" s="38"/>
      <c r="D64" s="38"/>
      <c r="E64" s="189">
        <v>0</v>
      </c>
      <c r="F64" s="191">
        <v>0</v>
      </c>
      <c r="G64" s="190">
        <v>0</v>
      </c>
      <c r="H64" s="190">
        <v>0</v>
      </c>
      <c r="I64" s="190">
        <v>0</v>
      </c>
      <c r="J64" s="190">
        <v>0</v>
      </c>
      <c r="K64" s="190">
        <v>0</v>
      </c>
      <c r="L64" s="190">
        <v>0</v>
      </c>
      <c r="M64" s="190">
        <v>0</v>
      </c>
      <c r="N64" s="190">
        <v>0</v>
      </c>
      <c r="O64" s="190">
        <v>0</v>
      </c>
      <c r="P64" s="190">
        <v>0</v>
      </c>
      <c r="Q64" s="190">
        <v>0</v>
      </c>
      <c r="R64" s="190">
        <v>0</v>
      </c>
      <c r="S64" s="190">
        <v>325</v>
      </c>
      <c r="T64" s="225">
        <v>256</v>
      </c>
      <c r="U64" s="223">
        <f t="shared" ref="U64:U98" si="1">SUM(E64:T64)</f>
        <v>581</v>
      </c>
      <c r="V64" s="47"/>
    </row>
    <row r="65" spans="1:22" ht="10.5" customHeight="1" x14ac:dyDescent="0.25">
      <c r="A65" s="40"/>
      <c r="B65" s="24">
        <v>66</v>
      </c>
      <c r="C65" s="24"/>
      <c r="D65" s="24"/>
      <c r="E65" s="193">
        <v>0</v>
      </c>
      <c r="F65" s="195">
        <v>0</v>
      </c>
      <c r="G65" s="194">
        <v>0</v>
      </c>
      <c r="H65" s="194">
        <v>0</v>
      </c>
      <c r="I65" s="194">
        <v>0</v>
      </c>
      <c r="J65" s="194">
        <v>0</v>
      </c>
      <c r="K65" s="194">
        <v>0</v>
      </c>
      <c r="L65" s="194">
        <v>0</v>
      </c>
      <c r="M65" s="194">
        <v>0</v>
      </c>
      <c r="N65" s="194">
        <v>0</v>
      </c>
      <c r="O65" s="194">
        <v>0</v>
      </c>
      <c r="P65" s="194">
        <v>0</v>
      </c>
      <c r="Q65" s="194">
        <v>0</v>
      </c>
      <c r="R65" s="194">
        <v>0</v>
      </c>
      <c r="S65" s="194">
        <v>298</v>
      </c>
      <c r="T65" s="224">
        <v>167</v>
      </c>
      <c r="U65" s="192">
        <f t="shared" si="1"/>
        <v>465</v>
      </c>
      <c r="V65" s="47"/>
    </row>
    <row r="66" spans="1:22" ht="10.5" customHeight="1" thickBot="1" x14ac:dyDescent="0.3">
      <c r="A66" s="41"/>
      <c r="B66" s="42">
        <v>67</v>
      </c>
      <c r="C66" s="42"/>
      <c r="D66" s="42"/>
      <c r="E66" s="226">
        <v>0</v>
      </c>
      <c r="F66" s="227">
        <v>0</v>
      </c>
      <c r="G66" s="228">
        <v>0</v>
      </c>
      <c r="H66" s="228">
        <v>0</v>
      </c>
      <c r="I66" s="228">
        <v>0</v>
      </c>
      <c r="J66" s="228">
        <v>0</v>
      </c>
      <c r="K66" s="228">
        <v>0</v>
      </c>
      <c r="L66" s="228">
        <v>0</v>
      </c>
      <c r="M66" s="228">
        <v>0</v>
      </c>
      <c r="N66" s="228">
        <v>0</v>
      </c>
      <c r="O66" s="228">
        <v>0</v>
      </c>
      <c r="P66" s="228">
        <v>0</v>
      </c>
      <c r="Q66" s="228">
        <v>0</v>
      </c>
      <c r="R66" s="228">
        <v>0</v>
      </c>
      <c r="S66" s="228">
        <v>249</v>
      </c>
      <c r="T66" s="229">
        <v>153</v>
      </c>
      <c r="U66" s="206">
        <f t="shared" si="1"/>
        <v>402</v>
      </c>
      <c r="V66" s="47"/>
    </row>
    <row r="67" spans="1:22" ht="10.5" customHeight="1" x14ac:dyDescent="0.25">
      <c r="A67" s="43"/>
      <c r="B67" s="44">
        <v>68</v>
      </c>
      <c r="C67" s="44"/>
      <c r="D67" s="44"/>
      <c r="E67" s="185">
        <v>0</v>
      </c>
      <c r="F67" s="187">
        <v>0</v>
      </c>
      <c r="G67" s="186">
        <v>0</v>
      </c>
      <c r="H67" s="186">
        <v>0</v>
      </c>
      <c r="I67" s="186">
        <v>0</v>
      </c>
      <c r="J67" s="186">
        <v>0</v>
      </c>
      <c r="K67" s="186">
        <v>0</v>
      </c>
      <c r="L67" s="186">
        <v>0</v>
      </c>
      <c r="M67" s="186">
        <v>0</v>
      </c>
      <c r="N67" s="186">
        <v>0</v>
      </c>
      <c r="O67" s="186">
        <v>0</v>
      </c>
      <c r="P67" s="186">
        <v>0</v>
      </c>
      <c r="Q67" s="186">
        <v>0</v>
      </c>
      <c r="R67" s="186">
        <v>0</v>
      </c>
      <c r="S67" s="186">
        <v>291</v>
      </c>
      <c r="T67" s="221">
        <v>150</v>
      </c>
      <c r="U67" s="192">
        <f t="shared" si="1"/>
        <v>441</v>
      </c>
      <c r="V67" s="47"/>
    </row>
    <row r="68" spans="1:22" ht="10.5" customHeight="1" x14ac:dyDescent="0.25">
      <c r="A68" s="37"/>
      <c r="B68" s="38">
        <v>69</v>
      </c>
      <c r="C68" s="38"/>
      <c r="D68" s="38"/>
      <c r="E68" s="189">
        <v>0</v>
      </c>
      <c r="F68" s="191">
        <v>0</v>
      </c>
      <c r="G68" s="190">
        <v>0</v>
      </c>
      <c r="H68" s="190">
        <v>0</v>
      </c>
      <c r="I68" s="190">
        <v>0</v>
      </c>
      <c r="J68" s="190">
        <v>0</v>
      </c>
      <c r="K68" s="190">
        <v>0</v>
      </c>
      <c r="L68" s="190">
        <v>0</v>
      </c>
      <c r="M68" s="190">
        <v>0</v>
      </c>
      <c r="N68" s="190">
        <v>0</v>
      </c>
      <c r="O68" s="190">
        <v>0</v>
      </c>
      <c r="P68" s="190">
        <v>0</v>
      </c>
      <c r="Q68" s="190">
        <v>0</v>
      </c>
      <c r="R68" s="190">
        <v>0</v>
      </c>
      <c r="S68" s="190">
        <v>287</v>
      </c>
      <c r="T68" s="222">
        <v>190</v>
      </c>
      <c r="U68" s="223">
        <f t="shared" si="1"/>
        <v>477</v>
      </c>
      <c r="V68" s="47"/>
    </row>
    <row r="69" spans="1:22" ht="10.5" customHeight="1" x14ac:dyDescent="0.25">
      <c r="A69" s="40"/>
      <c r="B69" s="24">
        <v>70</v>
      </c>
      <c r="C69" s="24"/>
      <c r="D69" s="24"/>
      <c r="E69" s="193">
        <v>0</v>
      </c>
      <c r="F69" s="195">
        <v>0</v>
      </c>
      <c r="G69" s="194">
        <v>0</v>
      </c>
      <c r="H69" s="194">
        <v>0</v>
      </c>
      <c r="I69" s="194">
        <v>0</v>
      </c>
      <c r="J69" s="194">
        <v>0</v>
      </c>
      <c r="K69" s="194">
        <v>0</v>
      </c>
      <c r="L69" s="194">
        <v>0</v>
      </c>
      <c r="M69" s="194">
        <v>0</v>
      </c>
      <c r="N69" s="194">
        <v>0</v>
      </c>
      <c r="O69" s="194">
        <v>0</v>
      </c>
      <c r="P69" s="194">
        <v>0</v>
      </c>
      <c r="Q69" s="194">
        <v>0</v>
      </c>
      <c r="R69" s="194">
        <v>0</v>
      </c>
      <c r="S69" s="194">
        <v>214</v>
      </c>
      <c r="T69" s="221">
        <v>163</v>
      </c>
      <c r="U69" s="192">
        <f t="shared" si="1"/>
        <v>377</v>
      </c>
      <c r="V69" s="47"/>
    </row>
    <row r="70" spans="1:22" ht="10.5" customHeight="1" x14ac:dyDescent="0.25">
      <c r="A70" s="37"/>
      <c r="B70" s="38">
        <v>71</v>
      </c>
      <c r="C70" s="38"/>
      <c r="D70" s="38"/>
      <c r="E70" s="189">
        <v>0</v>
      </c>
      <c r="F70" s="191">
        <v>0</v>
      </c>
      <c r="G70" s="190">
        <v>0</v>
      </c>
      <c r="H70" s="190">
        <v>0</v>
      </c>
      <c r="I70" s="190">
        <v>0</v>
      </c>
      <c r="J70" s="190">
        <v>0</v>
      </c>
      <c r="K70" s="190">
        <v>0</v>
      </c>
      <c r="L70" s="190">
        <v>0</v>
      </c>
      <c r="M70" s="190">
        <v>0</v>
      </c>
      <c r="N70" s="190">
        <v>0</v>
      </c>
      <c r="O70" s="190">
        <v>0</v>
      </c>
      <c r="P70" s="190">
        <v>0</v>
      </c>
      <c r="Q70" s="190">
        <v>0</v>
      </c>
      <c r="R70" s="190">
        <v>0</v>
      </c>
      <c r="S70" s="190">
        <v>194</v>
      </c>
      <c r="T70" s="222">
        <v>120</v>
      </c>
      <c r="U70" s="223">
        <f t="shared" si="1"/>
        <v>314</v>
      </c>
      <c r="V70" s="47"/>
    </row>
    <row r="71" spans="1:22" ht="10.5" customHeight="1" x14ac:dyDescent="0.25">
      <c r="A71" s="40"/>
      <c r="B71" s="24">
        <v>72</v>
      </c>
      <c r="C71" s="24"/>
      <c r="D71" s="24"/>
      <c r="E71" s="193">
        <v>0</v>
      </c>
      <c r="F71" s="195">
        <v>0</v>
      </c>
      <c r="G71" s="194">
        <v>0</v>
      </c>
      <c r="H71" s="194">
        <v>0</v>
      </c>
      <c r="I71" s="194">
        <v>0</v>
      </c>
      <c r="J71" s="194">
        <v>0</v>
      </c>
      <c r="K71" s="194">
        <v>0</v>
      </c>
      <c r="L71" s="194">
        <v>0</v>
      </c>
      <c r="M71" s="194">
        <v>0</v>
      </c>
      <c r="N71" s="194">
        <v>0</v>
      </c>
      <c r="O71" s="194">
        <v>0</v>
      </c>
      <c r="P71" s="194">
        <v>0</v>
      </c>
      <c r="Q71" s="194">
        <v>0</v>
      </c>
      <c r="R71" s="194">
        <v>0</v>
      </c>
      <c r="S71" s="194">
        <v>210</v>
      </c>
      <c r="T71" s="221">
        <v>116</v>
      </c>
      <c r="U71" s="192">
        <f t="shared" si="1"/>
        <v>326</v>
      </c>
      <c r="V71" s="47"/>
    </row>
    <row r="72" spans="1:22" ht="10.5" customHeight="1" x14ac:dyDescent="0.25">
      <c r="A72" s="37"/>
      <c r="B72" s="38">
        <v>73</v>
      </c>
      <c r="C72" s="38"/>
      <c r="D72" s="38"/>
      <c r="E72" s="189">
        <v>0</v>
      </c>
      <c r="F72" s="191">
        <v>0</v>
      </c>
      <c r="G72" s="190">
        <v>0</v>
      </c>
      <c r="H72" s="190">
        <v>0</v>
      </c>
      <c r="I72" s="190">
        <v>0</v>
      </c>
      <c r="J72" s="190">
        <v>0</v>
      </c>
      <c r="K72" s="190">
        <v>0</v>
      </c>
      <c r="L72" s="190">
        <v>0</v>
      </c>
      <c r="M72" s="190">
        <v>0</v>
      </c>
      <c r="N72" s="190">
        <v>0</v>
      </c>
      <c r="O72" s="190">
        <v>0</v>
      </c>
      <c r="P72" s="190">
        <v>0</v>
      </c>
      <c r="Q72" s="190">
        <v>0</v>
      </c>
      <c r="R72" s="190">
        <v>0</v>
      </c>
      <c r="S72" s="190">
        <v>233</v>
      </c>
      <c r="T72" s="222">
        <v>164</v>
      </c>
      <c r="U72" s="223">
        <f t="shared" si="1"/>
        <v>397</v>
      </c>
      <c r="V72" s="47"/>
    </row>
    <row r="73" spans="1:22" ht="10.5" customHeight="1" x14ac:dyDescent="0.25">
      <c r="A73" s="40"/>
      <c r="B73" s="24">
        <v>74</v>
      </c>
      <c r="C73" s="24"/>
      <c r="D73" s="24"/>
      <c r="E73" s="193">
        <v>0</v>
      </c>
      <c r="F73" s="195">
        <v>0</v>
      </c>
      <c r="G73" s="194">
        <v>0</v>
      </c>
      <c r="H73" s="194">
        <v>0</v>
      </c>
      <c r="I73" s="194">
        <v>0</v>
      </c>
      <c r="J73" s="194">
        <v>0</v>
      </c>
      <c r="K73" s="194">
        <v>0</v>
      </c>
      <c r="L73" s="194">
        <v>0</v>
      </c>
      <c r="M73" s="194">
        <v>0</v>
      </c>
      <c r="N73" s="194">
        <v>0</v>
      </c>
      <c r="O73" s="194">
        <v>0</v>
      </c>
      <c r="P73" s="194">
        <v>0</v>
      </c>
      <c r="Q73" s="194">
        <v>0</v>
      </c>
      <c r="R73" s="194">
        <v>0</v>
      </c>
      <c r="S73" s="194">
        <v>201</v>
      </c>
      <c r="T73" s="221">
        <v>113</v>
      </c>
      <c r="U73" s="192">
        <f t="shared" si="1"/>
        <v>314</v>
      </c>
      <c r="V73" s="47"/>
    </row>
    <row r="74" spans="1:22" ht="10.5" customHeight="1" x14ac:dyDescent="0.25">
      <c r="A74" s="37"/>
      <c r="B74" s="38">
        <v>75</v>
      </c>
      <c r="C74" s="38"/>
      <c r="D74" s="38"/>
      <c r="E74" s="189">
        <v>0</v>
      </c>
      <c r="F74" s="191">
        <v>0</v>
      </c>
      <c r="G74" s="190">
        <v>0</v>
      </c>
      <c r="H74" s="190">
        <v>0</v>
      </c>
      <c r="I74" s="190">
        <v>0</v>
      </c>
      <c r="J74" s="190">
        <v>0</v>
      </c>
      <c r="K74" s="190">
        <v>0</v>
      </c>
      <c r="L74" s="190">
        <v>0</v>
      </c>
      <c r="M74" s="190">
        <v>0</v>
      </c>
      <c r="N74" s="190">
        <v>0</v>
      </c>
      <c r="O74" s="190">
        <v>0</v>
      </c>
      <c r="P74" s="190">
        <v>0</v>
      </c>
      <c r="Q74" s="190">
        <v>0</v>
      </c>
      <c r="R74" s="190">
        <v>0</v>
      </c>
      <c r="S74" s="190">
        <v>189</v>
      </c>
      <c r="T74" s="222">
        <v>110</v>
      </c>
      <c r="U74" s="223">
        <f t="shared" si="1"/>
        <v>299</v>
      </c>
      <c r="V74" s="47"/>
    </row>
    <row r="75" spans="1:22" ht="10.5" customHeight="1" x14ac:dyDescent="0.25">
      <c r="A75" s="40"/>
      <c r="B75" s="24">
        <v>76</v>
      </c>
      <c r="C75" s="24"/>
      <c r="D75" s="24"/>
      <c r="E75" s="193">
        <v>0</v>
      </c>
      <c r="F75" s="195">
        <v>0</v>
      </c>
      <c r="G75" s="194">
        <v>0</v>
      </c>
      <c r="H75" s="194">
        <v>0</v>
      </c>
      <c r="I75" s="194">
        <v>0</v>
      </c>
      <c r="J75" s="194">
        <v>0</v>
      </c>
      <c r="K75" s="194">
        <v>0</v>
      </c>
      <c r="L75" s="194">
        <v>0</v>
      </c>
      <c r="M75" s="194">
        <v>0</v>
      </c>
      <c r="N75" s="194">
        <v>0</v>
      </c>
      <c r="O75" s="194">
        <v>0</v>
      </c>
      <c r="P75" s="194">
        <v>0</v>
      </c>
      <c r="Q75" s="194">
        <v>0</v>
      </c>
      <c r="R75" s="194">
        <v>0</v>
      </c>
      <c r="S75" s="194">
        <v>179</v>
      </c>
      <c r="T75" s="221">
        <v>155</v>
      </c>
      <c r="U75" s="192">
        <f t="shared" si="1"/>
        <v>334</v>
      </c>
      <c r="V75" s="47"/>
    </row>
    <row r="76" spans="1:22" ht="10.5" customHeight="1" x14ac:dyDescent="0.25">
      <c r="A76" s="37"/>
      <c r="B76" s="38">
        <v>77</v>
      </c>
      <c r="C76" s="38"/>
      <c r="D76" s="38"/>
      <c r="E76" s="189">
        <v>0</v>
      </c>
      <c r="F76" s="191">
        <v>0</v>
      </c>
      <c r="G76" s="190">
        <v>0</v>
      </c>
      <c r="H76" s="190">
        <v>0</v>
      </c>
      <c r="I76" s="190">
        <v>0</v>
      </c>
      <c r="J76" s="190">
        <v>0</v>
      </c>
      <c r="K76" s="190">
        <v>0</v>
      </c>
      <c r="L76" s="190">
        <v>0</v>
      </c>
      <c r="M76" s="190">
        <v>0</v>
      </c>
      <c r="N76" s="190">
        <v>0</v>
      </c>
      <c r="O76" s="190">
        <v>0</v>
      </c>
      <c r="P76" s="190">
        <v>0</v>
      </c>
      <c r="Q76" s="190">
        <v>0</v>
      </c>
      <c r="R76" s="190">
        <v>0</v>
      </c>
      <c r="S76" s="190">
        <v>193</v>
      </c>
      <c r="T76" s="222">
        <v>161</v>
      </c>
      <c r="U76" s="223">
        <f t="shared" si="1"/>
        <v>354</v>
      </c>
      <c r="V76" s="47"/>
    </row>
    <row r="77" spans="1:22" ht="10.5" customHeight="1" x14ac:dyDescent="0.25">
      <c r="A77" s="40"/>
      <c r="B77" s="24">
        <v>78</v>
      </c>
      <c r="C77" s="24"/>
      <c r="D77" s="24"/>
      <c r="E77" s="193">
        <v>0</v>
      </c>
      <c r="F77" s="195">
        <v>0</v>
      </c>
      <c r="G77" s="194">
        <v>0</v>
      </c>
      <c r="H77" s="194">
        <v>0</v>
      </c>
      <c r="I77" s="194">
        <v>0</v>
      </c>
      <c r="J77" s="194">
        <v>0</v>
      </c>
      <c r="K77" s="194">
        <v>0</v>
      </c>
      <c r="L77" s="194">
        <v>0</v>
      </c>
      <c r="M77" s="194">
        <v>0</v>
      </c>
      <c r="N77" s="194">
        <v>0</v>
      </c>
      <c r="O77" s="194">
        <v>0</v>
      </c>
      <c r="P77" s="194">
        <v>0</v>
      </c>
      <c r="Q77" s="194">
        <v>0</v>
      </c>
      <c r="R77" s="194">
        <v>0</v>
      </c>
      <c r="S77" s="194">
        <v>180</v>
      </c>
      <c r="T77" s="221">
        <v>106</v>
      </c>
      <c r="U77" s="192">
        <f t="shared" si="1"/>
        <v>286</v>
      </c>
      <c r="V77" s="47"/>
    </row>
    <row r="78" spans="1:22" ht="10.5" customHeight="1" x14ac:dyDescent="0.25">
      <c r="A78" s="37"/>
      <c r="B78" s="38">
        <v>79</v>
      </c>
      <c r="C78" s="38"/>
      <c r="D78" s="38"/>
      <c r="E78" s="189">
        <v>0</v>
      </c>
      <c r="F78" s="191">
        <v>0</v>
      </c>
      <c r="G78" s="190">
        <v>0</v>
      </c>
      <c r="H78" s="190">
        <v>0</v>
      </c>
      <c r="I78" s="190">
        <v>0</v>
      </c>
      <c r="J78" s="190">
        <v>0</v>
      </c>
      <c r="K78" s="190">
        <v>0</v>
      </c>
      <c r="L78" s="190">
        <v>0</v>
      </c>
      <c r="M78" s="190">
        <v>0</v>
      </c>
      <c r="N78" s="190">
        <v>0</v>
      </c>
      <c r="O78" s="190">
        <v>0</v>
      </c>
      <c r="P78" s="190">
        <v>0</v>
      </c>
      <c r="Q78" s="190">
        <v>0</v>
      </c>
      <c r="R78" s="190">
        <v>0</v>
      </c>
      <c r="S78" s="190">
        <v>153</v>
      </c>
      <c r="T78" s="222">
        <v>100</v>
      </c>
      <c r="U78" s="223">
        <f t="shared" si="1"/>
        <v>253</v>
      </c>
      <c r="V78" s="47"/>
    </row>
    <row r="79" spans="1:22" ht="10.5" customHeight="1" x14ac:dyDescent="0.25">
      <c r="A79" s="40"/>
      <c r="B79" s="24">
        <v>80</v>
      </c>
      <c r="C79" s="24"/>
      <c r="D79" s="24"/>
      <c r="E79" s="193">
        <v>0</v>
      </c>
      <c r="F79" s="195">
        <v>0</v>
      </c>
      <c r="G79" s="194">
        <v>0</v>
      </c>
      <c r="H79" s="194">
        <v>0</v>
      </c>
      <c r="I79" s="194">
        <v>0</v>
      </c>
      <c r="J79" s="194">
        <v>0</v>
      </c>
      <c r="K79" s="194">
        <v>0</v>
      </c>
      <c r="L79" s="194">
        <v>0</v>
      </c>
      <c r="M79" s="194">
        <v>0</v>
      </c>
      <c r="N79" s="194">
        <v>0</v>
      </c>
      <c r="O79" s="194">
        <v>0</v>
      </c>
      <c r="P79" s="194">
        <v>0</v>
      </c>
      <c r="Q79" s="194">
        <v>0</v>
      </c>
      <c r="R79" s="194">
        <v>0</v>
      </c>
      <c r="S79" s="194">
        <v>137</v>
      </c>
      <c r="T79" s="221">
        <v>89</v>
      </c>
      <c r="U79" s="192">
        <f t="shared" si="1"/>
        <v>226</v>
      </c>
      <c r="V79" s="47"/>
    </row>
    <row r="80" spans="1:22" ht="10.5" customHeight="1" x14ac:dyDescent="0.25">
      <c r="A80" s="37"/>
      <c r="B80" s="38">
        <v>81</v>
      </c>
      <c r="C80" s="38"/>
      <c r="D80" s="38"/>
      <c r="E80" s="189">
        <v>0</v>
      </c>
      <c r="F80" s="191">
        <v>0</v>
      </c>
      <c r="G80" s="190">
        <v>0</v>
      </c>
      <c r="H80" s="190">
        <v>0</v>
      </c>
      <c r="I80" s="190">
        <v>0</v>
      </c>
      <c r="J80" s="190">
        <v>0</v>
      </c>
      <c r="K80" s="190">
        <v>0</v>
      </c>
      <c r="L80" s="190">
        <v>0</v>
      </c>
      <c r="M80" s="190">
        <v>0</v>
      </c>
      <c r="N80" s="190">
        <v>0</v>
      </c>
      <c r="O80" s="190">
        <v>0</v>
      </c>
      <c r="P80" s="190">
        <v>0</v>
      </c>
      <c r="Q80" s="190">
        <v>0</v>
      </c>
      <c r="R80" s="190">
        <v>0</v>
      </c>
      <c r="S80" s="190">
        <v>143</v>
      </c>
      <c r="T80" s="222">
        <v>96</v>
      </c>
      <c r="U80" s="223">
        <f t="shared" si="1"/>
        <v>239</v>
      </c>
      <c r="V80" s="47"/>
    </row>
    <row r="81" spans="1:22" ht="10.5" customHeight="1" x14ac:dyDescent="0.25">
      <c r="A81" s="40"/>
      <c r="B81" s="24">
        <v>82</v>
      </c>
      <c r="C81" s="24"/>
      <c r="D81" s="24"/>
      <c r="E81" s="193">
        <v>0</v>
      </c>
      <c r="F81" s="195">
        <v>0</v>
      </c>
      <c r="G81" s="194">
        <v>0</v>
      </c>
      <c r="H81" s="194">
        <v>0</v>
      </c>
      <c r="I81" s="194">
        <v>0</v>
      </c>
      <c r="J81" s="194">
        <v>0</v>
      </c>
      <c r="K81" s="194">
        <v>0</v>
      </c>
      <c r="L81" s="194">
        <v>0</v>
      </c>
      <c r="M81" s="194">
        <v>0</v>
      </c>
      <c r="N81" s="194">
        <v>0</v>
      </c>
      <c r="O81" s="194">
        <v>0</v>
      </c>
      <c r="P81" s="194">
        <v>0</v>
      </c>
      <c r="Q81" s="194">
        <v>0</v>
      </c>
      <c r="R81" s="194">
        <v>0</v>
      </c>
      <c r="S81" s="194">
        <v>24</v>
      </c>
      <c r="T81" s="221">
        <v>16</v>
      </c>
      <c r="U81" s="192">
        <f t="shared" si="1"/>
        <v>40</v>
      </c>
      <c r="V81" s="47"/>
    </row>
    <row r="82" spans="1:22" ht="10.5" customHeight="1" x14ac:dyDescent="0.25">
      <c r="A82" s="37"/>
      <c r="B82" s="38">
        <v>83</v>
      </c>
      <c r="C82" s="38"/>
      <c r="D82" s="38"/>
      <c r="E82" s="189">
        <v>0</v>
      </c>
      <c r="F82" s="191">
        <v>0</v>
      </c>
      <c r="G82" s="190">
        <v>0</v>
      </c>
      <c r="H82" s="190">
        <v>0</v>
      </c>
      <c r="I82" s="190">
        <v>0</v>
      </c>
      <c r="J82" s="190">
        <v>0</v>
      </c>
      <c r="K82" s="190">
        <v>0</v>
      </c>
      <c r="L82" s="190">
        <v>0</v>
      </c>
      <c r="M82" s="190">
        <v>0</v>
      </c>
      <c r="N82" s="190">
        <v>0</v>
      </c>
      <c r="O82" s="190">
        <v>0</v>
      </c>
      <c r="P82" s="190">
        <v>0</v>
      </c>
      <c r="Q82" s="190">
        <v>0</v>
      </c>
      <c r="R82" s="190">
        <v>0</v>
      </c>
      <c r="S82" s="190">
        <v>20</v>
      </c>
      <c r="T82" s="222">
        <v>28</v>
      </c>
      <c r="U82" s="223">
        <f t="shared" si="1"/>
        <v>48</v>
      </c>
      <c r="V82" s="47"/>
    </row>
    <row r="83" spans="1:22" ht="10.5" customHeight="1" x14ac:dyDescent="0.25">
      <c r="A83" s="40"/>
      <c r="B83" s="24">
        <v>84</v>
      </c>
      <c r="C83" s="24"/>
      <c r="D83" s="24"/>
      <c r="E83" s="193">
        <v>0</v>
      </c>
      <c r="F83" s="195">
        <v>0</v>
      </c>
      <c r="G83" s="194">
        <v>0</v>
      </c>
      <c r="H83" s="194">
        <v>0</v>
      </c>
      <c r="I83" s="194">
        <v>0</v>
      </c>
      <c r="J83" s="194">
        <v>0</v>
      </c>
      <c r="K83" s="194">
        <v>0</v>
      </c>
      <c r="L83" s="194">
        <v>0</v>
      </c>
      <c r="M83" s="194">
        <v>0</v>
      </c>
      <c r="N83" s="194">
        <v>0</v>
      </c>
      <c r="O83" s="194">
        <v>0</v>
      </c>
      <c r="P83" s="194">
        <v>0</v>
      </c>
      <c r="Q83" s="194">
        <v>0</v>
      </c>
      <c r="R83" s="194">
        <v>0</v>
      </c>
      <c r="S83" s="194">
        <v>33</v>
      </c>
      <c r="T83" s="221">
        <v>13</v>
      </c>
      <c r="U83" s="192">
        <f t="shared" si="1"/>
        <v>46</v>
      </c>
      <c r="V83" s="47"/>
    </row>
    <row r="84" spans="1:22" ht="10.5" customHeight="1" x14ac:dyDescent="0.25">
      <c r="A84" s="37"/>
      <c r="B84" s="38">
        <v>85</v>
      </c>
      <c r="C84" s="38"/>
      <c r="D84" s="38"/>
      <c r="E84" s="189">
        <v>0</v>
      </c>
      <c r="F84" s="191">
        <v>0</v>
      </c>
      <c r="G84" s="190">
        <v>0</v>
      </c>
      <c r="H84" s="190">
        <v>0</v>
      </c>
      <c r="I84" s="190">
        <v>0</v>
      </c>
      <c r="J84" s="190">
        <v>0</v>
      </c>
      <c r="K84" s="190">
        <v>0</v>
      </c>
      <c r="L84" s="190">
        <v>0</v>
      </c>
      <c r="M84" s="190">
        <v>0</v>
      </c>
      <c r="N84" s="190">
        <v>0</v>
      </c>
      <c r="O84" s="190">
        <v>0</v>
      </c>
      <c r="P84" s="190">
        <v>0</v>
      </c>
      <c r="Q84" s="190">
        <v>0</v>
      </c>
      <c r="R84" s="190">
        <v>0</v>
      </c>
      <c r="S84" s="190">
        <v>21</v>
      </c>
      <c r="T84" s="222">
        <v>17</v>
      </c>
      <c r="U84" s="223">
        <f t="shared" si="1"/>
        <v>38</v>
      </c>
      <c r="V84" s="47"/>
    </row>
    <row r="85" spans="1:22" ht="10.5" customHeight="1" x14ac:dyDescent="0.25">
      <c r="A85" s="40"/>
      <c r="B85" s="24">
        <v>86</v>
      </c>
      <c r="C85" s="24"/>
      <c r="D85" s="24"/>
      <c r="E85" s="193">
        <v>0</v>
      </c>
      <c r="F85" s="195">
        <v>0</v>
      </c>
      <c r="G85" s="194">
        <v>0</v>
      </c>
      <c r="H85" s="194">
        <v>0</v>
      </c>
      <c r="I85" s="194">
        <v>0</v>
      </c>
      <c r="J85" s="194">
        <v>0</v>
      </c>
      <c r="K85" s="194">
        <v>0</v>
      </c>
      <c r="L85" s="194">
        <v>0</v>
      </c>
      <c r="M85" s="194">
        <v>0</v>
      </c>
      <c r="N85" s="194">
        <v>0</v>
      </c>
      <c r="O85" s="194">
        <v>0</v>
      </c>
      <c r="P85" s="194">
        <v>0</v>
      </c>
      <c r="Q85" s="194">
        <v>0</v>
      </c>
      <c r="R85" s="194">
        <v>0</v>
      </c>
      <c r="S85" s="194">
        <v>25</v>
      </c>
      <c r="T85" s="221">
        <v>8</v>
      </c>
      <c r="U85" s="192">
        <f t="shared" si="1"/>
        <v>33</v>
      </c>
      <c r="V85" s="47"/>
    </row>
    <row r="86" spans="1:22" ht="10.5" customHeight="1" x14ac:dyDescent="0.25">
      <c r="A86" s="37"/>
      <c r="B86" s="38">
        <v>87</v>
      </c>
      <c r="C86" s="38"/>
      <c r="D86" s="38"/>
      <c r="E86" s="189">
        <v>0</v>
      </c>
      <c r="F86" s="191">
        <v>0</v>
      </c>
      <c r="G86" s="190">
        <v>0</v>
      </c>
      <c r="H86" s="190">
        <v>0</v>
      </c>
      <c r="I86" s="190">
        <v>0</v>
      </c>
      <c r="J86" s="190">
        <v>0</v>
      </c>
      <c r="K86" s="190">
        <v>0</v>
      </c>
      <c r="L86" s="190">
        <v>0</v>
      </c>
      <c r="M86" s="190">
        <v>0</v>
      </c>
      <c r="N86" s="190">
        <v>0</v>
      </c>
      <c r="O86" s="190">
        <v>0</v>
      </c>
      <c r="P86" s="190">
        <v>0</v>
      </c>
      <c r="Q86" s="190">
        <v>0</v>
      </c>
      <c r="R86" s="190">
        <v>0</v>
      </c>
      <c r="S86" s="190">
        <v>12</v>
      </c>
      <c r="T86" s="222">
        <v>10</v>
      </c>
      <c r="U86" s="223">
        <f t="shared" si="1"/>
        <v>22</v>
      </c>
      <c r="V86" s="47"/>
    </row>
    <row r="87" spans="1:22" ht="10.5" customHeight="1" x14ac:dyDescent="0.25">
      <c r="A87" s="40"/>
      <c r="B87" s="24">
        <v>88</v>
      </c>
      <c r="C87" s="24"/>
      <c r="D87" s="24"/>
      <c r="E87" s="193">
        <v>0</v>
      </c>
      <c r="F87" s="195">
        <v>0</v>
      </c>
      <c r="G87" s="194">
        <v>0</v>
      </c>
      <c r="H87" s="194">
        <v>0</v>
      </c>
      <c r="I87" s="194">
        <v>0</v>
      </c>
      <c r="J87" s="194">
        <v>0</v>
      </c>
      <c r="K87" s="194">
        <v>0</v>
      </c>
      <c r="L87" s="194">
        <v>0</v>
      </c>
      <c r="M87" s="194">
        <v>0</v>
      </c>
      <c r="N87" s="194">
        <v>0</v>
      </c>
      <c r="O87" s="194">
        <v>0</v>
      </c>
      <c r="P87" s="194">
        <v>0</v>
      </c>
      <c r="Q87" s="194">
        <v>0</v>
      </c>
      <c r="R87" s="194">
        <v>0</v>
      </c>
      <c r="S87" s="194">
        <v>9</v>
      </c>
      <c r="T87" s="221">
        <v>7</v>
      </c>
      <c r="U87" s="192">
        <f t="shared" si="1"/>
        <v>16</v>
      </c>
      <c r="V87" s="47"/>
    </row>
    <row r="88" spans="1:22" ht="10.5" customHeight="1" x14ac:dyDescent="0.25">
      <c r="A88" s="37"/>
      <c r="B88" s="38">
        <v>89</v>
      </c>
      <c r="C88" s="38"/>
      <c r="D88" s="38"/>
      <c r="E88" s="189">
        <v>0</v>
      </c>
      <c r="F88" s="191">
        <v>0</v>
      </c>
      <c r="G88" s="190">
        <v>0</v>
      </c>
      <c r="H88" s="190">
        <v>0</v>
      </c>
      <c r="I88" s="190">
        <v>0</v>
      </c>
      <c r="J88" s="190">
        <v>0</v>
      </c>
      <c r="K88" s="190">
        <v>0</v>
      </c>
      <c r="L88" s="190">
        <v>0</v>
      </c>
      <c r="M88" s="190">
        <v>0</v>
      </c>
      <c r="N88" s="190">
        <v>0</v>
      </c>
      <c r="O88" s="190">
        <v>0</v>
      </c>
      <c r="P88" s="190">
        <v>0</v>
      </c>
      <c r="Q88" s="190">
        <v>0</v>
      </c>
      <c r="R88" s="190">
        <v>0</v>
      </c>
      <c r="S88" s="190">
        <v>7</v>
      </c>
      <c r="T88" s="222">
        <v>3</v>
      </c>
      <c r="U88" s="223">
        <f t="shared" si="1"/>
        <v>10</v>
      </c>
      <c r="V88" s="47"/>
    </row>
    <row r="89" spans="1:22" ht="10.5" customHeight="1" x14ac:dyDescent="0.25">
      <c r="A89" s="40"/>
      <c r="B89" s="24">
        <v>90</v>
      </c>
      <c r="C89" s="24"/>
      <c r="D89" s="24"/>
      <c r="E89" s="193">
        <v>0</v>
      </c>
      <c r="F89" s="195">
        <v>0</v>
      </c>
      <c r="G89" s="194">
        <v>0</v>
      </c>
      <c r="H89" s="194">
        <v>0</v>
      </c>
      <c r="I89" s="194">
        <v>0</v>
      </c>
      <c r="J89" s="194">
        <v>0</v>
      </c>
      <c r="K89" s="194">
        <v>0</v>
      </c>
      <c r="L89" s="194">
        <v>0</v>
      </c>
      <c r="M89" s="194">
        <v>0</v>
      </c>
      <c r="N89" s="194">
        <v>0</v>
      </c>
      <c r="O89" s="194">
        <v>0</v>
      </c>
      <c r="P89" s="194">
        <v>0</v>
      </c>
      <c r="Q89" s="194">
        <v>0</v>
      </c>
      <c r="R89" s="194">
        <v>0</v>
      </c>
      <c r="S89" s="194">
        <v>9</v>
      </c>
      <c r="T89" s="221">
        <v>8</v>
      </c>
      <c r="U89" s="192">
        <f t="shared" si="1"/>
        <v>17</v>
      </c>
      <c r="V89" s="47"/>
    </row>
    <row r="90" spans="1:22" ht="10.5" customHeight="1" x14ac:dyDescent="0.25">
      <c r="A90" s="37"/>
      <c r="B90" s="38">
        <v>91</v>
      </c>
      <c r="C90" s="38"/>
      <c r="D90" s="38"/>
      <c r="E90" s="189">
        <v>0</v>
      </c>
      <c r="F90" s="191">
        <v>0</v>
      </c>
      <c r="G90" s="190">
        <v>0</v>
      </c>
      <c r="H90" s="190">
        <v>0</v>
      </c>
      <c r="I90" s="190">
        <v>0</v>
      </c>
      <c r="J90" s="190">
        <v>0</v>
      </c>
      <c r="K90" s="190">
        <v>0</v>
      </c>
      <c r="L90" s="190">
        <v>0</v>
      </c>
      <c r="M90" s="190">
        <v>0</v>
      </c>
      <c r="N90" s="190">
        <v>0</v>
      </c>
      <c r="O90" s="190">
        <v>0</v>
      </c>
      <c r="P90" s="190">
        <v>0</v>
      </c>
      <c r="Q90" s="190">
        <v>0</v>
      </c>
      <c r="R90" s="190">
        <v>0</v>
      </c>
      <c r="S90" s="190">
        <v>11</v>
      </c>
      <c r="T90" s="222">
        <v>2</v>
      </c>
      <c r="U90" s="223">
        <f t="shared" si="1"/>
        <v>13</v>
      </c>
      <c r="V90" s="47"/>
    </row>
    <row r="91" spans="1:22" ht="10.5" customHeight="1" x14ac:dyDescent="0.25">
      <c r="A91" s="40"/>
      <c r="B91" s="24">
        <v>92</v>
      </c>
      <c r="C91" s="24"/>
      <c r="D91" s="24"/>
      <c r="E91" s="193">
        <v>0</v>
      </c>
      <c r="F91" s="195">
        <v>0</v>
      </c>
      <c r="G91" s="194">
        <v>0</v>
      </c>
      <c r="H91" s="194">
        <v>0</v>
      </c>
      <c r="I91" s="194">
        <v>0</v>
      </c>
      <c r="J91" s="194">
        <v>0</v>
      </c>
      <c r="K91" s="194">
        <v>0</v>
      </c>
      <c r="L91" s="194">
        <v>0</v>
      </c>
      <c r="M91" s="194">
        <v>0</v>
      </c>
      <c r="N91" s="194">
        <v>0</v>
      </c>
      <c r="O91" s="194">
        <v>0</v>
      </c>
      <c r="P91" s="194">
        <v>0</v>
      </c>
      <c r="Q91" s="194">
        <v>0</v>
      </c>
      <c r="R91" s="194">
        <v>0</v>
      </c>
      <c r="S91" s="194">
        <v>9</v>
      </c>
      <c r="T91" s="221">
        <v>4</v>
      </c>
      <c r="U91" s="192">
        <f t="shared" si="1"/>
        <v>13</v>
      </c>
      <c r="V91" s="47"/>
    </row>
    <row r="92" spans="1:22" ht="10.5" customHeight="1" x14ac:dyDescent="0.25">
      <c r="A92" s="37"/>
      <c r="B92" s="38">
        <v>93</v>
      </c>
      <c r="C92" s="38"/>
      <c r="D92" s="38"/>
      <c r="E92" s="189">
        <v>0</v>
      </c>
      <c r="F92" s="191">
        <v>0</v>
      </c>
      <c r="G92" s="190">
        <v>0</v>
      </c>
      <c r="H92" s="190">
        <v>0</v>
      </c>
      <c r="I92" s="190">
        <v>0</v>
      </c>
      <c r="J92" s="190">
        <v>0</v>
      </c>
      <c r="K92" s="190">
        <v>0</v>
      </c>
      <c r="L92" s="190">
        <v>0</v>
      </c>
      <c r="M92" s="190">
        <v>0</v>
      </c>
      <c r="N92" s="190">
        <v>0</v>
      </c>
      <c r="O92" s="190">
        <v>0</v>
      </c>
      <c r="P92" s="190">
        <v>0</v>
      </c>
      <c r="Q92" s="190">
        <v>0</v>
      </c>
      <c r="R92" s="190">
        <v>0</v>
      </c>
      <c r="S92" s="190">
        <v>8</v>
      </c>
      <c r="T92" s="222">
        <v>4</v>
      </c>
      <c r="U92" s="223">
        <f t="shared" si="1"/>
        <v>12</v>
      </c>
      <c r="V92" s="47"/>
    </row>
    <row r="93" spans="1:22" ht="10.5" customHeight="1" x14ac:dyDescent="0.25">
      <c r="A93" s="40"/>
      <c r="B93" s="24">
        <v>94</v>
      </c>
      <c r="C93" s="24"/>
      <c r="D93" s="24"/>
      <c r="E93" s="193">
        <v>0</v>
      </c>
      <c r="F93" s="195">
        <v>0</v>
      </c>
      <c r="G93" s="194">
        <v>0</v>
      </c>
      <c r="H93" s="194">
        <v>0</v>
      </c>
      <c r="I93" s="194">
        <v>0</v>
      </c>
      <c r="J93" s="194">
        <v>0</v>
      </c>
      <c r="K93" s="194">
        <v>0</v>
      </c>
      <c r="L93" s="194">
        <v>0</v>
      </c>
      <c r="M93" s="194">
        <v>0</v>
      </c>
      <c r="N93" s="194">
        <v>0</v>
      </c>
      <c r="O93" s="194">
        <v>0</v>
      </c>
      <c r="P93" s="194">
        <v>0</v>
      </c>
      <c r="Q93" s="194">
        <v>0</v>
      </c>
      <c r="R93" s="194">
        <v>0</v>
      </c>
      <c r="S93" s="194">
        <v>10</v>
      </c>
      <c r="T93" s="221">
        <v>2</v>
      </c>
      <c r="U93" s="192">
        <f t="shared" si="1"/>
        <v>12</v>
      </c>
      <c r="V93" s="47"/>
    </row>
    <row r="94" spans="1:22" ht="10.5" customHeight="1" x14ac:dyDescent="0.25">
      <c r="A94" s="37"/>
      <c r="B94" s="38">
        <v>95</v>
      </c>
      <c r="C94" s="38"/>
      <c r="D94" s="38"/>
      <c r="E94" s="189">
        <v>0</v>
      </c>
      <c r="F94" s="191">
        <v>0</v>
      </c>
      <c r="G94" s="190">
        <v>0</v>
      </c>
      <c r="H94" s="190">
        <v>0</v>
      </c>
      <c r="I94" s="190">
        <v>0</v>
      </c>
      <c r="J94" s="190">
        <v>0</v>
      </c>
      <c r="K94" s="190">
        <v>0</v>
      </c>
      <c r="L94" s="190">
        <v>0</v>
      </c>
      <c r="M94" s="190">
        <v>0</v>
      </c>
      <c r="N94" s="190">
        <v>0</v>
      </c>
      <c r="O94" s="190">
        <v>0</v>
      </c>
      <c r="P94" s="190">
        <v>0</v>
      </c>
      <c r="Q94" s="190">
        <v>0</v>
      </c>
      <c r="R94" s="190">
        <v>0</v>
      </c>
      <c r="S94" s="190">
        <v>10</v>
      </c>
      <c r="T94" s="222">
        <v>4</v>
      </c>
      <c r="U94" s="223">
        <f t="shared" si="1"/>
        <v>14</v>
      </c>
      <c r="V94" s="47"/>
    </row>
    <row r="95" spans="1:22" ht="10.5" customHeight="1" x14ac:dyDescent="0.25">
      <c r="A95" s="40"/>
      <c r="B95" s="24">
        <v>96</v>
      </c>
      <c r="C95" s="24"/>
      <c r="D95" s="24"/>
      <c r="E95" s="193">
        <v>0</v>
      </c>
      <c r="F95" s="195">
        <v>0</v>
      </c>
      <c r="G95" s="194">
        <v>0</v>
      </c>
      <c r="H95" s="194">
        <v>0</v>
      </c>
      <c r="I95" s="194">
        <v>0</v>
      </c>
      <c r="J95" s="194">
        <v>0</v>
      </c>
      <c r="K95" s="194">
        <v>0</v>
      </c>
      <c r="L95" s="194">
        <v>0</v>
      </c>
      <c r="M95" s="194">
        <v>0</v>
      </c>
      <c r="N95" s="194">
        <v>0</v>
      </c>
      <c r="O95" s="194">
        <v>0</v>
      </c>
      <c r="P95" s="194">
        <v>0</v>
      </c>
      <c r="Q95" s="194">
        <v>0</v>
      </c>
      <c r="R95" s="194">
        <v>0</v>
      </c>
      <c r="S95" s="194">
        <v>7</v>
      </c>
      <c r="T95" s="221">
        <v>10</v>
      </c>
      <c r="U95" s="192">
        <f t="shared" si="1"/>
        <v>17</v>
      </c>
      <c r="V95" s="47"/>
    </row>
    <row r="96" spans="1:22" ht="10.5" customHeight="1" x14ac:dyDescent="0.25">
      <c r="A96" s="37"/>
      <c r="B96" s="38">
        <v>97</v>
      </c>
      <c r="C96" s="38"/>
      <c r="D96" s="38"/>
      <c r="E96" s="189">
        <v>0</v>
      </c>
      <c r="F96" s="191">
        <v>0</v>
      </c>
      <c r="G96" s="190">
        <v>0</v>
      </c>
      <c r="H96" s="190">
        <v>0</v>
      </c>
      <c r="I96" s="190">
        <v>0</v>
      </c>
      <c r="J96" s="190">
        <v>0</v>
      </c>
      <c r="K96" s="190">
        <v>0</v>
      </c>
      <c r="L96" s="190">
        <v>0</v>
      </c>
      <c r="M96" s="190">
        <v>0</v>
      </c>
      <c r="N96" s="190">
        <v>0</v>
      </c>
      <c r="O96" s="190">
        <v>0</v>
      </c>
      <c r="P96" s="190">
        <v>0</v>
      </c>
      <c r="Q96" s="190">
        <v>0</v>
      </c>
      <c r="R96" s="190">
        <v>0</v>
      </c>
      <c r="S96" s="190">
        <v>5</v>
      </c>
      <c r="T96" s="222">
        <v>0</v>
      </c>
      <c r="U96" s="223">
        <f t="shared" si="1"/>
        <v>5</v>
      </c>
      <c r="V96" s="47"/>
    </row>
    <row r="97" spans="1:23" ht="10.5" customHeight="1" x14ac:dyDescent="0.25">
      <c r="A97" s="40"/>
      <c r="B97" s="24">
        <v>98</v>
      </c>
      <c r="C97" s="24"/>
      <c r="D97" s="24"/>
      <c r="E97" s="193">
        <v>0</v>
      </c>
      <c r="F97" s="195">
        <v>0</v>
      </c>
      <c r="G97" s="194">
        <v>0</v>
      </c>
      <c r="H97" s="194">
        <v>0</v>
      </c>
      <c r="I97" s="194">
        <v>0</v>
      </c>
      <c r="J97" s="194">
        <v>0</v>
      </c>
      <c r="K97" s="194">
        <v>0</v>
      </c>
      <c r="L97" s="194">
        <v>0</v>
      </c>
      <c r="M97" s="194">
        <v>0</v>
      </c>
      <c r="N97" s="194">
        <v>0</v>
      </c>
      <c r="O97" s="194">
        <v>0</v>
      </c>
      <c r="P97" s="194">
        <v>0</v>
      </c>
      <c r="Q97" s="194">
        <v>0</v>
      </c>
      <c r="R97" s="194">
        <v>0</v>
      </c>
      <c r="S97" s="194">
        <v>3</v>
      </c>
      <c r="T97" s="221">
        <v>1</v>
      </c>
      <c r="U97" s="192">
        <f t="shared" si="1"/>
        <v>4</v>
      </c>
      <c r="V97" s="47"/>
    </row>
    <row r="98" spans="1:23" ht="10.5" customHeight="1" x14ac:dyDescent="0.25">
      <c r="A98" s="37"/>
      <c r="B98" s="38">
        <v>99</v>
      </c>
      <c r="C98" s="38"/>
      <c r="D98" s="38"/>
      <c r="E98" s="189">
        <v>0</v>
      </c>
      <c r="F98" s="191">
        <v>0</v>
      </c>
      <c r="G98" s="190">
        <v>0</v>
      </c>
      <c r="H98" s="190">
        <v>0</v>
      </c>
      <c r="I98" s="190">
        <v>0</v>
      </c>
      <c r="J98" s="190">
        <v>0</v>
      </c>
      <c r="K98" s="190">
        <v>0</v>
      </c>
      <c r="L98" s="190">
        <v>0</v>
      </c>
      <c r="M98" s="190">
        <v>0</v>
      </c>
      <c r="N98" s="190">
        <v>0</v>
      </c>
      <c r="O98" s="190">
        <v>0</v>
      </c>
      <c r="P98" s="190">
        <v>0</v>
      </c>
      <c r="Q98" s="190">
        <v>0</v>
      </c>
      <c r="R98" s="190">
        <v>0</v>
      </c>
      <c r="S98" s="190">
        <v>4</v>
      </c>
      <c r="T98" s="222">
        <v>0</v>
      </c>
      <c r="U98" s="223">
        <f t="shared" si="1"/>
        <v>4</v>
      </c>
      <c r="V98" s="47"/>
    </row>
    <row r="99" spans="1:23" ht="10.5" customHeight="1" x14ac:dyDescent="0.25">
      <c r="A99" s="40" t="s">
        <v>53</v>
      </c>
      <c r="B99" s="24" t="s">
        <v>269</v>
      </c>
      <c r="C99" s="24" t="s">
        <v>55</v>
      </c>
      <c r="D99" s="24"/>
      <c r="E99" s="193">
        <v>0</v>
      </c>
      <c r="F99" s="195">
        <v>0</v>
      </c>
      <c r="G99" s="194">
        <v>0</v>
      </c>
      <c r="H99" s="194">
        <v>0</v>
      </c>
      <c r="I99" s="194">
        <v>0</v>
      </c>
      <c r="J99" s="194">
        <v>0</v>
      </c>
      <c r="K99" s="194">
        <v>0</v>
      </c>
      <c r="L99" s="194">
        <v>0</v>
      </c>
      <c r="M99" s="194">
        <v>0</v>
      </c>
      <c r="N99" s="194">
        <v>0</v>
      </c>
      <c r="O99" s="194">
        <v>0</v>
      </c>
      <c r="P99" s="194">
        <v>0</v>
      </c>
      <c r="Q99" s="194">
        <v>0</v>
      </c>
      <c r="R99" s="194">
        <v>0</v>
      </c>
      <c r="S99" s="194">
        <v>8</v>
      </c>
      <c r="T99" s="221">
        <v>2</v>
      </c>
      <c r="U99" s="192">
        <f>SUM(E99:T99)</f>
        <v>10</v>
      </c>
      <c r="V99" s="47"/>
    </row>
    <row r="100" spans="1:23" ht="10.5" customHeight="1" x14ac:dyDescent="0.25">
      <c r="A100" s="37" t="s">
        <v>299</v>
      </c>
      <c r="B100" s="38"/>
      <c r="C100" s="38"/>
      <c r="D100" s="38"/>
      <c r="E100" s="189">
        <v>0</v>
      </c>
      <c r="F100" s="191">
        <v>0</v>
      </c>
      <c r="G100" s="190">
        <v>0</v>
      </c>
      <c r="H100" s="190">
        <v>0</v>
      </c>
      <c r="I100" s="190">
        <v>0</v>
      </c>
      <c r="J100" s="190">
        <v>0</v>
      </c>
      <c r="K100" s="190">
        <v>0</v>
      </c>
      <c r="L100" s="190">
        <v>0</v>
      </c>
      <c r="M100" s="190">
        <v>0</v>
      </c>
      <c r="N100" s="190">
        <v>0</v>
      </c>
      <c r="O100" s="190">
        <v>0</v>
      </c>
      <c r="P100" s="190">
        <v>0</v>
      </c>
      <c r="Q100" s="190">
        <v>0</v>
      </c>
      <c r="R100" s="190">
        <v>0</v>
      </c>
      <c r="S100" s="190">
        <v>21745</v>
      </c>
      <c r="T100" s="222">
        <v>0</v>
      </c>
      <c r="U100" s="223">
        <f>SUM(E100:T100)</f>
        <v>21745</v>
      </c>
      <c r="V100" s="47"/>
    </row>
    <row r="101" spans="1:23" s="340" customFormat="1" ht="10.5" customHeight="1" thickBot="1" x14ac:dyDescent="0.35">
      <c r="A101" s="417" t="s">
        <v>8</v>
      </c>
      <c r="B101" s="418"/>
      <c r="C101" s="418"/>
      <c r="D101" s="418"/>
      <c r="E101" s="429">
        <f t="shared" ref="E101:F101" si="2">SUM(E14:E99)</f>
        <v>0</v>
      </c>
      <c r="F101" s="430">
        <f t="shared" si="2"/>
        <v>0</v>
      </c>
      <c r="G101" s="431">
        <f>SUM(G14:G100)</f>
        <v>0</v>
      </c>
      <c r="H101" s="432">
        <f>SUM(H14:H100)</f>
        <v>0</v>
      </c>
      <c r="I101" s="432">
        <f t="shared" ref="I101:S101" si="3">SUM(I14:I100)</f>
        <v>0</v>
      </c>
      <c r="J101" s="432">
        <f t="shared" si="3"/>
        <v>0</v>
      </c>
      <c r="K101" s="432">
        <f t="shared" si="3"/>
        <v>0</v>
      </c>
      <c r="L101" s="432">
        <f t="shared" si="3"/>
        <v>0</v>
      </c>
      <c r="M101" s="432">
        <f t="shared" si="3"/>
        <v>0</v>
      </c>
      <c r="N101" s="432">
        <f t="shared" si="3"/>
        <v>0</v>
      </c>
      <c r="O101" s="432">
        <f t="shared" si="3"/>
        <v>0</v>
      </c>
      <c r="P101" s="432">
        <f t="shared" si="3"/>
        <v>0</v>
      </c>
      <c r="Q101" s="432">
        <f t="shared" si="3"/>
        <v>0</v>
      </c>
      <c r="R101" s="432">
        <f t="shared" si="3"/>
        <v>0</v>
      </c>
      <c r="S101" s="432">
        <f t="shared" si="3"/>
        <v>36944</v>
      </c>
      <c r="T101" s="433">
        <f>SUM(T14:T100)</f>
        <v>13290</v>
      </c>
      <c r="U101" s="429">
        <f>SUM(U14:U100)</f>
        <v>50234</v>
      </c>
      <c r="V101" s="424"/>
    </row>
    <row r="102" spans="1:23" ht="5.25" customHeight="1" x14ac:dyDescent="0.25">
      <c r="A102" s="44"/>
      <c r="B102" s="44"/>
      <c r="C102" s="44"/>
      <c r="D102" s="44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</row>
    <row r="103" spans="1:23" ht="11.15" customHeight="1" thickBot="1" x14ac:dyDescent="0.3">
      <c r="A103" s="46" t="s">
        <v>310</v>
      </c>
      <c r="B103" s="24"/>
      <c r="C103" s="24"/>
      <c r="D103" s="24"/>
      <c r="V103" s="287"/>
    </row>
    <row r="104" spans="1:23" ht="13" thickBot="1" x14ac:dyDescent="0.3">
      <c r="A104" s="573" t="s">
        <v>268</v>
      </c>
      <c r="B104" s="574"/>
      <c r="C104" s="574"/>
      <c r="D104" s="573"/>
      <c r="E104" s="577">
        <f>E101-E100</f>
        <v>0</v>
      </c>
      <c r="F104" s="575">
        <f t="shared" ref="F104:U104" si="4">F101-F100</f>
        <v>0</v>
      </c>
      <c r="G104" s="577">
        <f t="shared" si="4"/>
        <v>0</v>
      </c>
      <c r="H104" s="578">
        <f t="shared" si="4"/>
        <v>0</v>
      </c>
      <c r="I104" s="578">
        <f t="shared" si="4"/>
        <v>0</v>
      </c>
      <c r="J104" s="578">
        <f t="shared" si="4"/>
        <v>0</v>
      </c>
      <c r="K104" s="578">
        <f t="shared" si="4"/>
        <v>0</v>
      </c>
      <c r="L104" s="578">
        <f t="shared" si="4"/>
        <v>0</v>
      </c>
      <c r="M104" s="578">
        <f t="shared" si="4"/>
        <v>0</v>
      </c>
      <c r="N104" s="578">
        <f t="shared" si="4"/>
        <v>0</v>
      </c>
      <c r="O104" s="578">
        <f t="shared" si="4"/>
        <v>0</v>
      </c>
      <c r="P104" s="578">
        <f t="shared" si="4"/>
        <v>0</v>
      </c>
      <c r="Q104" s="578">
        <f t="shared" si="4"/>
        <v>0</v>
      </c>
      <c r="R104" s="578">
        <f t="shared" si="4"/>
        <v>0</v>
      </c>
      <c r="S104" s="578">
        <f t="shared" si="4"/>
        <v>15199</v>
      </c>
      <c r="T104" s="576">
        <f t="shared" si="4"/>
        <v>13290</v>
      </c>
      <c r="U104" s="576">
        <f t="shared" si="4"/>
        <v>28489</v>
      </c>
      <c r="V104" s="287"/>
    </row>
    <row r="105" spans="1:23" ht="16.5" customHeight="1" x14ac:dyDescent="0.25">
      <c r="A105" s="24"/>
      <c r="B105" s="24"/>
      <c r="C105" s="24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</row>
    <row r="107" spans="1:23" ht="9" customHeight="1" x14ac:dyDescent="0.25">
      <c r="A107" s="24"/>
      <c r="B107" s="24"/>
      <c r="C107" s="24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88"/>
      <c r="W107" s="26"/>
    </row>
    <row r="108" spans="1:23" ht="9" customHeight="1" x14ac:dyDescent="0.25">
      <c r="A108" s="24"/>
      <c r="B108" s="24"/>
      <c r="C108" s="24"/>
      <c r="D108" s="24"/>
    </row>
    <row r="109" spans="1:23" ht="9" customHeight="1" x14ac:dyDescent="0.25">
      <c r="A109" s="24"/>
      <c r="B109" s="24"/>
      <c r="C109" s="24"/>
      <c r="D109" s="24"/>
    </row>
    <row r="110" spans="1:23" ht="9" customHeight="1" x14ac:dyDescent="0.25">
      <c r="A110" s="24"/>
      <c r="B110" s="24"/>
      <c r="C110" s="24"/>
      <c r="D110" s="24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</row>
    <row r="111" spans="1:23" ht="11.15" customHeight="1" x14ac:dyDescent="0.25">
      <c r="A111" s="24"/>
      <c r="B111" s="24"/>
      <c r="C111" s="24"/>
      <c r="D111" s="24"/>
    </row>
    <row r="112" spans="1:23" ht="9" customHeight="1" x14ac:dyDescent="0.25">
      <c r="A112" s="24"/>
      <c r="B112" s="24"/>
      <c r="C112" s="24"/>
      <c r="D112" s="24"/>
    </row>
    <row r="113" spans="1:21" ht="9" customHeight="1" x14ac:dyDescent="0.25">
      <c r="A113" s="24"/>
      <c r="B113" s="24"/>
      <c r="C113" s="24"/>
      <c r="D113" s="24"/>
      <c r="I113" s="48"/>
      <c r="K113" s="48"/>
    </row>
    <row r="114" spans="1:21" ht="10" customHeight="1" x14ac:dyDescent="0.25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</row>
    <row r="115" spans="1:21" ht="9" customHeight="1" x14ac:dyDescent="0.25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</row>
    <row r="116" spans="1:21" ht="9" customHeight="1" x14ac:dyDescent="0.25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</row>
    <row r="117" spans="1:21" x14ac:dyDescent="0.25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</row>
    <row r="118" spans="1:21" ht="9" customHeight="1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</row>
    <row r="119" spans="1:21" ht="9" customHeight="1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</row>
    <row r="120" spans="1:21" ht="9" customHeight="1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</row>
    <row r="121" spans="1:21" ht="9" customHeight="1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</row>
    <row r="122" spans="1:21" ht="9" customHeight="1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</row>
    <row r="123" spans="1:21" ht="9" customHeight="1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</row>
    <row r="124" spans="1:21" ht="9" customHeight="1" x14ac:dyDescent="0.25">
      <c r="A124" s="24"/>
      <c r="B124" s="24"/>
      <c r="C124" s="24"/>
      <c r="D124" s="24"/>
    </row>
    <row r="125" spans="1:21" ht="9" customHeight="1" x14ac:dyDescent="0.25">
      <c r="A125" s="24"/>
      <c r="B125" s="24"/>
      <c r="C125" s="24"/>
      <c r="D125" s="24"/>
    </row>
    <row r="126" spans="1:21" ht="9" customHeight="1" x14ac:dyDescent="0.25">
      <c r="A126" s="24"/>
      <c r="B126" s="24"/>
      <c r="C126" s="24"/>
      <c r="D126" s="24"/>
    </row>
    <row r="127" spans="1:21" ht="9" customHeight="1" x14ac:dyDescent="0.25">
      <c r="A127" s="24"/>
      <c r="B127" s="24"/>
      <c r="C127" s="24"/>
      <c r="D127" s="24"/>
    </row>
    <row r="128" spans="1:21" ht="9" customHeight="1" x14ac:dyDescent="0.25">
      <c r="A128" s="24"/>
      <c r="B128" s="24"/>
      <c r="C128" s="24"/>
      <c r="D128" s="24"/>
    </row>
    <row r="129" spans="1:4" ht="9" customHeight="1" x14ac:dyDescent="0.25">
      <c r="A129" s="24"/>
      <c r="B129" s="24"/>
      <c r="C129" s="24"/>
      <c r="D129" s="24"/>
    </row>
    <row r="130" spans="1:4" ht="9" customHeight="1" x14ac:dyDescent="0.25">
      <c r="A130" s="24"/>
      <c r="B130" s="24"/>
      <c r="C130" s="24"/>
      <c r="D130" s="24"/>
    </row>
    <row r="131" spans="1:4" ht="9" customHeight="1" x14ac:dyDescent="0.25">
      <c r="A131" s="24"/>
      <c r="B131" s="24"/>
      <c r="C131" s="24"/>
      <c r="D131" s="24"/>
    </row>
    <row r="132" spans="1:4" ht="9" customHeight="1" x14ac:dyDescent="0.25">
      <c r="A132" s="24"/>
      <c r="B132" s="24"/>
      <c r="C132" s="24"/>
      <c r="D132" s="24"/>
    </row>
    <row r="133" spans="1:4" ht="9" customHeight="1" x14ac:dyDescent="0.25">
      <c r="A133" s="24"/>
      <c r="B133" s="24"/>
      <c r="C133" s="24"/>
      <c r="D133" s="24"/>
    </row>
    <row r="134" spans="1:4" ht="9" customHeight="1" x14ac:dyDescent="0.25">
      <c r="A134" s="24"/>
      <c r="B134" s="24"/>
      <c r="C134" s="24"/>
      <c r="D134" s="24"/>
    </row>
    <row r="135" spans="1:4" ht="9" customHeight="1" x14ac:dyDescent="0.25">
      <c r="A135" s="24"/>
      <c r="B135" s="24"/>
      <c r="C135" s="24"/>
      <c r="D135" s="24"/>
    </row>
    <row r="136" spans="1:4" ht="9" customHeight="1" x14ac:dyDescent="0.25">
      <c r="A136" s="24"/>
      <c r="B136" s="24"/>
      <c r="C136" s="24"/>
      <c r="D136" s="24"/>
    </row>
    <row r="137" spans="1:4" ht="9" customHeight="1" x14ac:dyDescent="0.25">
      <c r="A137" s="24"/>
      <c r="B137" s="24"/>
      <c r="C137" s="24"/>
      <c r="D137" s="24"/>
    </row>
    <row r="138" spans="1:4" ht="9" customHeight="1" x14ac:dyDescent="0.25">
      <c r="A138" s="24"/>
      <c r="B138" s="24"/>
      <c r="C138" s="24"/>
      <c r="D138" s="24"/>
    </row>
    <row r="139" spans="1:4" ht="9" customHeight="1" x14ac:dyDescent="0.25">
      <c r="A139" s="24"/>
      <c r="B139" s="24"/>
      <c r="C139" s="24"/>
      <c r="D139" s="24"/>
    </row>
    <row r="140" spans="1:4" ht="9" customHeight="1" x14ac:dyDescent="0.25">
      <c r="A140" s="24"/>
      <c r="B140" s="24"/>
      <c r="C140" s="24"/>
      <c r="D140" s="24"/>
    </row>
    <row r="141" spans="1:4" ht="9" customHeight="1" x14ac:dyDescent="0.25">
      <c r="A141" s="24"/>
      <c r="B141" s="24"/>
      <c r="C141" s="24"/>
      <c r="D141" s="24"/>
    </row>
    <row r="142" spans="1:4" ht="9" customHeight="1" x14ac:dyDescent="0.25">
      <c r="A142" s="24"/>
      <c r="B142" s="24"/>
      <c r="C142" s="24"/>
      <c r="D142" s="24"/>
    </row>
    <row r="143" spans="1:4" ht="9" customHeight="1" x14ac:dyDescent="0.25">
      <c r="A143" s="24"/>
      <c r="B143" s="24"/>
      <c r="C143" s="24"/>
      <c r="D143" s="24"/>
    </row>
    <row r="144" spans="1:4" ht="9" customHeight="1" x14ac:dyDescent="0.25">
      <c r="A144" s="24"/>
      <c r="B144" s="24"/>
      <c r="C144" s="24"/>
      <c r="D144" s="24"/>
    </row>
    <row r="145" spans="1:4" ht="9" customHeight="1" x14ac:dyDescent="0.25">
      <c r="A145" s="24"/>
      <c r="B145" s="24"/>
      <c r="C145" s="24"/>
      <c r="D145" s="24"/>
    </row>
    <row r="146" spans="1:4" ht="9" customHeight="1" x14ac:dyDescent="0.25">
      <c r="A146" s="24"/>
      <c r="B146" s="24"/>
      <c r="C146" s="24"/>
      <c r="D146" s="24"/>
    </row>
    <row r="147" spans="1:4" ht="9" customHeight="1" x14ac:dyDescent="0.25">
      <c r="A147" s="24"/>
      <c r="B147" s="24"/>
      <c r="C147" s="24"/>
      <c r="D147" s="24"/>
    </row>
    <row r="148" spans="1:4" ht="9" customHeight="1" x14ac:dyDescent="0.25">
      <c r="A148" s="24"/>
      <c r="B148" s="24"/>
      <c r="C148" s="24"/>
      <c r="D148" s="24"/>
    </row>
    <row r="149" spans="1:4" ht="9" customHeight="1" x14ac:dyDescent="0.25">
      <c r="A149" s="24"/>
      <c r="B149" s="24"/>
      <c r="C149" s="24"/>
      <c r="D149" s="24"/>
    </row>
    <row r="150" spans="1:4" ht="9" customHeight="1" x14ac:dyDescent="0.25">
      <c r="A150" s="24"/>
      <c r="B150" s="24"/>
      <c r="C150" s="24"/>
      <c r="D150" s="24"/>
    </row>
    <row r="151" spans="1:4" ht="9" customHeight="1" x14ac:dyDescent="0.25">
      <c r="A151" s="24"/>
      <c r="B151" s="24"/>
      <c r="C151" s="24"/>
      <c r="D151" s="24"/>
    </row>
    <row r="152" spans="1:4" ht="9" customHeight="1" x14ac:dyDescent="0.25">
      <c r="A152" s="24"/>
      <c r="B152" s="24"/>
      <c r="C152" s="24"/>
      <c r="D152" s="24"/>
    </row>
    <row r="153" spans="1:4" ht="9" customHeight="1" x14ac:dyDescent="0.25">
      <c r="A153" s="24"/>
      <c r="B153" s="24"/>
      <c r="C153" s="24"/>
      <c r="D153" s="24"/>
    </row>
    <row r="154" spans="1:4" ht="9" customHeight="1" x14ac:dyDescent="0.25">
      <c r="A154" s="24"/>
      <c r="B154" s="24"/>
      <c r="C154" s="24"/>
      <c r="D154" s="24"/>
    </row>
    <row r="155" spans="1:4" ht="9" customHeight="1" x14ac:dyDescent="0.25">
      <c r="A155" s="24"/>
      <c r="B155" s="24"/>
      <c r="C155" s="24"/>
      <c r="D155" s="24"/>
    </row>
    <row r="156" spans="1:4" ht="9" customHeight="1" x14ac:dyDescent="0.25">
      <c r="A156" s="24"/>
      <c r="B156" s="24"/>
      <c r="C156" s="24"/>
      <c r="D156" s="24"/>
    </row>
    <row r="157" spans="1:4" ht="9" customHeight="1" x14ac:dyDescent="0.25">
      <c r="A157" s="24"/>
      <c r="B157" s="24"/>
      <c r="C157" s="24"/>
      <c r="D157" s="24"/>
    </row>
    <row r="158" spans="1:4" ht="9" customHeight="1" x14ac:dyDescent="0.25">
      <c r="A158" s="24"/>
      <c r="B158" s="24"/>
      <c r="C158" s="24"/>
      <c r="D158" s="24"/>
    </row>
    <row r="159" spans="1:4" ht="9" customHeight="1" x14ac:dyDescent="0.25">
      <c r="A159" s="24"/>
      <c r="B159" s="24"/>
      <c r="C159" s="24"/>
      <c r="D159" s="24"/>
    </row>
    <row r="160" spans="1:4" ht="9" customHeight="1" x14ac:dyDescent="0.25">
      <c r="A160" s="24"/>
      <c r="B160" s="24"/>
      <c r="C160" s="24"/>
      <c r="D160" s="24"/>
    </row>
    <row r="161" spans="1:4" ht="9" customHeight="1" x14ac:dyDescent="0.25">
      <c r="A161" s="24"/>
      <c r="B161" s="24"/>
      <c r="C161" s="24"/>
      <c r="D161" s="24"/>
    </row>
    <row r="162" spans="1:4" ht="9" customHeight="1" x14ac:dyDescent="0.25">
      <c r="A162" s="24"/>
      <c r="B162" s="24"/>
      <c r="C162" s="24"/>
      <c r="D162" s="24"/>
    </row>
    <row r="163" spans="1:4" ht="9" customHeight="1" x14ac:dyDescent="0.25">
      <c r="A163" s="24"/>
      <c r="B163" s="24"/>
      <c r="C163" s="24"/>
      <c r="D163" s="24"/>
    </row>
    <row r="164" spans="1:4" ht="9" customHeight="1" x14ac:dyDescent="0.25">
      <c r="A164" s="24"/>
      <c r="B164" s="24"/>
      <c r="C164" s="24"/>
      <c r="D164" s="24"/>
    </row>
    <row r="165" spans="1:4" ht="9" customHeight="1" x14ac:dyDescent="0.25">
      <c r="A165" s="24"/>
      <c r="B165" s="24"/>
      <c r="C165" s="24"/>
      <c r="D165" s="24"/>
    </row>
    <row r="166" spans="1:4" ht="9" customHeight="1" x14ac:dyDescent="0.25">
      <c r="A166" s="24"/>
      <c r="B166" s="24"/>
      <c r="C166" s="24"/>
      <c r="D166" s="24"/>
    </row>
    <row r="167" spans="1:4" ht="9" customHeight="1" x14ac:dyDescent="0.25">
      <c r="A167" s="24"/>
      <c r="B167" s="24"/>
      <c r="C167" s="24"/>
      <c r="D167" s="24"/>
    </row>
    <row r="168" spans="1:4" ht="9" customHeight="1" x14ac:dyDescent="0.25">
      <c r="A168" s="24"/>
      <c r="B168" s="24"/>
      <c r="C168" s="24"/>
      <c r="D168" s="24"/>
    </row>
    <row r="169" spans="1:4" ht="9" customHeight="1" x14ac:dyDescent="0.25">
      <c r="A169" s="24"/>
      <c r="B169" s="24"/>
      <c r="C169" s="24"/>
      <c r="D169" s="24"/>
    </row>
    <row r="170" spans="1:4" ht="9" customHeight="1" x14ac:dyDescent="0.25">
      <c r="A170" s="24"/>
      <c r="B170" s="24"/>
      <c r="C170" s="24"/>
      <c r="D170" s="24"/>
    </row>
    <row r="171" spans="1:4" ht="9" customHeight="1" x14ac:dyDescent="0.25">
      <c r="A171" s="24"/>
      <c r="B171" s="24"/>
      <c r="C171" s="24"/>
      <c r="D171" s="24"/>
    </row>
    <row r="172" spans="1:4" ht="9" customHeight="1" x14ac:dyDescent="0.25">
      <c r="A172" s="24"/>
      <c r="B172" s="24"/>
      <c r="C172" s="24"/>
      <c r="D172" s="24"/>
    </row>
    <row r="173" spans="1:4" ht="9" customHeight="1" x14ac:dyDescent="0.25">
      <c r="A173" s="24"/>
      <c r="B173" s="24"/>
      <c r="C173" s="24"/>
      <c r="D173" s="24"/>
    </row>
    <row r="174" spans="1:4" ht="10" customHeight="1" x14ac:dyDescent="0.3">
      <c r="A174" s="23"/>
      <c r="B174" s="24"/>
      <c r="C174" s="24"/>
    </row>
    <row r="188" ht="11.15" customHeight="1" x14ac:dyDescent="0.25"/>
  </sheetData>
  <mergeCells count="19">
    <mergeCell ref="A7:U7"/>
    <mergeCell ref="A2:U2"/>
    <mergeCell ref="A3:U3"/>
    <mergeCell ref="A4:U4"/>
    <mergeCell ref="A5:U5"/>
    <mergeCell ref="A6:U6"/>
    <mergeCell ref="M12:N12"/>
    <mergeCell ref="O12:P12"/>
    <mergeCell ref="Q12:R12"/>
    <mergeCell ref="A8:U8"/>
    <mergeCell ref="A9:U9"/>
    <mergeCell ref="A11:D11"/>
    <mergeCell ref="E11:F11"/>
    <mergeCell ref="G11:T11"/>
    <mergeCell ref="A12:D12"/>
    <mergeCell ref="E12:F12"/>
    <mergeCell ref="G12:H12"/>
    <mergeCell ref="I12:J12"/>
    <mergeCell ref="K12:L12"/>
  </mergeCells>
  <printOptions horizontalCentered="1"/>
  <pageMargins left="0.31496062992125984" right="0.19685039370078741" top="0.39370078740157483" bottom="0.23622047244094491" header="0" footer="0.23622047244094491"/>
  <pageSetup firstPageNumber="8" fitToHeight="0" orientation="landscape" useFirstPageNumber="1" r:id="rId1"/>
  <headerFooter>
    <oddFooter>&amp;R&amp;8&amp;P</oddFooter>
  </headerFooter>
  <rowBreaks count="2" manualBreakCount="2">
    <brk id="32" max="20" man="1"/>
    <brk id="66" max="20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syncVertical="1" syncRef="A1" transitionEvaluation="1" codeName="Hoja13">
    <pageSetUpPr fitToPage="1"/>
  </sheetPr>
  <dimension ref="A1:S202"/>
  <sheetViews>
    <sheetView showGridLines="0" view="pageBreakPreview" zoomScaleNormal="75" zoomScaleSheetLayoutView="100" workbookViewId="0"/>
  </sheetViews>
  <sheetFormatPr baseColWidth="10" defaultColWidth="6.7265625" defaultRowHeight="12.5" x14ac:dyDescent="0.25"/>
  <cols>
    <col min="1" max="1" width="2.453125" style="25" customWidth="1"/>
    <col min="2" max="2" width="2.81640625" style="25" customWidth="1"/>
    <col min="3" max="3" width="3.26953125" style="25" customWidth="1"/>
    <col min="4" max="4" width="4" style="25" customWidth="1"/>
    <col min="5" max="17" width="6.7265625" style="25" customWidth="1"/>
    <col min="18" max="18" width="6.7265625" style="25"/>
    <col min="19" max="19" width="6.7265625" style="25" customWidth="1"/>
    <col min="20" max="16384" width="6.7265625" style="25"/>
  </cols>
  <sheetData>
    <row r="1" spans="1:19" ht="12" customHeight="1" x14ac:dyDescent="0.25"/>
    <row r="2" spans="1:19" ht="12" customHeight="1" x14ac:dyDescent="0.25">
      <c r="A2" s="722" t="s">
        <v>60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  <c r="Q2" s="722"/>
      <c r="R2" s="722"/>
      <c r="S2" s="722"/>
    </row>
    <row r="3" spans="1:19" ht="13.5" customHeight="1" x14ac:dyDescent="0.25">
      <c r="A3" s="722" t="s">
        <v>37</v>
      </c>
      <c r="B3" s="722"/>
      <c r="C3" s="722"/>
      <c r="D3" s="722"/>
      <c r="E3" s="722"/>
      <c r="F3" s="722"/>
      <c r="G3" s="722"/>
      <c r="H3" s="722"/>
      <c r="I3" s="722"/>
      <c r="J3" s="722"/>
      <c r="K3" s="722"/>
      <c r="L3" s="722"/>
      <c r="M3" s="722"/>
      <c r="N3" s="722"/>
      <c r="O3" s="722"/>
      <c r="P3" s="722"/>
      <c r="Q3" s="722"/>
      <c r="R3" s="722"/>
      <c r="S3" s="722"/>
    </row>
    <row r="4" spans="1:19" ht="12" customHeight="1" x14ac:dyDescent="0.25">
      <c r="A4" s="723"/>
      <c r="B4" s="723"/>
      <c r="C4" s="723"/>
      <c r="D4" s="723"/>
      <c r="E4" s="723"/>
      <c r="F4" s="723"/>
      <c r="G4" s="723"/>
      <c r="H4" s="723"/>
      <c r="I4" s="723"/>
      <c r="J4" s="723"/>
      <c r="K4" s="723"/>
      <c r="L4" s="723"/>
      <c r="M4" s="723"/>
      <c r="N4" s="723"/>
      <c r="O4" s="723"/>
      <c r="P4" s="723"/>
      <c r="Q4" s="723"/>
      <c r="R4" s="723"/>
      <c r="S4" s="723"/>
    </row>
    <row r="5" spans="1:19" ht="12" customHeight="1" x14ac:dyDescent="0.25">
      <c r="A5" s="724" t="str">
        <f>'1 Total'!A4:N4</f>
        <v>DICIEMBRE DE 2020</v>
      </c>
      <c r="B5" s="724"/>
      <c r="C5" s="724"/>
      <c r="D5" s="724"/>
      <c r="E5" s="724"/>
      <c r="F5" s="724"/>
      <c r="G5" s="724"/>
      <c r="H5" s="724"/>
      <c r="I5" s="724"/>
      <c r="J5" s="724"/>
      <c r="K5" s="724"/>
      <c r="L5" s="724"/>
      <c r="M5" s="724"/>
      <c r="N5" s="724"/>
      <c r="O5" s="724"/>
      <c r="P5" s="724"/>
      <c r="Q5" s="724"/>
      <c r="R5" s="724"/>
      <c r="S5" s="724"/>
    </row>
    <row r="6" spans="1:19" ht="12" customHeight="1" x14ac:dyDescent="0.25">
      <c r="A6" s="725"/>
      <c r="B6" s="725"/>
      <c r="C6" s="725"/>
      <c r="D6" s="725"/>
      <c r="E6" s="725"/>
      <c r="F6" s="725"/>
      <c r="G6" s="725"/>
      <c r="H6" s="725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</row>
    <row r="7" spans="1:19" ht="12" customHeight="1" x14ac:dyDescent="0.25">
      <c r="A7" s="721" t="s">
        <v>38</v>
      </c>
      <c r="B7" s="721"/>
      <c r="C7" s="721"/>
      <c r="D7" s="721"/>
      <c r="E7" s="721"/>
      <c r="F7" s="721"/>
      <c r="G7" s="721"/>
      <c r="H7" s="721"/>
      <c r="I7" s="721"/>
      <c r="J7" s="721"/>
      <c r="K7" s="721"/>
      <c r="L7" s="721"/>
      <c r="M7" s="721"/>
      <c r="N7" s="721"/>
      <c r="O7" s="721"/>
      <c r="P7" s="721"/>
      <c r="Q7" s="721"/>
      <c r="R7" s="721"/>
      <c r="S7" s="721"/>
    </row>
    <row r="8" spans="1:19" ht="12" customHeight="1" x14ac:dyDescent="0.25">
      <c r="A8" s="721"/>
      <c r="B8" s="721"/>
      <c r="C8" s="721"/>
      <c r="D8" s="721"/>
      <c r="E8" s="721"/>
      <c r="F8" s="721"/>
      <c r="G8" s="721"/>
      <c r="H8" s="721"/>
      <c r="I8" s="721"/>
      <c r="J8" s="721"/>
      <c r="K8" s="721"/>
      <c r="L8" s="721"/>
      <c r="M8" s="721"/>
      <c r="N8" s="721"/>
      <c r="O8" s="721"/>
      <c r="P8" s="721"/>
      <c r="Q8" s="721"/>
      <c r="R8" s="721"/>
      <c r="S8" s="721"/>
    </row>
    <row r="9" spans="1:19" ht="12" customHeight="1" x14ac:dyDescent="0.25">
      <c r="A9" s="721" t="s">
        <v>8</v>
      </c>
      <c r="B9" s="721"/>
      <c r="C9" s="721"/>
      <c r="D9" s="721"/>
      <c r="E9" s="721"/>
      <c r="F9" s="721"/>
      <c r="G9" s="721"/>
      <c r="H9" s="721"/>
      <c r="I9" s="721"/>
      <c r="J9" s="721"/>
      <c r="K9" s="721"/>
      <c r="L9" s="721"/>
      <c r="M9" s="721"/>
      <c r="N9" s="721"/>
      <c r="O9" s="721"/>
      <c r="P9" s="721"/>
      <c r="Q9" s="721"/>
      <c r="R9" s="721"/>
      <c r="S9" s="721"/>
    </row>
    <row r="10" spans="1:19" ht="12" customHeight="1" thickBot="1" x14ac:dyDescent="0.3">
      <c r="A10" s="726"/>
      <c r="B10" s="726"/>
      <c r="C10" s="726"/>
      <c r="D10" s="726"/>
      <c r="E10" s="726"/>
      <c r="F10" s="726"/>
      <c r="G10" s="726"/>
      <c r="H10" s="726"/>
      <c r="I10" s="726"/>
      <c r="J10" s="726"/>
      <c r="K10" s="726"/>
      <c r="L10" s="726"/>
      <c r="M10" s="726"/>
      <c r="N10" s="726"/>
      <c r="O10" s="726"/>
      <c r="P10" s="726"/>
      <c r="Q10" s="726"/>
      <c r="R10" s="726"/>
      <c r="S10" s="726"/>
    </row>
    <row r="11" spans="1:19" s="23" customFormat="1" ht="11.15" customHeight="1" x14ac:dyDescent="0.3">
      <c r="A11" s="727" t="s">
        <v>39</v>
      </c>
      <c r="B11" s="728"/>
      <c r="C11" s="728"/>
      <c r="D11" s="728"/>
      <c r="E11" s="729" t="s">
        <v>61</v>
      </c>
      <c r="F11" s="731"/>
      <c r="G11" s="731"/>
      <c r="H11" s="731"/>
      <c r="I11" s="731"/>
      <c r="J11" s="731"/>
      <c r="K11" s="731"/>
      <c r="L11" s="731"/>
      <c r="M11" s="731"/>
      <c r="N11" s="731"/>
      <c r="O11" s="731"/>
      <c r="P11" s="731"/>
      <c r="Q11" s="731"/>
      <c r="R11" s="730"/>
      <c r="S11" s="27"/>
    </row>
    <row r="12" spans="1:19" s="23" customFormat="1" ht="11.15" customHeight="1" x14ac:dyDescent="0.3">
      <c r="A12" s="734" t="s">
        <v>42</v>
      </c>
      <c r="B12" s="735"/>
      <c r="C12" s="735"/>
      <c r="D12" s="735"/>
      <c r="E12" s="740" t="s">
        <v>44</v>
      </c>
      <c r="F12" s="741"/>
      <c r="G12" s="743" t="s">
        <v>45</v>
      </c>
      <c r="H12" s="743"/>
      <c r="I12" s="740" t="s">
        <v>46</v>
      </c>
      <c r="J12" s="741"/>
      <c r="K12" s="743" t="s">
        <v>47</v>
      </c>
      <c r="L12" s="744"/>
      <c r="M12" s="740" t="s">
        <v>48</v>
      </c>
      <c r="N12" s="741"/>
      <c r="O12" s="742" t="s">
        <v>49</v>
      </c>
      <c r="P12" s="743"/>
      <c r="Q12" s="740" t="s">
        <v>50</v>
      </c>
      <c r="R12" s="741"/>
      <c r="S12" s="412" t="s">
        <v>8</v>
      </c>
    </row>
    <row r="13" spans="1:19" s="23" customFormat="1" ht="11.15" customHeight="1" thickBot="1" x14ac:dyDescent="0.35">
      <c r="A13" s="28"/>
      <c r="B13" s="29"/>
      <c r="C13" s="29"/>
      <c r="D13" s="29"/>
      <c r="E13" s="476" t="s">
        <v>51</v>
      </c>
      <c r="F13" s="477" t="s">
        <v>52</v>
      </c>
      <c r="G13" s="415" t="s">
        <v>51</v>
      </c>
      <c r="H13" s="416" t="s">
        <v>52</v>
      </c>
      <c r="I13" s="476" t="s">
        <v>51</v>
      </c>
      <c r="J13" s="477" t="s">
        <v>52</v>
      </c>
      <c r="K13" s="415" t="s">
        <v>51</v>
      </c>
      <c r="L13" s="415" t="s">
        <v>52</v>
      </c>
      <c r="M13" s="476" t="s">
        <v>51</v>
      </c>
      <c r="N13" s="477" t="s">
        <v>52</v>
      </c>
      <c r="O13" s="415" t="s">
        <v>51</v>
      </c>
      <c r="P13" s="416" t="s">
        <v>52</v>
      </c>
      <c r="Q13" s="476" t="s">
        <v>51</v>
      </c>
      <c r="R13" s="477" t="s">
        <v>52</v>
      </c>
      <c r="S13" s="32"/>
    </row>
    <row r="14" spans="1:19" ht="11.15" customHeight="1" x14ac:dyDescent="0.25">
      <c r="A14" s="33" t="s">
        <v>53</v>
      </c>
      <c r="B14" s="24">
        <v>0</v>
      </c>
      <c r="C14" s="34" t="s">
        <v>54</v>
      </c>
      <c r="D14" s="24"/>
      <c r="E14" s="307">
        <f>'3A'!E14+'3B'!E14</f>
        <v>0</v>
      </c>
      <c r="F14" s="308">
        <f>'3A'!F14+'3B'!F14</f>
        <v>0</v>
      </c>
      <c r="G14" s="194">
        <f>'3A'!G14+'3B'!G14</f>
        <v>0</v>
      </c>
      <c r="H14" s="221">
        <f>'3A'!H14+'3B'!H14</f>
        <v>0</v>
      </c>
      <c r="I14" s="307">
        <f>'3A'!I14+'3B'!I14</f>
        <v>0</v>
      </c>
      <c r="J14" s="308">
        <f>'3A'!J14+'3B'!J14</f>
        <v>0</v>
      </c>
      <c r="K14" s="194">
        <f>'3A'!K14+'3B'!K14</f>
        <v>0</v>
      </c>
      <c r="L14" s="194">
        <f>'3A'!L14+'3B'!L14</f>
        <v>0</v>
      </c>
      <c r="M14" s="307">
        <f>'3A'!M14+'3B'!M14</f>
        <v>0</v>
      </c>
      <c r="N14" s="308">
        <f>'3A'!N14+'3B'!N14</f>
        <v>0</v>
      </c>
      <c r="O14" s="194">
        <f>'3A'!O14+'3B'!O14</f>
        <v>0</v>
      </c>
      <c r="P14" s="221">
        <f>'3A'!P14+'3B'!P14</f>
        <v>0</v>
      </c>
      <c r="Q14" s="307">
        <f>'3A'!Q14+'3B'!Q14</f>
        <v>0</v>
      </c>
      <c r="R14" s="308">
        <f>'3A'!R14+'3B'!R14</f>
        <v>0</v>
      </c>
      <c r="S14" s="192">
        <f>SUM(E14:R14)</f>
        <v>0</v>
      </c>
    </row>
    <row r="15" spans="1:19" ht="10" customHeight="1" x14ac:dyDescent="0.25">
      <c r="A15" s="37"/>
      <c r="B15" s="38">
        <v>1</v>
      </c>
      <c r="C15" s="38"/>
      <c r="D15" s="38"/>
      <c r="E15" s="309">
        <f>'3A'!E15+'3B'!E15</f>
        <v>0</v>
      </c>
      <c r="F15" s="310">
        <f>'3A'!F15+'3B'!F15</f>
        <v>1</v>
      </c>
      <c r="G15" s="190">
        <f>'3A'!G15+'3B'!G15</f>
        <v>0</v>
      </c>
      <c r="H15" s="222">
        <f>'3A'!H15+'3B'!H15</f>
        <v>0</v>
      </c>
      <c r="I15" s="309">
        <f>'3A'!I15+'3B'!I15</f>
        <v>0</v>
      </c>
      <c r="J15" s="310">
        <f>'3A'!J15+'3B'!J15</f>
        <v>0</v>
      </c>
      <c r="K15" s="190">
        <f>'3A'!K15+'3B'!K15</f>
        <v>0</v>
      </c>
      <c r="L15" s="190">
        <f>'3A'!L15+'3B'!L15</f>
        <v>0</v>
      </c>
      <c r="M15" s="309">
        <f>'3A'!M15+'3B'!M15</f>
        <v>0</v>
      </c>
      <c r="N15" s="310">
        <f>'3A'!N15+'3B'!N15</f>
        <v>0</v>
      </c>
      <c r="O15" s="190">
        <f>'3A'!O15+'3B'!O15</f>
        <v>0</v>
      </c>
      <c r="P15" s="222">
        <f>'3A'!P15+'3B'!P15</f>
        <v>0</v>
      </c>
      <c r="Q15" s="309">
        <f>'3A'!Q15+'3B'!Q15</f>
        <v>0</v>
      </c>
      <c r="R15" s="310">
        <f>'3A'!R15+'3B'!R15</f>
        <v>0</v>
      </c>
      <c r="S15" s="188">
        <f t="shared" ref="S15:S78" si="0">SUM(E15:R15)</f>
        <v>1</v>
      </c>
    </row>
    <row r="16" spans="1:19" ht="11.15" customHeight="1" x14ac:dyDescent="0.25">
      <c r="A16" s="40"/>
      <c r="B16" s="24">
        <v>2</v>
      </c>
      <c r="C16" s="24"/>
      <c r="D16" s="24"/>
      <c r="E16" s="307">
        <f>'3A'!E16+'3B'!E16</f>
        <v>0</v>
      </c>
      <c r="F16" s="308">
        <f>'3A'!F16+'3B'!F16</f>
        <v>0</v>
      </c>
      <c r="G16" s="194">
        <f>'3A'!G16+'3B'!G16</f>
        <v>0</v>
      </c>
      <c r="H16" s="221">
        <f>'3A'!H16+'3B'!H16</f>
        <v>0</v>
      </c>
      <c r="I16" s="307">
        <f>'3A'!I16+'3B'!I16</f>
        <v>0</v>
      </c>
      <c r="J16" s="308">
        <f>'3A'!J16+'3B'!J16</f>
        <v>0</v>
      </c>
      <c r="K16" s="194">
        <f>'3A'!K16+'3B'!K16</f>
        <v>0</v>
      </c>
      <c r="L16" s="194">
        <f>'3A'!L16+'3B'!L16</f>
        <v>0</v>
      </c>
      <c r="M16" s="307">
        <f>'3A'!M16+'3B'!M16</f>
        <v>0</v>
      </c>
      <c r="N16" s="308">
        <f>'3A'!N16+'3B'!N16</f>
        <v>0</v>
      </c>
      <c r="O16" s="194">
        <f>'3A'!O16+'3B'!O16</f>
        <v>0</v>
      </c>
      <c r="P16" s="221">
        <f>'3A'!P16+'3B'!P16</f>
        <v>0</v>
      </c>
      <c r="Q16" s="307">
        <f>'3A'!Q16+'3B'!Q16</f>
        <v>0</v>
      </c>
      <c r="R16" s="308">
        <f>'3A'!R16+'3B'!R16</f>
        <v>0</v>
      </c>
      <c r="S16" s="192">
        <f t="shared" si="0"/>
        <v>0</v>
      </c>
    </row>
    <row r="17" spans="1:19" ht="11.15" customHeight="1" x14ac:dyDescent="0.25">
      <c r="A17" s="37"/>
      <c r="B17" s="38">
        <v>3</v>
      </c>
      <c r="C17" s="38"/>
      <c r="D17" s="38"/>
      <c r="E17" s="309">
        <f>'3A'!E17+'3B'!E17</f>
        <v>1</v>
      </c>
      <c r="F17" s="310">
        <f>'3A'!F17+'3B'!F17</f>
        <v>1</v>
      </c>
      <c r="G17" s="190">
        <f>'3A'!G17+'3B'!G17</f>
        <v>0</v>
      </c>
      <c r="H17" s="222">
        <f>'3A'!H17+'3B'!H17</f>
        <v>1</v>
      </c>
      <c r="I17" s="309">
        <f>'3A'!I17+'3B'!I17</f>
        <v>0</v>
      </c>
      <c r="J17" s="310">
        <f>'3A'!J17+'3B'!J17</f>
        <v>1</v>
      </c>
      <c r="K17" s="190">
        <f>'3A'!K17+'3B'!K17</f>
        <v>0</v>
      </c>
      <c r="L17" s="190">
        <f>'3A'!L17+'3B'!L17</f>
        <v>0</v>
      </c>
      <c r="M17" s="309">
        <f>'3A'!M17+'3B'!M17</f>
        <v>0</v>
      </c>
      <c r="N17" s="310">
        <f>'3A'!N17+'3B'!N17</f>
        <v>0</v>
      </c>
      <c r="O17" s="190">
        <f>'3A'!O17+'3B'!O17</f>
        <v>0</v>
      </c>
      <c r="P17" s="222">
        <f>'3A'!P17+'3B'!P17</f>
        <v>0</v>
      </c>
      <c r="Q17" s="309">
        <f>'3A'!Q17+'3B'!Q17</f>
        <v>1</v>
      </c>
      <c r="R17" s="310">
        <f>'3A'!R17+'3B'!R17</f>
        <v>0</v>
      </c>
      <c r="S17" s="188">
        <f t="shared" si="0"/>
        <v>5</v>
      </c>
    </row>
    <row r="18" spans="1:19" ht="11.15" customHeight="1" x14ac:dyDescent="0.25">
      <c r="A18" s="40"/>
      <c r="B18" s="24">
        <v>4</v>
      </c>
      <c r="C18" s="24"/>
      <c r="D18" s="24"/>
      <c r="E18" s="307">
        <f>'3A'!E18+'3B'!E18</f>
        <v>1</v>
      </c>
      <c r="F18" s="308">
        <f>'3A'!F18+'3B'!F18</f>
        <v>1</v>
      </c>
      <c r="G18" s="194">
        <f>'3A'!G18+'3B'!G18</f>
        <v>0</v>
      </c>
      <c r="H18" s="221">
        <f>'3A'!H18+'3B'!H18</f>
        <v>1</v>
      </c>
      <c r="I18" s="307">
        <f>'3A'!I18+'3B'!I18</f>
        <v>0</v>
      </c>
      <c r="J18" s="308">
        <f>'3A'!J18+'3B'!J18</f>
        <v>0</v>
      </c>
      <c r="K18" s="194">
        <f>'3A'!K18+'3B'!K18</f>
        <v>0</v>
      </c>
      <c r="L18" s="194">
        <f>'3A'!L18+'3B'!L18</f>
        <v>0</v>
      </c>
      <c r="M18" s="307">
        <f>'3A'!M18+'3B'!M18</f>
        <v>1</v>
      </c>
      <c r="N18" s="308">
        <f>'3A'!N18+'3B'!N18</f>
        <v>0</v>
      </c>
      <c r="O18" s="194">
        <f>'3A'!O18+'3B'!O18</f>
        <v>0</v>
      </c>
      <c r="P18" s="221">
        <f>'3A'!P18+'3B'!P18</f>
        <v>0</v>
      </c>
      <c r="Q18" s="307">
        <f>'3A'!Q18+'3B'!Q18</f>
        <v>0</v>
      </c>
      <c r="R18" s="308">
        <f>'3A'!R18+'3B'!R18</f>
        <v>0</v>
      </c>
      <c r="S18" s="192">
        <f t="shared" si="0"/>
        <v>4</v>
      </c>
    </row>
    <row r="19" spans="1:19" ht="11.15" customHeight="1" x14ac:dyDescent="0.25">
      <c r="A19" s="37"/>
      <c r="B19" s="38">
        <v>5</v>
      </c>
      <c r="C19" s="38"/>
      <c r="D19" s="38"/>
      <c r="E19" s="309">
        <f>'3A'!E19+'3B'!E19</f>
        <v>0</v>
      </c>
      <c r="F19" s="310">
        <f>'3A'!F19+'3B'!F19</f>
        <v>2</v>
      </c>
      <c r="G19" s="190">
        <f>'3A'!G19+'3B'!G19</f>
        <v>0</v>
      </c>
      <c r="H19" s="222">
        <f>'3A'!H19+'3B'!H19</f>
        <v>1</v>
      </c>
      <c r="I19" s="309">
        <f>'3A'!I19+'3B'!I19</f>
        <v>0</v>
      </c>
      <c r="J19" s="310">
        <f>'3A'!J19+'3B'!J19</f>
        <v>0</v>
      </c>
      <c r="K19" s="190">
        <f>'3A'!K19+'3B'!K19</f>
        <v>0</v>
      </c>
      <c r="L19" s="190">
        <f>'3A'!L19+'3B'!L19</f>
        <v>0</v>
      </c>
      <c r="M19" s="309">
        <f>'3A'!M19+'3B'!M19</f>
        <v>0</v>
      </c>
      <c r="N19" s="310">
        <f>'3A'!N19+'3B'!N19</f>
        <v>0</v>
      </c>
      <c r="O19" s="190">
        <f>'3A'!O19+'3B'!O19</f>
        <v>0</v>
      </c>
      <c r="P19" s="222">
        <f>'3A'!P19+'3B'!P19</f>
        <v>1</v>
      </c>
      <c r="Q19" s="309">
        <f>'3A'!Q19+'3B'!Q19</f>
        <v>0</v>
      </c>
      <c r="R19" s="310">
        <f>'3A'!R19+'3B'!R19</f>
        <v>0</v>
      </c>
      <c r="S19" s="188">
        <f t="shared" si="0"/>
        <v>4</v>
      </c>
    </row>
    <row r="20" spans="1:19" ht="11.15" customHeight="1" x14ac:dyDescent="0.25">
      <c r="A20" s="40"/>
      <c r="B20" s="24">
        <v>6</v>
      </c>
      <c r="C20" s="24"/>
      <c r="D20" s="24"/>
      <c r="E20" s="307">
        <f>'3A'!E20+'3B'!E20</f>
        <v>0</v>
      </c>
      <c r="F20" s="308">
        <f>'3A'!F20+'3B'!F20</f>
        <v>0</v>
      </c>
      <c r="G20" s="194">
        <f>'3A'!G20+'3B'!G20</f>
        <v>1</v>
      </c>
      <c r="H20" s="221">
        <f>'3A'!H20+'3B'!H20</f>
        <v>0</v>
      </c>
      <c r="I20" s="307">
        <f>'3A'!I20+'3B'!I20</f>
        <v>0</v>
      </c>
      <c r="J20" s="308">
        <f>'3A'!J20+'3B'!J20</f>
        <v>0</v>
      </c>
      <c r="K20" s="194">
        <f>'3A'!K20+'3B'!K20</f>
        <v>0</v>
      </c>
      <c r="L20" s="194">
        <f>'3A'!L20+'3B'!L20</f>
        <v>0</v>
      </c>
      <c r="M20" s="307">
        <f>'3A'!M20+'3B'!M20</f>
        <v>0</v>
      </c>
      <c r="N20" s="308">
        <f>'3A'!N20+'3B'!N20</f>
        <v>0</v>
      </c>
      <c r="O20" s="194">
        <f>'3A'!O20+'3B'!O20</f>
        <v>0</v>
      </c>
      <c r="P20" s="221">
        <f>'3A'!P20+'3B'!P20</f>
        <v>0</v>
      </c>
      <c r="Q20" s="307">
        <f>'3A'!Q20+'3B'!Q20</f>
        <v>0</v>
      </c>
      <c r="R20" s="308">
        <f>'3A'!R20+'3B'!R20</f>
        <v>0</v>
      </c>
      <c r="S20" s="192">
        <f t="shared" si="0"/>
        <v>1</v>
      </c>
    </row>
    <row r="21" spans="1:19" ht="11.15" customHeight="1" x14ac:dyDescent="0.25">
      <c r="A21" s="37"/>
      <c r="B21" s="38">
        <v>7</v>
      </c>
      <c r="C21" s="38"/>
      <c r="D21" s="38"/>
      <c r="E21" s="309">
        <f>'3A'!E21+'3B'!E21</f>
        <v>1</v>
      </c>
      <c r="F21" s="310">
        <f>'3A'!F21+'3B'!F21</f>
        <v>0</v>
      </c>
      <c r="G21" s="190">
        <f>'3A'!G21+'3B'!G21</f>
        <v>2</v>
      </c>
      <c r="H21" s="222">
        <f>'3A'!H21+'3B'!H21</f>
        <v>0</v>
      </c>
      <c r="I21" s="309">
        <f>'3A'!I21+'3B'!I21</f>
        <v>0</v>
      </c>
      <c r="J21" s="310">
        <f>'3A'!J21+'3B'!J21</f>
        <v>0</v>
      </c>
      <c r="K21" s="190">
        <f>'3A'!K21+'3B'!K21</f>
        <v>0</v>
      </c>
      <c r="L21" s="190">
        <f>'3A'!L21+'3B'!L21</f>
        <v>0</v>
      </c>
      <c r="M21" s="309">
        <f>'3A'!M21+'3B'!M21</f>
        <v>0</v>
      </c>
      <c r="N21" s="310">
        <f>'3A'!N21+'3B'!N21</f>
        <v>0</v>
      </c>
      <c r="O21" s="190">
        <f>'3A'!O21+'3B'!O21</f>
        <v>0</v>
      </c>
      <c r="P21" s="222">
        <f>'3A'!P21+'3B'!P21</f>
        <v>1</v>
      </c>
      <c r="Q21" s="309">
        <f>'3A'!Q21+'3B'!Q21</f>
        <v>0</v>
      </c>
      <c r="R21" s="310">
        <f>'3A'!R21+'3B'!R21</f>
        <v>0</v>
      </c>
      <c r="S21" s="188">
        <f t="shared" si="0"/>
        <v>4</v>
      </c>
    </row>
    <row r="22" spans="1:19" ht="11.15" customHeight="1" x14ac:dyDescent="0.25">
      <c r="A22" s="40"/>
      <c r="B22" s="24">
        <v>8</v>
      </c>
      <c r="C22" s="24"/>
      <c r="D22" s="24"/>
      <c r="E22" s="307">
        <f>'3A'!E22+'3B'!E22</f>
        <v>0</v>
      </c>
      <c r="F22" s="308">
        <f>'3A'!F22+'3B'!F22</f>
        <v>0</v>
      </c>
      <c r="G22" s="194">
        <f>'3A'!G22+'3B'!G22</f>
        <v>0</v>
      </c>
      <c r="H22" s="221">
        <f>'3A'!H22+'3B'!H22</f>
        <v>0</v>
      </c>
      <c r="I22" s="307">
        <f>'3A'!I22+'3B'!I22</f>
        <v>0</v>
      </c>
      <c r="J22" s="308">
        <f>'3A'!J22+'3B'!J22</f>
        <v>0</v>
      </c>
      <c r="K22" s="194">
        <f>'3A'!K22+'3B'!K22</f>
        <v>0</v>
      </c>
      <c r="L22" s="194">
        <f>'3A'!L22+'3B'!L22</f>
        <v>0</v>
      </c>
      <c r="M22" s="307">
        <f>'3A'!M22+'3B'!M22</f>
        <v>0</v>
      </c>
      <c r="N22" s="308">
        <f>'3A'!N22+'3B'!N22</f>
        <v>0</v>
      </c>
      <c r="O22" s="194">
        <f>'3A'!O22+'3B'!O22</f>
        <v>0</v>
      </c>
      <c r="P22" s="221">
        <f>'3A'!P22+'3B'!P22</f>
        <v>0</v>
      </c>
      <c r="Q22" s="307">
        <f>'3A'!Q22+'3B'!Q22</f>
        <v>0</v>
      </c>
      <c r="R22" s="308">
        <f>'3A'!R22+'3B'!R22</f>
        <v>1</v>
      </c>
      <c r="S22" s="192">
        <f t="shared" si="0"/>
        <v>1</v>
      </c>
    </row>
    <row r="23" spans="1:19" ht="11.15" customHeight="1" x14ac:dyDescent="0.25">
      <c r="A23" s="37"/>
      <c r="B23" s="38">
        <v>9</v>
      </c>
      <c r="C23" s="38"/>
      <c r="D23" s="38"/>
      <c r="E23" s="309">
        <f>'3A'!E23+'3B'!E23</f>
        <v>2</v>
      </c>
      <c r="F23" s="310">
        <f>'3A'!F23+'3B'!F23</f>
        <v>1</v>
      </c>
      <c r="G23" s="190">
        <f>'3A'!G23+'3B'!G23</f>
        <v>0</v>
      </c>
      <c r="H23" s="222">
        <f>'3A'!H23+'3B'!H23</f>
        <v>0</v>
      </c>
      <c r="I23" s="309">
        <f>'3A'!I23+'3B'!I23</f>
        <v>0</v>
      </c>
      <c r="J23" s="310">
        <f>'3A'!J23+'3B'!J23</f>
        <v>0</v>
      </c>
      <c r="K23" s="190">
        <f>'3A'!K23+'3B'!K23</f>
        <v>0</v>
      </c>
      <c r="L23" s="190">
        <f>'3A'!L23+'3B'!L23</f>
        <v>0</v>
      </c>
      <c r="M23" s="309">
        <f>'3A'!M23+'3B'!M23</f>
        <v>0</v>
      </c>
      <c r="N23" s="310">
        <f>'3A'!N23+'3B'!N23</f>
        <v>0</v>
      </c>
      <c r="O23" s="190">
        <f>'3A'!O23+'3B'!O23</f>
        <v>0</v>
      </c>
      <c r="P23" s="222">
        <f>'3A'!P23+'3B'!P23</f>
        <v>0</v>
      </c>
      <c r="Q23" s="309">
        <f>'3A'!Q23+'3B'!Q23</f>
        <v>0</v>
      </c>
      <c r="R23" s="310">
        <f>'3A'!R23+'3B'!R23</f>
        <v>1</v>
      </c>
      <c r="S23" s="188">
        <f t="shared" si="0"/>
        <v>4</v>
      </c>
    </row>
    <row r="24" spans="1:19" ht="11.15" customHeight="1" x14ac:dyDescent="0.25">
      <c r="A24" s="40"/>
      <c r="B24" s="24">
        <v>10</v>
      </c>
      <c r="C24" s="24"/>
      <c r="D24" s="24"/>
      <c r="E24" s="307">
        <f>'3A'!E24+'3B'!E24</f>
        <v>2</v>
      </c>
      <c r="F24" s="308">
        <f>'3A'!F24+'3B'!F24</f>
        <v>0</v>
      </c>
      <c r="G24" s="194">
        <f>'3A'!G24+'3B'!G24</f>
        <v>0</v>
      </c>
      <c r="H24" s="221">
        <f>'3A'!H24+'3B'!H24</f>
        <v>1</v>
      </c>
      <c r="I24" s="307">
        <f>'3A'!I24+'3B'!I24</f>
        <v>0</v>
      </c>
      <c r="J24" s="308">
        <f>'3A'!J24+'3B'!J24</f>
        <v>0</v>
      </c>
      <c r="K24" s="194">
        <f>'3A'!K24+'3B'!K24</f>
        <v>0</v>
      </c>
      <c r="L24" s="194">
        <f>'3A'!L24+'3B'!L24</f>
        <v>0</v>
      </c>
      <c r="M24" s="307">
        <f>'3A'!M24+'3B'!M24</f>
        <v>0</v>
      </c>
      <c r="N24" s="308">
        <f>'3A'!N24+'3B'!N24</f>
        <v>0</v>
      </c>
      <c r="O24" s="194">
        <f>'3A'!O24+'3B'!O24</f>
        <v>0</v>
      </c>
      <c r="P24" s="221">
        <f>'3A'!P24+'3B'!P24</f>
        <v>0</v>
      </c>
      <c r="Q24" s="307">
        <f>'3A'!Q24+'3B'!Q24</f>
        <v>0</v>
      </c>
      <c r="R24" s="308">
        <f>'3A'!R24+'3B'!R24</f>
        <v>0</v>
      </c>
      <c r="S24" s="192">
        <f t="shared" si="0"/>
        <v>3</v>
      </c>
    </row>
    <row r="25" spans="1:19" ht="10" customHeight="1" x14ac:dyDescent="0.25">
      <c r="A25" s="37"/>
      <c r="B25" s="38">
        <v>11</v>
      </c>
      <c r="C25" s="38"/>
      <c r="D25" s="38"/>
      <c r="E25" s="309">
        <f>'3A'!E25+'3B'!E25</f>
        <v>0</v>
      </c>
      <c r="F25" s="310">
        <f>'3A'!F25+'3B'!F25</f>
        <v>1</v>
      </c>
      <c r="G25" s="190">
        <f>'3A'!G25+'3B'!G25</f>
        <v>0</v>
      </c>
      <c r="H25" s="222">
        <f>'3A'!H25+'3B'!H25</f>
        <v>1</v>
      </c>
      <c r="I25" s="309">
        <f>'3A'!I25+'3B'!I25</f>
        <v>0</v>
      </c>
      <c r="J25" s="310">
        <f>'3A'!J25+'3B'!J25</f>
        <v>0</v>
      </c>
      <c r="K25" s="190">
        <f>'3A'!K25+'3B'!K25</f>
        <v>0</v>
      </c>
      <c r="L25" s="190">
        <f>'3A'!L25+'3B'!L25</f>
        <v>0</v>
      </c>
      <c r="M25" s="309">
        <f>'3A'!M25+'3B'!M25</f>
        <v>0</v>
      </c>
      <c r="N25" s="310">
        <f>'3A'!N25+'3B'!N25</f>
        <v>0</v>
      </c>
      <c r="O25" s="190">
        <f>'3A'!O25+'3B'!O25</f>
        <v>0</v>
      </c>
      <c r="P25" s="222">
        <f>'3A'!P25+'3B'!P25</f>
        <v>0</v>
      </c>
      <c r="Q25" s="309">
        <f>'3A'!Q25+'3B'!Q25</f>
        <v>0</v>
      </c>
      <c r="R25" s="310">
        <f>'3A'!R25+'3B'!R25</f>
        <v>0</v>
      </c>
      <c r="S25" s="188">
        <f t="shared" si="0"/>
        <v>2</v>
      </c>
    </row>
    <row r="26" spans="1:19" ht="10" customHeight="1" x14ac:dyDescent="0.25">
      <c r="A26" s="40"/>
      <c r="B26" s="24">
        <v>12</v>
      </c>
      <c r="C26" s="24"/>
      <c r="D26" s="24"/>
      <c r="E26" s="307">
        <f>'3A'!E26+'3B'!E26</f>
        <v>0</v>
      </c>
      <c r="F26" s="308">
        <f>'3A'!F26+'3B'!F26</f>
        <v>1</v>
      </c>
      <c r="G26" s="194">
        <f>'3A'!G26+'3B'!G26</f>
        <v>0</v>
      </c>
      <c r="H26" s="221">
        <f>'3A'!H26+'3B'!H26</f>
        <v>1</v>
      </c>
      <c r="I26" s="307">
        <f>'3A'!I26+'3B'!I26</f>
        <v>0</v>
      </c>
      <c r="J26" s="308">
        <f>'3A'!J26+'3B'!J26</f>
        <v>0</v>
      </c>
      <c r="K26" s="194">
        <f>'3A'!K26+'3B'!K26</f>
        <v>0</v>
      </c>
      <c r="L26" s="194">
        <f>'3A'!L26+'3B'!L26</f>
        <v>1</v>
      </c>
      <c r="M26" s="307">
        <f>'3A'!M26+'3B'!M26</f>
        <v>0</v>
      </c>
      <c r="N26" s="308">
        <f>'3A'!N26+'3B'!N26</f>
        <v>0</v>
      </c>
      <c r="O26" s="194">
        <f>'3A'!O26+'3B'!O26</f>
        <v>0</v>
      </c>
      <c r="P26" s="221">
        <f>'3A'!P26+'3B'!P26</f>
        <v>0</v>
      </c>
      <c r="Q26" s="307">
        <f>'3A'!Q26+'3B'!Q26</f>
        <v>0</v>
      </c>
      <c r="R26" s="308">
        <f>'3A'!R26+'3B'!R26</f>
        <v>0</v>
      </c>
      <c r="S26" s="192">
        <f t="shared" si="0"/>
        <v>3</v>
      </c>
    </row>
    <row r="27" spans="1:19" ht="10" customHeight="1" x14ac:dyDescent="0.25">
      <c r="A27" s="37"/>
      <c r="B27" s="38">
        <v>13</v>
      </c>
      <c r="C27" s="38"/>
      <c r="D27" s="38"/>
      <c r="E27" s="309">
        <f>'3A'!E27+'3B'!E27</f>
        <v>0</v>
      </c>
      <c r="F27" s="310">
        <f>'3A'!F27+'3B'!F27</f>
        <v>1</v>
      </c>
      <c r="G27" s="190">
        <f>'3A'!G27+'3B'!G27</f>
        <v>1</v>
      </c>
      <c r="H27" s="222">
        <f>'3A'!H27+'3B'!H27</f>
        <v>0</v>
      </c>
      <c r="I27" s="309">
        <f>'3A'!I27+'3B'!I27</f>
        <v>0</v>
      </c>
      <c r="J27" s="310">
        <f>'3A'!J27+'3B'!J27</f>
        <v>0</v>
      </c>
      <c r="K27" s="190">
        <f>'3A'!K27+'3B'!K27</f>
        <v>0</v>
      </c>
      <c r="L27" s="190">
        <f>'3A'!L27+'3B'!L27</f>
        <v>0</v>
      </c>
      <c r="M27" s="309">
        <f>'3A'!M27+'3B'!M27</f>
        <v>0</v>
      </c>
      <c r="N27" s="310">
        <f>'3A'!N27+'3B'!N27</f>
        <v>0</v>
      </c>
      <c r="O27" s="190">
        <f>'3A'!O27+'3B'!O27</f>
        <v>0</v>
      </c>
      <c r="P27" s="222">
        <f>'3A'!P27+'3B'!P27</f>
        <v>0</v>
      </c>
      <c r="Q27" s="309">
        <f>'3A'!Q27+'3B'!Q27</f>
        <v>0</v>
      </c>
      <c r="R27" s="310">
        <f>'3A'!R27+'3B'!R27</f>
        <v>1</v>
      </c>
      <c r="S27" s="188">
        <f t="shared" si="0"/>
        <v>3</v>
      </c>
    </row>
    <row r="28" spans="1:19" ht="10" customHeight="1" x14ac:dyDescent="0.25">
      <c r="A28" s="40"/>
      <c r="B28" s="24">
        <v>14</v>
      </c>
      <c r="C28" s="24"/>
      <c r="D28" s="24"/>
      <c r="E28" s="307">
        <f>'3A'!E28+'3B'!E28</f>
        <v>0</v>
      </c>
      <c r="F28" s="308">
        <f>'3A'!F28+'3B'!F28</f>
        <v>0</v>
      </c>
      <c r="G28" s="194">
        <f>'3A'!G28+'3B'!G28</f>
        <v>0</v>
      </c>
      <c r="H28" s="221">
        <f>'3A'!H28+'3B'!H28</f>
        <v>0</v>
      </c>
      <c r="I28" s="307">
        <f>'3A'!I28+'3B'!I28</f>
        <v>0</v>
      </c>
      <c r="J28" s="308">
        <f>'3A'!J28+'3B'!J28</f>
        <v>0</v>
      </c>
      <c r="K28" s="194">
        <f>'3A'!K28+'3B'!K28</f>
        <v>0</v>
      </c>
      <c r="L28" s="194">
        <f>'3A'!L28+'3B'!L28</f>
        <v>0</v>
      </c>
      <c r="M28" s="307">
        <f>'3A'!M28+'3B'!M28</f>
        <v>0</v>
      </c>
      <c r="N28" s="308">
        <f>'3A'!N28+'3B'!N28</f>
        <v>0</v>
      </c>
      <c r="O28" s="194">
        <f>'3A'!O28+'3B'!O28</f>
        <v>0</v>
      </c>
      <c r="P28" s="221">
        <f>'3A'!P28+'3B'!P28</f>
        <v>0</v>
      </c>
      <c r="Q28" s="307">
        <f>'3A'!Q28+'3B'!Q28</f>
        <v>0</v>
      </c>
      <c r="R28" s="308">
        <f>'3A'!R28+'3B'!R28</f>
        <v>2</v>
      </c>
      <c r="S28" s="192">
        <f t="shared" si="0"/>
        <v>2</v>
      </c>
    </row>
    <row r="29" spans="1:19" ht="10" customHeight="1" x14ac:dyDescent="0.25">
      <c r="A29" s="37"/>
      <c r="B29" s="38">
        <v>15</v>
      </c>
      <c r="C29" s="38"/>
      <c r="D29" s="38"/>
      <c r="E29" s="309">
        <f>'3A'!E29+'3B'!E29</f>
        <v>0</v>
      </c>
      <c r="F29" s="310">
        <f>'3A'!F29+'3B'!F29</f>
        <v>0</v>
      </c>
      <c r="G29" s="190">
        <f>'3A'!G29+'3B'!G29</f>
        <v>0</v>
      </c>
      <c r="H29" s="222">
        <f>'3A'!H29+'3B'!H29</f>
        <v>2</v>
      </c>
      <c r="I29" s="309">
        <f>'3A'!I29+'3B'!I29</f>
        <v>0</v>
      </c>
      <c r="J29" s="310">
        <f>'3A'!J29+'3B'!J29</f>
        <v>0</v>
      </c>
      <c r="K29" s="190">
        <f>'3A'!K29+'3B'!K29</f>
        <v>0</v>
      </c>
      <c r="L29" s="190">
        <f>'3A'!L29+'3B'!L29</f>
        <v>0</v>
      </c>
      <c r="M29" s="309">
        <f>'3A'!M29+'3B'!M29</f>
        <v>0</v>
      </c>
      <c r="N29" s="310">
        <f>'3A'!N29+'3B'!N29</f>
        <v>0</v>
      </c>
      <c r="O29" s="190">
        <f>'3A'!O29+'3B'!O29</f>
        <v>0</v>
      </c>
      <c r="P29" s="222">
        <f>'3A'!P29+'3B'!P29</f>
        <v>0</v>
      </c>
      <c r="Q29" s="309">
        <f>'3A'!Q29+'3B'!Q29</f>
        <v>0</v>
      </c>
      <c r="R29" s="310">
        <f>'3A'!R29+'3B'!R29</f>
        <v>1</v>
      </c>
      <c r="S29" s="188">
        <f t="shared" si="0"/>
        <v>3</v>
      </c>
    </row>
    <row r="30" spans="1:19" ht="10" customHeight="1" x14ac:dyDescent="0.25">
      <c r="A30" s="40"/>
      <c r="B30" s="24">
        <v>16</v>
      </c>
      <c r="C30" s="24"/>
      <c r="D30" s="24"/>
      <c r="E30" s="307">
        <f>'3A'!E30+'3B'!E30</f>
        <v>0</v>
      </c>
      <c r="F30" s="308">
        <f>'3A'!F30+'3B'!F30</f>
        <v>0</v>
      </c>
      <c r="G30" s="194">
        <f>'3A'!G30+'3B'!G30</f>
        <v>1</v>
      </c>
      <c r="H30" s="221">
        <f>'3A'!H30+'3B'!H30</f>
        <v>0</v>
      </c>
      <c r="I30" s="307">
        <f>'3A'!I30+'3B'!I30</f>
        <v>0</v>
      </c>
      <c r="J30" s="308">
        <f>'3A'!J30+'3B'!J30</f>
        <v>0</v>
      </c>
      <c r="K30" s="194">
        <f>'3A'!K30+'3B'!K30</f>
        <v>0</v>
      </c>
      <c r="L30" s="194">
        <f>'3A'!L30+'3B'!L30</f>
        <v>0</v>
      </c>
      <c r="M30" s="307">
        <f>'3A'!M30+'3B'!M30</f>
        <v>0</v>
      </c>
      <c r="N30" s="308">
        <f>'3A'!N30+'3B'!N30</f>
        <v>0</v>
      </c>
      <c r="O30" s="194">
        <f>'3A'!O30+'3B'!O30</f>
        <v>0</v>
      </c>
      <c r="P30" s="221">
        <f>'3A'!P30+'3B'!P30</f>
        <v>0</v>
      </c>
      <c r="Q30" s="307">
        <f>'3A'!Q30+'3B'!Q30</f>
        <v>0</v>
      </c>
      <c r="R30" s="308">
        <f>'3A'!R30+'3B'!R30</f>
        <v>1</v>
      </c>
      <c r="S30" s="192">
        <f t="shared" si="0"/>
        <v>2</v>
      </c>
    </row>
    <row r="31" spans="1:19" ht="10" customHeight="1" x14ac:dyDescent="0.25">
      <c r="A31" s="37"/>
      <c r="B31" s="38">
        <v>17</v>
      </c>
      <c r="C31" s="38"/>
      <c r="D31" s="38"/>
      <c r="E31" s="309">
        <f>'3A'!E31+'3B'!E31</f>
        <v>2</v>
      </c>
      <c r="F31" s="310">
        <f>'3A'!F31+'3B'!F31</f>
        <v>0</v>
      </c>
      <c r="G31" s="190">
        <f>'3A'!G31+'3B'!G31</f>
        <v>0</v>
      </c>
      <c r="H31" s="222">
        <f>'3A'!H31+'3B'!H31</f>
        <v>1</v>
      </c>
      <c r="I31" s="309">
        <f>'3A'!I31+'3B'!I31</f>
        <v>0</v>
      </c>
      <c r="J31" s="310">
        <f>'3A'!J31+'3B'!J31</f>
        <v>0</v>
      </c>
      <c r="K31" s="190">
        <f>'3A'!K31+'3B'!K31</f>
        <v>0</v>
      </c>
      <c r="L31" s="190">
        <f>'3A'!L31+'3B'!L31</f>
        <v>0</v>
      </c>
      <c r="M31" s="309">
        <f>'3A'!M31+'3B'!M31</f>
        <v>0</v>
      </c>
      <c r="N31" s="310">
        <f>'3A'!N31+'3B'!N31</f>
        <v>0</v>
      </c>
      <c r="O31" s="190">
        <f>'3A'!O31+'3B'!O31</f>
        <v>0</v>
      </c>
      <c r="P31" s="222">
        <f>'3A'!P31+'3B'!P31</f>
        <v>0</v>
      </c>
      <c r="Q31" s="309">
        <f>'3A'!Q31+'3B'!Q31</f>
        <v>0</v>
      </c>
      <c r="R31" s="310">
        <f>'3A'!R31+'3B'!R31</f>
        <v>1</v>
      </c>
      <c r="S31" s="188">
        <f t="shared" si="0"/>
        <v>4</v>
      </c>
    </row>
    <row r="32" spans="1:19" ht="10" customHeight="1" x14ac:dyDescent="0.25">
      <c r="A32" s="40"/>
      <c r="B32" s="24">
        <v>18</v>
      </c>
      <c r="C32" s="24"/>
      <c r="D32" s="24"/>
      <c r="E32" s="307">
        <f>'3A'!E32+'3B'!E32</f>
        <v>5</v>
      </c>
      <c r="F32" s="308">
        <f>'3A'!F32+'3B'!F32</f>
        <v>0</v>
      </c>
      <c r="G32" s="194">
        <f>'3A'!G32+'3B'!G32</f>
        <v>0</v>
      </c>
      <c r="H32" s="221">
        <f>'3A'!H32+'3B'!H32</f>
        <v>6</v>
      </c>
      <c r="I32" s="307">
        <f>'3A'!I32+'3B'!I32</f>
        <v>1</v>
      </c>
      <c r="J32" s="308">
        <f>'3A'!J32+'3B'!J32</f>
        <v>0</v>
      </c>
      <c r="K32" s="194">
        <f>'3A'!K32+'3B'!K32</f>
        <v>0</v>
      </c>
      <c r="L32" s="194">
        <f>'3A'!L32+'3B'!L32</f>
        <v>0</v>
      </c>
      <c r="M32" s="307">
        <f>'3A'!M32+'3B'!M32</f>
        <v>0</v>
      </c>
      <c r="N32" s="308">
        <f>'3A'!N32+'3B'!N32</f>
        <v>0</v>
      </c>
      <c r="O32" s="194">
        <f>'3A'!O32+'3B'!O32</f>
        <v>0</v>
      </c>
      <c r="P32" s="221">
        <f>'3A'!P32+'3B'!P32</f>
        <v>0</v>
      </c>
      <c r="Q32" s="307">
        <f>'3A'!Q32+'3B'!Q32</f>
        <v>0</v>
      </c>
      <c r="R32" s="308">
        <f>'3A'!R32+'3B'!R32</f>
        <v>0</v>
      </c>
      <c r="S32" s="192">
        <f t="shared" si="0"/>
        <v>12</v>
      </c>
    </row>
    <row r="33" spans="1:19" ht="10" customHeight="1" x14ac:dyDescent="0.25">
      <c r="A33" s="37"/>
      <c r="B33" s="38">
        <v>19</v>
      </c>
      <c r="C33" s="38"/>
      <c r="D33" s="38"/>
      <c r="E33" s="309">
        <f>'3A'!E33+'3B'!E33</f>
        <v>6</v>
      </c>
      <c r="F33" s="310">
        <f>'3A'!F33+'3B'!F33</f>
        <v>2</v>
      </c>
      <c r="G33" s="190">
        <f>'3A'!G33+'3B'!G33</f>
        <v>8</v>
      </c>
      <c r="H33" s="222">
        <f>'3A'!H33+'3B'!H33</f>
        <v>6</v>
      </c>
      <c r="I33" s="309">
        <f>'3A'!I33+'3B'!I33</f>
        <v>0</v>
      </c>
      <c r="J33" s="310">
        <f>'3A'!J33+'3B'!J33</f>
        <v>0</v>
      </c>
      <c r="K33" s="190">
        <f>'3A'!K33+'3B'!K33</f>
        <v>0</v>
      </c>
      <c r="L33" s="190">
        <f>'3A'!L33+'3B'!L33</f>
        <v>0</v>
      </c>
      <c r="M33" s="309">
        <f>'3A'!M33+'3B'!M33</f>
        <v>0</v>
      </c>
      <c r="N33" s="310">
        <f>'3A'!N33+'3B'!N33</f>
        <v>0</v>
      </c>
      <c r="O33" s="190">
        <f>'3A'!O33+'3B'!O33</f>
        <v>0</v>
      </c>
      <c r="P33" s="222">
        <f>'3A'!P33+'3B'!P33</f>
        <v>0</v>
      </c>
      <c r="Q33" s="309">
        <f>'3A'!Q33+'3B'!Q33</f>
        <v>6</v>
      </c>
      <c r="R33" s="310">
        <f>'3A'!R33+'3B'!R33</f>
        <v>1</v>
      </c>
      <c r="S33" s="188">
        <f t="shared" si="0"/>
        <v>29</v>
      </c>
    </row>
    <row r="34" spans="1:19" ht="10" customHeight="1" x14ac:dyDescent="0.25">
      <c r="A34" s="40"/>
      <c r="B34" s="24">
        <v>20</v>
      </c>
      <c r="C34" s="24"/>
      <c r="D34" s="24"/>
      <c r="E34" s="307">
        <f>'3A'!E34+'3B'!E34</f>
        <v>14</v>
      </c>
      <c r="F34" s="308">
        <f>'3A'!F34+'3B'!F34</f>
        <v>3</v>
      </c>
      <c r="G34" s="194">
        <f>'3A'!G34+'3B'!G34</f>
        <v>19</v>
      </c>
      <c r="H34" s="221">
        <f>'3A'!H34+'3B'!H34</f>
        <v>1</v>
      </c>
      <c r="I34" s="307">
        <f>'3A'!I34+'3B'!I34</f>
        <v>0</v>
      </c>
      <c r="J34" s="308">
        <f>'3A'!J34+'3B'!J34</f>
        <v>1</v>
      </c>
      <c r="K34" s="194">
        <f>'3A'!K34+'3B'!K34</f>
        <v>1</v>
      </c>
      <c r="L34" s="194">
        <f>'3A'!L34+'3B'!L34</f>
        <v>0</v>
      </c>
      <c r="M34" s="307">
        <f>'3A'!M34+'3B'!M34</f>
        <v>0</v>
      </c>
      <c r="N34" s="308">
        <f>'3A'!N34+'3B'!N34</f>
        <v>0</v>
      </c>
      <c r="O34" s="194">
        <f>'3A'!O34+'3B'!O34</f>
        <v>0</v>
      </c>
      <c r="P34" s="221">
        <f>'3A'!P34+'3B'!P34</f>
        <v>0</v>
      </c>
      <c r="Q34" s="307">
        <f>'3A'!Q34+'3B'!Q34</f>
        <v>1</v>
      </c>
      <c r="R34" s="308">
        <f>'3A'!R34+'3B'!R34</f>
        <v>2</v>
      </c>
      <c r="S34" s="192">
        <f t="shared" si="0"/>
        <v>42</v>
      </c>
    </row>
    <row r="35" spans="1:19" ht="10" customHeight="1" x14ac:dyDescent="0.25">
      <c r="A35" s="37"/>
      <c r="B35" s="38">
        <v>21</v>
      </c>
      <c r="C35" s="38"/>
      <c r="D35" s="38"/>
      <c r="E35" s="309">
        <f>'3A'!E35+'3B'!E35</f>
        <v>9</v>
      </c>
      <c r="F35" s="310">
        <f>'3A'!F35+'3B'!F35</f>
        <v>12</v>
      </c>
      <c r="G35" s="190">
        <f>'3A'!G35+'3B'!G35</f>
        <v>19</v>
      </c>
      <c r="H35" s="222">
        <f>'3A'!H35+'3B'!H35</f>
        <v>11</v>
      </c>
      <c r="I35" s="309">
        <f>'3A'!I35+'3B'!I35</f>
        <v>0</v>
      </c>
      <c r="J35" s="310">
        <f>'3A'!J35+'3B'!J35</f>
        <v>0</v>
      </c>
      <c r="K35" s="190">
        <f>'3A'!K35+'3B'!K35</f>
        <v>2</v>
      </c>
      <c r="L35" s="190">
        <f>'3A'!L35+'3B'!L35</f>
        <v>0</v>
      </c>
      <c r="M35" s="309">
        <f>'3A'!M35+'3B'!M35</f>
        <v>0</v>
      </c>
      <c r="N35" s="310">
        <f>'3A'!N35+'3B'!N35</f>
        <v>0</v>
      </c>
      <c r="O35" s="190">
        <f>'3A'!O35+'3B'!O35</f>
        <v>0</v>
      </c>
      <c r="P35" s="222">
        <f>'3A'!P35+'3B'!P35</f>
        <v>0</v>
      </c>
      <c r="Q35" s="309">
        <f>'3A'!Q35+'3B'!Q35</f>
        <v>3</v>
      </c>
      <c r="R35" s="310">
        <f>'3A'!R35+'3B'!R35</f>
        <v>3</v>
      </c>
      <c r="S35" s="188">
        <f t="shared" si="0"/>
        <v>59</v>
      </c>
    </row>
    <row r="36" spans="1:19" ht="10" customHeight="1" x14ac:dyDescent="0.25">
      <c r="A36" s="40"/>
      <c r="B36" s="24">
        <v>22</v>
      </c>
      <c r="C36" s="24"/>
      <c r="D36" s="24"/>
      <c r="E36" s="307">
        <f>'3A'!E36+'3B'!E36</f>
        <v>5</v>
      </c>
      <c r="F36" s="308">
        <f>'3A'!F36+'3B'!F36</f>
        <v>8</v>
      </c>
      <c r="G36" s="194">
        <f>'3A'!G36+'3B'!G36</f>
        <v>25</v>
      </c>
      <c r="H36" s="221">
        <f>'3A'!H36+'3B'!H36</f>
        <v>7</v>
      </c>
      <c r="I36" s="307">
        <f>'3A'!I36+'3B'!I36</f>
        <v>3</v>
      </c>
      <c r="J36" s="308">
        <f>'3A'!J36+'3B'!J36</f>
        <v>0</v>
      </c>
      <c r="K36" s="194">
        <f>'3A'!K36+'3B'!K36</f>
        <v>0</v>
      </c>
      <c r="L36" s="194">
        <f>'3A'!L36+'3B'!L36</f>
        <v>1</v>
      </c>
      <c r="M36" s="307">
        <f>'3A'!M36+'3B'!M36</f>
        <v>0</v>
      </c>
      <c r="N36" s="308">
        <f>'3A'!N36+'3B'!N36</f>
        <v>0</v>
      </c>
      <c r="O36" s="194">
        <f>'3A'!O36+'3B'!O36</f>
        <v>0</v>
      </c>
      <c r="P36" s="221">
        <f>'3A'!P36+'3B'!P36</f>
        <v>0</v>
      </c>
      <c r="Q36" s="307">
        <f>'3A'!Q36+'3B'!Q36</f>
        <v>3</v>
      </c>
      <c r="R36" s="308">
        <f>'3A'!R36+'3B'!R36</f>
        <v>0</v>
      </c>
      <c r="S36" s="192">
        <f t="shared" si="0"/>
        <v>52</v>
      </c>
    </row>
    <row r="37" spans="1:19" ht="10" customHeight="1" x14ac:dyDescent="0.25">
      <c r="A37" s="37"/>
      <c r="B37" s="38">
        <v>23</v>
      </c>
      <c r="C37" s="38"/>
      <c r="D37" s="38"/>
      <c r="E37" s="309">
        <f>'3A'!E37+'3B'!E37</f>
        <v>14</v>
      </c>
      <c r="F37" s="310">
        <f>'3A'!F37+'3B'!F37</f>
        <v>12</v>
      </c>
      <c r="G37" s="190">
        <f>'3A'!G37+'3B'!G37</f>
        <v>25</v>
      </c>
      <c r="H37" s="222">
        <f>'3A'!H37+'3B'!H37</f>
        <v>15</v>
      </c>
      <c r="I37" s="309">
        <f>'3A'!I37+'3B'!I37</f>
        <v>3</v>
      </c>
      <c r="J37" s="310">
        <f>'3A'!J37+'3B'!J37</f>
        <v>0</v>
      </c>
      <c r="K37" s="190">
        <f>'3A'!K37+'3B'!K37</f>
        <v>3</v>
      </c>
      <c r="L37" s="190">
        <f>'3A'!L37+'3B'!L37</f>
        <v>0</v>
      </c>
      <c r="M37" s="309">
        <f>'3A'!M37+'3B'!M37</f>
        <v>1</v>
      </c>
      <c r="N37" s="310">
        <f>'3A'!N37+'3B'!N37</f>
        <v>1</v>
      </c>
      <c r="O37" s="190">
        <f>'3A'!O37+'3B'!O37</f>
        <v>0</v>
      </c>
      <c r="P37" s="222">
        <f>'3A'!P37+'3B'!P37</f>
        <v>0</v>
      </c>
      <c r="Q37" s="309">
        <f>'3A'!Q37+'3B'!Q37</f>
        <v>8</v>
      </c>
      <c r="R37" s="310">
        <f>'3A'!R37+'3B'!R37</f>
        <v>5</v>
      </c>
      <c r="S37" s="188">
        <f t="shared" si="0"/>
        <v>87</v>
      </c>
    </row>
    <row r="38" spans="1:19" ht="10" customHeight="1" x14ac:dyDescent="0.25">
      <c r="A38" s="40"/>
      <c r="B38" s="24">
        <v>24</v>
      </c>
      <c r="C38" s="24"/>
      <c r="D38" s="24"/>
      <c r="E38" s="307">
        <f>'3A'!E38+'3B'!E38</f>
        <v>28</v>
      </c>
      <c r="F38" s="308">
        <f>'3A'!F38+'3B'!F38</f>
        <v>13</v>
      </c>
      <c r="G38" s="194">
        <f>'3A'!G38+'3B'!G38</f>
        <v>38</v>
      </c>
      <c r="H38" s="221">
        <f>'3A'!H38+'3B'!H38</f>
        <v>9</v>
      </c>
      <c r="I38" s="307">
        <f>'3A'!I38+'3B'!I38</f>
        <v>1</v>
      </c>
      <c r="J38" s="308">
        <f>'3A'!J38+'3B'!J38</f>
        <v>2</v>
      </c>
      <c r="K38" s="194">
        <f>'3A'!K38+'3B'!K38</f>
        <v>3</v>
      </c>
      <c r="L38" s="194">
        <f>'3A'!L38+'3B'!L38</f>
        <v>1</v>
      </c>
      <c r="M38" s="307">
        <f>'3A'!M38+'3B'!M38</f>
        <v>2</v>
      </c>
      <c r="N38" s="308">
        <f>'3A'!N38+'3B'!N38</f>
        <v>0</v>
      </c>
      <c r="O38" s="194">
        <f>'3A'!O38+'3B'!O38</f>
        <v>0</v>
      </c>
      <c r="P38" s="221">
        <f>'3A'!P38+'3B'!P38</f>
        <v>0</v>
      </c>
      <c r="Q38" s="307">
        <f>'3A'!Q38+'3B'!Q38</f>
        <v>5</v>
      </c>
      <c r="R38" s="308">
        <f>'3A'!R38+'3B'!R38</f>
        <v>1</v>
      </c>
      <c r="S38" s="192">
        <f t="shared" si="0"/>
        <v>103</v>
      </c>
    </row>
    <row r="39" spans="1:19" ht="10" customHeight="1" x14ac:dyDescent="0.25">
      <c r="A39" s="37"/>
      <c r="B39" s="38">
        <v>25</v>
      </c>
      <c r="C39" s="38"/>
      <c r="D39" s="38"/>
      <c r="E39" s="309">
        <f>'3A'!E39+'3B'!E39</f>
        <v>25</v>
      </c>
      <c r="F39" s="310">
        <f>'3A'!F39+'3B'!F39</f>
        <v>13</v>
      </c>
      <c r="G39" s="190">
        <f>'3A'!G39+'3B'!G39</f>
        <v>44</v>
      </c>
      <c r="H39" s="222">
        <f>'3A'!H39+'3B'!H39</f>
        <v>15</v>
      </c>
      <c r="I39" s="309">
        <f>'3A'!I39+'3B'!I39</f>
        <v>2</v>
      </c>
      <c r="J39" s="310">
        <f>'3A'!J39+'3B'!J39</f>
        <v>2</v>
      </c>
      <c r="K39" s="190">
        <f>'3A'!K39+'3B'!K39</f>
        <v>0</v>
      </c>
      <c r="L39" s="190">
        <f>'3A'!L39+'3B'!L39</f>
        <v>0</v>
      </c>
      <c r="M39" s="309">
        <f>'3A'!M39+'3B'!M39</f>
        <v>2</v>
      </c>
      <c r="N39" s="310">
        <f>'3A'!N39+'3B'!N39</f>
        <v>1</v>
      </c>
      <c r="O39" s="190">
        <f>'3A'!O39+'3B'!O39</f>
        <v>0</v>
      </c>
      <c r="P39" s="222">
        <f>'3A'!P39+'3B'!P39</f>
        <v>0</v>
      </c>
      <c r="Q39" s="309">
        <f>'3A'!Q39+'3B'!Q39</f>
        <v>12</v>
      </c>
      <c r="R39" s="310">
        <f>'3A'!R39+'3B'!R39</f>
        <v>4</v>
      </c>
      <c r="S39" s="188">
        <f t="shared" si="0"/>
        <v>120</v>
      </c>
    </row>
    <row r="40" spans="1:19" ht="10" customHeight="1" x14ac:dyDescent="0.25">
      <c r="A40" s="40"/>
      <c r="B40" s="24">
        <v>26</v>
      </c>
      <c r="C40" s="24"/>
      <c r="D40" s="24"/>
      <c r="E40" s="307">
        <f>'3A'!E40+'3B'!E40</f>
        <v>31</v>
      </c>
      <c r="F40" s="308">
        <f>'3A'!F40+'3B'!F40</f>
        <v>26</v>
      </c>
      <c r="G40" s="194">
        <f>'3A'!G40+'3B'!G40</f>
        <v>36</v>
      </c>
      <c r="H40" s="221">
        <f>'3A'!H40+'3B'!H40</f>
        <v>18</v>
      </c>
      <c r="I40" s="307">
        <f>'3A'!I40+'3B'!I40</f>
        <v>3</v>
      </c>
      <c r="J40" s="308">
        <f>'3A'!J40+'3B'!J40</f>
        <v>1</v>
      </c>
      <c r="K40" s="194">
        <f>'3A'!K40+'3B'!K40</f>
        <v>4</v>
      </c>
      <c r="L40" s="194">
        <f>'3A'!L40+'3B'!L40</f>
        <v>3</v>
      </c>
      <c r="M40" s="307">
        <f>'3A'!M40+'3B'!M40</f>
        <v>4</v>
      </c>
      <c r="N40" s="308">
        <f>'3A'!N40+'3B'!N40</f>
        <v>0</v>
      </c>
      <c r="O40" s="194">
        <f>'3A'!O40+'3B'!O40</f>
        <v>2</v>
      </c>
      <c r="P40" s="221">
        <f>'3A'!P40+'3B'!P40</f>
        <v>0</v>
      </c>
      <c r="Q40" s="307">
        <f>'3A'!Q40+'3B'!Q40</f>
        <v>10</v>
      </c>
      <c r="R40" s="308">
        <f>'3A'!R40+'3B'!R40</f>
        <v>4</v>
      </c>
      <c r="S40" s="192">
        <f t="shared" si="0"/>
        <v>142</v>
      </c>
    </row>
    <row r="41" spans="1:19" ht="10" customHeight="1" x14ac:dyDescent="0.25">
      <c r="A41" s="37"/>
      <c r="B41" s="38">
        <v>27</v>
      </c>
      <c r="C41" s="38"/>
      <c r="D41" s="38"/>
      <c r="E41" s="309">
        <f>'3A'!E41+'3B'!E41</f>
        <v>40</v>
      </c>
      <c r="F41" s="310">
        <f>'3A'!F41+'3B'!F41</f>
        <v>22</v>
      </c>
      <c r="G41" s="190">
        <f>'3A'!G41+'3B'!G41</f>
        <v>49</v>
      </c>
      <c r="H41" s="222">
        <f>'3A'!H41+'3B'!H41</f>
        <v>25</v>
      </c>
      <c r="I41" s="309">
        <f>'3A'!I41+'3B'!I41</f>
        <v>5</v>
      </c>
      <c r="J41" s="310">
        <f>'3A'!J41+'3B'!J41</f>
        <v>1</v>
      </c>
      <c r="K41" s="190">
        <f>'3A'!K41+'3B'!K41</f>
        <v>0</v>
      </c>
      <c r="L41" s="190">
        <f>'3A'!L41+'3B'!L41</f>
        <v>2</v>
      </c>
      <c r="M41" s="309">
        <f>'3A'!M41+'3B'!M41</f>
        <v>1</v>
      </c>
      <c r="N41" s="310">
        <f>'3A'!N41+'3B'!N41</f>
        <v>0</v>
      </c>
      <c r="O41" s="190">
        <f>'3A'!O41+'3B'!O41</f>
        <v>4</v>
      </c>
      <c r="P41" s="222">
        <f>'3A'!P41+'3B'!P41</f>
        <v>1</v>
      </c>
      <c r="Q41" s="309">
        <f>'3A'!Q41+'3B'!Q41</f>
        <v>10</v>
      </c>
      <c r="R41" s="310">
        <f>'3A'!R41+'3B'!R41</f>
        <v>1</v>
      </c>
      <c r="S41" s="188">
        <f t="shared" si="0"/>
        <v>161</v>
      </c>
    </row>
    <row r="42" spans="1:19" ht="10" customHeight="1" x14ac:dyDescent="0.25">
      <c r="A42" s="40"/>
      <c r="B42" s="24">
        <v>28</v>
      </c>
      <c r="C42" s="24"/>
      <c r="D42" s="24"/>
      <c r="E42" s="307">
        <f>'3A'!E42+'3B'!E42</f>
        <v>49</v>
      </c>
      <c r="F42" s="308">
        <f>'3A'!F42+'3B'!F42</f>
        <v>24</v>
      </c>
      <c r="G42" s="194">
        <f>'3A'!G42+'3B'!G42</f>
        <v>50</v>
      </c>
      <c r="H42" s="221">
        <f>'3A'!H42+'3B'!H42</f>
        <v>19</v>
      </c>
      <c r="I42" s="307">
        <f>'3A'!I42+'3B'!I42</f>
        <v>4</v>
      </c>
      <c r="J42" s="308">
        <f>'3A'!J42+'3B'!J42</f>
        <v>2</v>
      </c>
      <c r="K42" s="194">
        <f>'3A'!K42+'3B'!K42</f>
        <v>7</v>
      </c>
      <c r="L42" s="194">
        <f>'3A'!L42+'3B'!L42</f>
        <v>4</v>
      </c>
      <c r="M42" s="307">
        <f>'3A'!M42+'3B'!M42</f>
        <v>4</v>
      </c>
      <c r="N42" s="308">
        <f>'3A'!N42+'3B'!N42</f>
        <v>1</v>
      </c>
      <c r="O42" s="194">
        <f>'3A'!O42+'3B'!O42</f>
        <v>3</v>
      </c>
      <c r="P42" s="221">
        <f>'3A'!P42+'3B'!P42</f>
        <v>1</v>
      </c>
      <c r="Q42" s="307">
        <f>'3A'!Q42+'3B'!Q42</f>
        <v>20</v>
      </c>
      <c r="R42" s="308">
        <f>'3A'!R42+'3B'!R42</f>
        <v>4</v>
      </c>
      <c r="S42" s="192">
        <f t="shared" si="0"/>
        <v>192</v>
      </c>
    </row>
    <row r="43" spans="1:19" ht="10" customHeight="1" x14ac:dyDescent="0.25">
      <c r="A43" s="37"/>
      <c r="B43" s="38">
        <v>29</v>
      </c>
      <c r="C43" s="38"/>
      <c r="D43" s="38"/>
      <c r="E43" s="309">
        <f>'3A'!E43+'3B'!E43</f>
        <v>45</v>
      </c>
      <c r="F43" s="310">
        <f>'3A'!F43+'3B'!F43</f>
        <v>27</v>
      </c>
      <c r="G43" s="190">
        <f>'3A'!G43+'3B'!G43</f>
        <v>38</v>
      </c>
      <c r="H43" s="222">
        <f>'3A'!H43+'3B'!H43</f>
        <v>22</v>
      </c>
      <c r="I43" s="309">
        <f>'3A'!I43+'3B'!I43</f>
        <v>5</v>
      </c>
      <c r="J43" s="310">
        <f>'3A'!J43+'3B'!J43</f>
        <v>5</v>
      </c>
      <c r="K43" s="190">
        <f>'3A'!K43+'3B'!K43</f>
        <v>10</v>
      </c>
      <c r="L43" s="190">
        <f>'3A'!L43+'3B'!L43</f>
        <v>1</v>
      </c>
      <c r="M43" s="309">
        <f>'3A'!M43+'3B'!M43</f>
        <v>8</v>
      </c>
      <c r="N43" s="310">
        <f>'3A'!N43+'3B'!N43</f>
        <v>0</v>
      </c>
      <c r="O43" s="190">
        <f>'3A'!O43+'3B'!O43</f>
        <v>4</v>
      </c>
      <c r="P43" s="222">
        <f>'3A'!P43+'3B'!P43</f>
        <v>0</v>
      </c>
      <c r="Q43" s="309">
        <f>'3A'!Q43+'3B'!Q43</f>
        <v>29</v>
      </c>
      <c r="R43" s="310">
        <f>'3A'!R43+'3B'!R43</f>
        <v>8</v>
      </c>
      <c r="S43" s="188">
        <f t="shared" si="0"/>
        <v>202</v>
      </c>
    </row>
    <row r="44" spans="1:19" ht="10" customHeight="1" x14ac:dyDescent="0.25">
      <c r="A44" s="40"/>
      <c r="B44" s="24">
        <v>30</v>
      </c>
      <c r="C44" s="24"/>
      <c r="D44" s="24"/>
      <c r="E44" s="307">
        <f>'3A'!E44+'3B'!E44</f>
        <v>39</v>
      </c>
      <c r="F44" s="308">
        <f>'3A'!F44+'3B'!F44</f>
        <v>28</v>
      </c>
      <c r="G44" s="194">
        <f>'3A'!G44+'3B'!G44</f>
        <v>56</v>
      </c>
      <c r="H44" s="221">
        <f>'3A'!H44+'3B'!H44</f>
        <v>19</v>
      </c>
      <c r="I44" s="307">
        <f>'3A'!I44+'3B'!I44</f>
        <v>9</v>
      </c>
      <c r="J44" s="308">
        <f>'3A'!J44+'3B'!J44</f>
        <v>1</v>
      </c>
      <c r="K44" s="194">
        <f>'3A'!K44+'3B'!K44</f>
        <v>4</v>
      </c>
      <c r="L44" s="194">
        <f>'3A'!L44+'3B'!L44</f>
        <v>1</v>
      </c>
      <c r="M44" s="307">
        <f>'3A'!M44+'3B'!M44</f>
        <v>2</v>
      </c>
      <c r="N44" s="308">
        <f>'3A'!N44+'3B'!N44</f>
        <v>3</v>
      </c>
      <c r="O44" s="194">
        <f>'3A'!O44+'3B'!O44</f>
        <v>3</v>
      </c>
      <c r="P44" s="221">
        <f>'3A'!P44+'3B'!P44</f>
        <v>2</v>
      </c>
      <c r="Q44" s="307">
        <f>'3A'!Q44+'3B'!Q44</f>
        <v>28</v>
      </c>
      <c r="R44" s="308">
        <f>'3A'!R44+'3B'!R44</f>
        <v>7</v>
      </c>
      <c r="S44" s="192">
        <f t="shared" si="0"/>
        <v>202</v>
      </c>
    </row>
    <row r="45" spans="1:19" ht="10" customHeight="1" x14ac:dyDescent="0.25">
      <c r="A45" s="37"/>
      <c r="B45" s="38">
        <v>31</v>
      </c>
      <c r="C45" s="38"/>
      <c r="D45" s="38"/>
      <c r="E45" s="309">
        <f>'3A'!E45+'3B'!E45</f>
        <v>46</v>
      </c>
      <c r="F45" s="310">
        <f>'3A'!F45+'3B'!F45</f>
        <v>21</v>
      </c>
      <c r="G45" s="190">
        <f>'3A'!G45+'3B'!G45</f>
        <v>54</v>
      </c>
      <c r="H45" s="222">
        <f>'3A'!H45+'3B'!H45</f>
        <v>33</v>
      </c>
      <c r="I45" s="309">
        <f>'3A'!I45+'3B'!I45</f>
        <v>1</v>
      </c>
      <c r="J45" s="310">
        <f>'3A'!J45+'3B'!J45</f>
        <v>4</v>
      </c>
      <c r="K45" s="190">
        <f>'3A'!K45+'3B'!K45</f>
        <v>7</v>
      </c>
      <c r="L45" s="190">
        <f>'3A'!L45+'3B'!L45</f>
        <v>5</v>
      </c>
      <c r="M45" s="309">
        <f>'3A'!M45+'3B'!M45</f>
        <v>4</v>
      </c>
      <c r="N45" s="310">
        <f>'3A'!N45+'3B'!N45</f>
        <v>3</v>
      </c>
      <c r="O45" s="190">
        <f>'3A'!O45+'3B'!O45</f>
        <v>5</v>
      </c>
      <c r="P45" s="222">
        <f>'3A'!P45+'3B'!P45</f>
        <v>3</v>
      </c>
      <c r="Q45" s="309">
        <f>'3A'!Q45+'3B'!Q45</f>
        <v>30</v>
      </c>
      <c r="R45" s="310">
        <f>'3A'!R45+'3B'!R45</f>
        <v>14</v>
      </c>
      <c r="S45" s="188">
        <f t="shared" si="0"/>
        <v>230</v>
      </c>
    </row>
    <row r="46" spans="1:19" ht="10" customHeight="1" x14ac:dyDescent="0.25">
      <c r="A46" s="40"/>
      <c r="B46" s="24">
        <v>32</v>
      </c>
      <c r="C46" s="24"/>
      <c r="D46" s="24"/>
      <c r="E46" s="307">
        <f>'3A'!E46+'3B'!E46</f>
        <v>43</v>
      </c>
      <c r="F46" s="308">
        <f>'3A'!F46+'3B'!F46</f>
        <v>43</v>
      </c>
      <c r="G46" s="194">
        <f>'3A'!G46+'3B'!G46</f>
        <v>49</v>
      </c>
      <c r="H46" s="221">
        <f>'3A'!H46+'3B'!H46</f>
        <v>27</v>
      </c>
      <c r="I46" s="307">
        <f>'3A'!I46+'3B'!I46</f>
        <v>8</v>
      </c>
      <c r="J46" s="308">
        <f>'3A'!J46+'3B'!J46</f>
        <v>3</v>
      </c>
      <c r="K46" s="194">
        <f>'3A'!K46+'3B'!K46</f>
        <v>7</v>
      </c>
      <c r="L46" s="194">
        <f>'3A'!L46+'3B'!L46</f>
        <v>4</v>
      </c>
      <c r="M46" s="307">
        <f>'3A'!M46+'3B'!M46</f>
        <v>3</v>
      </c>
      <c r="N46" s="308">
        <f>'3A'!N46+'3B'!N46</f>
        <v>5</v>
      </c>
      <c r="O46" s="194">
        <f>'3A'!O46+'3B'!O46</f>
        <v>5</v>
      </c>
      <c r="P46" s="221">
        <f>'3A'!P46+'3B'!P46</f>
        <v>4</v>
      </c>
      <c r="Q46" s="307">
        <f>'3A'!Q46+'3B'!Q46</f>
        <v>24</v>
      </c>
      <c r="R46" s="308">
        <f>'3A'!R46+'3B'!R46</f>
        <v>15</v>
      </c>
      <c r="S46" s="192">
        <f t="shared" si="0"/>
        <v>240</v>
      </c>
    </row>
    <row r="47" spans="1:19" ht="10" customHeight="1" thickBot="1" x14ac:dyDescent="0.3">
      <c r="A47" s="41"/>
      <c r="B47" s="42">
        <v>33</v>
      </c>
      <c r="C47" s="42"/>
      <c r="D47" s="42"/>
      <c r="E47" s="313">
        <f>'3A'!E47+'3B'!E47</f>
        <v>52</v>
      </c>
      <c r="F47" s="338">
        <f>'3A'!F47+'3B'!F47</f>
        <v>34</v>
      </c>
      <c r="G47" s="228">
        <f>'3A'!G47+'3B'!G47</f>
        <v>52</v>
      </c>
      <c r="H47" s="317">
        <f>'3A'!H47+'3B'!H47</f>
        <v>34</v>
      </c>
      <c r="I47" s="313">
        <f>'3A'!I47+'3B'!I47</f>
        <v>7</v>
      </c>
      <c r="J47" s="338">
        <f>'3A'!J47+'3B'!J47</f>
        <v>7</v>
      </c>
      <c r="K47" s="228">
        <f>'3A'!K47+'3B'!K47</f>
        <v>9</v>
      </c>
      <c r="L47" s="228">
        <f>'3A'!L47+'3B'!L47</f>
        <v>4</v>
      </c>
      <c r="M47" s="313">
        <f>'3A'!M47+'3B'!M47</f>
        <v>10</v>
      </c>
      <c r="N47" s="338">
        <f>'3A'!N47+'3B'!N47</f>
        <v>3</v>
      </c>
      <c r="O47" s="228">
        <f>'3A'!O47+'3B'!O47</f>
        <v>4</v>
      </c>
      <c r="P47" s="317">
        <f>'3A'!P47+'3B'!P47</f>
        <v>3</v>
      </c>
      <c r="Q47" s="313">
        <f>'3A'!Q47+'3B'!Q47</f>
        <v>42</v>
      </c>
      <c r="R47" s="338">
        <f>'3A'!R47+'3B'!R47</f>
        <v>19</v>
      </c>
      <c r="S47" s="230">
        <f t="shared" si="0"/>
        <v>280</v>
      </c>
    </row>
    <row r="48" spans="1:19" ht="10" customHeight="1" x14ac:dyDescent="0.25">
      <c r="A48" s="40"/>
      <c r="B48" s="24">
        <v>34</v>
      </c>
      <c r="C48" s="24"/>
      <c r="D48" s="24"/>
      <c r="E48" s="307">
        <f>'3A'!E48+'3B'!E48</f>
        <v>48</v>
      </c>
      <c r="F48" s="308">
        <f>'3A'!F48+'3B'!F48</f>
        <v>33</v>
      </c>
      <c r="G48" s="194">
        <f>'3A'!G48+'3B'!G48</f>
        <v>69</v>
      </c>
      <c r="H48" s="221">
        <f>'3A'!H48+'3B'!H48</f>
        <v>31</v>
      </c>
      <c r="I48" s="307">
        <f>'3A'!I48+'3B'!I48</f>
        <v>8</v>
      </c>
      <c r="J48" s="308">
        <f>'3A'!J48+'3B'!J48</f>
        <v>1</v>
      </c>
      <c r="K48" s="194">
        <f>'3A'!K48+'3B'!K48</f>
        <v>4</v>
      </c>
      <c r="L48" s="194">
        <f>'3A'!L48+'3B'!L48</f>
        <v>2</v>
      </c>
      <c r="M48" s="307">
        <f>'3A'!M48+'3B'!M48</f>
        <v>13</v>
      </c>
      <c r="N48" s="308">
        <f>'3A'!N48+'3B'!N48</f>
        <v>1</v>
      </c>
      <c r="O48" s="194">
        <f>'3A'!O48+'3B'!O48</f>
        <v>4</v>
      </c>
      <c r="P48" s="221">
        <f>'3A'!P48+'3B'!P48</f>
        <v>4</v>
      </c>
      <c r="Q48" s="307">
        <f>'3A'!Q48+'3B'!Q48</f>
        <v>51</v>
      </c>
      <c r="R48" s="308">
        <f>'3A'!R48+'3B'!R48</f>
        <v>16</v>
      </c>
      <c r="S48" s="192">
        <f t="shared" si="0"/>
        <v>285</v>
      </c>
    </row>
    <row r="49" spans="1:19" ht="10" customHeight="1" x14ac:dyDescent="0.25">
      <c r="A49" s="37"/>
      <c r="B49" s="38">
        <v>35</v>
      </c>
      <c r="C49" s="38"/>
      <c r="D49" s="38"/>
      <c r="E49" s="309">
        <f>'3A'!E49+'3B'!E49</f>
        <v>43</v>
      </c>
      <c r="F49" s="310">
        <f>'3A'!F49+'3B'!F49</f>
        <v>27</v>
      </c>
      <c r="G49" s="190">
        <f>'3A'!G49+'3B'!G49</f>
        <v>58</v>
      </c>
      <c r="H49" s="222">
        <f>'3A'!H49+'3B'!H49</f>
        <v>29</v>
      </c>
      <c r="I49" s="309">
        <f>'3A'!I49+'3B'!I49</f>
        <v>6</v>
      </c>
      <c r="J49" s="310">
        <f>'3A'!J49+'3B'!J49</f>
        <v>5</v>
      </c>
      <c r="K49" s="190">
        <f>'3A'!K49+'3B'!K49</f>
        <v>8</v>
      </c>
      <c r="L49" s="190">
        <f>'3A'!L49+'3B'!L49</f>
        <v>4</v>
      </c>
      <c r="M49" s="309">
        <f>'3A'!M49+'3B'!M49</f>
        <v>8</v>
      </c>
      <c r="N49" s="310">
        <f>'3A'!N49+'3B'!N49</f>
        <v>2</v>
      </c>
      <c r="O49" s="190">
        <f>'3A'!O49+'3B'!O49</f>
        <v>9</v>
      </c>
      <c r="P49" s="222">
        <f>'3A'!P49+'3B'!P49</f>
        <v>6</v>
      </c>
      <c r="Q49" s="309">
        <f>'3A'!Q49+'3B'!Q49</f>
        <v>26</v>
      </c>
      <c r="R49" s="310">
        <f>'3A'!R49+'3B'!R49</f>
        <v>19</v>
      </c>
      <c r="S49" s="188">
        <f t="shared" si="0"/>
        <v>250</v>
      </c>
    </row>
    <row r="50" spans="1:19" ht="10" customHeight="1" x14ac:dyDescent="0.25">
      <c r="A50" s="40"/>
      <c r="B50" s="24">
        <v>36</v>
      </c>
      <c r="C50" s="24"/>
      <c r="D50" s="24"/>
      <c r="E50" s="307">
        <f>'3A'!E50+'3B'!E50</f>
        <v>67</v>
      </c>
      <c r="F50" s="308">
        <f>'3A'!F50+'3B'!F50</f>
        <v>25</v>
      </c>
      <c r="G50" s="194">
        <f>'3A'!G50+'3B'!G50</f>
        <v>65</v>
      </c>
      <c r="H50" s="221">
        <f>'3A'!H50+'3B'!H50</f>
        <v>45</v>
      </c>
      <c r="I50" s="307">
        <f>'3A'!I50+'3B'!I50</f>
        <v>11</v>
      </c>
      <c r="J50" s="308">
        <f>'3A'!J50+'3B'!J50</f>
        <v>7</v>
      </c>
      <c r="K50" s="194">
        <f>'3A'!K50+'3B'!K50</f>
        <v>11</v>
      </c>
      <c r="L50" s="194">
        <f>'3A'!L50+'3B'!L50</f>
        <v>6</v>
      </c>
      <c r="M50" s="307">
        <f>'3A'!M50+'3B'!M50</f>
        <v>10</v>
      </c>
      <c r="N50" s="308">
        <f>'3A'!N50+'3B'!N50</f>
        <v>5</v>
      </c>
      <c r="O50" s="194">
        <f>'3A'!O50+'3B'!O50</f>
        <v>3</v>
      </c>
      <c r="P50" s="221">
        <f>'3A'!P50+'3B'!P50</f>
        <v>1</v>
      </c>
      <c r="Q50" s="307">
        <f>'3A'!Q50+'3B'!Q50</f>
        <v>60</v>
      </c>
      <c r="R50" s="308">
        <f>'3A'!R50+'3B'!R50</f>
        <v>15</v>
      </c>
      <c r="S50" s="192">
        <f t="shared" si="0"/>
        <v>331</v>
      </c>
    </row>
    <row r="51" spans="1:19" ht="10" customHeight="1" x14ac:dyDescent="0.25">
      <c r="A51" s="37"/>
      <c r="B51" s="38">
        <v>37</v>
      </c>
      <c r="C51" s="38"/>
      <c r="D51" s="38"/>
      <c r="E51" s="309">
        <f>'3A'!E51+'3B'!E51</f>
        <v>53</v>
      </c>
      <c r="F51" s="310">
        <f>'3A'!F51+'3B'!F51</f>
        <v>19</v>
      </c>
      <c r="G51" s="190">
        <f>'3A'!G51+'3B'!G51</f>
        <v>79</v>
      </c>
      <c r="H51" s="222">
        <f>'3A'!H51+'3B'!H51</f>
        <v>50</v>
      </c>
      <c r="I51" s="309">
        <f>'3A'!I51+'3B'!I51</f>
        <v>17</v>
      </c>
      <c r="J51" s="310">
        <f>'3A'!J51+'3B'!J51</f>
        <v>2</v>
      </c>
      <c r="K51" s="190">
        <f>'3A'!K51+'3B'!K51</f>
        <v>12</v>
      </c>
      <c r="L51" s="190">
        <f>'3A'!L51+'3B'!L51</f>
        <v>3</v>
      </c>
      <c r="M51" s="309">
        <f>'3A'!M51+'3B'!M51</f>
        <v>9</v>
      </c>
      <c r="N51" s="310">
        <f>'3A'!N51+'3B'!N51</f>
        <v>5</v>
      </c>
      <c r="O51" s="190">
        <f>'3A'!O51+'3B'!O51</f>
        <v>10</v>
      </c>
      <c r="P51" s="222">
        <f>'3A'!P51+'3B'!P51</f>
        <v>4</v>
      </c>
      <c r="Q51" s="309">
        <f>'3A'!Q51+'3B'!Q51</f>
        <v>63</v>
      </c>
      <c r="R51" s="310">
        <f>'3A'!R51+'3B'!R51</f>
        <v>20</v>
      </c>
      <c r="S51" s="188">
        <f t="shared" si="0"/>
        <v>346</v>
      </c>
    </row>
    <row r="52" spans="1:19" ht="10" customHeight="1" x14ac:dyDescent="0.25">
      <c r="A52" s="40"/>
      <c r="B52" s="24">
        <v>38</v>
      </c>
      <c r="C52" s="24"/>
      <c r="D52" s="24"/>
      <c r="E52" s="307">
        <f>'3A'!E52+'3B'!E52</f>
        <v>53</v>
      </c>
      <c r="F52" s="308">
        <f>'3A'!F52+'3B'!F52</f>
        <v>29</v>
      </c>
      <c r="G52" s="194">
        <f>'3A'!G52+'3B'!G52</f>
        <v>81</v>
      </c>
      <c r="H52" s="221">
        <f>'3A'!H52+'3B'!H52</f>
        <v>48</v>
      </c>
      <c r="I52" s="307">
        <f>'3A'!I52+'3B'!I52</f>
        <v>9</v>
      </c>
      <c r="J52" s="308">
        <f>'3A'!J52+'3B'!J52</f>
        <v>10</v>
      </c>
      <c r="K52" s="194">
        <f>'3A'!K52+'3B'!K52</f>
        <v>9</v>
      </c>
      <c r="L52" s="194">
        <f>'3A'!L52+'3B'!L52</f>
        <v>6</v>
      </c>
      <c r="M52" s="307">
        <f>'3A'!M52+'3B'!M52</f>
        <v>12</v>
      </c>
      <c r="N52" s="308">
        <f>'3A'!N52+'3B'!N52</f>
        <v>6</v>
      </c>
      <c r="O52" s="194">
        <f>'3A'!O52+'3B'!O52</f>
        <v>11</v>
      </c>
      <c r="P52" s="221">
        <f>'3A'!P52+'3B'!P52</f>
        <v>2</v>
      </c>
      <c r="Q52" s="307">
        <f>'3A'!Q52+'3B'!Q52</f>
        <v>57</v>
      </c>
      <c r="R52" s="308">
        <f>'3A'!R52+'3B'!R52</f>
        <v>22</v>
      </c>
      <c r="S52" s="192">
        <f t="shared" si="0"/>
        <v>355</v>
      </c>
    </row>
    <row r="53" spans="1:19" ht="10" customHeight="1" x14ac:dyDescent="0.25">
      <c r="A53" s="37"/>
      <c r="B53" s="38">
        <v>39</v>
      </c>
      <c r="C53" s="38"/>
      <c r="D53" s="38"/>
      <c r="E53" s="309">
        <f>'3A'!E53+'3B'!E53</f>
        <v>56</v>
      </c>
      <c r="F53" s="310">
        <f>'3A'!F53+'3B'!F53</f>
        <v>47</v>
      </c>
      <c r="G53" s="190">
        <f>'3A'!G53+'3B'!G53</f>
        <v>96</v>
      </c>
      <c r="H53" s="222">
        <f>'3A'!H53+'3B'!H53</f>
        <v>43</v>
      </c>
      <c r="I53" s="309">
        <f>'3A'!I53+'3B'!I53</f>
        <v>14</v>
      </c>
      <c r="J53" s="310">
        <f>'3A'!J53+'3B'!J53</f>
        <v>2</v>
      </c>
      <c r="K53" s="190">
        <f>'3A'!K53+'3B'!K53</f>
        <v>12</v>
      </c>
      <c r="L53" s="190">
        <f>'3A'!L53+'3B'!L53</f>
        <v>6</v>
      </c>
      <c r="M53" s="309">
        <f>'3A'!M53+'3B'!M53</f>
        <v>7</v>
      </c>
      <c r="N53" s="310">
        <f>'3A'!N53+'3B'!N53</f>
        <v>8</v>
      </c>
      <c r="O53" s="190">
        <f>'3A'!O53+'3B'!O53</f>
        <v>7</v>
      </c>
      <c r="P53" s="222">
        <f>'3A'!P53+'3B'!P53</f>
        <v>3</v>
      </c>
      <c r="Q53" s="309">
        <f>'3A'!Q53+'3B'!Q53</f>
        <v>66</v>
      </c>
      <c r="R53" s="310">
        <f>'3A'!R53+'3B'!R53</f>
        <v>26</v>
      </c>
      <c r="S53" s="188">
        <f t="shared" si="0"/>
        <v>393</v>
      </c>
    </row>
    <row r="54" spans="1:19" ht="10" customHeight="1" x14ac:dyDescent="0.25">
      <c r="A54" s="40"/>
      <c r="B54" s="24">
        <v>40</v>
      </c>
      <c r="C54" s="24"/>
      <c r="D54" s="24"/>
      <c r="E54" s="307">
        <f>'3A'!E54+'3B'!E54</f>
        <v>48</v>
      </c>
      <c r="F54" s="308">
        <f>'3A'!F54+'3B'!F54</f>
        <v>25</v>
      </c>
      <c r="G54" s="194">
        <f>'3A'!G54+'3B'!G54</f>
        <v>82</v>
      </c>
      <c r="H54" s="221">
        <f>'3A'!H54+'3B'!H54</f>
        <v>59</v>
      </c>
      <c r="I54" s="307">
        <f>'3A'!I54+'3B'!I54</f>
        <v>13</v>
      </c>
      <c r="J54" s="308">
        <f>'3A'!J54+'3B'!J54</f>
        <v>5</v>
      </c>
      <c r="K54" s="194">
        <f>'3A'!K54+'3B'!K54</f>
        <v>8</v>
      </c>
      <c r="L54" s="194">
        <f>'3A'!L54+'3B'!L54</f>
        <v>9</v>
      </c>
      <c r="M54" s="307">
        <f>'3A'!M54+'3B'!M54</f>
        <v>19</v>
      </c>
      <c r="N54" s="308">
        <f>'3A'!N54+'3B'!N54</f>
        <v>9</v>
      </c>
      <c r="O54" s="194">
        <f>'3A'!O54+'3B'!O54</f>
        <v>8</v>
      </c>
      <c r="P54" s="221">
        <f>'3A'!P54+'3B'!P54</f>
        <v>6</v>
      </c>
      <c r="Q54" s="307">
        <f>'3A'!Q54+'3B'!Q54</f>
        <v>69</v>
      </c>
      <c r="R54" s="308">
        <f>'3A'!R54+'3B'!R54</f>
        <v>19</v>
      </c>
      <c r="S54" s="192">
        <f t="shared" si="0"/>
        <v>379</v>
      </c>
    </row>
    <row r="55" spans="1:19" ht="10" customHeight="1" x14ac:dyDescent="0.25">
      <c r="A55" s="37"/>
      <c r="B55" s="38">
        <v>41</v>
      </c>
      <c r="C55" s="38"/>
      <c r="D55" s="38"/>
      <c r="E55" s="309">
        <f>'3A'!E55+'3B'!E55</f>
        <v>65</v>
      </c>
      <c r="F55" s="310">
        <f>'3A'!F55+'3B'!F55</f>
        <v>32</v>
      </c>
      <c r="G55" s="190">
        <f>'3A'!G55+'3B'!G55</f>
        <v>78</v>
      </c>
      <c r="H55" s="222">
        <f>'3A'!H55+'3B'!H55</f>
        <v>49</v>
      </c>
      <c r="I55" s="309">
        <f>'3A'!I55+'3B'!I55</f>
        <v>12</v>
      </c>
      <c r="J55" s="310">
        <f>'3A'!J55+'3B'!J55</f>
        <v>6</v>
      </c>
      <c r="K55" s="190">
        <f>'3A'!K55+'3B'!K55</f>
        <v>12</v>
      </c>
      <c r="L55" s="190">
        <f>'3A'!L55+'3B'!L55</f>
        <v>9</v>
      </c>
      <c r="M55" s="309">
        <f>'3A'!M55+'3B'!M55</f>
        <v>14</v>
      </c>
      <c r="N55" s="310">
        <f>'3A'!N55+'3B'!N55</f>
        <v>4</v>
      </c>
      <c r="O55" s="190">
        <f>'3A'!O55+'3B'!O55</f>
        <v>13</v>
      </c>
      <c r="P55" s="222">
        <f>'3A'!P55+'3B'!P55</f>
        <v>5</v>
      </c>
      <c r="Q55" s="309">
        <f>'3A'!Q55+'3B'!Q55</f>
        <v>89</v>
      </c>
      <c r="R55" s="310">
        <f>'3A'!R55+'3B'!R55</f>
        <v>25</v>
      </c>
      <c r="S55" s="188">
        <f t="shared" si="0"/>
        <v>413</v>
      </c>
    </row>
    <row r="56" spans="1:19" ht="10" customHeight="1" x14ac:dyDescent="0.25">
      <c r="A56" s="40"/>
      <c r="B56" s="24">
        <v>42</v>
      </c>
      <c r="C56" s="24"/>
      <c r="D56" s="24"/>
      <c r="E56" s="307">
        <f>'3A'!E56+'3B'!E56</f>
        <v>68</v>
      </c>
      <c r="F56" s="308">
        <f>'3A'!F56+'3B'!F56</f>
        <v>35</v>
      </c>
      <c r="G56" s="194">
        <f>'3A'!G56+'3B'!G56</f>
        <v>88</v>
      </c>
      <c r="H56" s="221">
        <f>'3A'!H56+'3B'!H56</f>
        <v>50</v>
      </c>
      <c r="I56" s="307">
        <f>'3A'!I56+'3B'!I56</f>
        <v>18</v>
      </c>
      <c r="J56" s="308">
        <f>'3A'!J56+'3B'!J56</f>
        <v>8</v>
      </c>
      <c r="K56" s="194">
        <f>'3A'!K56+'3B'!K56</f>
        <v>29</v>
      </c>
      <c r="L56" s="194">
        <f>'3A'!L56+'3B'!L56</f>
        <v>8</v>
      </c>
      <c r="M56" s="307">
        <f>'3A'!M56+'3B'!M56</f>
        <v>13</v>
      </c>
      <c r="N56" s="308">
        <f>'3A'!N56+'3B'!N56</f>
        <v>3</v>
      </c>
      <c r="O56" s="194">
        <f>'3A'!O56+'3B'!O56</f>
        <v>7</v>
      </c>
      <c r="P56" s="221">
        <f>'3A'!P56+'3B'!P56</f>
        <v>2</v>
      </c>
      <c r="Q56" s="307">
        <f>'3A'!Q56+'3B'!Q56</f>
        <v>94</v>
      </c>
      <c r="R56" s="308">
        <f>'3A'!R56+'3B'!R56</f>
        <v>40</v>
      </c>
      <c r="S56" s="192">
        <f t="shared" si="0"/>
        <v>463</v>
      </c>
    </row>
    <row r="57" spans="1:19" ht="10" customHeight="1" x14ac:dyDescent="0.25">
      <c r="A57" s="37"/>
      <c r="B57" s="38">
        <v>43</v>
      </c>
      <c r="C57" s="38"/>
      <c r="D57" s="38"/>
      <c r="E57" s="309">
        <f>'3A'!E57+'3B'!E57</f>
        <v>79</v>
      </c>
      <c r="F57" s="310">
        <f>'3A'!F57+'3B'!F57</f>
        <v>41</v>
      </c>
      <c r="G57" s="190">
        <f>'3A'!G57+'3B'!G57</f>
        <v>107</v>
      </c>
      <c r="H57" s="222">
        <f>'3A'!H57+'3B'!H57</f>
        <v>43</v>
      </c>
      <c r="I57" s="309">
        <f>'3A'!I57+'3B'!I57</f>
        <v>17</v>
      </c>
      <c r="J57" s="310">
        <f>'3A'!J57+'3B'!J57</f>
        <v>7</v>
      </c>
      <c r="K57" s="190">
        <f>'3A'!K57+'3B'!K57</f>
        <v>14</v>
      </c>
      <c r="L57" s="190">
        <f>'3A'!L57+'3B'!L57</f>
        <v>4</v>
      </c>
      <c r="M57" s="309">
        <f>'3A'!M57+'3B'!M57</f>
        <v>21</v>
      </c>
      <c r="N57" s="310">
        <f>'3A'!N57+'3B'!N57</f>
        <v>10</v>
      </c>
      <c r="O57" s="190">
        <f>'3A'!O57+'3B'!O57</f>
        <v>11</v>
      </c>
      <c r="P57" s="222">
        <f>'3A'!P57+'3B'!P57</f>
        <v>6</v>
      </c>
      <c r="Q57" s="309">
        <f>'3A'!Q57+'3B'!Q57</f>
        <v>106</v>
      </c>
      <c r="R57" s="310">
        <f>'3A'!R57+'3B'!R57</f>
        <v>63</v>
      </c>
      <c r="S57" s="188">
        <f t="shared" si="0"/>
        <v>529</v>
      </c>
    </row>
    <row r="58" spans="1:19" ht="10" customHeight="1" x14ac:dyDescent="0.25">
      <c r="A58" s="40"/>
      <c r="B58" s="24">
        <v>44</v>
      </c>
      <c r="C58" s="24"/>
      <c r="D58" s="24"/>
      <c r="E58" s="307">
        <f>'3A'!E58+'3B'!E58</f>
        <v>80</v>
      </c>
      <c r="F58" s="308">
        <f>'3A'!F58+'3B'!F58</f>
        <v>41</v>
      </c>
      <c r="G58" s="194">
        <f>'3A'!G58+'3B'!G58</f>
        <v>122</v>
      </c>
      <c r="H58" s="221">
        <f>'3A'!H58+'3B'!H58</f>
        <v>53</v>
      </c>
      <c r="I58" s="307">
        <f>'3A'!I58+'3B'!I58</f>
        <v>26</v>
      </c>
      <c r="J58" s="308">
        <f>'3A'!J58+'3B'!J58</f>
        <v>9</v>
      </c>
      <c r="K58" s="194">
        <f>'3A'!K58+'3B'!K58</f>
        <v>22</v>
      </c>
      <c r="L58" s="194">
        <f>'3A'!L58+'3B'!L58</f>
        <v>14</v>
      </c>
      <c r="M58" s="307">
        <f>'3A'!M58+'3B'!M58</f>
        <v>9</v>
      </c>
      <c r="N58" s="308">
        <f>'3A'!N58+'3B'!N58</f>
        <v>5</v>
      </c>
      <c r="O58" s="194">
        <f>'3A'!O58+'3B'!O58</f>
        <v>11</v>
      </c>
      <c r="P58" s="221">
        <f>'3A'!P58+'3B'!P58</f>
        <v>5</v>
      </c>
      <c r="Q58" s="307">
        <f>'3A'!Q58+'3B'!Q58</f>
        <v>107</v>
      </c>
      <c r="R58" s="308">
        <f>'3A'!R58+'3B'!R58</f>
        <v>66</v>
      </c>
      <c r="S58" s="192">
        <f t="shared" si="0"/>
        <v>570</v>
      </c>
    </row>
    <row r="59" spans="1:19" ht="10" customHeight="1" x14ac:dyDescent="0.25">
      <c r="A59" s="37"/>
      <c r="B59" s="38">
        <v>45</v>
      </c>
      <c r="C59" s="38"/>
      <c r="D59" s="38"/>
      <c r="E59" s="309">
        <f>'3A'!E59+'3B'!E59</f>
        <v>102</v>
      </c>
      <c r="F59" s="310">
        <f>'3A'!F59+'3B'!F59</f>
        <v>43</v>
      </c>
      <c r="G59" s="190">
        <f>'3A'!G59+'3B'!G59</f>
        <v>138</v>
      </c>
      <c r="H59" s="222">
        <f>'3A'!H59+'3B'!H59</f>
        <v>55</v>
      </c>
      <c r="I59" s="309">
        <f>'3A'!I59+'3B'!I59</f>
        <v>17</v>
      </c>
      <c r="J59" s="310">
        <f>'3A'!J59+'3B'!J59</f>
        <v>6</v>
      </c>
      <c r="K59" s="190">
        <f>'3A'!K59+'3B'!K59</f>
        <v>13</v>
      </c>
      <c r="L59" s="190">
        <f>'3A'!L59+'3B'!L59</f>
        <v>6</v>
      </c>
      <c r="M59" s="309">
        <f>'3A'!M59+'3B'!M59</f>
        <v>10</v>
      </c>
      <c r="N59" s="310">
        <f>'3A'!N59+'3B'!N59</f>
        <v>6</v>
      </c>
      <c r="O59" s="190">
        <f>'3A'!O59+'3B'!O59</f>
        <v>14</v>
      </c>
      <c r="P59" s="222">
        <f>'3A'!P59+'3B'!P59</f>
        <v>6</v>
      </c>
      <c r="Q59" s="309">
        <f>'3A'!Q59+'3B'!Q59</f>
        <v>141</v>
      </c>
      <c r="R59" s="310">
        <f>'3A'!R59+'3B'!R59</f>
        <v>69</v>
      </c>
      <c r="S59" s="188">
        <f t="shared" si="0"/>
        <v>626</v>
      </c>
    </row>
    <row r="60" spans="1:19" ht="10" customHeight="1" x14ac:dyDescent="0.25">
      <c r="A60" s="40"/>
      <c r="B60" s="24">
        <v>46</v>
      </c>
      <c r="C60" s="24"/>
      <c r="D60" s="24"/>
      <c r="E60" s="307">
        <f>'3A'!E60+'3B'!E60</f>
        <v>124</v>
      </c>
      <c r="F60" s="308">
        <f>'3A'!F60+'3B'!F60</f>
        <v>36</v>
      </c>
      <c r="G60" s="194">
        <f>'3A'!G60+'3B'!G60</f>
        <v>133</v>
      </c>
      <c r="H60" s="221">
        <f>'3A'!H60+'3B'!H60</f>
        <v>85</v>
      </c>
      <c r="I60" s="307">
        <f>'3A'!I60+'3B'!I60</f>
        <v>19</v>
      </c>
      <c r="J60" s="308">
        <f>'3A'!J60+'3B'!J60</f>
        <v>9</v>
      </c>
      <c r="K60" s="194">
        <f>'3A'!K60+'3B'!K60</f>
        <v>25</v>
      </c>
      <c r="L60" s="194">
        <f>'3A'!L60+'3B'!L60</f>
        <v>11</v>
      </c>
      <c r="M60" s="307">
        <f>'3A'!M60+'3B'!M60</f>
        <v>21</v>
      </c>
      <c r="N60" s="308">
        <f>'3A'!N60+'3B'!N60</f>
        <v>8</v>
      </c>
      <c r="O60" s="194">
        <f>'3A'!O60+'3B'!O60</f>
        <v>17</v>
      </c>
      <c r="P60" s="221">
        <f>'3A'!P60+'3B'!P60</f>
        <v>9</v>
      </c>
      <c r="Q60" s="307">
        <f>'3A'!Q60+'3B'!Q60</f>
        <v>160</v>
      </c>
      <c r="R60" s="308">
        <f>'3A'!R60+'3B'!R60</f>
        <v>69</v>
      </c>
      <c r="S60" s="192">
        <f t="shared" si="0"/>
        <v>726</v>
      </c>
    </row>
    <row r="61" spans="1:19" ht="10" customHeight="1" x14ac:dyDescent="0.25">
      <c r="A61" s="37"/>
      <c r="B61" s="38">
        <v>47</v>
      </c>
      <c r="C61" s="38"/>
      <c r="D61" s="38"/>
      <c r="E61" s="309">
        <f>'3A'!E61+'3B'!E61</f>
        <v>80</v>
      </c>
      <c r="F61" s="310">
        <f>'3A'!F61+'3B'!F61</f>
        <v>42</v>
      </c>
      <c r="G61" s="190">
        <f>'3A'!G61+'3B'!G61</f>
        <v>147</v>
      </c>
      <c r="H61" s="222">
        <f>'3A'!H61+'3B'!H61</f>
        <v>83</v>
      </c>
      <c r="I61" s="309">
        <f>'3A'!I61+'3B'!I61</f>
        <v>21</v>
      </c>
      <c r="J61" s="310">
        <f>'3A'!J61+'3B'!J61</f>
        <v>13</v>
      </c>
      <c r="K61" s="190">
        <f>'3A'!K61+'3B'!K61</f>
        <v>22</v>
      </c>
      <c r="L61" s="190">
        <f>'3A'!L61+'3B'!L61</f>
        <v>11</v>
      </c>
      <c r="M61" s="309">
        <f>'3A'!M61+'3B'!M61</f>
        <v>8</v>
      </c>
      <c r="N61" s="310">
        <f>'3A'!N61+'3B'!N61</f>
        <v>8</v>
      </c>
      <c r="O61" s="190">
        <f>'3A'!O61+'3B'!O61</f>
        <v>12</v>
      </c>
      <c r="P61" s="222">
        <f>'3A'!P61+'3B'!P61</f>
        <v>6</v>
      </c>
      <c r="Q61" s="309">
        <f>'3A'!Q61+'3B'!Q61</f>
        <v>159</v>
      </c>
      <c r="R61" s="310">
        <f>'3A'!R61+'3B'!R61</f>
        <v>84</v>
      </c>
      <c r="S61" s="188">
        <f t="shared" si="0"/>
        <v>696</v>
      </c>
    </row>
    <row r="62" spans="1:19" ht="10" customHeight="1" x14ac:dyDescent="0.25">
      <c r="A62" s="40"/>
      <c r="B62" s="24">
        <v>48</v>
      </c>
      <c r="C62" s="24"/>
      <c r="D62" s="24"/>
      <c r="E62" s="307">
        <f>'3A'!E62+'3B'!E62</f>
        <v>103</v>
      </c>
      <c r="F62" s="308">
        <f>'3A'!F62+'3B'!F62</f>
        <v>31</v>
      </c>
      <c r="G62" s="194">
        <f>'3A'!G62+'3B'!G62</f>
        <v>156</v>
      </c>
      <c r="H62" s="221">
        <f>'3A'!H62+'3B'!H62</f>
        <v>95</v>
      </c>
      <c r="I62" s="307">
        <f>'3A'!I62+'3B'!I62</f>
        <v>23</v>
      </c>
      <c r="J62" s="308">
        <f>'3A'!J62+'3B'!J62</f>
        <v>8</v>
      </c>
      <c r="K62" s="194">
        <f>'3A'!K62+'3B'!K62</f>
        <v>33</v>
      </c>
      <c r="L62" s="194">
        <f>'3A'!L62+'3B'!L62</f>
        <v>7</v>
      </c>
      <c r="M62" s="307">
        <f>'3A'!M62+'3B'!M62</f>
        <v>31</v>
      </c>
      <c r="N62" s="308">
        <f>'3A'!N62+'3B'!N62</f>
        <v>8</v>
      </c>
      <c r="O62" s="194">
        <f>'3A'!O62+'3B'!O62</f>
        <v>18</v>
      </c>
      <c r="P62" s="221">
        <f>'3A'!P62+'3B'!P62</f>
        <v>7</v>
      </c>
      <c r="Q62" s="307">
        <f>'3A'!Q62+'3B'!Q62</f>
        <v>180</v>
      </c>
      <c r="R62" s="308">
        <f>'3A'!R62+'3B'!R62</f>
        <v>117</v>
      </c>
      <c r="S62" s="192">
        <f t="shared" si="0"/>
        <v>817</v>
      </c>
    </row>
    <row r="63" spans="1:19" ht="10" customHeight="1" x14ac:dyDescent="0.25">
      <c r="A63" s="37"/>
      <c r="B63" s="38">
        <v>49</v>
      </c>
      <c r="C63" s="38"/>
      <c r="D63" s="38"/>
      <c r="E63" s="309">
        <f>'3A'!E63+'3B'!E63</f>
        <v>96</v>
      </c>
      <c r="F63" s="310">
        <f>'3A'!F63+'3B'!F63</f>
        <v>55</v>
      </c>
      <c r="G63" s="190">
        <f>'3A'!G63+'3B'!G63</f>
        <v>143</v>
      </c>
      <c r="H63" s="222">
        <f>'3A'!H63+'3B'!H63</f>
        <v>78</v>
      </c>
      <c r="I63" s="309">
        <f>'3A'!I63+'3B'!I63</f>
        <v>30</v>
      </c>
      <c r="J63" s="310">
        <f>'3A'!J63+'3B'!J63</f>
        <v>11</v>
      </c>
      <c r="K63" s="190">
        <f>'3A'!K63+'3B'!K63</f>
        <v>25</v>
      </c>
      <c r="L63" s="190">
        <f>'3A'!L63+'3B'!L63</f>
        <v>15</v>
      </c>
      <c r="M63" s="309">
        <f>'3A'!M63+'3B'!M63</f>
        <v>18</v>
      </c>
      <c r="N63" s="310">
        <f>'3A'!N63+'3B'!N63</f>
        <v>8</v>
      </c>
      <c r="O63" s="190">
        <f>'3A'!O63+'3B'!O63</f>
        <v>23</v>
      </c>
      <c r="P63" s="222">
        <f>'3A'!P63+'3B'!P63</f>
        <v>9</v>
      </c>
      <c r="Q63" s="309">
        <f>'3A'!Q63+'3B'!Q63</f>
        <v>194</v>
      </c>
      <c r="R63" s="310">
        <f>'3A'!R63+'3B'!R63</f>
        <v>86</v>
      </c>
      <c r="S63" s="188">
        <f t="shared" si="0"/>
        <v>791</v>
      </c>
    </row>
    <row r="64" spans="1:19" ht="10" customHeight="1" x14ac:dyDescent="0.25">
      <c r="A64" s="40"/>
      <c r="B64" s="24">
        <v>50</v>
      </c>
      <c r="C64" s="24"/>
      <c r="D64" s="24"/>
      <c r="E64" s="307">
        <f>'3A'!E64+'3B'!E64</f>
        <v>103</v>
      </c>
      <c r="F64" s="308">
        <f>'3A'!F64+'3B'!F64</f>
        <v>59</v>
      </c>
      <c r="G64" s="194">
        <f>'3A'!G64+'3B'!G64</f>
        <v>162</v>
      </c>
      <c r="H64" s="221">
        <f>'3A'!H64+'3B'!H64</f>
        <v>94</v>
      </c>
      <c r="I64" s="307">
        <f>'3A'!I64+'3B'!I64</f>
        <v>26</v>
      </c>
      <c r="J64" s="308">
        <f>'3A'!J64+'3B'!J64</f>
        <v>7</v>
      </c>
      <c r="K64" s="194">
        <f>'3A'!K64+'3B'!K64</f>
        <v>29</v>
      </c>
      <c r="L64" s="194">
        <f>'3A'!L64+'3B'!L64</f>
        <v>18</v>
      </c>
      <c r="M64" s="307">
        <f>'3A'!M64+'3B'!M64</f>
        <v>21</v>
      </c>
      <c r="N64" s="308">
        <f>'3A'!N64+'3B'!N64</f>
        <v>10</v>
      </c>
      <c r="O64" s="194">
        <f>'3A'!O64+'3B'!O64</f>
        <v>19</v>
      </c>
      <c r="P64" s="221">
        <f>'3A'!P64+'3B'!P64</f>
        <v>5</v>
      </c>
      <c r="Q64" s="307">
        <f>'3A'!Q64+'3B'!Q64</f>
        <v>200</v>
      </c>
      <c r="R64" s="308">
        <f>'3A'!R64+'3B'!R64</f>
        <v>149</v>
      </c>
      <c r="S64" s="192">
        <f t="shared" si="0"/>
        <v>902</v>
      </c>
    </row>
    <row r="65" spans="1:19" ht="10" customHeight="1" x14ac:dyDescent="0.25">
      <c r="A65" s="37"/>
      <c r="B65" s="38">
        <v>51</v>
      </c>
      <c r="C65" s="38"/>
      <c r="D65" s="38"/>
      <c r="E65" s="309">
        <f>'3A'!E65+'3B'!E65</f>
        <v>136</v>
      </c>
      <c r="F65" s="310">
        <f>'3A'!F65+'3B'!F65</f>
        <v>67</v>
      </c>
      <c r="G65" s="190">
        <f>'3A'!G65+'3B'!G65</f>
        <v>167</v>
      </c>
      <c r="H65" s="222">
        <f>'3A'!H65+'3B'!H65</f>
        <v>106</v>
      </c>
      <c r="I65" s="309">
        <f>'3A'!I65+'3B'!I65</f>
        <v>35</v>
      </c>
      <c r="J65" s="310">
        <f>'3A'!J65+'3B'!J65</f>
        <v>20</v>
      </c>
      <c r="K65" s="190">
        <f>'3A'!K65+'3B'!K65</f>
        <v>29</v>
      </c>
      <c r="L65" s="190">
        <f>'3A'!L65+'3B'!L65</f>
        <v>10</v>
      </c>
      <c r="M65" s="309">
        <f>'3A'!M65+'3B'!M65</f>
        <v>23</v>
      </c>
      <c r="N65" s="310">
        <f>'3A'!N65+'3B'!N65</f>
        <v>10</v>
      </c>
      <c r="O65" s="190">
        <f>'3A'!O65+'3B'!O65</f>
        <v>26</v>
      </c>
      <c r="P65" s="222">
        <f>'3A'!P65+'3B'!P65</f>
        <v>9</v>
      </c>
      <c r="Q65" s="309">
        <f>'3A'!Q65+'3B'!Q65</f>
        <v>237</v>
      </c>
      <c r="R65" s="310">
        <f>'3A'!R65+'3B'!R65</f>
        <v>148</v>
      </c>
      <c r="S65" s="188">
        <f t="shared" si="0"/>
        <v>1023</v>
      </c>
    </row>
    <row r="66" spans="1:19" ht="10" customHeight="1" x14ac:dyDescent="0.25">
      <c r="A66" s="40"/>
      <c r="B66" s="24">
        <v>52</v>
      </c>
      <c r="C66" s="24"/>
      <c r="D66" s="24"/>
      <c r="E66" s="307">
        <f>'3A'!E66+'3B'!E66</f>
        <v>118</v>
      </c>
      <c r="F66" s="308">
        <f>'3A'!F66+'3B'!F66</f>
        <v>58</v>
      </c>
      <c r="G66" s="194">
        <f>'3A'!G66+'3B'!G66</f>
        <v>151</v>
      </c>
      <c r="H66" s="221">
        <f>'3A'!H66+'3B'!H66</f>
        <v>89</v>
      </c>
      <c r="I66" s="307">
        <f>'3A'!I66+'3B'!I66</f>
        <v>37</v>
      </c>
      <c r="J66" s="308">
        <f>'3A'!J66+'3B'!J66</f>
        <v>14</v>
      </c>
      <c r="K66" s="194">
        <f>'3A'!K66+'3B'!K66</f>
        <v>27</v>
      </c>
      <c r="L66" s="194">
        <f>'3A'!L66+'3B'!L66</f>
        <v>11</v>
      </c>
      <c r="M66" s="307">
        <f>'3A'!M66+'3B'!M66</f>
        <v>29</v>
      </c>
      <c r="N66" s="308">
        <f>'3A'!N66+'3B'!N66</f>
        <v>14</v>
      </c>
      <c r="O66" s="194">
        <f>'3A'!O66+'3B'!O66</f>
        <v>16</v>
      </c>
      <c r="P66" s="221">
        <f>'3A'!P66+'3B'!P66</f>
        <v>7</v>
      </c>
      <c r="Q66" s="307">
        <f>'3A'!Q66+'3B'!Q66</f>
        <v>247</v>
      </c>
      <c r="R66" s="308">
        <f>'3A'!R66+'3B'!R66</f>
        <v>153</v>
      </c>
      <c r="S66" s="192">
        <f t="shared" si="0"/>
        <v>971</v>
      </c>
    </row>
    <row r="67" spans="1:19" ht="10" customHeight="1" x14ac:dyDescent="0.25">
      <c r="A67" s="37"/>
      <c r="B67" s="38">
        <v>53</v>
      </c>
      <c r="C67" s="38"/>
      <c r="D67" s="38"/>
      <c r="E67" s="309">
        <f>'3A'!E67+'3B'!E67</f>
        <v>115</v>
      </c>
      <c r="F67" s="310">
        <f>'3A'!F67+'3B'!F67</f>
        <v>95</v>
      </c>
      <c r="G67" s="190">
        <f>'3A'!G67+'3B'!G67</f>
        <v>189</v>
      </c>
      <c r="H67" s="222">
        <f>'3A'!H67+'3B'!H67</f>
        <v>116</v>
      </c>
      <c r="I67" s="309">
        <f>'3A'!I67+'3B'!I67</f>
        <v>29</v>
      </c>
      <c r="J67" s="310">
        <f>'3A'!J67+'3B'!J67</f>
        <v>9</v>
      </c>
      <c r="K67" s="190">
        <f>'3A'!K67+'3B'!K67</f>
        <v>35</v>
      </c>
      <c r="L67" s="190">
        <f>'3A'!L67+'3B'!L67</f>
        <v>11</v>
      </c>
      <c r="M67" s="309">
        <f>'3A'!M67+'3B'!M67</f>
        <v>41</v>
      </c>
      <c r="N67" s="310">
        <f>'3A'!N67+'3B'!N67</f>
        <v>18</v>
      </c>
      <c r="O67" s="190">
        <f>'3A'!O67+'3B'!O67</f>
        <v>18</v>
      </c>
      <c r="P67" s="222">
        <f>'3A'!P67+'3B'!P67</f>
        <v>8</v>
      </c>
      <c r="Q67" s="309">
        <f>'3A'!Q67+'3B'!Q67</f>
        <v>272</v>
      </c>
      <c r="R67" s="310">
        <f>'3A'!R67+'3B'!R67</f>
        <v>180</v>
      </c>
      <c r="S67" s="188">
        <f t="shared" si="0"/>
        <v>1136</v>
      </c>
    </row>
    <row r="68" spans="1:19" ht="10" customHeight="1" x14ac:dyDescent="0.25">
      <c r="A68" s="40"/>
      <c r="B68" s="24">
        <v>54</v>
      </c>
      <c r="C68" s="24"/>
      <c r="D68" s="24"/>
      <c r="E68" s="307">
        <f>'3A'!E68+'3B'!E68</f>
        <v>118</v>
      </c>
      <c r="F68" s="308">
        <f>'3A'!F68+'3B'!F68</f>
        <v>86</v>
      </c>
      <c r="G68" s="194">
        <f>'3A'!G68+'3B'!G68</f>
        <v>179</v>
      </c>
      <c r="H68" s="221">
        <f>'3A'!H68+'3B'!H68</f>
        <v>106</v>
      </c>
      <c r="I68" s="307">
        <f>'3A'!I68+'3B'!I68</f>
        <v>33</v>
      </c>
      <c r="J68" s="308">
        <f>'3A'!J68+'3B'!J68</f>
        <v>17</v>
      </c>
      <c r="K68" s="194">
        <f>'3A'!K68+'3B'!K68</f>
        <v>30</v>
      </c>
      <c r="L68" s="194">
        <f>'3A'!L68+'3B'!L68</f>
        <v>10</v>
      </c>
      <c r="M68" s="307">
        <f>'3A'!M68+'3B'!M68</f>
        <v>18</v>
      </c>
      <c r="N68" s="308">
        <f>'3A'!N68+'3B'!N68</f>
        <v>7</v>
      </c>
      <c r="O68" s="194">
        <f>'3A'!O68+'3B'!O68</f>
        <v>21</v>
      </c>
      <c r="P68" s="221">
        <f>'3A'!P68+'3B'!P68</f>
        <v>8</v>
      </c>
      <c r="Q68" s="307">
        <f>'3A'!Q68+'3B'!Q68</f>
        <v>277</v>
      </c>
      <c r="R68" s="308">
        <f>'3A'!R68+'3B'!R68</f>
        <v>199</v>
      </c>
      <c r="S68" s="192">
        <f t="shared" si="0"/>
        <v>1109</v>
      </c>
    </row>
    <row r="69" spans="1:19" ht="10" customHeight="1" x14ac:dyDescent="0.25">
      <c r="A69" s="37"/>
      <c r="B69" s="38">
        <v>55</v>
      </c>
      <c r="C69" s="38"/>
      <c r="D69" s="38"/>
      <c r="E69" s="309">
        <f>'3A'!E69+'3B'!E69</f>
        <v>120</v>
      </c>
      <c r="F69" s="310">
        <f>'3A'!F69+'3B'!F69</f>
        <v>72</v>
      </c>
      <c r="G69" s="190">
        <f>'3A'!G69+'3B'!G69</f>
        <v>155</v>
      </c>
      <c r="H69" s="222">
        <f>'3A'!H69+'3B'!H69</f>
        <v>105</v>
      </c>
      <c r="I69" s="309">
        <f>'3A'!I69+'3B'!I69</f>
        <v>36</v>
      </c>
      <c r="J69" s="310">
        <f>'3A'!J69+'3B'!J69</f>
        <v>17</v>
      </c>
      <c r="K69" s="190">
        <f>'3A'!K69+'3B'!K69</f>
        <v>35</v>
      </c>
      <c r="L69" s="190">
        <f>'3A'!L69+'3B'!L69</f>
        <v>21</v>
      </c>
      <c r="M69" s="309">
        <f>'3A'!M69+'3B'!M69</f>
        <v>21</v>
      </c>
      <c r="N69" s="310">
        <f>'3A'!N69+'3B'!N69</f>
        <v>19</v>
      </c>
      <c r="O69" s="190">
        <f>'3A'!O69+'3B'!O69</f>
        <v>26</v>
      </c>
      <c r="P69" s="222">
        <f>'3A'!P69+'3B'!P69</f>
        <v>11</v>
      </c>
      <c r="Q69" s="309">
        <f>'3A'!Q69+'3B'!Q69</f>
        <v>311</v>
      </c>
      <c r="R69" s="310">
        <f>'3A'!R69+'3B'!R69</f>
        <v>214</v>
      </c>
      <c r="S69" s="188">
        <f t="shared" si="0"/>
        <v>1163</v>
      </c>
    </row>
    <row r="70" spans="1:19" ht="10" customHeight="1" x14ac:dyDescent="0.25">
      <c r="A70" s="40"/>
      <c r="B70" s="24">
        <v>56</v>
      </c>
      <c r="C70" s="24"/>
      <c r="D70" s="24"/>
      <c r="E70" s="307">
        <f>'3A'!E70+'3B'!E70</f>
        <v>138</v>
      </c>
      <c r="F70" s="308">
        <f>'3A'!F70+'3B'!F70</f>
        <v>68</v>
      </c>
      <c r="G70" s="194">
        <f>'3A'!G70+'3B'!G70</f>
        <v>176</v>
      </c>
      <c r="H70" s="221">
        <f>'3A'!H70+'3B'!H70</f>
        <v>105</v>
      </c>
      <c r="I70" s="307">
        <f>'3A'!I70+'3B'!I70</f>
        <v>37</v>
      </c>
      <c r="J70" s="308">
        <f>'3A'!J70+'3B'!J70</f>
        <v>12</v>
      </c>
      <c r="K70" s="194">
        <f>'3A'!K70+'3B'!K70</f>
        <v>31</v>
      </c>
      <c r="L70" s="194">
        <f>'3A'!L70+'3B'!L70</f>
        <v>13</v>
      </c>
      <c r="M70" s="307">
        <f>'3A'!M70+'3B'!M70</f>
        <v>30</v>
      </c>
      <c r="N70" s="308">
        <f>'3A'!N70+'3B'!N70</f>
        <v>12</v>
      </c>
      <c r="O70" s="194">
        <f>'3A'!O70+'3B'!O70</f>
        <v>34</v>
      </c>
      <c r="P70" s="221">
        <f>'3A'!P70+'3B'!P70</f>
        <v>20</v>
      </c>
      <c r="Q70" s="307">
        <f>'3A'!Q70+'3B'!Q70</f>
        <v>351</v>
      </c>
      <c r="R70" s="308">
        <f>'3A'!R70+'3B'!R70</f>
        <v>205</v>
      </c>
      <c r="S70" s="192">
        <f t="shared" si="0"/>
        <v>1232</v>
      </c>
    </row>
    <row r="71" spans="1:19" ht="10" customHeight="1" x14ac:dyDescent="0.25">
      <c r="A71" s="37"/>
      <c r="B71" s="38">
        <v>57</v>
      </c>
      <c r="C71" s="38"/>
      <c r="D71" s="38"/>
      <c r="E71" s="309">
        <f>'3A'!E71+'3B'!E71</f>
        <v>151</v>
      </c>
      <c r="F71" s="310">
        <f>'3A'!F71+'3B'!F71</f>
        <v>74</v>
      </c>
      <c r="G71" s="190">
        <f>'3A'!G71+'3B'!G71</f>
        <v>183</v>
      </c>
      <c r="H71" s="222">
        <f>'3A'!H71+'3B'!H71</f>
        <v>110</v>
      </c>
      <c r="I71" s="309">
        <f>'3A'!I71+'3B'!I71</f>
        <v>24</v>
      </c>
      <c r="J71" s="310">
        <f>'3A'!J71+'3B'!J71</f>
        <v>18</v>
      </c>
      <c r="K71" s="190">
        <f>'3A'!K71+'3B'!K71</f>
        <v>31</v>
      </c>
      <c r="L71" s="190">
        <f>'3A'!L71+'3B'!L71</f>
        <v>17</v>
      </c>
      <c r="M71" s="309">
        <f>'3A'!M71+'3B'!M71</f>
        <v>37</v>
      </c>
      <c r="N71" s="310">
        <f>'3A'!N71+'3B'!N71</f>
        <v>15</v>
      </c>
      <c r="O71" s="190">
        <f>'3A'!O71+'3B'!O71</f>
        <v>26</v>
      </c>
      <c r="P71" s="222">
        <f>'3A'!P71+'3B'!P71</f>
        <v>16</v>
      </c>
      <c r="Q71" s="309">
        <f>'3A'!Q71+'3B'!Q71</f>
        <v>336</v>
      </c>
      <c r="R71" s="310">
        <f>'3A'!R71+'3B'!R71</f>
        <v>250</v>
      </c>
      <c r="S71" s="188">
        <f t="shared" si="0"/>
        <v>1288</v>
      </c>
    </row>
    <row r="72" spans="1:19" ht="10" customHeight="1" x14ac:dyDescent="0.25">
      <c r="A72" s="40"/>
      <c r="B72" s="24">
        <v>58</v>
      </c>
      <c r="C72" s="24"/>
      <c r="D72" s="24"/>
      <c r="E72" s="307">
        <f>'3A'!E72+'3B'!E72</f>
        <v>158</v>
      </c>
      <c r="F72" s="308">
        <f>'3A'!F72+'3B'!F72</f>
        <v>70</v>
      </c>
      <c r="G72" s="194">
        <f>'3A'!G72+'3B'!G72</f>
        <v>197</v>
      </c>
      <c r="H72" s="221">
        <f>'3A'!H72+'3B'!H72</f>
        <v>104</v>
      </c>
      <c r="I72" s="307">
        <f>'3A'!I72+'3B'!I72</f>
        <v>31</v>
      </c>
      <c r="J72" s="308">
        <f>'3A'!J72+'3B'!J72</f>
        <v>15</v>
      </c>
      <c r="K72" s="194">
        <f>'3A'!K72+'3B'!K72</f>
        <v>43</v>
      </c>
      <c r="L72" s="194">
        <f>'3A'!L72+'3B'!L72</f>
        <v>21</v>
      </c>
      <c r="M72" s="307">
        <f>'3A'!M72+'3B'!M72</f>
        <v>28</v>
      </c>
      <c r="N72" s="308">
        <f>'3A'!N72+'3B'!N72</f>
        <v>21</v>
      </c>
      <c r="O72" s="194">
        <f>'3A'!O72+'3B'!O72</f>
        <v>35</v>
      </c>
      <c r="P72" s="221">
        <f>'3A'!P72+'3B'!P72</f>
        <v>15</v>
      </c>
      <c r="Q72" s="307">
        <f>'3A'!Q72+'3B'!Q72</f>
        <v>373</v>
      </c>
      <c r="R72" s="308">
        <f>'3A'!R72+'3B'!R72</f>
        <v>255</v>
      </c>
      <c r="S72" s="192">
        <f t="shared" si="0"/>
        <v>1366</v>
      </c>
    </row>
    <row r="73" spans="1:19" ht="10" customHeight="1" x14ac:dyDescent="0.25">
      <c r="A73" s="37"/>
      <c r="B73" s="38">
        <v>59</v>
      </c>
      <c r="C73" s="38"/>
      <c r="D73" s="38"/>
      <c r="E73" s="309">
        <f>'3A'!E73+'3B'!E73</f>
        <v>172</v>
      </c>
      <c r="F73" s="310">
        <f>'3A'!F73+'3B'!F73</f>
        <v>84</v>
      </c>
      <c r="G73" s="190">
        <f>'3A'!G73+'3B'!G73</f>
        <v>177</v>
      </c>
      <c r="H73" s="222">
        <f>'3A'!H73+'3B'!H73</f>
        <v>127</v>
      </c>
      <c r="I73" s="309">
        <f>'3A'!I73+'3B'!I73</f>
        <v>43</v>
      </c>
      <c r="J73" s="310">
        <f>'3A'!J73+'3B'!J73</f>
        <v>14</v>
      </c>
      <c r="K73" s="190">
        <f>'3A'!K73+'3B'!K73</f>
        <v>31</v>
      </c>
      <c r="L73" s="190">
        <f>'3A'!L73+'3B'!L73</f>
        <v>20</v>
      </c>
      <c r="M73" s="309">
        <f>'3A'!M73+'3B'!M73</f>
        <v>28</v>
      </c>
      <c r="N73" s="310">
        <f>'3A'!N73+'3B'!N73</f>
        <v>12</v>
      </c>
      <c r="O73" s="190">
        <f>'3A'!O73+'3B'!O73</f>
        <v>27</v>
      </c>
      <c r="P73" s="222">
        <f>'3A'!P73+'3B'!P73</f>
        <v>16</v>
      </c>
      <c r="Q73" s="309">
        <f>'3A'!Q73+'3B'!Q73</f>
        <v>402</v>
      </c>
      <c r="R73" s="310">
        <f>'3A'!R73+'3B'!R73</f>
        <v>235</v>
      </c>
      <c r="S73" s="188">
        <f t="shared" si="0"/>
        <v>1388</v>
      </c>
    </row>
    <row r="74" spans="1:19" ht="10" customHeight="1" x14ac:dyDescent="0.25">
      <c r="A74" s="40"/>
      <c r="B74" s="24">
        <v>60</v>
      </c>
      <c r="C74" s="24"/>
      <c r="D74" s="24"/>
      <c r="E74" s="307">
        <f>'3A'!E74+'3B'!E74</f>
        <v>148</v>
      </c>
      <c r="F74" s="308">
        <f>'3A'!F74+'3B'!F74</f>
        <v>79</v>
      </c>
      <c r="G74" s="194">
        <f>'3A'!G74+'3B'!G74</f>
        <v>209</v>
      </c>
      <c r="H74" s="221">
        <f>'3A'!H74+'3B'!H74</f>
        <v>120</v>
      </c>
      <c r="I74" s="307">
        <f>'3A'!I74+'3B'!I74</f>
        <v>33</v>
      </c>
      <c r="J74" s="308">
        <f>'3A'!J74+'3B'!J74</f>
        <v>14</v>
      </c>
      <c r="K74" s="194">
        <f>'3A'!K74+'3B'!K74</f>
        <v>42</v>
      </c>
      <c r="L74" s="194">
        <f>'3A'!L74+'3B'!L74</f>
        <v>13</v>
      </c>
      <c r="M74" s="307">
        <f>'3A'!M74+'3B'!M74</f>
        <v>33</v>
      </c>
      <c r="N74" s="308">
        <f>'3A'!N74+'3B'!N74</f>
        <v>16</v>
      </c>
      <c r="O74" s="194">
        <f>'3A'!O74+'3B'!O74</f>
        <v>31</v>
      </c>
      <c r="P74" s="221">
        <f>'3A'!P74+'3B'!P74</f>
        <v>12</v>
      </c>
      <c r="Q74" s="307">
        <f>'3A'!Q74+'3B'!Q74</f>
        <v>409</v>
      </c>
      <c r="R74" s="308">
        <f>'3A'!R74+'3B'!R74</f>
        <v>280</v>
      </c>
      <c r="S74" s="192">
        <f t="shared" si="0"/>
        <v>1439</v>
      </c>
    </row>
    <row r="75" spans="1:19" ht="10" customHeight="1" x14ac:dyDescent="0.25">
      <c r="A75" s="37"/>
      <c r="B75" s="38">
        <v>61</v>
      </c>
      <c r="C75" s="38"/>
      <c r="D75" s="38"/>
      <c r="E75" s="309">
        <f>'3A'!E75+'3B'!E75</f>
        <v>119</v>
      </c>
      <c r="F75" s="310">
        <f>'3A'!F75+'3B'!F75</f>
        <v>74</v>
      </c>
      <c r="G75" s="190">
        <f>'3A'!G75+'3B'!G75</f>
        <v>179</v>
      </c>
      <c r="H75" s="222">
        <f>'3A'!H75+'3B'!H75</f>
        <v>101</v>
      </c>
      <c r="I75" s="309">
        <f>'3A'!I75+'3B'!I75</f>
        <v>41</v>
      </c>
      <c r="J75" s="310">
        <f>'3A'!J75+'3B'!J75</f>
        <v>25</v>
      </c>
      <c r="K75" s="190">
        <f>'3A'!K75+'3B'!K75</f>
        <v>32</v>
      </c>
      <c r="L75" s="190">
        <f>'3A'!L75+'3B'!L75</f>
        <v>11</v>
      </c>
      <c r="M75" s="309">
        <f>'3A'!M75+'3B'!M75</f>
        <v>36</v>
      </c>
      <c r="N75" s="310">
        <f>'3A'!N75+'3B'!N75</f>
        <v>25</v>
      </c>
      <c r="O75" s="190">
        <f>'3A'!O75+'3B'!O75</f>
        <v>24</v>
      </c>
      <c r="P75" s="222">
        <f>'3A'!P75+'3B'!P75</f>
        <v>20</v>
      </c>
      <c r="Q75" s="309">
        <f>'3A'!Q75+'3B'!Q75</f>
        <v>383</v>
      </c>
      <c r="R75" s="310">
        <f>'3A'!R75+'3B'!R75</f>
        <v>285</v>
      </c>
      <c r="S75" s="188">
        <f t="shared" si="0"/>
        <v>1355</v>
      </c>
    </row>
    <row r="76" spans="1:19" ht="10" customHeight="1" x14ac:dyDescent="0.25">
      <c r="A76" s="40"/>
      <c r="B76" s="24">
        <v>62</v>
      </c>
      <c r="C76" s="24"/>
      <c r="D76" s="24"/>
      <c r="E76" s="307">
        <f>'3A'!E76+'3B'!E76</f>
        <v>151</v>
      </c>
      <c r="F76" s="308">
        <f>'3A'!F76+'3B'!F76</f>
        <v>86</v>
      </c>
      <c r="G76" s="194">
        <f>'3A'!G76+'3B'!G76</f>
        <v>197</v>
      </c>
      <c r="H76" s="221">
        <f>'3A'!H76+'3B'!H76</f>
        <v>106</v>
      </c>
      <c r="I76" s="307">
        <f>'3A'!I76+'3B'!I76</f>
        <v>31</v>
      </c>
      <c r="J76" s="308">
        <f>'3A'!J76+'3B'!J76</f>
        <v>14</v>
      </c>
      <c r="K76" s="194">
        <f>'3A'!K76+'3B'!K76</f>
        <v>42</v>
      </c>
      <c r="L76" s="194">
        <f>'3A'!L76+'3B'!L76</f>
        <v>9</v>
      </c>
      <c r="M76" s="307">
        <f>'3A'!M76+'3B'!M76</f>
        <v>43</v>
      </c>
      <c r="N76" s="308">
        <f>'3A'!N76+'3B'!N76</f>
        <v>11</v>
      </c>
      <c r="O76" s="194">
        <f>'3A'!O76+'3B'!O76</f>
        <v>32</v>
      </c>
      <c r="P76" s="221">
        <f>'3A'!P76+'3B'!P76</f>
        <v>7</v>
      </c>
      <c r="Q76" s="307">
        <f>'3A'!Q76+'3B'!Q76</f>
        <v>404</v>
      </c>
      <c r="R76" s="308">
        <f>'3A'!R76+'3B'!R76</f>
        <v>247</v>
      </c>
      <c r="S76" s="192">
        <f t="shared" si="0"/>
        <v>1380</v>
      </c>
    </row>
    <row r="77" spans="1:19" ht="10" customHeight="1" x14ac:dyDescent="0.25">
      <c r="A77" s="37"/>
      <c r="B77" s="38">
        <v>63</v>
      </c>
      <c r="C77" s="38"/>
      <c r="D77" s="38"/>
      <c r="E77" s="309">
        <f>'3A'!E77+'3B'!E77</f>
        <v>152</v>
      </c>
      <c r="F77" s="310">
        <f>'3A'!F77+'3B'!F77</f>
        <v>74</v>
      </c>
      <c r="G77" s="190">
        <f>'3A'!G77+'3B'!G77</f>
        <v>176</v>
      </c>
      <c r="H77" s="222">
        <f>'3A'!H77+'3B'!H77</f>
        <v>114</v>
      </c>
      <c r="I77" s="309">
        <f>'3A'!I77+'3B'!I77</f>
        <v>30</v>
      </c>
      <c r="J77" s="310">
        <f>'3A'!J77+'3B'!J77</f>
        <v>10</v>
      </c>
      <c r="K77" s="190">
        <f>'3A'!K77+'3B'!K77</f>
        <v>35</v>
      </c>
      <c r="L77" s="190">
        <f>'3A'!L77+'3B'!L77</f>
        <v>16</v>
      </c>
      <c r="M77" s="309">
        <f>'3A'!M77+'3B'!M77</f>
        <v>26</v>
      </c>
      <c r="N77" s="310">
        <f>'3A'!N77+'3B'!N77</f>
        <v>13</v>
      </c>
      <c r="O77" s="190">
        <f>'3A'!O77+'3B'!O77</f>
        <v>28</v>
      </c>
      <c r="P77" s="222">
        <f>'3A'!P77+'3B'!P77</f>
        <v>17</v>
      </c>
      <c r="Q77" s="309">
        <f>'3A'!Q77+'3B'!Q77</f>
        <v>425</v>
      </c>
      <c r="R77" s="310">
        <f>'3A'!R77+'3B'!R77</f>
        <v>231</v>
      </c>
      <c r="S77" s="188">
        <f t="shared" si="0"/>
        <v>1347</v>
      </c>
    </row>
    <row r="78" spans="1:19" ht="10" customHeight="1" x14ac:dyDescent="0.25">
      <c r="A78" s="40"/>
      <c r="B78" s="24">
        <v>64</v>
      </c>
      <c r="C78" s="24"/>
      <c r="D78" s="24"/>
      <c r="E78" s="307">
        <f>'3A'!E78+'3B'!E78</f>
        <v>157</v>
      </c>
      <c r="F78" s="308">
        <f>'3A'!F78+'3B'!F78</f>
        <v>65</v>
      </c>
      <c r="G78" s="194">
        <f>'3A'!G78+'3B'!G78</f>
        <v>179</v>
      </c>
      <c r="H78" s="221">
        <f>'3A'!H78+'3B'!H78</f>
        <v>118</v>
      </c>
      <c r="I78" s="307">
        <f>'3A'!I78+'3B'!I78</f>
        <v>37</v>
      </c>
      <c r="J78" s="308">
        <f>'3A'!J78+'3B'!J78</f>
        <v>10</v>
      </c>
      <c r="K78" s="194">
        <f>'3A'!K78+'3B'!K78</f>
        <v>28</v>
      </c>
      <c r="L78" s="194">
        <f>'3A'!L78+'3B'!L78</f>
        <v>16</v>
      </c>
      <c r="M78" s="307">
        <f>'3A'!M78+'3B'!M78</f>
        <v>31</v>
      </c>
      <c r="N78" s="308">
        <f>'3A'!N78+'3B'!N78</f>
        <v>11</v>
      </c>
      <c r="O78" s="194">
        <f>'3A'!O78+'3B'!O78</f>
        <v>35</v>
      </c>
      <c r="P78" s="221">
        <f>'3A'!P78+'3B'!P78</f>
        <v>16</v>
      </c>
      <c r="Q78" s="307">
        <f>'3A'!Q78+'3B'!Q78</f>
        <v>466</v>
      </c>
      <c r="R78" s="308">
        <f>'3A'!R78+'3B'!R78</f>
        <v>287</v>
      </c>
      <c r="S78" s="192">
        <f t="shared" si="0"/>
        <v>1456</v>
      </c>
    </row>
    <row r="79" spans="1:19" ht="10" customHeight="1" x14ac:dyDescent="0.25">
      <c r="A79" s="37"/>
      <c r="B79" s="38">
        <v>65</v>
      </c>
      <c r="C79" s="38"/>
      <c r="D79" s="38"/>
      <c r="E79" s="309">
        <f>'3A'!E79+'3B'!E79</f>
        <v>110</v>
      </c>
      <c r="F79" s="310">
        <f>'3A'!F79+'3B'!F79</f>
        <v>71</v>
      </c>
      <c r="G79" s="190">
        <f>'3A'!G79+'3B'!G79</f>
        <v>153</v>
      </c>
      <c r="H79" s="222">
        <f>'3A'!H79+'3B'!H79</f>
        <v>102</v>
      </c>
      <c r="I79" s="309">
        <f>'3A'!I79+'3B'!I79</f>
        <v>26</v>
      </c>
      <c r="J79" s="310">
        <f>'3A'!J79+'3B'!J79</f>
        <v>8</v>
      </c>
      <c r="K79" s="190">
        <f>'3A'!K79+'3B'!K79</f>
        <v>21</v>
      </c>
      <c r="L79" s="190">
        <f>'3A'!L79+'3B'!L79</f>
        <v>7</v>
      </c>
      <c r="M79" s="309">
        <f>'3A'!M79+'3B'!M79</f>
        <v>27</v>
      </c>
      <c r="N79" s="310">
        <f>'3A'!N79+'3B'!N79</f>
        <v>16</v>
      </c>
      <c r="O79" s="190">
        <f>'3A'!O79+'3B'!O79</f>
        <v>20</v>
      </c>
      <c r="P79" s="222">
        <f>'3A'!P79+'3B'!P79</f>
        <v>15</v>
      </c>
      <c r="Q79" s="309">
        <f>'3A'!Q79+'3B'!Q79</f>
        <v>379</v>
      </c>
      <c r="R79" s="310">
        <f>'3A'!R79+'3B'!R79</f>
        <v>232</v>
      </c>
      <c r="S79" s="188">
        <f t="shared" ref="S79:S115" si="1">SUM(E79:R79)</f>
        <v>1187</v>
      </c>
    </row>
    <row r="80" spans="1:19" ht="10" customHeight="1" x14ac:dyDescent="0.25">
      <c r="A80" s="40"/>
      <c r="B80" s="24">
        <v>66</v>
      </c>
      <c r="C80" s="24"/>
      <c r="D80" s="24"/>
      <c r="E80" s="307">
        <f>'3A'!E80+'3B'!E80</f>
        <v>103</v>
      </c>
      <c r="F80" s="308">
        <f>'3A'!F80+'3B'!F80</f>
        <v>37</v>
      </c>
      <c r="G80" s="194">
        <f>'3A'!G80+'3B'!G80</f>
        <v>124</v>
      </c>
      <c r="H80" s="221">
        <f>'3A'!H80+'3B'!H80</f>
        <v>72</v>
      </c>
      <c r="I80" s="307">
        <f>'3A'!I80+'3B'!I80</f>
        <v>23</v>
      </c>
      <c r="J80" s="308">
        <f>'3A'!J80+'3B'!J80</f>
        <v>10</v>
      </c>
      <c r="K80" s="194">
        <f>'3A'!K80+'3B'!K80</f>
        <v>26</v>
      </c>
      <c r="L80" s="194">
        <f>'3A'!L80+'3B'!L80</f>
        <v>10</v>
      </c>
      <c r="M80" s="307">
        <f>'3A'!M80+'3B'!M80</f>
        <v>22</v>
      </c>
      <c r="N80" s="308">
        <f>'3A'!N80+'3B'!N80</f>
        <v>10</v>
      </c>
      <c r="O80" s="194">
        <f>'3A'!O80+'3B'!O80</f>
        <v>19</v>
      </c>
      <c r="P80" s="221">
        <f>'3A'!P80+'3B'!P80</f>
        <v>9</v>
      </c>
      <c r="Q80" s="307">
        <f>'3A'!Q80+'3B'!Q80</f>
        <v>397</v>
      </c>
      <c r="R80" s="308">
        <f>'3A'!R80+'3B'!R80</f>
        <v>233</v>
      </c>
      <c r="S80" s="192">
        <f t="shared" si="1"/>
        <v>1095</v>
      </c>
    </row>
    <row r="81" spans="1:19" ht="10" customHeight="1" thickBot="1" x14ac:dyDescent="0.3">
      <c r="A81" s="41"/>
      <c r="B81" s="42">
        <v>67</v>
      </c>
      <c r="C81" s="42"/>
      <c r="D81" s="42"/>
      <c r="E81" s="313">
        <f>'3A'!E81+'3B'!E81</f>
        <v>80</v>
      </c>
      <c r="F81" s="338">
        <f>'3A'!F81+'3B'!F81</f>
        <v>41</v>
      </c>
      <c r="G81" s="228">
        <f>'3A'!G81+'3B'!G81</f>
        <v>108</v>
      </c>
      <c r="H81" s="317">
        <f>'3A'!H81+'3B'!H81</f>
        <v>65</v>
      </c>
      <c r="I81" s="313">
        <f>'3A'!I81+'3B'!I81</f>
        <v>19</v>
      </c>
      <c r="J81" s="338">
        <f>'3A'!J81+'3B'!J81</f>
        <v>9</v>
      </c>
      <c r="K81" s="228">
        <f>'3A'!K81+'3B'!K81</f>
        <v>21</v>
      </c>
      <c r="L81" s="228">
        <f>'3A'!L81+'3B'!L81</f>
        <v>14</v>
      </c>
      <c r="M81" s="313">
        <f>'3A'!M81+'3B'!M81</f>
        <v>18</v>
      </c>
      <c r="N81" s="338">
        <f>'3A'!N81+'3B'!N81</f>
        <v>16</v>
      </c>
      <c r="O81" s="228">
        <f>'3A'!O81+'3B'!O81</f>
        <v>27</v>
      </c>
      <c r="P81" s="317">
        <f>'3A'!P81+'3B'!P81</f>
        <v>16</v>
      </c>
      <c r="Q81" s="313">
        <f>'3A'!Q81+'3B'!Q81</f>
        <v>322</v>
      </c>
      <c r="R81" s="338">
        <f>'3A'!R81+'3B'!R81</f>
        <v>229</v>
      </c>
      <c r="S81" s="230">
        <f t="shared" si="1"/>
        <v>985</v>
      </c>
    </row>
    <row r="82" spans="1:19" ht="10" customHeight="1" x14ac:dyDescent="0.25">
      <c r="A82" s="40"/>
      <c r="B82" s="24">
        <v>68</v>
      </c>
      <c r="C82" s="24"/>
      <c r="D82" s="24"/>
      <c r="E82" s="307">
        <f>'3A'!E82+'3B'!E82</f>
        <v>66</v>
      </c>
      <c r="F82" s="308">
        <f>'3A'!F82+'3B'!F82</f>
        <v>30</v>
      </c>
      <c r="G82" s="194">
        <f>'3A'!G82+'3B'!G82</f>
        <v>100</v>
      </c>
      <c r="H82" s="221">
        <f>'3A'!H82+'3B'!H82</f>
        <v>41</v>
      </c>
      <c r="I82" s="307">
        <f>'3A'!I82+'3B'!I82</f>
        <v>16</v>
      </c>
      <c r="J82" s="308">
        <f>'3A'!J82+'3B'!J82</f>
        <v>6</v>
      </c>
      <c r="K82" s="194">
        <f>'3A'!K82+'3B'!K82</f>
        <v>21</v>
      </c>
      <c r="L82" s="194">
        <f>'3A'!L82+'3B'!L82</f>
        <v>8</v>
      </c>
      <c r="M82" s="307">
        <f>'3A'!M82+'3B'!M82</f>
        <v>19</v>
      </c>
      <c r="N82" s="308">
        <f>'3A'!N82+'3B'!N82</f>
        <v>14</v>
      </c>
      <c r="O82" s="194">
        <f>'3A'!O82+'3B'!O82</f>
        <v>16</v>
      </c>
      <c r="P82" s="221">
        <f>'3A'!P82+'3B'!P82</f>
        <v>9</v>
      </c>
      <c r="Q82" s="307">
        <f>'3A'!Q82+'3B'!Q82</f>
        <v>327</v>
      </c>
      <c r="R82" s="308">
        <f>'3A'!R82+'3B'!R82</f>
        <v>201</v>
      </c>
      <c r="S82" s="192">
        <f t="shared" si="1"/>
        <v>874</v>
      </c>
    </row>
    <row r="83" spans="1:19" ht="10" customHeight="1" x14ac:dyDescent="0.25">
      <c r="A83" s="37"/>
      <c r="B83" s="38">
        <v>69</v>
      </c>
      <c r="C83" s="38"/>
      <c r="D83" s="38"/>
      <c r="E83" s="309">
        <f>'3A'!E83+'3B'!E83</f>
        <v>60</v>
      </c>
      <c r="F83" s="310">
        <f>'3A'!F83+'3B'!F83</f>
        <v>22</v>
      </c>
      <c r="G83" s="190">
        <f>'3A'!G83+'3B'!G83</f>
        <v>73</v>
      </c>
      <c r="H83" s="222">
        <f>'3A'!H83+'3B'!H83</f>
        <v>42</v>
      </c>
      <c r="I83" s="309">
        <f>'3A'!I83+'3B'!I83</f>
        <v>20</v>
      </c>
      <c r="J83" s="310">
        <f>'3A'!J83+'3B'!J83</f>
        <v>8</v>
      </c>
      <c r="K83" s="190">
        <f>'3A'!K83+'3B'!K83</f>
        <v>26</v>
      </c>
      <c r="L83" s="190">
        <f>'3A'!L83+'3B'!L83</f>
        <v>4</v>
      </c>
      <c r="M83" s="309">
        <f>'3A'!M83+'3B'!M83</f>
        <v>16</v>
      </c>
      <c r="N83" s="310">
        <f>'3A'!N83+'3B'!N83</f>
        <v>8</v>
      </c>
      <c r="O83" s="190">
        <f>'3A'!O83+'3B'!O83</f>
        <v>21</v>
      </c>
      <c r="P83" s="222">
        <f>'3A'!P83+'3B'!P83</f>
        <v>8</v>
      </c>
      <c r="Q83" s="309">
        <f>'3A'!Q83+'3B'!Q83</f>
        <v>332</v>
      </c>
      <c r="R83" s="310">
        <f>'3A'!R83+'3B'!R83</f>
        <v>194</v>
      </c>
      <c r="S83" s="188">
        <f t="shared" si="1"/>
        <v>834</v>
      </c>
    </row>
    <row r="84" spans="1:19" ht="10" customHeight="1" x14ac:dyDescent="0.25">
      <c r="A84" s="40"/>
      <c r="B84" s="24">
        <v>70</v>
      </c>
      <c r="C84" s="24"/>
      <c r="D84" s="24"/>
      <c r="E84" s="307">
        <f>'3A'!E84+'3B'!E84</f>
        <v>33</v>
      </c>
      <c r="F84" s="308">
        <f>'3A'!F84+'3B'!F84</f>
        <v>26</v>
      </c>
      <c r="G84" s="194">
        <f>'3A'!G84+'3B'!G84</f>
        <v>67</v>
      </c>
      <c r="H84" s="221">
        <f>'3A'!H84+'3B'!H84</f>
        <v>29</v>
      </c>
      <c r="I84" s="307">
        <f>'3A'!I84+'3B'!I84</f>
        <v>17</v>
      </c>
      <c r="J84" s="308">
        <f>'3A'!J84+'3B'!J84</f>
        <v>5</v>
      </c>
      <c r="K84" s="194">
        <f>'3A'!K84+'3B'!K84</f>
        <v>12</v>
      </c>
      <c r="L84" s="194">
        <f>'3A'!L84+'3B'!L84</f>
        <v>8</v>
      </c>
      <c r="M84" s="307">
        <f>'3A'!M84+'3B'!M84</f>
        <v>19</v>
      </c>
      <c r="N84" s="308">
        <f>'3A'!N84+'3B'!N84</f>
        <v>7</v>
      </c>
      <c r="O84" s="194">
        <f>'3A'!O84+'3B'!O84</f>
        <v>15</v>
      </c>
      <c r="P84" s="221">
        <f>'3A'!P84+'3B'!P84</f>
        <v>9</v>
      </c>
      <c r="Q84" s="307">
        <f>'3A'!Q84+'3B'!Q84</f>
        <v>290</v>
      </c>
      <c r="R84" s="308">
        <f>'3A'!R84+'3B'!R84</f>
        <v>160</v>
      </c>
      <c r="S84" s="192">
        <f t="shared" si="1"/>
        <v>697</v>
      </c>
    </row>
    <row r="85" spans="1:19" ht="10" customHeight="1" x14ac:dyDescent="0.25">
      <c r="A85" s="37"/>
      <c r="B85" s="38">
        <v>71</v>
      </c>
      <c r="C85" s="38"/>
      <c r="D85" s="38"/>
      <c r="E85" s="309">
        <f>'3A'!E85+'3B'!E85</f>
        <v>32</v>
      </c>
      <c r="F85" s="310">
        <f>'3A'!F85+'3B'!F85</f>
        <v>10</v>
      </c>
      <c r="G85" s="190">
        <f>'3A'!G85+'3B'!G85</f>
        <v>51</v>
      </c>
      <c r="H85" s="222">
        <f>'3A'!H85+'3B'!H85</f>
        <v>19</v>
      </c>
      <c r="I85" s="309">
        <f>'3A'!I85+'3B'!I85</f>
        <v>12</v>
      </c>
      <c r="J85" s="310">
        <f>'3A'!J85+'3B'!J85</f>
        <v>7</v>
      </c>
      <c r="K85" s="190">
        <f>'3A'!K85+'3B'!K85</f>
        <v>19</v>
      </c>
      <c r="L85" s="190">
        <f>'3A'!L85+'3B'!L85</f>
        <v>10</v>
      </c>
      <c r="M85" s="309">
        <f>'3A'!M85+'3B'!M85</f>
        <v>12</v>
      </c>
      <c r="N85" s="310">
        <f>'3A'!N85+'3B'!N85</f>
        <v>10</v>
      </c>
      <c r="O85" s="190">
        <f>'3A'!O85+'3B'!O85</f>
        <v>17</v>
      </c>
      <c r="P85" s="222">
        <f>'3A'!P85+'3B'!P85</f>
        <v>19</v>
      </c>
      <c r="Q85" s="309">
        <f>'3A'!Q85+'3B'!Q85</f>
        <v>321</v>
      </c>
      <c r="R85" s="310">
        <f>'3A'!R85+'3B'!R85</f>
        <v>188</v>
      </c>
      <c r="S85" s="188">
        <f t="shared" si="1"/>
        <v>727</v>
      </c>
    </row>
    <row r="86" spans="1:19" ht="10" customHeight="1" x14ac:dyDescent="0.25">
      <c r="A86" s="40"/>
      <c r="B86" s="24">
        <v>72</v>
      </c>
      <c r="C86" s="24"/>
      <c r="D86" s="24"/>
      <c r="E86" s="307">
        <f>'3A'!E86+'3B'!E86</f>
        <v>15</v>
      </c>
      <c r="F86" s="308">
        <f>'3A'!F86+'3B'!F86</f>
        <v>8</v>
      </c>
      <c r="G86" s="194">
        <f>'3A'!G86+'3B'!G86</f>
        <v>32</v>
      </c>
      <c r="H86" s="221">
        <f>'3A'!H86+'3B'!H86</f>
        <v>11</v>
      </c>
      <c r="I86" s="307">
        <f>'3A'!I86+'3B'!I86</f>
        <v>6</v>
      </c>
      <c r="J86" s="308">
        <f>'3A'!J86+'3B'!J86</f>
        <v>8</v>
      </c>
      <c r="K86" s="194">
        <f>'3A'!K86+'3B'!K86</f>
        <v>17</v>
      </c>
      <c r="L86" s="194">
        <f>'3A'!L86+'3B'!L86</f>
        <v>12</v>
      </c>
      <c r="M86" s="307">
        <f>'3A'!M86+'3B'!M86</f>
        <v>17</v>
      </c>
      <c r="N86" s="308">
        <f>'3A'!N86+'3B'!N86</f>
        <v>13</v>
      </c>
      <c r="O86" s="194">
        <f>'3A'!O86+'3B'!O86</f>
        <v>11</v>
      </c>
      <c r="P86" s="221">
        <f>'3A'!P86+'3B'!P86</f>
        <v>7</v>
      </c>
      <c r="Q86" s="307">
        <f>'3A'!Q86+'3B'!Q86</f>
        <v>250</v>
      </c>
      <c r="R86" s="308">
        <f>'3A'!R86+'3B'!R86</f>
        <v>165</v>
      </c>
      <c r="S86" s="192">
        <f t="shared" si="1"/>
        <v>572</v>
      </c>
    </row>
    <row r="87" spans="1:19" ht="10" customHeight="1" x14ac:dyDescent="0.25">
      <c r="A87" s="37"/>
      <c r="B87" s="38">
        <v>73</v>
      </c>
      <c r="C87" s="38"/>
      <c r="D87" s="38"/>
      <c r="E87" s="309">
        <f>'3A'!E87+'3B'!E87</f>
        <v>19</v>
      </c>
      <c r="F87" s="310">
        <f>'3A'!F87+'3B'!F87</f>
        <v>15</v>
      </c>
      <c r="G87" s="190">
        <f>'3A'!G87+'3B'!G87</f>
        <v>21</v>
      </c>
      <c r="H87" s="222">
        <f>'3A'!H87+'3B'!H87</f>
        <v>13</v>
      </c>
      <c r="I87" s="309">
        <f>'3A'!I87+'3B'!I87</f>
        <v>1</v>
      </c>
      <c r="J87" s="310">
        <f>'3A'!J87+'3B'!J87</f>
        <v>0</v>
      </c>
      <c r="K87" s="190">
        <f>'3A'!K87+'3B'!K87</f>
        <v>3</v>
      </c>
      <c r="L87" s="190">
        <f>'3A'!L87+'3B'!L87</f>
        <v>4</v>
      </c>
      <c r="M87" s="309">
        <f>'3A'!M87+'3B'!M87</f>
        <v>7</v>
      </c>
      <c r="N87" s="310">
        <f>'3A'!N87+'3B'!N87</f>
        <v>3</v>
      </c>
      <c r="O87" s="190">
        <f>'3A'!O87+'3B'!O87</f>
        <v>14</v>
      </c>
      <c r="P87" s="222">
        <f>'3A'!P87+'3B'!P87</f>
        <v>7</v>
      </c>
      <c r="Q87" s="309">
        <f>'3A'!Q87+'3B'!Q87</f>
        <v>230</v>
      </c>
      <c r="R87" s="310">
        <f>'3A'!R87+'3B'!R87</f>
        <v>147</v>
      </c>
      <c r="S87" s="188">
        <f t="shared" si="1"/>
        <v>484</v>
      </c>
    </row>
    <row r="88" spans="1:19" ht="10" customHeight="1" x14ac:dyDescent="0.25">
      <c r="A88" s="40"/>
      <c r="B88" s="24">
        <v>74</v>
      </c>
      <c r="C88" s="24"/>
      <c r="D88" s="24"/>
      <c r="E88" s="307">
        <f>'3A'!E88+'3B'!E88</f>
        <v>15</v>
      </c>
      <c r="F88" s="308">
        <f>'3A'!F88+'3B'!F88</f>
        <v>4</v>
      </c>
      <c r="G88" s="194">
        <f>'3A'!G88+'3B'!G88</f>
        <v>32</v>
      </c>
      <c r="H88" s="221">
        <f>'3A'!H88+'3B'!H88</f>
        <v>10</v>
      </c>
      <c r="I88" s="307">
        <f>'3A'!I88+'3B'!I88</f>
        <v>3</v>
      </c>
      <c r="J88" s="308">
        <f>'3A'!J88+'3B'!J88</f>
        <v>1</v>
      </c>
      <c r="K88" s="194">
        <f>'3A'!K88+'3B'!K88</f>
        <v>2</v>
      </c>
      <c r="L88" s="194">
        <f>'3A'!L88+'3B'!L88</f>
        <v>2</v>
      </c>
      <c r="M88" s="307">
        <f>'3A'!M88+'3B'!M88</f>
        <v>4</v>
      </c>
      <c r="N88" s="308">
        <f>'3A'!N88+'3B'!N88</f>
        <v>0</v>
      </c>
      <c r="O88" s="194">
        <f>'3A'!O88+'3B'!O88</f>
        <v>7</v>
      </c>
      <c r="P88" s="221">
        <f>'3A'!P88+'3B'!P88</f>
        <v>10</v>
      </c>
      <c r="Q88" s="307">
        <f>'3A'!Q88+'3B'!Q88</f>
        <v>235</v>
      </c>
      <c r="R88" s="308">
        <f>'3A'!R88+'3B'!R88</f>
        <v>132</v>
      </c>
      <c r="S88" s="192">
        <f t="shared" si="1"/>
        <v>457</v>
      </c>
    </row>
    <row r="89" spans="1:19" ht="10" customHeight="1" x14ac:dyDescent="0.25">
      <c r="A89" s="37"/>
      <c r="B89" s="38">
        <v>75</v>
      </c>
      <c r="C89" s="38"/>
      <c r="D89" s="38"/>
      <c r="E89" s="309">
        <f>'3A'!E89+'3B'!E89</f>
        <v>22</v>
      </c>
      <c r="F89" s="310">
        <f>'3A'!F89+'3B'!F89</f>
        <v>2</v>
      </c>
      <c r="G89" s="190">
        <f>'3A'!G89+'3B'!G89</f>
        <v>23</v>
      </c>
      <c r="H89" s="222">
        <f>'3A'!H89+'3B'!H89</f>
        <v>12</v>
      </c>
      <c r="I89" s="309">
        <f>'3A'!I89+'3B'!I89</f>
        <v>2</v>
      </c>
      <c r="J89" s="310">
        <f>'3A'!J89+'3B'!J89</f>
        <v>2</v>
      </c>
      <c r="K89" s="190">
        <f>'3A'!K89+'3B'!K89</f>
        <v>1</v>
      </c>
      <c r="L89" s="190">
        <f>'3A'!L89+'3B'!L89</f>
        <v>0</v>
      </c>
      <c r="M89" s="309">
        <f>'3A'!M89+'3B'!M89</f>
        <v>3</v>
      </c>
      <c r="N89" s="310">
        <f>'3A'!N89+'3B'!N89</f>
        <v>1</v>
      </c>
      <c r="O89" s="190">
        <f>'3A'!O89+'3B'!O89</f>
        <v>2</v>
      </c>
      <c r="P89" s="222">
        <f>'3A'!P89+'3B'!P89</f>
        <v>4</v>
      </c>
      <c r="Q89" s="309">
        <f>'3A'!Q89+'3B'!Q89</f>
        <v>216</v>
      </c>
      <c r="R89" s="310">
        <f>'3A'!R89+'3B'!R89</f>
        <v>115</v>
      </c>
      <c r="S89" s="188">
        <f t="shared" si="1"/>
        <v>405</v>
      </c>
    </row>
    <row r="90" spans="1:19" ht="10" customHeight="1" x14ac:dyDescent="0.25">
      <c r="A90" s="40"/>
      <c r="B90" s="24">
        <v>76</v>
      </c>
      <c r="C90" s="24"/>
      <c r="D90" s="24"/>
      <c r="E90" s="307">
        <f>'3A'!E90+'3B'!E90</f>
        <v>10</v>
      </c>
      <c r="F90" s="308">
        <f>'3A'!F90+'3B'!F90</f>
        <v>7</v>
      </c>
      <c r="G90" s="194">
        <f>'3A'!G90+'3B'!G90</f>
        <v>20</v>
      </c>
      <c r="H90" s="221">
        <f>'3A'!H90+'3B'!H90</f>
        <v>12</v>
      </c>
      <c r="I90" s="307">
        <f>'3A'!I90+'3B'!I90</f>
        <v>0</v>
      </c>
      <c r="J90" s="308">
        <f>'3A'!J90+'3B'!J90</f>
        <v>1</v>
      </c>
      <c r="K90" s="194">
        <f>'3A'!K90+'3B'!K90</f>
        <v>0</v>
      </c>
      <c r="L90" s="194">
        <f>'3A'!L90+'3B'!L90</f>
        <v>1</v>
      </c>
      <c r="M90" s="307">
        <f>'3A'!M90+'3B'!M90</f>
        <v>0</v>
      </c>
      <c r="N90" s="308">
        <f>'3A'!N90+'3B'!N90</f>
        <v>1</v>
      </c>
      <c r="O90" s="194">
        <f>'3A'!O90+'3B'!O90</f>
        <v>0</v>
      </c>
      <c r="P90" s="221">
        <f>'3A'!P90+'3B'!P90</f>
        <v>2</v>
      </c>
      <c r="Q90" s="307">
        <f>'3A'!Q90+'3B'!Q90</f>
        <v>229</v>
      </c>
      <c r="R90" s="308">
        <f>'3A'!R90+'3B'!R90</f>
        <v>109</v>
      </c>
      <c r="S90" s="192">
        <f t="shared" si="1"/>
        <v>392</v>
      </c>
    </row>
    <row r="91" spans="1:19" ht="10" customHeight="1" x14ac:dyDescent="0.25">
      <c r="A91" s="37"/>
      <c r="B91" s="38">
        <v>77</v>
      </c>
      <c r="C91" s="38"/>
      <c r="D91" s="38"/>
      <c r="E91" s="309">
        <f>'3A'!E91+'3B'!E91</f>
        <v>12</v>
      </c>
      <c r="F91" s="310">
        <f>'3A'!F91+'3B'!F91</f>
        <v>4</v>
      </c>
      <c r="G91" s="190">
        <f>'3A'!G91+'3B'!G91</f>
        <v>18</v>
      </c>
      <c r="H91" s="222">
        <f>'3A'!H91+'3B'!H91</f>
        <v>8</v>
      </c>
      <c r="I91" s="309">
        <f>'3A'!I91+'3B'!I91</f>
        <v>0</v>
      </c>
      <c r="J91" s="310">
        <f>'3A'!J91+'3B'!J91</f>
        <v>0</v>
      </c>
      <c r="K91" s="190">
        <f>'3A'!K91+'3B'!K91</f>
        <v>1</v>
      </c>
      <c r="L91" s="190">
        <f>'3A'!L91+'3B'!L91</f>
        <v>1</v>
      </c>
      <c r="M91" s="309">
        <f>'3A'!M91+'3B'!M91</f>
        <v>0</v>
      </c>
      <c r="N91" s="310">
        <f>'3A'!N91+'3B'!N91</f>
        <v>0</v>
      </c>
      <c r="O91" s="190">
        <f>'3A'!O91+'3B'!O91</f>
        <v>1</v>
      </c>
      <c r="P91" s="222">
        <f>'3A'!P91+'3B'!P91</f>
        <v>1</v>
      </c>
      <c r="Q91" s="309">
        <f>'3A'!Q91+'3B'!Q91</f>
        <v>205</v>
      </c>
      <c r="R91" s="310">
        <f>'3A'!R91+'3B'!R91</f>
        <v>91</v>
      </c>
      <c r="S91" s="188">
        <f t="shared" si="1"/>
        <v>342</v>
      </c>
    </row>
    <row r="92" spans="1:19" ht="10" customHeight="1" x14ac:dyDescent="0.25">
      <c r="A92" s="40"/>
      <c r="B92" s="24">
        <v>78</v>
      </c>
      <c r="C92" s="24"/>
      <c r="D92" s="24"/>
      <c r="E92" s="307">
        <f>'3A'!E92+'3B'!E92</f>
        <v>12</v>
      </c>
      <c r="F92" s="308">
        <f>'3A'!F92+'3B'!F92</f>
        <v>6</v>
      </c>
      <c r="G92" s="194">
        <f>'3A'!G92+'3B'!G92</f>
        <v>19</v>
      </c>
      <c r="H92" s="221">
        <f>'3A'!H92+'3B'!H92</f>
        <v>10</v>
      </c>
      <c r="I92" s="307">
        <f>'3A'!I92+'3B'!I92</f>
        <v>3</v>
      </c>
      <c r="J92" s="308">
        <f>'3A'!J92+'3B'!J92</f>
        <v>0</v>
      </c>
      <c r="K92" s="194">
        <f>'3A'!K92+'3B'!K92</f>
        <v>1</v>
      </c>
      <c r="L92" s="194">
        <f>'3A'!L92+'3B'!L92</f>
        <v>1</v>
      </c>
      <c r="M92" s="307">
        <f>'3A'!M92+'3B'!M92</f>
        <v>1</v>
      </c>
      <c r="N92" s="308">
        <f>'3A'!N92+'3B'!N92</f>
        <v>1</v>
      </c>
      <c r="O92" s="194">
        <f>'3A'!O92+'3B'!O92</f>
        <v>1</v>
      </c>
      <c r="P92" s="221">
        <f>'3A'!P92+'3B'!P92</f>
        <v>1</v>
      </c>
      <c r="Q92" s="307">
        <f>'3A'!Q92+'3B'!Q92</f>
        <v>151</v>
      </c>
      <c r="R92" s="308">
        <f>'3A'!R92+'3B'!R92</f>
        <v>86</v>
      </c>
      <c r="S92" s="192">
        <f t="shared" si="1"/>
        <v>293</v>
      </c>
    </row>
    <row r="93" spans="1:19" ht="10" customHeight="1" x14ac:dyDescent="0.25">
      <c r="A93" s="37"/>
      <c r="B93" s="38">
        <v>79</v>
      </c>
      <c r="C93" s="38"/>
      <c r="D93" s="38"/>
      <c r="E93" s="309">
        <f>'3A'!E93+'3B'!E93</f>
        <v>10</v>
      </c>
      <c r="F93" s="310">
        <f>'3A'!F93+'3B'!F93</f>
        <v>6</v>
      </c>
      <c r="G93" s="190">
        <f>'3A'!G93+'3B'!G93</f>
        <v>13</v>
      </c>
      <c r="H93" s="222">
        <f>'3A'!H93+'3B'!H93</f>
        <v>8</v>
      </c>
      <c r="I93" s="309">
        <f>'3A'!I93+'3B'!I93</f>
        <v>0</v>
      </c>
      <c r="J93" s="310">
        <f>'3A'!J93+'3B'!J93</f>
        <v>0</v>
      </c>
      <c r="K93" s="190">
        <f>'3A'!K93+'3B'!K93</f>
        <v>0</v>
      </c>
      <c r="L93" s="190">
        <f>'3A'!L93+'3B'!L93</f>
        <v>0</v>
      </c>
      <c r="M93" s="309">
        <f>'3A'!M93+'3B'!M93</f>
        <v>1</v>
      </c>
      <c r="N93" s="310">
        <f>'3A'!N93+'3B'!N93</f>
        <v>1</v>
      </c>
      <c r="O93" s="190">
        <f>'3A'!O93+'3B'!O93</f>
        <v>0</v>
      </c>
      <c r="P93" s="222">
        <f>'3A'!P93+'3B'!P93</f>
        <v>0</v>
      </c>
      <c r="Q93" s="309">
        <f>'3A'!Q93+'3B'!Q93</f>
        <v>106</v>
      </c>
      <c r="R93" s="310">
        <f>'3A'!R93+'3B'!R93</f>
        <v>74</v>
      </c>
      <c r="S93" s="188">
        <f t="shared" si="1"/>
        <v>219</v>
      </c>
    </row>
    <row r="94" spans="1:19" ht="10" customHeight="1" x14ac:dyDescent="0.25">
      <c r="A94" s="40"/>
      <c r="B94" s="24">
        <v>80</v>
      </c>
      <c r="C94" s="24"/>
      <c r="D94" s="24"/>
      <c r="E94" s="307">
        <f>'3A'!E94+'3B'!E94</f>
        <v>5</v>
      </c>
      <c r="F94" s="308">
        <f>'3A'!F94+'3B'!F94</f>
        <v>2</v>
      </c>
      <c r="G94" s="194">
        <f>'3A'!G94+'3B'!G94</f>
        <v>12</v>
      </c>
      <c r="H94" s="221">
        <f>'3A'!H94+'3B'!H94</f>
        <v>9</v>
      </c>
      <c r="I94" s="307">
        <f>'3A'!I94+'3B'!I94</f>
        <v>0</v>
      </c>
      <c r="J94" s="308">
        <f>'3A'!J94+'3B'!J94</f>
        <v>0</v>
      </c>
      <c r="K94" s="194">
        <f>'3A'!K94+'3B'!K94</f>
        <v>0</v>
      </c>
      <c r="L94" s="194">
        <f>'3A'!L94+'3B'!L94</f>
        <v>1</v>
      </c>
      <c r="M94" s="307">
        <f>'3A'!M94+'3B'!M94</f>
        <v>1</v>
      </c>
      <c r="N94" s="308">
        <f>'3A'!N94+'3B'!N94</f>
        <v>3</v>
      </c>
      <c r="O94" s="194">
        <f>'3A'!O94+'3B'!O94</f>
        <v>0</v>
      </c>
      <c r="P94" s="221">
        <f>'3A'!P94+'3B'!P94</f>
        <v>0</v>
      </c>
      <c r="Q94" s="307">
        <f>'3A'!Q94+'3B'!Q94</f>
        <v>86</v>
      </c>
      <c r="R94" s="308">
        <f>'3A'!R94+'3B'!R94</f>
        <v>59</v>
      </c>
      <c r="S94" s="192">
        <f t="shared" si="1"/>
        <v>178</v>
      </c>
    </row>
    <row r="95" spans="1:19" ht="10" customHeight="1" x14ac:dyDescent="0.25">
      <c r="A95" s="37"/>
      <c r="B95" s="38">
        <v>81</v>
      </c>
      <c r="C95" s="38"/>
      <c r="D95" s="38"/>
      <c r="E95" s="309">
        <f>'3A'!E95+'3B'!E95</f>
        <v>5</v>
      </c>
      <c r="F95" s="310">
        <f>'3A'!F95+'3B'!F95</f>
        <v>4</v>
      </c>
      <c r="G95" s="190">
        <f>'3A'!G95+'3B'!G95</f>
        <v>6</v>
      </c>
      <c r="H95" s="222">
        <f>'3A'!H95+'3B'!H95</f>
        <v>9</v>
      </c>
      <c r="I95" s="309">
        <f>'3A'!I95+'3B'!I95</f>
        <v>0</v>
      </c>
      <c r="J95" s="310">
        <f>'3A'!J95+'3B'!J95</f>
        <v>0</v>
      </c>
      <c r="K95" s="190">
        <f>'3A'!K95+'3B'!K95</f>
        <v>1</v>
      </c>
      <c r="L95" s="190">
        <f>'3A'!L95+'3B'!L95</f>
        <v>0</v>
      </c>
      <c r="M95" s="309">
        <f>'3A'!M95+'3B'!M95</f>
        <v>1</v>
      </c>
      <c r="N95" s="310">
        <f>'3A'!N95+'3B'!N95</f>
        <v>0</v>
      </c>
      <c r="O95" s="190">
        <f>'3A'!O95+'3B'!O95</f>
        <v>0</v>
      </c>
      <c r="P95" s="222">
        <f>'3A'!P95+'3B'!P95</f>
        <v>1</v>
      </c>
      <c r="Q95" s="309">
        <f>'3A'!Q95+'3B'!Q95</f>
        <v>79</v>
      </c>
      <c r="R95" s="310">
        <f>'3A'!R95+'3B'!R95</f>
        <v>52</v>
      </c>
      <c r="S95" s="188">
        <f t="shared" si="1"/>
        <v>158</v>
      </c>
    </row>
    <row r="96" spans="1:19" ht="10" customHeight="1" x14ac:dyDescent="0.25">
      <c r="A96" s="40"/>
      <c r="B96" s="24">
        <v>82</v>
      </c>
      <c r="C96" s="24"/>
      <c r="D96" s="24"/>
      <c r="E96" s="307">
        <f>'3A'!E96+'3B'!E96</f>
        <v>7</v>
      </c>
      <c r="F96" s="308">
        <f>'3A'!F96+'3B'!F96</f>
        <v>4</v>
      </c>
      <c r="G96" s="194">
        <f>'3A'!G96+'3B'!G96</f>
        <v>5</v>
      </c>
      <c r="H96" s="221">
        <f>'3A'!H96+'3B'!H96</f>
        <v>5</v>
      </c>
      <c r="I96" s="307">
        <f>'3A'!I96+'3B'!I96</f>
        <v>0</v>
      </c>
      <c r="J96" s="308">
        <f>'3A'!J96+'3B'!J96</f>
        <v>0</v>
      </c>
      <c r="K96" s="194">
        <f>'3A'!K96+'3B'!K96</f>
        <v>3</v>
      </c>
      <c r="L96" s="194">
        <f>'3A'!L96+'3B'!L96</f>
        <v>1</v>
      </c>
      <c r="M96" s="307">
        <f>'3A'!M96+'3B'!M96</f>
        <v>0</v>
      </c>
      <c r="N96" s="308">
        <f>'3A'!N96+'3B'!N96</f>
        <v>1</v>
      </c>
      <c r="O96" s="194">
        <f>'3A'!O96+'3B'!O96</f>
        <v>0</v>
      </c>
      <c r="P96" s="221">
        <f>'3A'!P96+'3B'!P96</f>
        <v>0</v>
      </c>
      <c r="Q96" s="307">
        <f>'3A'!Q96+'3B'!Q96</f>
        <v>53</v>
      </c>
      <c r="R96" s="308">
        <f>'3A'!R96+'3B'!R96</f>
        <v>40</v>
      </c>
      <c r="S96" s="192">
        <f t="shared" si="1"/>
        <v>119</v>
      </c>
    </row>
    <row r="97" spans="1:19" ht="10" customHeight="1" x14ac:dyDescent="0.25">
      <c r="A97" s="37"/>
      <c r="B97" s="38">
        <v>83</v>
      </c>
      <c r="C97" s="38"/>
      <c r="D97" s="38"/>
      <c r="E97" s="309">
        <f>'3A'!E97+'3B'!E97</f>
        <v>5</v>
      </c>
      <c r="F97" s="310">
        <f>'3A'!F97+'3B'!F97</f>
        <v>3</v>
      </c>
      <c r="G97" s="190">
        <f>'3A'!G97+'3B'!G97</f>
        <v>11</v>
      </c>
      <c r="H97" s="222">
        <f>'3A'!H97+'3B'!H97</f>
        <v>5</v>
      </c>
      <c r="I97" s="309">
        <f>'3A'!I97+'3B'!I97</f>
        <v>0</v>
      </c>
      <c r="J97" s="310">
        <f>'3A'!J97+'3B'!J97</f>
        <v>0</v>
      </c>
      <c r="K97" s="190">
        <f>'3A'!K97+'3B'!K97</f>
        <v>1</v>
      </c>
      <c r="L97" s="190">
        <f>'3A'!L97+'3B'!L97</f>
        <v>3</v>
      </c>
      <c r="M97" s="309">
        <f>'3A'!M97+'3B'!M97</f>
        <v>2</v>
      </c>
      <c r="N97" s="310">
        <f>'3A'!N97+'3B'!N97</f>
        <v>0</v>
      </c>
      <c r="O97" s="190">
        <f>'3A'!O97+'3B'!O97</f>
        <v>0</v>
      </c>
      <c r="P97" s="222">
        <f>'3A'!P97+'3B'!P97</f>
        <v>0</v>
      </c>
      <c r="Q97" s="309">
        <f>'3A'!Q97+'3B'!Q97</f>
        <v>76</v>
      </c>
      <c r="R97" s="310">
        <f>'3A'!R97+'3B'!R97</f>
        <v>36</v>
      </c>
      <c r="S97" s="188">
        <f t="shared" si="1"/>
        <v>142</v>
      </c>
    </row>
    <row r="98" spans="1:19" ht="10" customHeight="1" x14ac:dyDescent="0.25">
      <c r="A98" s="40"/>
      <c r="B98" s="24">
        <v>84</v>
      </c>
      <c r="C98" s="24"/>
      <c r="D98" s="24"/>
      <c r="E98" s="307">
        <f>'3A'!E98+'3B'!E98</f>
        <v>4</v>
      </c>
      <c r="F98" s="308">
        <f>'3A'!F98+'3B'!F98</f>
        <v>4</v>
      </c>
      <c r="G98" s="194">
        <f>'3A'!G98+'3B'!G98</f>
        <v>8</v>
      </c>
      <c r="H98" s="221">
        <f>'3A'!H98+'3B'!H98</f>
        <v>2</v>
      </c>
      <c r="I98" s="307">
        <f>'3A'!I98+'3B'!I98</f>
        <v>0</v>
      </c>
      <c r="J98" s="308">
        <f>'3A'!J98+'3B'!J98</f>
        <v>0</v>
      </c>
      <c r="K98" s="194">
        <f>'3A'!K98+'3B'!K98</f>
        <v>1</v>
      </c>
      <c r="L98" s="194">
        <f>'3A'!L98+'3B'!L98</f>
        <v>1</v>
      </c>
      <c r="M98" s="307">
        <f>'3A'!M98+'3B'!M98</f>
        <v>0</v>
      </c>
      <c r="N98" s="308">
        <f>'3A'!N98+'3B'!N98</f>
        <v>0</v>
      </c>
      <c r="O98" s="194">
        <f>'3A'!O98+'3B'!O98</f>
        <v>0</v>
      </c>
      <c r="P98" s="221">
        <f>'3A'!P98+'3B'!P98</f>
        <v>1</v>
      </c>
      <c r="Q98" s="307">
        <f>'3A'!Q98+'3B'!Q98</f>
        <v>32</v>
      </c>
      <c r="R98" s="308">
        <f>'3A'!R98+'3B'!R98</f>
        <v>26</v>
      </c>
      <c r="S98" s="192">
        <f t="shared" si="1"/>
        <v>79</v>
      </c>
    </row>
    <row r="99" spans="1:19" ht="10" customHeight="1" x14ac:dyDescent="0.25">
      <c r="A99" s="37"/>
      <c r="B99" s="38">
        <v>85</v>
      </c>
      <c r="C99" s="38"/>
      <c r="D99" s="38"/>
      <c r="E99" s="309">
        <f>'3A'!E99+'3B'!E99</f>
        <v>5</v>
      </c>
      <c r="F99" s="310">
        <f>'3A'!F99+'3B'!F99</f>
        <v>3</v>
      </c>
      <c r="G99" s="190">
        <f>'3A'!G99+'3B'!G99</f>
        <v>8</v>
      </c>
      <c r="H99" s="222">
        <f>'3A'!H99+'3B'!H99</f>
        <v>5</v>
      </c>
      <c r="I99" s="309">
        <f>'3A'!I99+'3B'!I99</f>
        <v>1</v>
      </c>
      <c r="J99" s="310">
        <f>'3A'!J99+'3B'!J99</f>
        <v>0</v>
      </c>
      <c r="K99" s="190">
        <f>'3A'!K99+'3B'!K99</f>
        <v>1</v>
      </c>
      <c r="L99" s="190">
        <f>'3A'!L99+'3B'!L99</f>
        <v>0</v>
      </c>
      <c r="M99" s="309">
        <f>'3A'!M99+'3B'!M99</f>
        <v>0</v>
      </c>
      <c r="N99" s="310">
        <f>'3A'!N99+'3B'!N99</f>
        <v>0</v>
      </c>
      <c r="O99" s="190">
        <f>'3A'!O99+'3B'!O99</f>
        <v>2</v>
      </c>
      <c r="P99" s="222">
        <f>'3A'!P99+'3B'!P99</f>
        <v>0</v>
      </c>
      <c r="Q99" s="309">
        <f>'3A'!Q99+'3B'!Q99</f>
        <v>28</v>
      </c>
      <c r="R99" s="310">
        <f>'3A'!R99+'3B'!R99</f>
        <v>22</v>
      </c>
      <c r="S99" s="188">
        <f t="shared" si="1"/>
        <v>75</v>
      </c>
    </row>
    <row r="100" spans="1:19" ht="10" customHeight="1" x14ac:dyDescent="0.25">
      <c r="A100" s="40"/>
      <c r="B100" s="24">
        <v>86</v>
      </c>
      <c r="C100" s="24"/>
      <c r="D100" s="24"/>
      <c r="E100" s="307">
        <f>'3A'!E100+'3B'!E100</f>
        <v>5</v>
      </c>
      <c r="F100" s="308">
        <f>'3A'!F100+'3B'!F100</f>
        <v>5</v>
      </c>
      <c r="G100" s="194">
        <f>'3A'!G100+'3B'!G100</f>
        <v>4</v>
      </c>
      <c r="H100" s="221">
        <f>'3A'!H100+'3B'!H100</f>
        <v>7</v>
      </c>
      <c r="I100" s="307">
        <f>'3A'!I100+'3B'!I100</f>
        <v>2</v>
      </c>
      <c r="J100" s="308">
        <f>'3A'!J100+'3B'!J100</f>
        <v>1</v>
      </c>
      <c r="K100" s="194">
        <f>'3A'!K100+'3B'!K100</f>
        <v>1</v>
      </c>
      <c r="L100" s="194">
        <f>'3A'!L100+'3B'!L100</f>
        <v>0</v>
      </c>
      <c r="M100" s="307">
        <f>'3A'!M100+'3B'!M100</f>
        <v>0</v>
      </c>
      <c r="N100" s="308">
        <f>'3A'!N100+'3B'!N100</f>
        <v>0</v>
      </c>
      <c r="O100" s="194">
        <f>'3A'!O100+'3B'!O100</f>
        <v>0</v>
      </c>
      <c r="P100" s="221">
        <f>'3A'!P100+'3B'!P100</f>
        <v>0</v>
      </c>
      <c r="Q100" s="307">
        <f>'3A'!Q100+'3B'!Q100</f>
        <v>20</v>
      </c>
      <c r="R100" s="308">
        <f>'3A'!R100+'3B'!R100</f>
        <v>19</v>
      </c>
      <c r="S100" s="192">
        <f t="shared" si="1"/>
        <v>64</v>
      </c>
    </row>
    <row r="101" spans="1:19" ht="10" customHeight="1" x14ac:dyDescent="0.25">
      <c r="A101" s="37"/>
      <c r="B101" s="38">
        <v>87</v>
      </c>
      <c r="C101" s="38"/>
      <c r="D101" s="38"/>
      <c r="E101" s="309">
        <f>'3A'!E101+'3B'!E101</f>
        <v>3</v>
      </c>
      <c r="F101" s="310">
        <f>'3A'!F101+'3B'!F101</f>
        <v>5</v>
      </c>
      <c r="G101" s="190">
        <f>'3A'!G101+'3B'!G101</f>
        <v>10</v>
      </c>
      <c r="H101" s="222">
        <f>'3A'!H101+'3B'!H101</f>
        <v>5</v>
      </c>
      <c r="I101" s="309">
        <f>'3A'!I101+'3B'!I101</f>
        <v>0</v>
      </c>
      <c r="J101" s="310">
        <f>'3A'!J101+'3B'!J101</f>
        <v>0</v>
      </c>
      <c r="K101" s="190">
        <f>'3A'!K101+'3B'!K101</f>
        <v>0</v>
      </c>
      <c r="L101" s="190">
        <f>'3A'!L101+'3B'!L101</f>
        <v>0</v>
      </c>
      <c r="M101" s="309">
        <f>'3A'!M101+'3B'!M101</f>
        <v>0</v>
      </c>
      <c r="N101" s="310">
        <f>'3A'!N101+'3B'!N101</f>
        <v>1</v>
      </c>
      <c r="O101" s="190">
        <f>'3A'!O101+'3B'!O101</f>
        <v>1</v>
      </c>
      <c r="P101" s="222">
        <f>'3A'!P101+'3B'!P101</f>
        <v>2</v>
      </c>
      <c r="Q101" s="309">
        <f>'3A'!Q101+'3B'!Q101</f>
        <v>16</v>
      </c>
      <c r="R101" s="310">
        <f>'3A'!R101+'3B'!R101</f>
        <v>8</v>
      </c>
      <c r="S101" s="188">
        <f t="shared" si="1"/>
        <v>51</v>
      </c>
    </row>
    <row r="102" spans="1:19" ht="10" customHeight="1" x14ac:dyDescent="0.25">
      <c r="A102" s="40"/>
      <c r="B102" s="24">
        <v>88</v>
      </c>
      <c r="C102" s="24"/>
      <c r="D102" s="24"/>
      <c r="E102" s="307">
        <f>'3A'!E102+'3B'!E102</f>
        <v>4</v>
      </c>
      <c r="F102" s="308">
        <f>'3A'!F102+'3B'!F102</f>
        <v>1</v>
      </c>
      <c r="G102" s="194">
        <f>'3A'!G102+'3B'!G102</f>
        <v>9</v>
      </c>
      <c r="H102" s="221">
        <f>'3A'!H102+'3B'!H102</f>
        <v>5</v>
      </c>
      <c r="I102" s="307">
        <f>'3A'!I102+'3B'!I102</f>
        <v>0</v>
      </c>
      <c r="J102" s="308">
        <f>'3A'!J102+'3B'!J102</f>
        <v>0</v>
      </c>
      <c r="K102" s="194">
        <f>'3A'!K102+'3B'!K102</f>
        <v>0</v>
      </c>
      <c r="L102" s="194">
        <f>'3A'!L102+'3B'!L102</f>
        <v>0</v>
      </c>
      <c r="M102" s="307">
        <f>'3A'!M102+'3B'!M102</f>
        <v>1</v>
      </c>
      <c r="N102" s="308">
        <f>'3A'!N102+'3B'!N102</f>
        <v>0</v>
      </c>
      <c r="O102" s="194">
        <f>'3A'!O102+'3B'!O102</f>
        <v>1</v>
      </c>
      <c r="P102" s="221">
        <f>'3A'!P102+'3B'!P102</f>
        <v>0</v>
      </c>
      <c r="Q102" s="307">
        <f>'3A'!Q102+'3B'!Q102</f>
        <v>13</v>
      </c>
      <c r="R102" s="308">
        <f>'3A'!R102+'3B'!R102</f>
        <v>8</v>
      </c>
      <c r="S102" s="192">
        <f t="shared" si="1"/>
        <v>42</v>
      </c>
    </row>
    <row r="103" spans="1:19" ht="10" customHeight="1" x14ac:dyDescent="0.25">
      <c r="A103" s="37"/>
      <c r="B103" s="38">
        <v>89</v>
      </c>
      <c r="C103" s="38"/>
      <c r="D103" s="38"/>
      <c r="E103" s="309">
        <f>'3A'!E103+'3B'!E103</f>
        <v>1</v>
      </c>
      <c r="F103" s="310">
        <f>'3A'!F103+'3B'!F103</f>
        <v>1</v>
      </c>
      <c r="G103" s="190">
        <f>'3A'!G103+'3B'!G103</f>
        <v>6</v>
      </c>
      <c r="H103" s="222">
        <f>'3A'!H103+'3B'!H103</f>
        <v>3</v>
      </c>
      <c r="I103" s="309">
        <f>'3A'!I103+'3B'!I103</f>
        <v>1</v>
      </c>
      <c r="J103" s="310">
        <f>'3A'!J103+'3B'!J103</f>
        <v>0</v>
      </c>
      <c r="K103" s="190">
        <f>'3A'!K103+'3B'!K103</f>
        <v>0</v>
      </c>
      <c r="L103" s="190">
        <f>'3A'!L103+'3B'!L103</f>
        <v>1</v>
      </c>
      <c r="M103" s="309">
        <f>'3A'!M103+'3B'!M103</f>
        <v>2</v>
      </c>
      <c r="N103" s="310">
        <f>'3A'!N103+'3B'!N103</f>
        <v>1</v>
      </c>
      <c r="O103" s="190">
        <f>'3A'!O103+'3B'!O103</f>
        <v>0</v>
      </c>
      <c r="P103" s="222">
        <f>'3A'!P103+'3B'!P103</f>
        <v>0</v>
      </c>
      <c r="Q103" s="309">
        <f>'3A'!Q103+'3B'!Q103</f>
        <v>12</v>
      </c>
      <c r="R103" s="310">
        <f>'3A'!R103+'3B'!R103</f>
        <v>19</v>
      </c>
      <c r="S103" s="188">
        <f t="shared" si="1"/>
        <v>47</v>
      </c>
    </row>
    <row r="104" spans="1:19" ht="10" customHeight="1" x14ac:dyDescent="0.25">
      <c r="A104" s="40"/>
      <c r="B104" s="24">
        <v>90</v>
      </c>
      <c r="C104" s="24"/>
      <c r="D104" s="24"/>
      <c r="E104" s="307">
        <f>'3A'!E104+'3B'!E104</f>
        <v>2</v>
      </c>
      <c r="F104" s="308">
        <f>'3A'!F104+'3B'!F104</f>
        <v>3</v>
      </c>
      <c r="G104" s="194">
        <f>'3A'!G104+'3B'!G104</f>
        <v>1</v>
      </c>
      <c r="H104" s="221">
        <f>'3A'!H104+'3B'!H104</f>
        <v>1</v>
      </c>
      <c r="I104" s="307">
        <f>'3A'!I104+'3B'!I104</f>
        <v>0</v>
      </c>
      <c r="J104" s="308">
        <f>'3A'!J104+'3B'!J104</f>
        <v>1</v>
      </c>
      <c r="K104" s="194">
        <f>'3A'!K104+'3B'!K104</f>
        <v>0</v>
      </c>
      <c r="L104" s="194">
        <f>'3A'!L104+'3B'!L104</f>
        <v>0</v>
      </c>
      <c r="M104" s="307">
        <f>'3A'!M104+'3B'!M104</f>
        <v>1</v>
      </c>
      <c r="N104" s="308">
        <f>'3A'!N104+'3B'!N104</f>
        <v>0</v>
      </c>
      <c r="O104" s="194">
        <f>'3A'!O104+'3B'!O104</f>
        <v>1</v>
      </c>
      <c r="P104" s="221">
        <f>'3A'!P104+'3B'!P104</f>
        <v>0</v>
      </c>
      <c r="Q104" s="307">
        <f>'3A'!Q104+'3B'!Q104</f>
        <v>12</v>
      </c>
      <c r="R104" s="308">
        <f>'3A'!R104+'3B'!R104</f>
        <v>9</v>
      </c>
      <c r="S104" s="192">
        <f t="shared" si="1"/>
        <v>31</v>
      </c>
    </row>
    <row r="105" spans="1:19" ht="10" customHeight="1" x14ac:dyDescent="0.25">
      <c r="A105" s="37"/>
      <c r="B105" s="38">
        <v>91</v>
      </c>
      <c r="C105" s="38"/>
      <c r="D105" s="38"/>
      <c r="E105" s="309">
        <f>'3A'!E105+'3B'!E105</f>
        <v>0</v>
      </c>
      <c r="F105" s="310">
        <f>'3A'!F105+'3B'!F105</f>
        <v>0</v>
      </c>
      <c r="G105" s="190">
        <f>'3A'!G105+'3B'!G105</f>
        <v>1</v>
      </c>
      <c r="H105" s="222">
        <f>'3A'!H105+'3B'!H105</f>
        <v>3</v>
      </c>
      <c r="I105" s="309">
        <f>'3A'!I105+'3B'!I105</f>
        <v>0</v>
      </c>
      <c r="J105" s="310">
        <f>'3A'!J105+'3B'!J105</f>
        <v>1</v>
      </c>
      <c r="K105" s="190">
        <f>'3A'!K105+'3B'!K105</f>
        <v>0</v>
      </c>
      <c r="L105" s="190">
        <f>'3A'!L105+'3B'!L105</f>
        <v>0</v>
      </c>
      <c r="M105" s="309">
        <f>'3A'!M105+'3B'!M105</f>
        <v>0</v>
      </c>
      <c r="N105" s="310">
        <f>'3A'!N105+'3B'!N105</f>
        <v>0</v>
      </c>
      <c r="O105" s="190">
        <f>'3A'!O105+'3B'!O105</f>
        <v>0</v>
      </c>
      <c r="P105" s="222">
        <f>'3A'!P105+'3B'!P105</f>
        <v>0</v>
      </c>
      <c r="Q105" s="309">
        <f>'3A'!Q105+'3B'!Q105</f>
        <v>4</v>
      </c>
      <c r="R105" s="310">
        <f>'3A'!R105+'3B'!R105</f>
        <v>5</v>
      </c>
      <c r="S105" s="188">
        <f t="shared" si="1"/>
        <v>14</v>
      </c>
    </row>
    <row r="106" spans="1:19" ht="10" customHeight="1" x14ac:dyDescent="0.25">
      <c r="A106" s="40"/>
      <c r="B106" s="24">
        <v>92</v>
      </c>
      <c r="C106" s="24"/>
      <c r="D106" s="24"/>
      <c r="E106" s="307">
        <f>'3A'!E106+'3B'!E106</f>
        <v>1</v>
      </c>
      <c r="F106" s="308">
        <f>'3A'!F106+'3B'!F106</f>
        <v>4</v>
      </c>
      <c r="G106" s="194">
        <f>'3A'!G106+'3B'!G106</f>
        <v>2</v>
      </c>
      <c r="H106" s="221">
        <f>'3A'!H106+'3B'!H106</f>
        <v>0</v>
      </c>
      <c r="I106" s="307">
        <f>'3A'!I106+'3B'!I106</f>
        <v>0</v>
      </c>
      <c r="J106" s="308">
        <f>'3A'!J106+'3B'!J106</f>
        <v>0</v>
      </c>
      <c r="K106" s="194">
        <f>'3A'!K106+'3B'!K106</f>
        <v>0</v>
      </c>
      <c r="L106" s="194">
        <f>'3A'!L106+'3B'!L106</f>
        <v>0</v>
      </c>
      <c r="M106" s="307">
        <f>'3A'!M106+'3B'!M106</f>
        <v>0</v>
      </c>
      <c r="N106" s="308">
        <f>'3A'!N106+'3B'!N106</f>
        <v>0</v>
      </c>
      <c r="O106" s="194">
        <f>'3A'!O106+'3B'!O106</f>
        <v>0</v>
      </c>
      <c r="P106" s="221">
        <f>'3A'!P106+'3B'!P106</f>
        <v>1</v>
      </c>
      <c r="Q106" s="307">
        <f>'3A'!Q106+'3B'!Q106</f>
        <v>8</v>
      </c>
      <c r="R106" s="308">
        <f>'3A'!R106+'3B'!R106</f>
        <v>4</v>
      </c>
      <c r="S106" s="192">
        <f t="shared" si="1"/>
        <v>20</v>
      </c>
    </row>
    <row r="107" spans="1:19" ht="10" customHeight="1" x14ac:dyDescent="0.25">
      <c r="A107" s="37"/>
      <c r="B107" s="38">
        <v>93</v>
      </c>
      <c r="C107" s="38"/>
      <c r="D107" s="38"/>
      <c r="E107" s="309">
        <f>'3A'!E107+'3B'!E107</f>
        <v>0</v>
      </c>
      <c r="F107" s="310">
        <f>'3A'!F107+'3B'!F107</f>
        <v>2</v>
      </c>
      <c r="G107" s="190">
        <f>'3A'!G107+'3B'!G107</f>
        <v>5</v>
      </c>
      <c r="H107" s="222">
        <f>'3A'!H107+'3B'!H107</f>
        <v>4</v>
      </c>
      <c r="I107" s="309">
        <f>'3A'!I107+'3B'!I107</f>
        <v>0</v>
      </c>
      <c r="J107" s="310">
        <f>'3A'!J107+'3B'!J107</f>
        <v>0</v>
      </c>
      <c r="K107" s="190">
        <f>'3A'!K107+'3B'!K107</f>
        <v>1</v>
      </c>
      <c r="L107" s="190">
        <f>'3A'!L107+'3B'!L107</f>
        <v>1</v>
      </c>
      <c r="M107" s="309">
        <f>'3A'!M107+'3B'!M107</f>
        <v>0</v>
      </c>
      <c r="N107" s="310">
        <f>'3A'!N107+'3B'!N107</f>
        <v>0</v>
      </c>
      <c r="O107" s="190">
        <f>'3A'!O107+'3B'!O107</f>
        <v>2</v>
      </c>
      <c r="P107" s="222">
        <f>'3A'!P107+'3B'!P107</f>
        <v>0</v>
      </c>
      <c r="Q107" s="309">
        <f>'3A'!Q107+'3B'!Q107</f>
        <v>5</v>
      </c>
      <c r="R107" s="310">
        <f>'3A'!R107+'3B'!R107</f>
        <v>0</v>
      </c>
      <c r="S107" s="188">
        <f t="shared" si="1"/>
        <v>20</v>
      </c>
    </row>
    <row r="108" spans="1:19" ht="10" customHeight="1" x14ac:dyDescent="0.25">
      <c r="A108" s="40"/>
      <c r="B108" s="24">
        <v>94</v>
      </c>
      <c r="C108" s="24"/>
      <c r="D108" s="24"/>
      <c r="E108" s="307">
        <f>'3A'!E108+'3B'!E108</f>
        <v>1</v>
      </c>
      <c r="F108" s="308">
        <f>'3A'!F108+'3B'!F108</f>
        <v>6</v>
      </c>
      <c r="G108" s="194">
        <f>'3A'!G108+'3B'!G108</f>
        <v>2</v>
      </c>
      <c r="H108" s="221">
        <f>'3A'!H108+'3B'!H108</f>
        <v>6</v>
      </c>
      <c r="I108" s="307">
        <f>'3A'!I108+'3B'!I108</f>
        <v>0</v>
      </c>
      <c r="J108" s="308">
        <f>'3A'!J108+'3B'!J108</f>
        <v>0</v>
      </c>
      <c r="K108" s="194">
        <f>'3A'!K108+'3B'!K108</f>
        <v>0</v>
      </c>
      <c r="L108" s="194">
        <f>'3A'!L108+'3B'!L108</f>
        <v>0</v>
      </c>
      <c r="M108" s="307">
        <f>'3A'!M108+'3B'!M108</f>
        <v>0</v>
      </c>
      <c r="N108" s="308">
        <f>'3A'!N108+'3B'!N108</f>
        <v>0</v>
      </c>
      <c r="O108" s="194">
        <f>'3A'!O108+'3B'!O108</f>
        <v>0</v>
      </c>
      <c r="P108" s="221">
        <f>'3A'!P108+'3B'!P108</f>
        <v>0</v>
      </c>
      <c r="Q108" s="307">
        <f>'3A'!Q108+'3B'!Q108</f>
        <v>9</v>
      </c>
      <c r="R108" s="308">
        <f>'3A'!R108+'3B'!R108</f>
        <v>4</v>
      </c>
      <c r="S108" s="192">
        <f t="shared" si="1"/>
        <v>28</v>
      </c>
    </row>
    <row r="109" spans="1:19" ht="10" customHeight="1" x14ac:dyDescent="0.25">
      <c r="A109" s="37"/>
      <c r="B109" s="38">
        <v>95</v>
      </c>
      <c r="C109" s="38"/>
      <c r="D109" s="38"/>
      <c r="E109" s="309">
        <f>'3A'!E109+'3B'!E109</f>
        <v>1</v>
      </c>
      <c r="F109" s="310">
        <f>'3A'!F109+'3B'!F109</f>
        <v>0</v>
      </c>
      <c r="G109" s="190">
        <f>'3A'!G109+'3B'!G109</f>
        <v>2</v>
      </c>
      <c r="H109" s="222">
        <f>'3A'!H109+'3B'!H109</f>
        <v>0</v>
      </c>
      <c r="I109" s="309">
        <f>'3A'!I109+'3B'!I109</f>
        <v>0</v>
      </c>
      <c r="J109" s="310">
        <f>'3A'!J109+'3B'!J109</f>
        <v>0</v>
      </c>
      <c r="K109" s="190">
        <f>'3A'!K109+'3B'!K109</f>
        <v>0</v>
      </c>
      <c r="L109" s="190">
        <f>'3A'!L109+'3B'!L109</f>
        <v>0</v>
      </c>
      <c r="M109" s="309">
        <f>'3A'!M109+'3B'!M109</f>
        <v>0</v>
      </c>
      <c r="N109" s="310">
        <f>'3A'!N109+'3B'!N109</f>
        <v>0</v>
      </c>
      <c r="O109" s="190">
        <f>'3A'!O109+'3B'!O109</f>
        <v>0</v>
      </c>
      <c r="P109" s="222">
        <f>'3A'!P109+'3B'!P109</f>
        <v>0</v>
      </c>
      <c r="Q109" s="309">
        <f>'3A'!Q109+'3B'!Q109</f>
        <v>0</v>
      </c>
      <c r="R109" s="310">
        <f>'3A'!R109+'3B'!R109</f>
        <v>1</v>
      </c>
      <c r="S109" s="188">
        <f t="shared" si="1"/>
        <v>4</v>
      </c>
    </row>
    <row r="110" spans="1:19" ht="10" customHeight="1" x14ac:dyDescent="0.25">
      <c r="A110" s="40"/>
      <c r="B110" s="24">
        <v>96</v>
      </c>
      <c r="C110" s="24"/>
      <c r="D110" s="24"/>
      <c r="E110" s="307">
        <f>'3A'!E110+'3B'!E110</f>
        <v>0</v>
      </c>
      <c r="F110" s="308">
        <f>'3A'!F110+'3B'!F110</f>
        <v>1</v>
      </c>
      <c r="G110" s="194">
        <f>'3A'!G110+'3B'!G110</f>
        <v>3</v>
      </c>
      <c r="H110" s="221">
        <f>'3A'!H110+'3B'!H110</f>
        <v>4</v>
      </c>
      <c r="I110" s="307">
        <f>'3A'!I110+'3B'!I110</f>
        <v>0</v>
      </c>
      <c r="J110" s="308">
        <f>'3A'!J110+'3B'!J110</f>
        <v>0</v>
      </c>
      <c r="K110" s="194">
        <f>'3A'!K110+'3B'!K110</f>
        <v>0</v>
      </c>
      <c r="L110" s="194">
        <f>'3A'!L110+'3B'!L110</f>
        <v>0</v>
      </c>
      <c r="M110" s="307">
        <f>'3A'!M110+'3B'!M110</f>
        <v>0</v>
      </c>
      <c r="N110" s="308">
        <f>'3A'!N110+'3B'!N110</f>
        <v>0</v>
      </c>
      <c r="O110" s="194">
        <f>'3A'!O110+'3B'!O110</f>
        <v>0</v>
      </c>
      <c r="P110" s="221">
        <f>'3A'!P110+'3B'!P110</f>
        <v>0</v>
      </c>
      <c r="Q110" s="307">
        <f>'3A'!Q110+'3B'!Q110</f>
        <v>2</v>
      </c>
      <c r="R110" s="308">
        <f>'3A'!R110+'3B'!R110</f>
        <v>0</v>
      </c>
      <c r="S110" s="192">
        <f t="shared" si="1"/>
        <v>10</v>
      </c>
    </row>
    <row r="111" spans="1:19" ht="10" customHeight="1" x14ac:dyDescent="0.25">
      <c r="A111" s="37"/>
      <c r="B111" s="38">
        <v>97</v>
      </c>
      <c r="C111" s="38"/>
      <c r="D111" s="38"/>
      <c r="E111" s="309">
        <f>'3A'!E111+'3B'!E111</f>
        <v>0</v>
      </c>
      <c r="F111" s="310">
        <f>'3A'!F111+'3B'!F111</f>
        <v>0</v>
      </c>
      <c r="G111" s="190">
        <f>'3A'!G111+'3B'!G111</f>
        <v>0</v>
      </c>
      <c r="H111" s="222">
        <f>'3A'!H111+'3B'!H111</f>
        <v>1</v>
      </c>
      <c r="I111" s="309">
        <f>'3A'!I111+'3B'!I111</f>
        <v>0</v>
      </c>
      <c r="J111" s="310">
        <f>'3A'!J111+'3B'!J111</f>
        <v>0</v>
      </c>
      <c r="K111" s="190">
        <f>'3A'!K111+'3B'!K111</f>
        <v>0</v>
      </c>
      <c r="L111" s="190">
        <f>'3A'!L111+'3B'!L111</f>
        <v>0</v>
      </c>
      <c r="M111" s="309">
        <f>'3A'!M111+'3B'!M111</f>
        <v>0</v>
      </c>
      <c r="N111" s="310">
        <f>'3A'!N111+'3B'!N111</f>
        <v>0</v>
      </c>
      <c r="O111" s="190">
        <f>'3A'!O111+'3B'!O111</f>
        <v>1</v>
      </c>
      <c r="P111" s="222">
        <f>'3A'!P111+'3B'!P111</f>
        <v>0</v>
      </c>
      <c r="Q111" s="309">
        <f>'3A'!Q111+'3B'!Q111</f>
        <v>1</v>
      </c>
      <c r="R111" s="310">
        <f>'3A'!R111+'3B'!R111</f>
        <v>2</v>
      </c>
      <c r="S111" s="188">
        <f t="shared" si="1"/>
        <v>5</v>
      </c>
    </row>
    <row r="112" spans="1:19" ht="10" customHeight="1" x14ac:dyDescent="0.25">
      <c r="A112" s="40"/>
      <c r="B112" s="24">
        <v>98</v>
      </c>
      <c r="C112" s="24"/>
      <c r="D112" s="24"/>
      <c r="E112" s="307">
        <f>'3A'!E112+'3B'!E112</f>
        <v>2</v>
      </c>
      <c r="F112" s="308">
        <f>'3A'!F112+'3B'!F112</f>
        <v>0</v>
      </c>
      <c r="G112" s="194">
        <f>'3A'!G112+'3B'!G112</f>
        <v>0</v>
      </c>
      <c r="H112" s="221">
        <f>'3A'!H112+'3B'!H112</f>
        <v>0</v>
      </c>
      <c r="I112" s="307">
        <f>'3A'!I112+'3B'!I112</f>
        <v>0</v>
      </c>
      <c r="J112" s="308">
        <f>'3A'!J112+'3B'!J112</f>
        <v>0</v>
      </c>
      <c r="K112" s="194">
        <f>'3A'!K112+'3B'!K112</f>
        <v>0</v>
      </c>
      <c r="L112" s="194">
        <f>'3A'!L112+'3B'!L112</f>
        <v>0</v>
      </c>
      <c r="M112" s="307">
        <f>'3A'!M112+'3B'!M112</f>
        <v>0</v>
      </c>
      <c r="N112" s="308">
        <f>'3A'!N112+'3B'!N112</f>
        <v>0</v>
      </c>
      <c r="O112" s="194">
        <f>'3A'!O112+'3B'!O112</f>
        <v>1</v>
      </c>
      <c r="P112" s="221">
        <f>'3A'!P112+'3B'!P112</f>
        <v>0</v>
      </c>
      <c r="Q112" s="307">
        <f>'3A'!Q112+'3B'!Q112</f>
        <v>0</v>
      </c>
      <c r="R112" s="308">
        <f>'3A'!R112+'3B'!R112</f>
        <v>0</v>
      </c>
      <c r="S112" s="192">
        <f t="shared" si="1"/>
        <v>3</v>
      </c>
    </row>
    <row r="113" spans="1:19" ht="10" customHeight="1" x14ac:dyDescent="0.25">
      <c r="A113" s="37"/>
      <c r="B113" s="38">
        <v>99</v>
      </c>
      <c r="C113" s="38"/>
      <c r="D113" s="38"/>
      <c r="E113" s="309">
        <f>'3A'!E113+'3B'!E113</f>
        <v>0</v>
      </c>
      <c r="F113" s="310">
        <f>'3A'!F113+'3B'!F113</f>
        <v>0</v>
      </c>
      <c r="G113" s="190">
        <f>'3A'!G113+'3B'!G113</f>
        <v>0</v>
      </c>
      <c r="H113" s="222">
        <f>'3A'!H113+'3B'!H113</f>
        <v>0</v>
      </c>
      <c r="I113" s="309">
        <f>'3A'!I113+'3B'!I113</f>
        <v>0</v>
      </c>
      <c r="J113" s="310">
        <f>'3A'!J113+'3B'!J113</f>
        <v>0</v>
      </c>
      <c r="K113" s="190">
        <f>'3A'!K113+'3B'!K113</f>
        <v>0</v>
      </c>
      <c r="L113" s="190">
        <f>'3A'!L113+'3B'!L113</f>
        <v>0</v>
      </c>
      <c r="M113" s="309">
        <f>'3A'!M113+'3B'!M113</f>
        <v>0</v>
      </c>
      <c r="N113" s="310">
        <f>'3A'!N113+'3B'!N113</f>
        <v>0</v>
      </c>
      <c r="O113" s="190">
        <f>'3A'!O113+'3B'!O113</f>
        <v>0</v>
      </c>
      <c r="P113" s="222">
        <f>'3A'!P113+'3B'!P113</f>
        <v>0</v>
      </c>
      <c r="Q113" s="309">
        <f>'3A'!Q113+'3B'!Q113</f>
        <v>1</v>
      </c>
      <c r="R113" s="310">
        <f>'3A'!R113+'3B'!R113</f>
        <v>0</v>
      </c>
      <c r="S113" s="188">
        <f t="shared" si="1"/>
        <v>1</v>
      </c>
    </row>
    <row r="114" spans="1:19" ht="11.15" customHeight="1" x14ac:dyDescent="0.25">
      <c r="A114" s="33" t="s">
        <v>53</v>
      </c>
      <c r="B114" s="24">
        <v>100</v>
      </c>
      <c r="C114" s="34" t="s">
        <v>55</v>
      </c>
      <c r="D114" s="24"/>
      <c r="E114" s="307">
        <f>'3A'!E114+'3B'!E114</f>
        <v>0</v>
      </c>
      <c r="F114" s="311">
        <f>'3A'!F114+'3B'!F114</f>
        <v>0</v>
      </c>
      <c r="G114" s="194">
        <f>'3A'!G114+'3B'!G114</f>
        <v>0</v>
      </c>
      <c r="H114" s="224">
        <f>'3A'!H114+'3B'!H114</f>
        <v>1</v>
      </c>
      <c r="I114" s="307">
        <f>'3A'!I114+'3B'!I114</f>
        <v>0</v>
      </c>
      <c r="J114" s="311">
        <f>'3A'!J114+'3B'!J114</f>
        <v>0</v>
      </c>
      <c r="K114" s="194">
        <f>'3A'!K114+'3B'!K114</f>
        <v>0</v>
      </c>
      <c r="L114" s="198">
        <f>'3A'!L114+'3B'!L114</f>
        <v>0</v>
      </c>
      <c r="M114" s="307">
        <f>'3A'!M114+'3B'!M114</f>
        <v>0</v>
      </c>
      <c r="N114" s="311">
        <f>'3A'!N114+'3B'!N114</f>
        <v>0</v>
      </c>
      <c r="O114" s="198">
        <f>'3A'!O114+'3B'!O114</f>
        <v>0</v>
      </c>
      <c r="P114" s="224">
        <f>'3A'!P114+'3B'!P114</f>
        <v>0</v>
      </c>
      <c r="Q114" s="307">
        <f>'3A'!Q114+'3B'!Q114</f>
        <v>1</v>
      </c>
      <c r="R114" s="311">
        <f>'3A'!R114+'3B'!R114</f>
        <v>0</v>
      </c>
      <c r="S114" s="192">
        <f t="shared" si="1"/>
        <v>2</v>
      </c>
    </row>
    <row r="115" spans="1:19" s="300" customFormat="1" ht="11.15" customHeight="1" thickBot="1" x14ac:dyDescent="0.35">
      <c r="A115" s="436" t="s">
        <v>8</v>
      </c>
      <c r="B115" s="437"/>
      <c r="C115" s="437"/>
      <c r="D115" s="437"/>
      <c r="E115" s="444">
        <f>SUM(E14:E114)</f>
        <v>4331</v>
      </c>
      <c r="F115" s="446">
        <f t="shared" ref="F115:R115" si="2">SUM(F14:F114)</f>
        <v>2306</v>
      </c>
      <c r="G115" s="570">
        <f t="shared" si="2"/>
        <v>5834</v>
      </c>
      <c r="H115" s="548">
        <f t="shared" si="2"/>
        <v>3322</v>
      </c>
      <c r="I115" s="444">
        <f t="shared" si="2"/>
        <v>968</v>
      </c>
      <c r="J115" s="446">
        <f t="shared" si="2"/>
        <v>423</v>
      </c>
      <c r="K115" s="570">
        <f t="shared" si="2"/>
        <v>996</v>
      </c>
      <c r="L115" s="439">
        <f t="shared" si="2"/>
        <v>455</v>
      </c>
      <c r="M115" s="444">
        <f t="shared" si="2"/>
        <v>884</v>
      </c>
      <c r="N115" s="446">
        <f t="shared" si="2"/>
        <v>434</v>
      </c>
      <c r="O115" s="439">
        <f t="shared" si="2"/>
        <v>786</v>
      </c>
      <c r="P115" s="548">
        <f t="shared" si="2"/>
        <v>406</v>
      </c>
      <c r="Q115" s="444">
        <f t="shared" si="2"/>
        <v>11395</v>
      </c>
      <c r="R115" s="446">
        <f t="shared" si="2"/>
        <v>6840</v>
      </c>
      <c r="S115" s="441">
        <f t="shared" si="1"/>
        <v>39380</v>
      </c>
    </row>
    <row r="116" spans="1:19" ht="5.25" customHeight="1" x14ac:dyDescent="0.25">
      <c r="A116" s="44"/>
      <c r="B116" s="44"/>
      <c r="C116" s="44"/>
      <c r="D116" s="44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35"/>
      <c r="Q116" s="52"/>
      <c r="R116" s="52"/>
      <c r="S116" s="52"/>
    </row>
    <row r="117" spans="1:19" ht="11.15" customHeight="1" x14ac:dyDescent="0.25">
      <c r="A117" s="24" t="s">
        <v>315</v>
      </c>
      <c r="B117" s="24"/>
      <c r="C117" s="24"/>
      <c r="D117" s="24"/>
    </row>
    <row r="118" spans="1:19" ht="9" customHeight="1" x14ac:dyDescent="0.25">
      <c r="A118" s="24"/>
      <c r="B118" s="24"/>
      <c r="C118" s="24"/>
      <c r="D118" s="24"/>
    </row>
    <row r="119" spans="1:19" ht="9" customHeight="1" x14ac:dyDescent="0.25">
      <c r="A119" s="24"/>
      <c r="B119" s="24"/>
      <c r="C119" s="24"/>
      <c r="D119" s="24"/>
    </row>
    <row r="120" spans="1:19" ht="9" customHeight="1" x14ac:dyDescent="0.25">
      <c r="A120" s="24"/>
      <c r="B120" s="24"/>
      <c r="C120" s="24"/>
      <c r="D120" s="24"/>
    </row>
    <row r="121" spans="1:19" ht="9" customHeight="1" x14ac:dyDescent="0.25">
      <c r="A121" s="24"/>
      <c r="B121" s="24"/>
      <c r="C121" s="24"/>
      <c r="D121" s="24"/>
    </row>
    <row r="122" spans="1:19" ht="9" customHeight="1" x14ac:dyDescent="0.25">
      <c r="A122" s="24"/>
      <c r="B122" s="24"/>
      <c r="C122" s="24"/>
      <c r="D122" s="24"/>
    </row>
    <row r="123" spans="1:19" ht="9" customHeight="1" x14ac:dyDescent="0.25">
      <c r="A123" s="24"/>
      <c r="B123" s="24"/>
      <c r="C123" s="24"/>
      <c r="D123" s="24"/>
    </row>
    <row r="124" spans="1:19" ht="9" customHeight="1" x14ac:dyDescent="0.25">
      <c r="A124" s="24"/>
      <c r="B124" s="24"/>
      <c r="C124" s="24"/>
      <c r="D124" s="24"/>
    </row>
    <row r="125" spans="1:19" ht="11.15" customHeight="1" x14ac:dyDescent="0.25">
      <c r="A125" s="24"/>
      <c r="B125" s="24"/>
      <c r="C125" s="24"/>
      <c r="D125" s="24"/>
    </row>
    <row r="126" spans="1:19" ht="9" customHeight="1" x14ac:dyDescent="0.25">
      <c r="A126" s="24"/>
      <c r="B126" s="24"/>
      <c r="C126" s="24"/>
      <c r="D126" s="24"/>
    </row>
    <row r="127" spans="1:19" ht="9" customHeight="1" x14ac:dyDescent="0.25">
      <c r="A127" s="24"/>
      <c r="B127" s="24"/>
      <c r="C127" s="24"/>
      <c r="D127" s="24"/>
      <c r="G127" s="48"/>
      <c r="I127" s="48"/>
    </row>
    <row r="128" spans="1:19" ht="10" customHeight="1" x14ac:dyDescent="0.25">
      <c r="A128" s="49"/>
      <c r="B128" s="49"/>
      <c r="C128" s="49"/>
      <c r="D128" s="49"/>
      <c r="E128" s="49"/>
      <c r="F128" s="49"/>
      <c r="G128" s="49"/>
      <c r="H128" s="49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</row>
    <row r="129" spans="1:19" ht="9" customHeight="1" x14ac:dyDescent="0.25">
      <c r="A129" s="49"/>
      <c r="B129" s="49"/>
      <c r="C129" s="49"/>
      <c r="D129" s="49"/>
      <c r="E129" s="49"/>
      <c r="F129" s="49"/>
      <c r="G129" s="49"/>
      <c r="H129" s="49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</row>
    <row r="130" spans="1:19" ht="9" customHeight="1" x14ac:dyDescent="0.25">
      <c r="A130" s="49"/>
      <c r="B130" s="49"/>
      <c r="C130" s="49"/>
      <c r="D130" s="49"/>
      <c r="E130" s="49"/>
      <c r="F130" s="49"/>
      <c r="G130" s="49"/>
      <c r="H130" s="49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</row>
    <row r="131" spans="1:19" x14ac:dyDescent="0.25">
      <c r="A131" s="49"/>
      <c r="B131" s="49"/>
      <c r="C131" s="49"/>
      <c r="D131" s="49"/>
      <c r="E131" s="49"/>
      <c r="F131" s="49"/>
      <c r="G131" s="49"/>
      <c r="H131" s="49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</row>
    <row r="132" spans="1:19" ht="9" customHeight="1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</row>
    <row r="133" spans="1:19" ht="9" customHeight="1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</row>
    <row r="134" spans="1:19" ht="9" customHeight="1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</row>
    <row r="135" spans="1:19" ht="9" customHeight="1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</row>
    <row r="136" spans="1:19" ht="9" customHeight="1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</row>
    <row r="137" spans="1:19" ht="9" customHeight="1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</row>
    <row r="138" spans="1:19" ht="9" customHeight="1" x14ac:dyDescent="0.25">
      <c r="A138" s="24"/>
      <c r="B138" s="24"/>
      <c r="C138" s="24"/>
      <c r="D138" s="24"/>
    </row>
    <row r="139" spans="1:19" ht="9" customHeight="1" x14ac:dyDescent="0.25">
      <c r="A139" s="24"/>
      <c r="B139" s="24"/>
      <c r="C139" s="24"/>
      <c r="D139" s="24"/>
    </row>
    <row r="140" spans="1:19" ht="9" customHeight="1" x14ac:dyDescent="0.25">
      <c r="A140" s="24"/>
      <c r="B140" s="24"/>
      <c r="C140" s="24"/>
      <c r="D140" s="24"/>
    </row>
    <row r="141" spans="1:19" ht="9" customHeight="1" x14ac:dyDescent="0.25">
      <c r="A141" s="24"/>
      <c r="B141" s="24"/>
      <c r="C141" s="24"/>
      <c r="D141" s="24"/>
    </row>
    <row r="142" spans="1:19" ht="9" customHeight="1" x14ac:dyDescent="0.25">
      <c r="A142" s="24"/>
      <c r="B142" s="24"/>
      <c r="C142" s="24"/>
      <c r="D142" s="24"/>
    </row>
    <row r="143" spans="1:19" ht="9" customHeight="1" x14ac:dyDescent="0.25">
      <c r="A143" s="24"/>
      <c r="B143" s="24"/>
      <c r="C143" s="24"/>
      <c r="D143" s="24"/>
    </row>
    <row r="144" spans="1:19" ht="9" customHeight="1" x14ac:dyDescent="0.25">
      <c r="A144" s="24"/>
      <c r="B144" s="24"/>
      <c r="C144" s="24"/>
      <c r="D144" s="24"/>
    </row>
    <row r="145" spans="1:4" ht="9" customHeight="1" x14ac:dyDescent="0.25">
      <c r="A145" s="24"/>
      <c r="B145" s="24"/>
      <c r="C145" s="24"/>
      <c r="D145" s="24"/>
    </row>
    <row r="146" spans="1:4" ht="9" customHeight="1" x14ac:dyDescent="0.25">
      <c r="A146" s="24"/>
      <c r="B146" s="24"/>
      <c r="C146" s="24"/>
      <c r="D146" s="24"/>
    </row>
    <row r="147" spans="1:4" ht="9" customHeight="1" x14ac:dyDescent="0.25">
      <c r="A147" s="24"/>
      <c r="B147" s="24"/>
      <c r="C147" s="24"/>
      <c r="D147" s="24"/>
    </row>
    <row r="148" spans="1:4" ht="9" customHeight="1" x14ac:dyDescent="0.25">
      <c r="A148" s="24"/>
      <c r="B148" s="24"/>
      <c r="C148" s="24"/>
      <c r="D148" s="24"/>
    </row>
    <row r="149" spans="1:4" ht="9" customHeight="1" x14ac:dyDescent="0.25">
      <c r="A149" s="24"/>
      <c r="B149" s="24"/>
      <c r="C149" s="24"/>
      <c r="D149" s="24"/>
    </row>
    <row r="150" spans="1:4" ht="9" customHeight="1" x14ac:dyDescent="0.25">
      <c r="A150" s="24"/>
      <c r="B150" s="24"/>
      <c r="C150" s="24"/>
      <c r="D150" s="24"/>
    </row>
    <row r="151" spans="1:4" ht="9" customHeight="1" x14ac:dyDescent="0.25">
      <c r="A151" s="24"/>
      <c r="B151" s="24"/>
      <c r="C151" s="24"/>
      <c r="D151" s="24"/>
    </row>
    <row r="152" spans="1:4" ht="9" customHeight="1" x14ac:dyDescent="0.25">
      <c r="A152" s="24"/>
      <c r="B152" s="24"/>
      <c r="C152" s="24"/>
      <c r="D152" s="24"/>
    </row>
    <row r="153" spans="1:4" ht="9" customHeight="1" x14ac:dyDescent="0.25">
      <c r="A153" s="24"/>
      <c r="B153" s="24"/>
      <c r="C153" s="24"/>
      <c r="D153" s="24"/>
    </row>
    <row r="154" spans="1:4" ht="9" customHeight="1" x14ac:dyDescent="0.25">
      <c r="A154" s="24"/>
      <c r="B154" s="24"/>
      <c r="C154" s="24"/>
      <c r="D154" s="24"/>
    </row>
    <row r="155" spans="1:4" ht="9" customHeight="1" x14ac:dyDescent="0.25">
      <c r="A155" s="24"/>
      <c r="B155" s="24"/>
      <c r="C155" s="24"/>
      <c r="D155" s="24"/>
    </row>
    <row r="156" spans="1:4" ht="9" customHeight="1" x14ac:dyDescent="0.25">
      <c r="A156" s="24"/>
      <c r="B156" s="24"/>
      <c r="C156" s="24"/>
      <c r="D156" s="24"/>
    </row>
    <row r="157" spans="1:4" ht="9" customHeight="1" x14ac:dyDescent="0.25">
      <c r="A157" s="24"/>
      <c r="B157" s="24"/>
      <c r="C157" s="24"/>
      <c r="D157" s="24"/>
    </row>
    <row r="158" spans="1:4" ht="9" customHeight="1" x14ac:dyDescent="0.25">
      <c r="A158" s="24"/>
      <c r="B158" s="24"/>
      <c r="C158" s="24"/>
      <c r="D158" s="24"/>
    </row>
    <row r="159" spans="1:4" ht="9" customHeight="1" x14ac:dyDescent="0.25">
      <c r="A159" s="24"/>
      <c r="B159" s="24"/>
      <c r="C159" s="24"/>
      <c r="D159" s="24"/>
    </row>
    <row r="160" spans="1:4" ht="9" customHeight="1" x14ac:dyDescent="0.25">
      <c r="A160" s="24"/>
      <c r="B160" s="24"/>
      <c r="C160" s="24"/>
      <c r="D160" s="24"/>
    </row>
    <row r="161" spans="1:4" ht="9" customHeight="1" x14ac:dyDescent="0.25">
      <c r="A161" s="24"/>
      <c r="B161" s="24"/>
      <c r="C161" s="24"/>
      <c r="D161" s="24"/>
    </row>
    <row r="162" spans="1:4" ht="9" customHeight="1" x14ac:dyDescent="0.25">
      <c r="A162" s="24"/>
      <c r="B162" s="24"/>
      <c r="C162" s="24"/>
      <c r="D162" s="24"/>
    </row>
    <row r="163" spans="1:4" ht="9" customHeight="1" x14ac:dyDescent="0.25">
      <c r="A163" s="24"/>
      <c r="B163" s="24"/>
      <c r="C163" s="24"/>
      <c r="D163" s="24"/>
    </row>
    <row r="164" spans="1:4" ht="9" customHeight="1" x14ac:dyDescent="0.25">
      <c r="A164" s="24"/>
      <c r="B164" s="24"/>
      <c r="C164" s="24"/>
      <c r="D164" s="24"/>
    </row>
    <row r="165" spans="1:4" ht="9" customHeight="1" x14ac:dyDescent="0.25">
      <c r="A165" s="24"/>
      <c r="B165" s="24"/>
      <c r="C165" s="24"/>
      <c r="D165" s="24"/>
    </row>
    <row r="166" spans="1:4" ht="9" customHeight="1" x14ac:dyDescent="0.25">
      <c r="A166" s="24"/>
      <c r="B166" s="24"/>
      <c r="C166" s="24"/>
      <c r="D166" s="24"/>
    </row>
    <row r="167" spans="1:4" ht="9" customHeight="1" x14ac:dyDescent="0.25">
      <c r="A167" s="24"/>
      <c r="B167" s="24"/>
      <c r="C167" s="24"/>
      <c r="D167" s="24"/>
    </row>
    <row r="168" spans="1:4" ht="9" customHeight="1" x14ac:dyDescent="0.25">
      <c r="A168" s="24"/>
      <c r="B168" s="24"/>
      <c r="C168" s="24"/>
      <c r="D168" s="24"/>
    </row>
    <row r="169" spans="1:4" ht="9" customHeight="1" x14ac:dyDescent="0.25">
      <c r="A169" s="24"/>
      <c r="B169" s="24"/>
      <c r="C169" s="24"/>
      <c r="D169" s="24"/>
    </row>
    <row r="170" spans="1:4" ht="9" customHeight="1" x14ac:dyDescent="0.25">
      <c r="A170" s="24"/>
      <c r="B170" s="24"/>
      <c r="C170" s="24"/>
      <c r="D170" s="24"/>
    </row>
    <row r="171" spans="1:4" ht="9" customHeight="1" x14ac:dyDescent="0.25">
      <c r="A171" s="24"/>
      <c r="B171" s="24"/>
      <c r="C171" s="24"/>
      <c r="D171" s="24"/>
    </row>
    <row r="172" spans="1:4" ht="9" customHeight="1" x14ac:dyDescent="0.25">
      <c r="A172" s="24"/>
      <c r="B172" s="24"/>
      <c r="C172" s="24"/>
      <c r="D172" s="24"/>
    </row>
    <row r="173" spans="1:4" ht="9" customHeight="1" x14ac:dyDescent="0.25">
      <c r="A173" s="24"/>
      <c r="B173" s="24"/>
      <c r="C173" s="24"/>
      <c r="D173" s="24"/>
    </row>
    <row r="174" spans="1:4" ht="9" customHeight="1" x14ac:dyDescent="0.25">
      <c r="A174" s="24"/>
      <c r="B174" s="24"/>
      <c r="C174" s="24"/>
      <c r="D174" s="24"/>
    </row>
    <row r="175" spans="1:4" ht="9" customHeight="1" x14ac:dyDescent="0.25">
      <c r="A175" s="24"/>
      <c r="B175" s="24"/>
      <c r="C175" s="24"/>
      <c r="D175" s="24"/>
    </row>
    <row r="176" spans="1:4" ht="9" customHeight="1" x14ac:dyDescent="0.25">
      <c r="A176" s="24"/>
      <c r="B176" s="24"/>
      <c r="C176" s="24"/>
      <c r="D176" s="24"/>
    </row>
    <row r="177" spans="1:4" ht="9" customHeight="1" x14ac:dyDescent="0.25">
      <c r="A177" s="24"/>
      <c r="B177" s="24"/>
      <c r="C177" s="24"/>
      <c r="D177" s="24"/>
    </row>
    <row r="178" spans="1:4" ht="9" customHeight="1" x14ac:dyDescent="0.25">
      <c r="A178" s="24"/>
      <c r="B178" s="24"/>
      <c r="C178" s="24"/>
      <c r="D178" s="24"/>
    </row>
    <row r="179" spans="1:4" ht="9" customHeight="1" x14ac:dyDescent="0.25">
      <c r="A179" s="24"/>
      <c r="B179" s="24"/>
      <c r="C179" s="24"/>
      <c r="D179" s="24"/>
    </row>
    <row r="180" spans="1:4" ht="9" customHeight="1" x14ac:dyDescent="0.25">
      <c r="A180" s="24"/>
      <c r="B180" s="24"/>
      <c r="C180" s="24"/>
      <c r="D180" s="24"/>
    </row>
    <row r="181" spans="1:4" ht="9" customHeight="1" x14ac:dyDescent="0.25">
      <c r="A181" s="24"/>
      <c r="B181" s="24"/>
      <c r="C181" s="24"/>
      <c r="D181" s="24"/>
    </row>
    <row r="182" spans="1:4" ht="9" customHeight="1" x14ac:dyDescent="0.25">
      <c r="A182" s="24"/>
      <c r="B182" s="24"/>
      <c r="C182" s="24"/>
      <c r="D182" s="24"/>
    </row>
    <row r="183" spans="1:4" ht="9" customHeight="1" x14ac:dyDescent="0.25">
      <c r="A183" s="24"/>
      <c r="B183" s="24"/>
      <c r="C183" s="24"/>
      <c r="D183" s="24"/>
    </row>
    <row r="184" spans="1:4" ht="9" customHeight="1" x14ac:dyDescent="0.25">
      <c r="A184" s="24"/>
      <c r="B184" s="24"/>
      <c r="C184" s="24"/>
      <c r="D184" s="24"/>
    </row>
    <row r="185" spans="1:4" ht="9" customHeight="1" x14ac:dyDescent="0.25">
      <c r="A185" s="24"/>
      <c r="B185" s="24"/>
      <c r="C185" s="24"/>
      <c r="D185" s="24"/>
    </row>
    <row r="186" spans="1:4" ht="9" customHeight="1" x14ac:dyDescent="0.25">
      <c r="A186" s="24"/>
      <c r="B186" s="24"/>
      <c r="C186" s="24"/>
      <c r="D186" s="24"/>
    </row>
    <row r="187" spans="1:4" ht="9" customHeight="1" x14ac:dyDescent="0.25">
      <c r="A187" s="24"/>
      <c r="B187" s="24"/>
      <c r="C187" s="24"/>
      <c r="D187" s="24"/>
    </row>
    <row r="188" spans="1:4" ht="10" customHeight="1" x14ac:dyDescent="0.3">
      <c r="A188" s="23"/>
      <c r="B188" s="24"/>
      <c r="C188" s="24"/>
    </row>
    <row r="202" ht="11.15" customHeight="1" x14ac:dyDescent="0.25"/>
  </sheetData>
  <mergeCells count="19">
    <mergeCell ref="M12:N12"/>
    <mergeCell ref="O12:P12"/>
    <mergeCell ref="Q12:R12"/>
    <mergeCell ref="A8:S8"/>
    <mergeCell ref="A9:S9"/>
    <mergeCell ref="A10:S10"/>
    <mergeCell ref="A11:D11"/>
    <mergeCell ref="E11:R11"/>
    <mergeCell ref="A12:D12"/>
    <mergeCell ref="E12:F12"/>
    <mergeCell ref="G12:H12"/>
    <mergeCell ref="I12:J12"/>
    <mergeCell ref="K12:L12"/>
    <mergeCell ref="A7:S7"/>
    <mergeCell ref="A2:S2"/>
    <mergeCell ref="A3:S3"/>
    <mergeCell ref="A4:S4"/>
    <mergeCell ref="A5:S5"/>
    <mergeCell ref="A6:S6"/>
  </mergeCells>
  <printOptions horizontalCentered="1"/>
  <pageMargins left="0.31496062992125984" right="0.19685039370078741" top="0.39370078740157483" bottom="0.23622047244094491" header="0" footer="0.23622047244094491"/>
  <pageSetup firstPageNumber="16" fitToHeight="0" orientation="landscape" useFirstPageNumber="1" r:id="rId1"/>
  <headerFooter>
    <oddFooter>&amp;R&amp;P</oddFooter>
  </headerFooter>
  <rowBreaks count="2" manualBreakCount="2">
    <brk id="47" max="20" man="1"/>
    <brk id="81" max="20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syncVertical="1" syncRef="A19" transitionEvaluation="1" codeName="Hoja14">
    <pageSetUpPr fitToPage="1"/>
  </sheetPr>
  <dimension ref="A1:U202"/>
  <sheetViews>
    <sheetView showGridLines="0" view="pageBreakPreview" topLeftCell="A19" zoomScaleNormal="75" zoomScaleSheetLayoutView="100" workbookViewId="0"/>
  </sheetViews>
  <sheetFormatPr baseColWidth="10" defaultColWidth="6.7265625" defaultRowHeight="12.5" x14ac:dyDescent="0.25"/>
  <cols>
    <col min="1" max="1" width="2.453125" style="25" customWidth="1"/>
    <col min="2" max="2" width="2.81640625" style="25" customWidth="1"/>
    <col min="3" max="3" width="3.26953125" style="25" customWidth="1"/>
    <col min="4" max="4" width="4" style="25" customWidth="1"/>
    <col min="5" max="17" width="6.7265625" style="25" customWidth="1"/>
    <col min="18" max="18" width="6.7265625" style="25"/>
    <col min="19" max="19" width="6.7265625" style="25" customWidth="1"/>
    <col min="20" max="16384" width="6.7265625" style="25"/>
  </cols>
  <sheetData>
    <row r="1" spans="1:19" ht="12" customHeight="1" x14ac:dyDescent="0.25"/>
    <row r="2" spans="1:19" ht="12" customHeight="1" x14ac:dyDescent="0.25">
      <c r="A2" s="722" t="s">
        <v>62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  <c r="Q2" s="722"/>
      <c r="R2" s="722"/>
      <c r="S2" s="722"/>
    </row>
    <row r="3" spans="1:19" ht="13.5" customHeight="1" x14ac:dyDescent="0.25">
      <c r="A3" s="722" t="s">
        <v>37</v>
      </c>
      <c r="B3" s="722"/>
      <c r="C3" s="722"/>
      <c r="D3" s="722"/>
      <c r="E3" s="722"/>
      <c r="F3" s="722"/>
      <c r="G3" s="722"/>
      <c r="H3" s="722"/>
      <c r="I3" s="722"/>
      <c r="J3" s="722"/>
      <c r="K3" s="722"/>
      <c r="L3" s="722"/>
      <c r="M3" s="722"/>
      <c r="N3" s="722"/>
      <c r="O3" s="722"/>
      <c r="P3" s="722"/>
      <c r="Q3" s="722"/>
      <c r="R3" s="722"/>
      <c r="S3" s="722"/>
    </row>
    <row r="4" spans="1:19" ht="12" customHeight="1" x14ac:dyDescent="0.25">
      <c r="A4" s="723"/>
      <c r="B4" s="723"/>
      <c r="C4" s="723"/>
      <c r="D4" s="723"/>
      <c r="E4" s="723"/>
      <c r="F4" s="723"/>
      <c r="G4" s="723"/>
      <c r="H4" s="723"/>
      <c r="I4" s="723"/>
      <c r="J4" s="723"/>
      <c r="K4" s="723"/>
      <c r="L4" s="723"/>
      <c r="M4" s="723"/>
      <c r="N4" s="723"/>
      <c r="O4" s="723"/>
      <c r="P4" s="723"/>
      <c r="Q4" s="723"/>
      <c r="R4" s="723"/>
      <c r="S4" s="723"/>
    </row>
    <row r="5" spans="1:19" ht="12" customHeight="1" x14ac:dyDescent="0.25">
      <c r="A5" s="724" t="s">
        <v>302</v>
      </c>
      <c r="B5" s="724"/>
      <c r="C5" s="724"/>
      <c r="D5" s="724"/>
      <c r="E5" s="724"/>
      <c r="F5" s="724"/>
      <c r="G5" s="724"/>
      <c r="H5" s="724"/>
      <c r="I5" s="724"/>
      <c r="J5" s="724"/>
      <c r="K5" s="724"/>
      <c r="L5" s="724"/>
      <c r="M5" s="724"/>
      <c r="N5" s="724"/>
      <c r="O5" s="724"/>
      <c r="P5" s="724"/>
      <c r="Q5" s="724"/>
      <c r="R5" s="724"/>
      <c r="S5" s="724"/>
    </row>
    <row r="6" spans="1:19" ht="12" customHeight="1" x14ac:dyDescent="0.25">
      <c r="A6" s="725"/>
      <c r="B6" s="725"/>
      <c r="C6" s="725"/>
      <c r="D6" s="725"/>
      <c r="E6" s="725"/>
      <c r="F6" s="725"/>
      <c r="G6" s="725"/>
      <c r="H6" s="725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</row>
    <row r="7" spans="1:19" ht="12" customHeight="1" x14ac:dyDescent="0.25">
      <c r="A7" s="721" t="s">
        <v>38</v>
      </c>
      <c r="B7" s="721"/>
      <c r="C7" s="721"/>
      <c r="D7" s="721"/>
      <c r="E7" s="721"/>
      <c r="F7" s="721"/>
      <c r="G7" s="721"/>
      <c r="H7" s="721"/>
      <c r="I7" s="721"/>
      <c r="J7" s="721"/>
      <c r="K7" s="721"/>
      <c r="L7" s="721"/>
      <c r="M7" s="721"/>
      <c r="N7" s="721"/>
      <c r="O7" s="721"/>
      <c r="P7" s="721"/>
      <c r="Q7" s="721"/>
      <c r="R7" s="721"/>
      <c r="S7" s="721"/>
    </row>
    <row r="8" spans="1:19" ht="12" customHeight="1" x14ac:dyDescent="0.25">
      <c r="A8" s="721"/>
      <c r="B8" s="721"/>
      <c r="C8" s="721"/>
      <c r="D8" s="721"/>
      <c r="E8" s="721"/>
      <c r="F8" s="721"/>
      <c r="G8" s="721"/>
      <c r="H8" s="721"/>
      <c r="I8" s="721"/>
      <c r="J8" s="721"/>
      <c r="K8" s="721"/>
      <c r="L8" s="721"/>
      <c r="M8" s="721"/>
      <c r="N8" s="721"/>
      <c r="O8" s="721"/>
      <c r="P8" s="721"/>
      <c r="Q8" s="721"/>
      <c r="R8" s="721"/>
      <c r="S8" s="721"/>
    </row>
    <row r="9" spans="1:19" ht="12" customHeight="1" x14ac:dyDescent="0.25">
      <c r="A9" s="721"/>
      <c r="B9" s="721"/>
      <c r="C9" s="721"/>
      <c r="D9" s="721"/>
      <c r="E9" s="721"/>
      <c r="F9" s="721"/>
      <c r="G9" s="721"/>
      <c r="H9" s="721"/>
      <c r="I9" s="721"/>
      <c r="J9" s="721"/>
      <c r="K9" s="721"/>
      <c r="L9" s="721"/>
      <c r="M9" s="721"/>
      <c r="N9" s="721"/>
      <c r="O9" s="721"/>
      <c r="P9" s="721"/>
      <c r="Q9" s="721"/>
      <c r="R9" s="721"/>
      <c r="S9" s="721"/>
    </row>
    <row r="10" spans="1:19" ht="12" customHeight="1" thickBot="1" x14ac:dyDescent="0.3">
      <c r="A10" s="248"/>
      <c r="B10" s="248"/>
      <c r="C10" s="248"/>
      <c r="D10" s="248"/>
      <c r="E10" s="249">
        <v>2</v>
      </c>
      <c r="F10" s="249">
        <v>3</v>
      </c>
      <c r="G10" s="249">
        <v>4</v>
      </c>
      <c r="H10" s="249">
        <v>5</v>
      </c>
      <c r="I10" s="249">
        <v>6</v>
      </c>
      <c r="J10" s="249">
        <v>7</v>
      </c>
      <c r="K10" s="249">
        <v>8</v>
      </c>
      <c r="L10" s="249">
        <v>9</v>
      </c>
      <c r="M10" s="249">
        <v>10</v>
      </c>
      <c r="N10" s="249">
        <v>11</v>
      </c>
      <c r="O10" s="249">
        <v>12</v>
      </c>
      <c r="P10" s="249">
        <v>13</v>
      </c>
      <c r="Q10" s="249">
        <v>14</v>
      </c>
      <c r="R10" s="249">
        <v>15</v>
      </c>
      <c r="S10" s="248"/>
    </row>
    <row r="11" spans="1:19" s="23" customFormat="1" ht="11.15" customHeight="1" x14ac:dyDescent="0.3">
      <c r="A11" s="727" t="s">
        <v>39</v>
      </c>
      <c r="B11" s="728"/>
      <c r="C11" s="728"/>
      <c r="D11" s="728"/>
      <c r="E11" s="729" t="s">
        <v>61</v>
      </c>
      <c r="F11" s="731"/>
      <c r="G11" s="731"/>
      <c r="H11" s="731"/>
      <c r="I11" s="731"/>
      <c r="J11" s="731"/>
      <c r="K11" s="731"/>
      <c r="L11" s="731"/>
      <c r="M11" s="731"/>
      <c r="N11" s="731"/>
      <c r="O11" s="731"/>
      <c r="P11" s="731"/>
      <c r="Q11" s="731"/>
      <c r="R11" s="730"/>
      <c r="S11" s="27"/>
    </row>
    <row r="12" spans="1:19" s="23" customFormat="1" ht="11.15" customHeight="1" x14ac:dyDescent="0.3">
      <c r="A12" s="734" t="s">
        <v>42</v>
      </c>
      <c r="B12" s="735"/>
      <c r="C12" s="735"/>
      <c r="D12" s="735"/>
      <c r="E12" s="740" t="s">
        <v>44</v>
      </c>
      <c r="F12" s="741"/>
      <c r="G12" s="743" t="s">
        <v>45</v>
      </c>
      <c r="H12" s="743"/>
      <c r="I12" s="740" t="s">
        <v>46</v>
      </c>
      <c r="J12" s="741"/>
      <c r="K12" s="743" t="s">
        <v>47</v>
      </c>
      <c r="L12" s="744"/>
      <c r="M12" s="740" t="s">
        <v>48</v>
      </c>
      <c r="N12" s="741"/>
      <c r="O12" s="742" t="s">
        <v>49</v>
      </c>
      <c r="P12" s="743"/>
      <c r="Q12" s="740" t="s">
        <v>50</v>
      </c>
      <c r="R12" s="741"/>
      <c r="S12" s="412" t="s">
        <v>8</v>
      </c>
    </row>
    <row r="13" spans="1:19" s="23" customFormat="1" ht="11.15" customHeight="1" thickBot="1" x14ac:dyDescent="0.35">
      <c r="A13" s="28"/>
      <c r="B13" s="29"/>
      <c r="C13" s="29"/>
      <c r="D13" s="29"/>
      <c r="E13" s="476" t="s">
        <v>51</v>
      </c>
      <c r="F13" s="477" t="s">
        <v>52</v>
      </c>
      <c r="G13" s="415" t="s">
        <v>51</v>
      </c>
      <c r="H13" s="416" t="s">
        <v>52</v>
      </c>
      <c r="I13" s="476" t="s">
        <v>51</v>
      </c>
      <c r="J13" s="477" t="s">
        <v>52</v>
      </c>
      <c r="K13" s="415" t="s">
        <v>51</v>
      </c>
      <c r="L13" s="415" t="s">
        <v>52</v>
      </c>
      <c r="M13" s="476" t="s">
        <v>51</v>
      </c>
      <c r="N13" s="477" t="s">
        <v>52</v>
      </c>
      <c r="O13" s="415" t="s">
        <v>51</v>
      </c>
      <c r="P13" s="416" t="s">
        <v>52</v>
      </c>
      <c r="Q13" s="476" t="s">
        <v>51</v>
      </c>
      <c r="R13" s="477" t="s">
        <v>52</v>
      </c>
      <c r="S13" s="32"/>
    </row>
    <row r="14" spans="1:19" ht="11.15" customHeight="1" x14ac:dyDescent="0.25">
      <c r="A14" s="33" t="s">
        <v>53</v>
      </c>
      <c r="B14" s="24">
        <v>0</v>
      </c>
      <c r="C14" s="34" t="s">
        <v>54</v>
      </c>
      <c r="D14" s="24"/>
      <c r="E14" s="307">
        <v>0</v>
      </c>
      <c r="F14" s="308">
        <v>0</v>
      </c>
      <c r="G14" s="194">
        <v>0</v>
      </c>
      <c r="H14" s="221">
        <v>0</v>
      </c>
      <c r="I14" s="307">
        <v>0</v>
      </c>
      <c r="J14" s="308">
        <v>0</v>
      </c>
      <c r="K14" s="194">
        <v>0</v>
      </c>
      <c r="L14" s="194">
        <v>0</v>
      </c>
      <c r="M14" s="307">
        <v>0</v>
      </c>
      <c r="N14" s="308">
        <v>0</v>
      </c>
      <c r="O14" s="194">
        <v>0</v>
      </c>
      <c r="P14" s="221">
        <v>0</v>
      </c>
      <c r="Q14" s="307">
        <v>0</v>
      </c>
      <c r="R14" s="308">
        <v>0</v>
      </c>
      <c r="S14" s="192">
        <f t="shared" ref="S14:S45" si="0">SUM(E14:R14)</f>
        <v>0</v>
      </c>
    </row>
    <row r="15" spans="1:19" ht="10" customHeight="1" x14ac:dyDescent="0.25">
      <c r="A15" s="37"/>
      <c r="B15" s="38">
        <v>1</v>
      </c>
      <c r="C15" s="38"/>
      <c r="D15" s="38"/>
      <c r="E15" s="309">
        <v>0</v>
      </c>
      <c r="F15" s="310">
        <v>1</v>
      </c>
      <c r="G15" s="190">
        <v>0</v>
      </c>
      <c r="H15" s="222">
        <v>0</v>
      </c>
      <c r="I15" s="309">
        <v>0</v>
      </c>
      <c r="J15" s="310">
        <v>0</v>
      </c>
      <c r="K15" s="190">
        <v>0</v>
      </c>
      <c r="L15" s="190">
        <v>0</v>
      </c>
      <c r="M15" s="309">
        <v>0</v>
      </c>
      <c r="N15" s="310">
        <v>0</v>
      </c>
      <c r="O15" s="190">
        <v>0</v>
      </c>
      <c r="P15" s="222">
        <v>0</v>
      </c>
      <c r="Q15" s="309">
        <v>0</v>
      </c>
      <c r="R15" s="310">
        <v>0</v>
      </c>
      <c r="S15" s="188">
        <f t="shared" si="0"/>
        <v>1</v>
      </c>
    </row>
    <row r="16" spans="1:19" ht="11.15" customHeight="1" x14ac:dyDescent="0.25">
      <c r="A16" s="40"/>
      <c r="B16" s="24">
        <v>2</v>
      </c>
      <c r="C16" s="24"/>
      <c r="D16" s="24"/>
      <c r="E16" s="307">
        <v>0</v>
      </c>
      <c r="F16" s="308">
        <v>0</v>
      </c>
      <c r="G16" s="194">
        <v>0</v>
      </c>
      <c r="H16" s="221">
        <v>0</v>
      </c>
      <c r="I16" s="307">
        <v>0</v>
      </c>
      <c r="J16" s="308">
        <v>0</v>
      </c>
      <c r="K16" s="194">
        <v>0</v>
      </c>
      <c r="L16" s="194">
        <v>0</v>
      </c>
      <c r="M16" s="307">
        <v>0</v>
      </c>
      <c r="N16" s="308">
        <v>0</v>
      </c>
      <c r="O16" s="194">
        <v>0</v>
      </c>
      <c r="P16" s="221">
        <v>0</v>
      </c>
      <c r="Q16" s="307">
        <v>0</v>
      </c>
      <c r="R16" s="308">
        <v>0</v>
      </c>
      <c r="S16" s="192">
        <f t="shared" si="0"/>
        <v>0</v>
      </c>
    </row>
    <row r="17" spans="1:21" ht="11.15" customHeight="1" x14ac:dyDescent="0.25">
      <c r="A17" s="37"/>
      <c r="B17" s="38">
        <v>3</v>
      </c>
      <c r="C17" s="38"/>
      <c r="D17" s="38"/>
      <c r="E17" s="309">
        <v>1</v>
      </c>
      <c r="F17" s="310">
        <v>1</v>
      </c>
      <c r="G17" s="190">
        <v>0</v>
      </c>
      <c r="H17" s="222">
        <v>1</v>
      </c>
      <c r="I17" s="309">
        <v>0</v>
      </c>
      <c r="J17" s="310">
        <v>1</v>
      </c>
      <c r="K17" s="190">
        <v>0</v>
      </c>
      <c r="L17" s="190">
        <v>0</v>
      </c>
      <c r="M17" s="309">
        <v>0</v>
      </c>
      <c r="N17" s="310">
        <v>0</v>
      </c>
      <c r="O17" s="190">
        <v>0</v>
      </c>
      <c r="P17" s="222">
        <v>0</v>
      </c>
      <c r="Q17" s="309">
        <v>0</v>
      </c>
      <c r="R17" s="310">
        <v>0</v>
      </c>
      <c r="S17" s="188">
        <f t="shared" si="0"/>
        <v>4</v>
      </c>
    </row>
    <row r="18" spans="1:21" ht="11.15" customHeight="1" x14ac:dyDescent="0.25">
      <c r="A18" s="40"/>
      <c r="B18" s="24">
        <v>4</v>
      </c>
      <c r="C18" s="24"/>
      <c r="D18" s="24"/>
      <c r="E18" s="307">
        <v>1</v>
      </c>
      <c r="F18" s="308">
        <v>1</v>
      </c>
      <c r="G18" s="194">
        <v>0</v>
      </c>
      <c r="H18" s="221">
        <v>1</v>
      </c>
      <c r="I18" s="307">
        <v>0</v>
      </c>
      <c r="J18" s="308">
        <v>0</v>
      </c>
      <c r="K18" s="194">
        <v>0</v>
      </c>
      <c r="L18" s="194">
        <v>0</v>
      </c>
      <c r="M18" s="307">
        <v>1</v>
      </c>
      <c r="N18" s="308">
        <v>0</v>
      </c>
      <c r="O18" s="194">
        <v>0</v>
      </c>
      <c r="P18" s="221">
        <v>0</v>
      </c>
      <c r="Q18" s="307">
        <v>0</v>
      </c>
      <c r="R18" s="308">
        <v>0</v>
      </c>
      <c r="S18" s="192">
        <f t="shared" si="0"/>
        <v>4</v>
      </c>
    </row>
    <row r="19" spans="1:21" ht="11.15" customHeight="1" x14ac:dyDescent="0.25">
      <c r="A19" s="37"/>
      <c r="B19" s="38">
        <v>5</v>
      </c>
      <c r="C19" s="38"/>
      <c r="D19" s="38"/>
      <c r="E19" s="309">
        <v>0</v>
      </c>
      <c r="F19" s="310">
        <v>2</v>
      </c>
      <c r="G19" s="190">
        <v>0</v>
      </c>
      <c r="H19" s="222">
        <v>1</v>
      </c>
      <c r="I19" s="309">
        <v>0</v>
      </c>
      <c r="J19" s="310">
        <v>0</v>
      </c>
      <c r="K19" s="190">
        <v>0</v>
      </c>
      <c r="L19" s="190">
        <v>0</v>
      </c>
      <c r="M19" s="309">
        <v>0</v>
      </c>
      <c r="N19" s="310">
        <v>0</v>
      </c>
      <c r="O19" s="190">
        <v>0</v>
      </c>
      <c r="P19" s="222">
        <v>1</v>
      </c>
      <c r="Q19" s="309">
        <v>0</v>
      </c>
      <c r="R19" s="310">
        <v>0</v>
      </c>
      <c r="S19" s="188">
        <f t="shared" si="0"/>
        <v>4</v>
      </c>
    </row>
    <row r="20" spans="1:21" ht="11.15" customHeight="1" x14ac:dyDescent="0.25">
      <c r="A20" s="40"/>
      <c r="B20" s="24">
        <v>6</v>
      </c>
      <c r="C20" s="24"/>
      <c r="D20" s="24"/>
      <c r="E20" s="307">
        <v>0</v>
      </c>
      <c r="F20" s="308">
        <v>0</v>
      </c>
      <c r="G20" s="194">
        <v>1</v>
      </c>
      <c r="H20" s="221">
        <v>0</v>
      </c>
      <c r="I20" s="307">
        <v>0</v>
      </c>
      <c r="J20" s="308">
        <v>0</v>
      </c>
      <c r="K20" s="194">
        <v>0</v>
      </c>
      <c r="L20" s="194">
        <v>0</v>
      </c>
      <c r="M20" s="307">
        <v>0</v>
      </c>
      <c r="N20" s="308">
        <v>0</v>
      </c>
      <c r="O20" s="194">
        <v>0</v>
      </c>
      <c r="P20" s="221">
        <v>0</v>
      </c>
      <c r="Q20" s="307">
        <v>0</v>
      </c>
      <c r="R20" s="308">
        <v>0</v>
      </c>
      <c r="S20" s="192">
        <f t="shared" si="0"/>
        <v>1</v>
      </c>
    </row>
    <row r="21" spans="1:21" ht="11.15" customHeight="1" x14ac:dyDescent="0.25">
      <c r="A21" s="37"/>
      <c r="B21" s="38">
        <v>7</v>
      </c>
      <c r="C21" s="38"/>
      <c r="D21" s="38"/>
      <c r="E21" s="309">
        <v>1</v>
      </c>
      <c r="F21" s="310">
        <v>0</v>
      </c>
      <c r="G21" s="190">
        <v>2</v>
      </c>
      <c r="H21" s="222">
        <v>0</v>
      </c>
      <c r="I21" s="309">
        <v>0</v>
      </c>
      <c r="J21" s="310">
        <v>0</v>
      </c>
      <c r="K21" s="190">
        <v>0</v>
      </c>
      <c r="L21" s="190">
        <v>0</v>
      </c>
      <c r="M21" s="309">
        <v>0</v>
      </c>
      <c r="N21" s="310">
        <v>0</v>
      </c>
      <c r="O21" s="190">
        <v>0</v>
      </c>
      <c r="P21" s="222">
        <v>1</v>
      </c>
      <c r="Q21" s="309">
        <v>0</v>
      </c>
      <c r="R21" s="310">
        <v>0</v>
      </c>
      <c r="S21" s="188">
        <f t="shared" si="0"/>
        <v>4</v>
      </c>
    </row>
    <row r="22" spans="1:21" ht="11.15" customHeight="1" x14ac:dyDescent="0.25">
      <c r="A22" s="40"/>
      <c r="B22" s="24">
        <v>8</v>
      </c>
      <c r="C22" s="24"/>
      <c r="D22" s="24"/>
      <c r="E22" s="307">
        <v>0</v>
      </c>
      <c r="F22" s="308">
        <v>0</v>
      </c>
      <c r="G22" s="194">
        <v>0</v>
      </c>
      <c r="H22" s="221">
        <v>0</v>
      </c>
      <c r="I22" s="307">
        <v>0</v>
      </c>
      <c r="J22" s="308">
        <v>0</v>
      </c>
      <c r="K22" s="194">
        <v>0</v>
      </c>
      <c r="L22" s="194">
        <v>0</v>
      </c>
      <c r="M22" s="307">
        <v>0</v>
      </c>
      <c r="N22" s="308">
        <v>0</v>
      </c>
      <c r="O22" s="194">
        <v>0</v>
      </c>
      <c r="P22" s="221">
        <v>0</v>
      </c>
      <c r="Q22" s="307">
        <v>0</v>
      </c>
      <c r="R22" s="308">
        <v>1</v>
      </c>
      <c r="S22" s="192">
        <f t="shared" si="0"/>
        <v>1</v>
      </c>
    </row>
    <row r="23" spans="1:21" ht="11.15" customHeight="1" x14ac:dyDescent="0.25">
      <c r="A23" s="37"/>
      <c r="B23" s="38">
        <v>9</v>
      </c>
      <c r="C23" s="38"/>
      <c r="D23" s="38"/>
      <c r="E23" s="309">
        <v>2</v>
      </c>
      <c r="F23" s="310">
        <v>1</v>
      </c>
      <c r="G23" s="190">
        <v>0</v>
      </c>
      <c r="H23" s="222">
        <v>0</v>
      </c>
      <c r="I23" s="309">
        <v>0</v>
      </c>
      <c r="J23" s="310">
        <v>0</v>
      </c>
      <c r="K23" s="190">
        <v>0</v>
      </c>
      <c r="L23" s="190">
        <v>0</v>
      </c>
      <c r="M23" s="309">
        <v>0</v>
      </c>
      <c r="N23" s="310">
        <v>0</v>
      </c>
      <c r="O23" s="190">
        <v>0</v>
      </c>
      <c r="P23" s="222">
        <v>0</v>
      </c>
      <c r="Q23" s="309">
        <v>0</v>
      </c>
      <c r="R23" s="310">
        <v>1</v>
      </c>
      <c r="S23" s="188">
        <f t="shared" si="0"/>
        <v>4</v>
      </c>
    </row>
    <row r="24" spans="1:21" ht="11.15" customHeight="1" x14ac:dyDescent="0.25">
      <c r="A24" s="40"/>
      <c r="B24" s="24">
        <v>10</v>
      </c>
      <c r="C24" s="24"/>
      <c r="D24" s="24"/>
      <c r="E24" s="307">
        <v>2</v>
      </c>
      <c r="F24" s="308">
        <v>0</v>
      </c>
      <c r="G24" s="194">
        <v>0</v>
      </c>
      <c r="H24" s="221">
        <v>1</v>
      </c>
      <c r="I24" s="307">
        <v>0</v>
      </c>
      <c r="J24" s="308">
        <v>0</v>
      </c>
      <c r="K24" s="194">
        <v>0</v>
      </c>
      <c r="L24" s="194">
        <v>0</v>
      </c>
      <c r="M24" s="307">
        <v>0</v>
      </c>
      <c r="N24" s="308">
        <v>0</v>
      </c>
      <c r="O24" s="194">
        <v>0</v>
      </c>
      <c r="P24" s="221">
        <v>0</v>
      </c>
      <c r="Q24" s="307">
        <v>0</v>
      </c>
      <c r="R24" s="308">
        <v>0</v>
      </c>
      <c r="S24" s="192">
        <f t="shared" si="0"/>
        <v>3</v>
      </c>
    </row>
    <row r="25" spans="1:21" ht="10" customHeight="1" x14ac:dyDescent="0.25">
      <c r="A25" s="37"/>
      <c r="B25" s="38">
        <v>11</v>
      </c>
      <c r="C25" s="38"/>
      <c r="D25" s="38"/>
      <c r="E25" s="309">
        <v>0</v>
      </c>
      <c r="F25" s="310">
        <v>1</v>
      </c>
      <c r="G25" s="190">
        <v>0</v>
      </c>
      <c r="H25" s="222">
        <v>1</v>
      </c>
      <c r="I25" s="309">
        <v>0</v>
      </c>
      <c r="J25" s="310">
        <v>0</v>
      </c>
      <c r="K25" s="190">
        <v>0</v>
      </c>
      <c r="L25" s="190">
        <v>0</v>
      </c>
      <c r="M25" s="309">
        <v>0</v>
      </c>
      <c r="N25" s="310">
        <v>0</v>
      </c>
      <c r="O25" s="190">
        <v>0</v>
      </c>
      <c r="P25" s="222">
        <v>0</v>
      </c>
      <c r="Q25" s="309">
        <v>0</v>
      </c>
      <c r="R25" s="310">
        <v>0</v>
      </c>
      <c r="S25" s="188">
        <f t="shared" si="0"/>
        <v>2</v>
      </c>
    </row>
    <row r="26" spans="1:21" ht="10" customHeight="1" x14ac:dyDescent="0.25">
      <c r="A26" s="40"/>
      <c r="B26" s="24">
        <v>12</v>
      </c>
      <c r="C26" s="24"/>
      <c r="D26" s="24"/>
      <c r="E26" s="307">
        <v>0</v>
      </c>
      <c r="F26" s="308">
        <v>1</v>
      </c>
      <c r="G26" s="194">
        <v>0</v>
      </c>
      <c r="H26" s="221">
        <v>1</v>
      </c>
      <c r="I26" s="307">
        <v>0</v>
      </c>
      <c r="J26" s="308">
        <v>0</v>
      </c>
      <c r="K26" s="194">
        <v>0</v>
      </c>
      <c r="L26" s="194">
        <v>1</v>
      </c>
      <c r="M26" s="307">
        <v>0</v>
      </c>
      <c r="N26" s="308">
        <v>0</v>
      </c>
      <c r="O26" s="194">
        <v>0</v>
      </c>
      <c r="P26" s="221">
        <v>0</v>
      </c>
      <c r="Q26" s="307">
        <v>0</v>
      </c>
      <c r="R26" s="308">
        <v>0</v>
      </c>
      <c r="S26" s="192">
        <f t="shared" si="0"/>
        <v>3</v>
      </c>
    </row>
    <row r="27" spans="1:21" ht="10" customHeight="1" x14ac:dyDescent="0.25">
      <c r="A27" s="37"/>
      <c r="B27" s="38">
        <v>13</v>
      </c>
      <c r="C27" s="38"/>
      <c r="D27" s="38"/>
      <c r="E27" s="309">
        <v>0</v>
      </c>
      <c r="F27" s="310">
        <v>1</v>
      </c>
      <c r="G27" s="190">
        <v>1</v>
      </c>
      <c r="H27" s="222">
        <v>0</v>
      </c>
      <c r="I27" s="309">
        <v>0</v>
      </c>
      <c r="J27" s="310">
        <v>0</v>
      </c>
      <c r="K27" s="190">
        <v>0</v>
      </c>
      <c r="L27" s="190">
        <v>0</v>
      </c>
      <c r="M27" s="309">
        <v>0</v>
      </c>
      <c r="N27" s="310">
        <v>0</v>
      </c>
      <c r="O27" s="190">
        <v>0</v>
      </c>
      <c r="P27" s="222">
        <v>0</v>
      </c>
      <c r="Q27" s="309">
        <v>0</v>
      </c>
      <c r="R27" s="310">
        <v>1</v>
      </c>
      <c r="S27" s="188">
        <f t="shared" si="0"/>
        <v>3</v>
      </c>
    </row>
    <row r="28" spans="1:21" ht="10" customHeight="1" x14ac:dyDescent="0.25">
      <c r="A28" s="40"/>
      <c r="B28" s="24">
        <v>14</v>
      </c>
      <c r="C28" s="24"/>
      <c r="D28" s="24"/>
      <c r="E28" s="307">
        <v>0</v>
      </c>
      <c r="F28" s="308">
        <v>0</v>
      </c>
      <c r="G28" s="194">
        <v>0</v>
      </c>
      <c r="H28" s="221">
        <v>0</v>
      </c>
      <c r="I28" s="307">
        <v>0</v>
      </c>
      <c r="J28" s="308">
        <v>0</v>
      </c>
      <c r="K28" s="194">
        <v>0</v>
      </c>
      <c r="L28" s="194">
        <v>0</v>
      </c>
      <c r="M28" s="307">
        <v>0</v>
      </c>
      <c r="N28" s="308">
        <v>0</v>
      </c>
      <c r="O28" s="194">
        <v>0</v>
      </c>
      <c r="P28" s="221">
        <v>0</v>
      </c>
      <c r="Q28" s="307">
        <v>0</v>
      </c>
      <c r="R28" s="308">
        <v>2</v>
      </c>
      <c r="S28" s="192">
        <f t="shared" si="0"/>
        <v>2</v>
      </c>
    </row>
    <row r="29" spans="1:21" ht="10" customHeight="1" x14ac:dyDescent="0.25">
      <c r="A29" s="37"/>
      <c r="B29" s="38">
        <v>15</v>
      </c>
      <c r="C29" s="38"/>
      <c r="D29" s="38"/>
      <c r="E29" s="309">
        <v>0</v>
      </c>
      <c r="F29" s="310">
        <v>0</v>
      </c>
      <c r="G29" s="190">
        <v>0</v>
      </c>
      <c r="H29" s="222">
        <v>2</v>
      </c>
      <c r="I29" s="309">
        <v>0</v>
      </c>
      <c r="J29" s="310">
        <v>0</v>
      </c>
      <c r="K29" s="190">
        <v>0</v>
      </c>
      <c r="L29" s="190">
        <v>0</v>
      </c>
      <c r="M29" s="309">
        <v>0</v>
      </c>
      <c r="N29" s="310">
        <v>0</v>
      </c>
      <c r="O29" s="190">
        <v>0</v>
      </c>
      <c r="P29" s="222">
        <v>0</v>
      </c>
      <c r="Q29" s="309">
        <v>0</v>
      </c>
      <c r="R29" s="310">
        <v>1</v>
      </c>
      <c r="S29" s="188">
        <f t="shared" si="0"/>
        <v>3</v>
      </c>
    </row>
    <row r="30" spans="1:21" ht="10" customHeight="1" x14ac:dyDescent="0.25">
      <c r="A30" s="40"/>
      <c r="B30" s="24">
        <v>16</v>
      </c>
      <c r="C30" s="24"/>
      <c r="D30" s="24"/>
      <c r="E30" s="307">
        <v>0</v>
      </c>
      <c r="F30" s="308">
        <v>0</v>
      </c>
      <c r="G30" s="194">
        <v>1</v>
      </c>
      <c r="H30" s="221">
        <v>0</v>
      </c>
      <c r="I30" s="307">
        <v>0</v>
      </c>
      <c r="J30" s="308">
        <v>0</v>
      </c>
      <c r="K30" s="194">
        <v>0</v>
      </c>
      <c r="L30" s="194">
        <v>0</v>
      </c>
      <c r="M30" s="307">
        <v>0</v>
      </c>
      <c r="N30" s="308">
        <v>0</v>
      </c>
      <c r="O30" s="194">
        <v>0</v>
      </c>
      <c r="P30" s="221">
        <v>0</v>
      </c>
      <c r="Q30" s="307">
        <v>0</v>
      </c>
      <c r="R30" s="308">
        <v>1</v>
      </c>
      <c r="S30" s="192">
        <f t="shared" si="0"/>
        <v>2</v>
      </c>
      <c r="U30" s="35"/>
    </row>
    <row r="31" spans="1:21" ht="10" customHeight="1" x14ac:dyDescent="0.25">
      <c r="A31" s="37"/>
      <c r="B31" s="38">
        <v>17</v>
      </c>
      <c r="C31" s="38"/>
      <c r="D31" s="38"/>
      <c r="E31" s="309">
        <v>2</v>
      </c>
      <c r="F31" s="310">
        <v>0</v>
      </c>
      <c r="G31" s="190">
        <v>0</v>
      </c>
      <c r="H31" s="222">
        <v>1</v>
      </c>
      <c r="I31" s="309">
        <v>0</v>
      </c>
      <c r="J31" s="310">
        <v>0</v>
      </c>
      <c r="K31" s="190">
        <v>0</v>
      </c>
      <c r="L31" s="190">
        <v>0</v>
      </c>
      <c r="M31" s="309">
        <v>0</v>
      </c>
      <c r="N31" s="310">
        <v>0</v>
      </c>
      <c r="O31" s="190">
        <v>0</v>
      </c>
      <c r="P31" s="222">
        <v>0</v>
      </c>
      <c r="Q31" s="309">
        <v>0</v>
      </c>
      <c r="R31" s="310">
        <v>1</v>
      </c>
      <c r="S31" s="188">
        <f t="shared" si="0"/>
        <v>4</v>
      </c>
    </row>
    <row r="32" spans="1:21" ht="10" customHeight="1" x14ac:dyDescent="0.25">
      <c r="A32" s="40"/>
      <c r="B32" s="24">
        <v>18</v>
      </c>
      <c r="C32" s="24"/>
      <c r="D32" s="24"/>
      <c r="E32" s="307">
        <v>5</v>
      </c>
      <c r="F32" s="308">
        <v>0</v>
      </c>
      <c r="G32" s="194">
        <v>0</v>
      </c>
      <c r="H32" s="221">
        <v>6</v>
      </c>
      <c r="I32" s="307">
        <v>1</v>
      </c>
      <c r="J32" s="308">
        <v>0</v>
      </c>
      <c r="K32" s="194">
        <v>0</v>
      </c>
      <c r="L32" s="194">
        <v>0</v>
      </c>
      <c r="M32" s="307">
        <v>0</v>
      </c>
      <c r="N32" s="308">
        <v>0</v>
      </c>
      <c r="O32" s="194">
        <v>0</v>
      </c>
      <c r="P32" s="221">
        <v>0</v>
      </c>
      <c r="Q32" s="307">
        <v>0</v>
      </c>
      <c r="R32" s="308">
        <v>0</v>
      </c>
      <c r="S32" s="192">
        <f t="shared" si="0"/>
        <v>12</v>
      </c>
    </row>
    <row r="33" spans="1:19" ht="10" customHeight="1" x14ac:dyDescent="0.25">
      <c r="A33" s="37"/>
      <c r="B33" s="38">
        <v>19</v>
      </c>
      <c r="C33" s="38"/>
      <c r="D33" s="38"/>
      <c r="E33" s="309">
        <v>6</v>
      </c>
      <c r="F33" s="310">
        <v>2</v>
      </c>
      <c r="G33" s="190">
        <v>8</v>
      </c>
      <c r="H33" s="222">
        <v>6</v>
      </c>
      <c r="I33" s="309">
        <v>0</v>
      </c>
      <c r="J33" s="310">
        <v>0</v>
      </c>
      <c r="K33" s="190">
        <v>0</v>
      </c>
      <c r="L33" s="190">
        <v>0</v>
      </c>
      <c r="M33" s="309">
        <v>0</v>
      </c>
      <c r="N33" s="310">
        <v>0</v>
      </c>
      <c r="O33" s="190">
        <v>0</v>
      </c>
      <c r="P33" s="222">
        <v>0</v>
      </c>
      <c r="Q33" s="309">
        <v>1</v>
      </c>
      <c r="R33" s="310">
        <v>0</v>
      </c>
      <c r="S33" s="188">
        <f t="shared" si="0"/>
        <v>23</v>
      </c>
    </row>
    <row r="34" spans="1:19" ht="10" customHeight="1" x14ac:dyDescent="0.25">
      <c r="A34" s="40"/>
      <c r="B34" s="24">
        <v>20</v>
      </c>
      <c r="C34" s="24"/>
      <c r="D34" s="24"/>
      <c r="E34" s="307">
        <v>14</v>
      </c>
      <c r="F34" s="308">
        <v>3</v>
      </c>
      <c r="G34" s="194">
        <v>19</v>
      </c>
      <c r="H34" s="221">
        <v>1</v>
      </c>
      <c r="I34" s="307">
        <v>0</v>
      </c>
      <c r="J34" s="308">
        <v>1</v>
      </c>
      <c r="K34" s="194">
        <v>1</v>
      </c>
      <c r="L34" s="194">
        <v>0</v>
      </c>
      <c r="M34" s="307">
        <v>0</v>
      </c>
      <c r="N34" s="308">
        <v>0</v>
      </c>
      <c r="O34" s="194">
        <v>0</v>
      </c>
      <c r="P34" s="221">
        <v>0</v>
      </c>
      <c r="Q34" s="307">
        <v>0</v>
      </c>
      <c r="R34" s="308">
        <v>1</v>
      </c>
      <c r="S34" s="192">
        <f t="shared" si="0"/>
        <v>40</v>
      </c>
    </row>
    <row r="35" spans="1:19" ht="10" customHeight="1" x14ac:dyDescent="0.25">
      <c r="A35" s="37"/>
      <c r="B35" s="38">
        <v>21</v>
      </c>
      <c r="C35" s="38"/>
      <c r="D35" s="38"/>
      <c r="E35" s="309">
        <v>9</v>
      </c>
      <c r="F35" s="310">
        <v>12</v>
      </c>
      <c r="G35" s="190">
        <v>19</v>
      </c>
      <c r="H35" s="222">
        <v>11</v>
      </c>
      <c r="I35" s="309">
        <v>0</v>
      </c>
      <c r="J35" s="310">
        <v>0</v>
      </c>
      <c r="K35" s="190">
        <v>2</v>
      </c>
      <c r="L35" s="190">
        <v>0</v>
      </c>
      <c r="M35" s="309">
        <v>0</v>
      </c>
      <c r="N35" s="310">
        <v>0</v>
      </c>
      <c r="O35" s="190">
        <v>0</v>
      </c>
      <c r="P35" s="222">
        <v>0</v>
      </c>
      <c r="Q35" s="309">
        <v>0</v>
      </c>
      <c r="R35" s="310">
        <v>2</v>
      </c>
      <c r="S35" s="188">
        <f t="shared" si="0"/>
        <v>55</v>
      </c>
    </row>
    <row r="36" spans="1:19" ht="10" customHeight="1" x14ac:dyDescent="0.25">
      <c r="A36" s="40"/>
      <c r="B36" s="24">
        <v>22</v>
      </c>
      <c r="C36" s="24"/>
      <c r="D36" s="24"/>
      <c r="E36" s="307">
        <v>5</v>
      </c>
      <c r="F36" s="308">
        <v>8</v>
      </c>
      <c r="G36" s="194">
        <v>25</v>
      </c>
      <c r="H36" s="221">
        <v>7</v>
      </c>
      <c r="I36" s="307">
        <v>3</v>
      </c>
      <c r="J36" s="308">
        <v>0</v>
      </c>
      <c r="K36" s="194">
        <v>0</v>
      </c>
      <c r="L36" s="194">
        <v>1</v>
      </c>
      <c r="M36" s="307">
        <v>0</v>
      </c>
      <c r="N36" s="308">
        <v>0</v>
      </c>
      <c r="O36" s="194">
        <v>0</v>
      </c>
      <c r="P36" s="221">
        <v>0</v>
      </c>
      <c r="Q36" s="307">
        <v>0</v>
      </c>
      <c r="R36" s="308">
        <v>0</v>
      </c>
      <c r="S36" s="192">
        <f t="shared" si="0"/>
        <v>49</v>
      </c>
    </row>
    <row r="37" spans="1:19" ht="10" customHeight="1" x14ac:dyDescent="0.25">
      <c r="A37" s="37"/>
      <c r="B37" s="38">
        <v>23</v>
      </c>
      <c r="C37" s="38"/>
      <c r="D37" s="38"/>
      <c r="E37" s="309">
        <v>14</v>
      </c>
      <c r="F37" s="310">
        <v>12</v>
      </c>
      <c r="G37" s="190">
        <v>25</v>
      </c>
      <c r="H37" s="222">
        <v>15</v>
      </c>
      <c r="I37" s="309">
        <v>3</v>
      </c>
      <c r="J37" s="310">
        <v>0</v>
      </c>
      <c r="K37" s="190">
        <v>3</v>
      </c>
      <c r="L37" s="190">
        <v>0</v>
      </c>
      <c r="M37" s="309">
        <v>1</v>
      </c>
      <c r="N37" s="310">
        <v>1</v>
      </c>
      <c r="O37" s="190">
        <v>0</v>
      </c>
      <c r="P37" s="222">
        <v>0</v>
      </c>
      <c r="Q37" s="309">
        <v>0</v>
      </c>
      <c r="R37" s="310">
        <v>0</v>
      </c>
      <c r="S37" s="188">
        <f t="shared" si="0"/>
        <v>74</v>
      </c>
    </row>
    <row r="38" spans="1:19" ht="10" customHeight="1" x14ac:dyDescent="0.25">
      <c r="A38" s="40"/>
      <c r="B38" s="24">
        <v>24</v>
      </c>
      <c r="C38" s="24"/>
      <c r="D38" s="24"/>
      <c r="E38" s="307">
        <v>28</v>
      </c>
      <c r="F38" s="308">
        <v>13</v>
      </c>
      <c r="G38" s="194">
        <v>38</v>
      </c>
      <c r="H38" s="221">
        <v>9</v>
      </c>
      <c r="I38" s="307">
        <v>1</v>
      </c>
      <c r="J38" s="308">
        <v>2</v>
      </c>
      <c r="K38" s="194">
        <v>3</v>
      </c>
      <c r="L38" s="194">
        <v>1</v>
      </c>
      <c r="M38" s="307">
        <v>2</v>
      </c>
      <c r="N38" s="308">
        <v>0</v>
      </c>
      <c r="O38" s="194">
        <v>0</v>
      </c>
      <c r="P38" s="221">
        <v>0</v>
      </c>
      <c r="Q38" s="307">
        <v>0</v>
      </c>
      <c r="R38" s="308">
        <v>0</v>
      </c>
      <c r="S38" s="192">
        <f t="shared" si="0"/>
        <v>97</v>
      </c>
    </row>
    <row r="39" spans="1:19" ht="10" customHeight="1" x14ac:dyDescent="0.25">
      <c r="A39" s="37"/>
      <c r="B39" s="38">
        <v>25</v>
      </c>
      <c r="C39" s="38"/>
      <c r="D39" s="38"/>
      <c r="E39" s="309">
        <v>25</v>
      </c>
      <c r="F39" s="310">
        <v>13</v>
      </c>
      <c r="G39" s="190">
        <v>44</v>
      </c>
      <c r="H39" s="222">
        <v>15</v>
      </c>
      <c r="I39" s="309">
        <v>2</v>
      </c>
      <c r="J39" s="310">
        <v>2</v>
      </c>
      <c r="K39" s="190">
        <v>0</v>
      </c>
      <c r="L39" s="190">
        <v>0</v>
      </c>
      <c r="M39" s="309">
        <v>2</v>
      </c>
      <c r="N39" s="310">
        <v>1</v>
      </c>
      <c r="O39" s="190">
        <v>0</v>
      </c>
      <c r="P39" s="222">
        <v>0</v>
      </c>
      <c r="Q39" s="309">
        <v>0</v>
      </c>
      <c r="R39" s="310">
        <v>1</v>
      </c>
      <c r="S39" s="188">
        <f t="shared" si="0"/>
        <v>105</v>
      </c>
    </row>
    <row r="40" spans="1:19" ht="10" customHeight="1" x14ac:dyDescent="0.25">
      <c r="A40" s="40"/>
      <c r="B40" s="24">
        <v>26</v>
      </c>
      <c r="C40" s="24"/>
      <c r="D40" s="24"/>
      <c r="E40" s="307">
        <v>31</v>
      </c>
      <c r="F40" s="308">
        <v>26</v>
      </c>
      <c r="G40" s="194">
        <v>36</v>
      </c>
      <c r="H40" s="221">
        <v>18</v>
      </c>
      <c r="I40" s="307">
        <v>3</v>
      </c>
      <c r="J40" s="308">
        <v>1</v>
      </c>
      <c r="K40" s="194">
        <v>4</v>
      </c>
      <c r="L40" s="194">
        <v>3</v>
      </c>
      <c r="M40" s="307">
        <v>4</v>
      </c>
      <c r="N40" s="308">
        <v>0</v>
      </c>
      <c r="O40" s="194">
        <v>2</v>
      </c>
      <c r="P40" s="221">
        <v>0</v>
      </c>
      <c r="Q40" s="307">
        <v>1</v>
      </c>
      <c r="R40" s="308">
        <v>0</v>
      </c>
      <c r="S40" s="192">
        <f t="shared" si="0"/>
        <v>129</v>
      </c>
    </row>
    <row r="41" spans="1:19" ht="10" customHeight="1" x14ac:dyDescent="0.25">
      <c r="A41" s="37"/>
      <c r="B41" s="38">
        <v>27</v>
      </c>
      <c r="C41" s="38"/>
      <c r="D41" s="38"/>
      <c r="E41" s="309">
        <v>40</v>
      </c>
      <c r="F41" s="310">
        <v>22</v>
      </c>
      <c r="G41" s="190">
        <v>49</v>
      </c>
      <c r="H41" s="222">
        <v>25</v>
      </c>
      <c r="I41" s="309">
        <v>5</v>
      </c>
      <c r="J41" s="310">
        <v>1</v>
      </c>
      <c r="K41" s="190">
        <v>0</v>
      </c>
      <c r="L41" s="190">
        <v>2</v>
      </c>
      <c r="M41" s="309">
        <v>1</v>
      </c>
      <c r="N41" s="310">
        <v>0</v>
      </c>
      <c r="O41" s="190">
        <v>4</v>
      </c>
      <c r="P41" s="222">
        <v>1</v>
      </c>
      <c r="Q41" s="309">
        <v>4</v>
      </c>
      <c r="R41" s="310">
        <v>0</v>
      </c>
      <c r="S41" s="188">
        <f t="shared" si="0"/>
        <v>154</v>
      </c>
    </row>
    <row r="42" spans="1:19" ht="10" customHeight="1" x14ac:dyDescent="0.25">
      <c r="A42" s="40"/>
      <c r="B42" s="24">
        <v>28</v>
      </c>
      <c r="C42" s="24"/>
      <c r="D42" s="24"/>
      <c r="E42" s="307">
        <v>49</v>
      </c>
      <c r="F42" s="308">
        <v>24</v>
      </c>
      <c r="G42" s="194">
        <v>50</v>
      </c>
      <c r="H42" s="221">
        <v>19</v>
      </c>
      <c r="I42" s="307">
        <v>4</v>
      </c>
      <c r="J42" s="308">
        <v>2</v>
      </c>
      <c r="K42" s="194">
        <v>7</v>
      </c>
      <c r="L42" s="194">
        <v>4</v>
      </c>
      <c r="M42" s="307">
        <v>4</v>
      </c>
      <c r="N42" s="308">
        <v>1</v>
      </c>
      <c r="O42" s="194">
        <v>3</v>
      </c>
      <c r="P42" s="221">
        <v>1</v>
      </c>
      <c r="Q42" s="307">
        <v>10</v>
      </c>
      <c r="R42" s="308">
        <v>1</v>
      </c>
      <c r="S42" s="192">
        <f t="shared" si="0"/>
        <v>179</v>
      </c>
    </row>
    <row r="43" spans="1:19" ht="10" customHeight="1" x14ac:dyDescent="0.25">
      <c r="A43" s="37"/>
      <c r="B43" s="38">
        <v>29</v>
      </c>
      <c r="C43" s="38"/>
      <c r="D43" s="38"/>
      <c r="E43" s="309">
        <v>45</v>
      </c>
      <c r="F43" s="310">
        <v>27</v>
      </c>
      <c r="G43" s="190">
        <v>38</v>
      </c>
      <c r="H43" s="222">
        <v>22</v>
      </c>
      <c r="I43" s="309">
        <v>5</v>
      </c>
      <c r="J43" s="310">
        <v>5</v>
      </c>
      <c r="K43" s="190">
        <v>10</v>
      </c>
      <c r="L43" s="190">
        <v>1</v>
      </c>
      <c r="M43" s="309">
        <v>8</v>
      </c>
      <c r="N43" s="310">
        <v>0</v>
      </c>
      <c r="O43" s="190">
        <v>4</v>
      </c>
      <c r="P43" s="222">
        <v>0</v>
      </c>
      <c r="Q43" s="309">
        <v>9</v>
      </c>
      <c r="R43" s="310">
        <v>3</v>
      </c>
      <c r="S43" s="188">
        <f t="shared" si="0"/>
        <v>177</v>
      </c>
    </row>
    <row r="44" spans="1:19" ht="10" customHeight="1" x14ac:dyDescent="0.25">
      <c r="A44" s="40"/>
      <c r="B44" s="24">
        <v>30</v>
      </c>
      <c r="C44" s="24"/>
      <c r="D44" s="24"/>
      <c r="E44" s="307">
        <v>39</v>
      </c>
      <c r="F44" s="308">
        <v>28</v>
      </c>
      <c r="G44" s="194">
        <v>56</v>
      </c>
      <c r="H44" s="221">
        <v>19</v>
      </c>
      <c r="I44" s="307">
        <v>9</v>
      </c>
      <c r="J44" s="308">
        <v>1</v>
      </c>
      <c r="K44" s="194">
        <v>4</v>
      </c>
      <c r="L44" s="194">
        <v>1</v>
      </c>
      <c r="M44" s="307">
        <v>2</v>
      </c>
      <c r="N44" s="308">
        <v>3</v>
      </c>
      <c r="O44" s="194">
        <v>3</v>
      </c>
      <c r="P44" s="221">
        <v>2</v>
      </c>
      <c r="Q44" s="307">
        <v>5</v>
      </c>
      <c r="R44" s="308">
        <v>5</v>
      </c>
      <c r="S44" s="192">
        <f t="shared" si="0"/>
        <v>177</v>
      </c>
    </row>
    <row r="45" spans="1:19" ht="10" customHeight="1" x14ac:dyDescent="0.25">
      <c r="A45" s="37"/>
      <c r="B45" s="38">
        <v>31</v>
      </c>
      <c r="C45" s="38"/>
      <c r="D45" s="38"/>
      <c r="E45" s="309">
        <v>46</v>
      </c>
      <c r="F45" s="310">
        <v>21</v>
      </c>
      <c r="G45" s="190">
        <v>54</v>
      </c>
      <c r="H45" s="222">
        <v>33</v>
      </c>
      <c r="I45" s="309">
        <v>1</v>
      </c>
      <c r="J45" s="310">
        <v>4</v>
      </c>
      <c r="K45" s="190">
        <v>7</v>
      </c>
      <c r="L45" s="190">
        <v>5</v>
      </c>
      <c r="M45" s="309">
        <v>4</v>
      </c>
      <c r="N45" s="310">
        <v>3</v>
      </c>
      <c r="O45" s="190">
        <v>5</v>
      </c>
      <c r="P45" s="222">
        <v>3</v>
      </c>
      <c r="Q45" s="309">
        <v>12</v>
      </c>
      <c r="R45" s="310">
        <v>9</v>
      </c>
      <c r="S45" s="188">
        <f t="shared" si="0"/>
        <v>207</v>
      </c>
    </row>
    <row r="46" spans="1:19" ht="10" customHeight="1" x14ac:dyDescent="0.25">
      <c r="A46" s="40"/>
      <c r="B46" s="24">
        <v>32</v>
      </c>
      <c r="C46" s="24"/>
      <c r="D46" s="24"/>
      <c r="E46" s="307">
        <v>43</v>
      </c>
      <c r="F46" s="308">
        <v>43</v>
      </c>
      <c r="G46" s="194">
        <v>49</v>
      </c>
      <c r="H46" s="221">
        <v>27</v>
      </c>
      <c r="I46" s="307">
        <v>8</v>
      </c>
      <c r="J46" s="308">
        <v>3</v>
      </c>
      <c r="K46" s="194">
        <v>7</v>
      </c>
      <c r="L46" s="194">
        <v>4</v>
      </c>
      <c r="M46" s="307">
        <v>3</v>
      </c>
      <c r="N46" s="308">
        <v>5</v>
      </c>
      <c r="O46" s="194">
        <v>5</v>
      </c>
      <c r="P46" s="221">
        <v>4</v>
      </c>
      <c r="Q46" s="307">
        <v>13</v>
      </c>
      <c r="R46" s="308">
        <v>11</v>
      </c>
      <c r="S46" s="192">
        <f t="shared" ref="S46:S77" si="1">SUM(E46:R46)</f>
        <v>225</v>
      </c>
    </row>
    <row r="47" spans="1:19" ht="10" customHeight="1" thickBot="1" x14ac:dyDescent="0.3">
      <c r="A47" s="41"/>
      <c r="B47" s="42">
        <v>33</v>
      </c>
      <c r="C47" s="42"/>
      <c r="D47" s="42"/>
      <c r="E47" s="313">
        <v>52</v>
      </c>
      <c r="F47" s="338">
        <v>34</v>
      </c>
      <c r="G47" s="228">
        <v>52</v>
      </c>
      <c r="H47" s="317">
        <v>34</v>
      </c>
      <c r="I47" s="313">
        <v>7</v>
      </c>
      <c r="J47" s="338">
        <v>7</v>
      </c>
      <c r="K47" s="228">
        <v>9</v>
      </c>
      <c r="L47" s="228">
        <v>4</v>
      </c>
      <c r="M47" s="313">
        <v>10</v>
      </c>
      <c r="N47" s="338">
        <v>3</v>
      </c>
      <c r="O47" s="228">
        <v>4</v>
      </c>
      <c r="P47" s="317">
        <v>3</v>
      </c>
      <c r="Q47" s="313">
        <v>13</v>
      </c>
      <c r="R47" s="338">
        <v>18</v>
      </c>
      <c r="S47" s="230">
        <f t="shared" si="1"/>
        <v>250</v>
      </c>
    </row>
    <row r="48" spans="1:19" ht="10" customHeight="1" x14ac:dyDescent="0.25">
      <c r="A48" s="40"/>
      <c r="B48" s="24">
        <v>34</v>
      </c>
      <c r="C48" s="24"/>
      <c r="D48" s="24"/>
      <c r="E48" s="307">
        <v>48</v>
      </c>
      <c r="F48" s="308">
        <v>33</v>
      </c>
      <c r="G48" s="194">
        <v>69</v>
      </c>
      <c r="H48" s="221">
        <v>31</v>
      </c>
      <c r="I48" s="307">
        <v>8</v>
      </c>
      <c r="J48" s="308">
        <v>1</v>
      </c>
      <c r="K48" s="194">
        <v>4</v>
      </c>
      <c r="L48" s="194">
        <v>2</v>
      </c>
      <c r="M48" s="307">
        <v>13</v>
      </c>
      <c r="N48" s="308">
        <v>1</v>
      </c>
      <c r="O48" s="194">
        <v>4</v>
      </c>
      <c r="P48" s="221">
        <v>4</v>
      </c>
      <c r="Q48" s="307">
        <v>29</v>
      </c>
      <c r="R48" s="308">
        <v>14</v>
      </c>
      <c r="S48" s="192">
        <f t="shared" si="1"/>
        <v>261</v>
      </c>
    </row>
    <row r="49" spans="1:19" ht="10" customHeight="1" x14ac:dyDescent="0.25">
      <c r="A49" s="37"/>
      <c r="B49" s="38">
        <v>35</v>
      </c>
      <c r="C49" s="38"/>
      <c r="D49" s="38"/>
      <c r="E49" s="309">
        <v>43</v>
      </c>
      <c r="F49" s="310">
        <v>27</v>
      </c>
      <c r="G49" s="190">
        <v>58</v>
      </c>
      <c r="H49" s="222">
        <v>29</v>
      </c>
      <c r="I49" s="309">
        <v>6</v>
      </c>
      <c r="J49" s="310">
        <v>5</v>
      </c>
      <c r="K49" s="190">
        <v>8</v>
      </c>
      <c r="L49" s="190">
        <v>4</v>
      </c>
      <c r="M49" s="309">
        <v>8</v>
      </c>
      <c r="N49" s="310">
        <v>2</v>
      </c>
      <c r="O49" s="190">
        <v>9</v>
      </c>
      <c r="P49" s="222">
        <v>6</v>
      </c>
      <c r="Q49" s="309">
        <v>13</v>
      </c>
      <c r="R49" s="310">
        <v>15</v>
      </c>
      <c r="S49" s="188">
        <f t="shared" si="1"/>
        <v>233</v>
      </c>
    </row>
    <row r="50" spans="1:19" ht="10" customHeight="1" x14ac:dyDescent="0.25">
      <c r="A50" s="40"/>
      <c r="B50" s="24">
        <v>36</v>
      </c>
      <c r="C50" s="24"/>
      <c r="D50" s="24"/>
      <c r="E50" s="307">
        <v>67</v>
      </c>
      <c r="F50" s="308">
        <v>25</v>
      </c>
      <c r="G50" s="194">
        <v>65</v>
      </c>
      <c r="H50" s="221">
        <v>45</v>
      </c>
      <c r="I50" s="307">
        <v>11</v>
      </c>
      <c r="J50" s="308">
        <v>7</v>
      </c>
      <c r="K50" s="194">
        <v>11</v>
      </c>
      <c r="L50" s="194">
        <v>6</v>
      </c>
      <c r="M50" s="307">
        <v>10</v>
      </c>
      <c r="N50" s="308">
        <v>5</v>
      </c>
      <c r="O50" s="194">
        <v>3</v>
      </c>
      <c r="P50" s="221">
        <v>1</v>
      </c>
      <c r="Q50" s="307">
        <v>35</v>
      </c>
      <c r="R50" s="308">
        <v>13</v>
      </c>
      <c r="S50" s="192">
        <f t="shared" si="1"/>
        <v>304</v>
      </c>
    </row>
    <row r="51" spans="1:19" ht="10" customHeight="1" x14ac:dyDescent="0.25">
      <c r="A51" s="37"/>
      <c r="B51" s="38">
        <v>37</v>
      </c>
      <c r="C51" s="38"/>
      <c r="D51" s="38"/>
      <c r="E51" s="309">
        <v>53</v>
      </c>
      <c r="F51" s="310">
        <v>19</v>
      </c>
      <c r="G51" s="190">
        <v>79</v>
      </c>
      <c r="H51" s="222">
        <v>50</v>
      </c>
      <c r="I51" s="309">
        <v>17</v>
      </c>
      <c r="J51" s="310">
        <v>2</v>
      </c>
      <c r="K51" s="190">
        <v>12</v>
      </c>
      <c r="L51" s="190">
        <v>3</v>
      </c>
      <c r="M51" s="309">
        <v>9</v>
      </c>
      <c r="N51" s="310">
        <v>5</v>
      </c>
      <c r="O51" s="190">
        <v>10</v>
      </c>
      <c r="P51" s="222">
        <v>4</v>
      </c>
      <c r="Q51" s="309">
        <v>44</v>
      </c>
      <c r="R51" s="310">
        <v>14</v>
      </c>
      <c r="S51" s="188">
        <f t="shared" si="1"/>
        <v>321</v>
      </c>
    </row>
    <row r="52" spans="1:19" ht="10" customHeight="1" x14ac:dyDescent="0.25">
      <c r="A52" s="40"/>
      <c r="B52" s="24">
        <v>38</v>
      </c>
      <c r="C52" s="24"/>
      <c r="D52" s="24"/>
      <c r="E52" s="307">
        <v>53</v>
      </c>
      <c r="F52" s="308">
        <v>29</v>
      </c>
      <c r="G52" s="194">
        <v>81</v>
      </c>
      <c r="H52" s="221">
        <v>48</v>
      </c>
      <c r="I52" s="307">
        <v>9</v>
      </c>
      <c r="J52" s="308">
        <v>10</v>
      </c>
      <c r="K52" s="194">
        <v>9</v>
      </c>
      <c r="L52" s="194">
        <v>6</v>
      </c>
      <c r="M52" s="307">
        <v>12</v>
      </c>
      <c r="N52" s="308">
        <v>6</v>
      </c>
      <c r="O52" s="194">
        <v>11</v>
      </c>
      <c r="P52" s="221">
        <v>2</v>
      </c>
      <c r="Q52" s="307">
        <v>44</v>
      </c>
      <c r="R52" s="308">
        <v>15</v>
      </c>
      <c r="S52" s="192">
        <f t="shared" si="1"/>
        <v>335</v>
      </c>
    </row>
    <row r="53" spans="1:19" ht="10" customHeight="1" x14ac:dyDescent="0.25">
      <c r="A53" s="37"/>
      <c r="B53" s="38">
        <v>39</v>
      </c>
      <c r="C53" s="38"/>
      <c r="D53" s="38"/>
      <c r="E53" s="309">
        <v>56</v>
      </c>
      <c r="F53" s="310">
        <v>47</v>
      </c>
      <c r="G53" s="190">
        <v>96</v>
      </c>
      <c r="H53" s="222">
        <v>43</v>
      </c>
      <c r="I53" s="309">
        <v>14</v>
      </c>
      <c r="J53" s="310">
        <v>2</v>
      </c>
      <c r="K53" s="190">
        <v>12</v>
      </c>
      <c r="L53" s="190">
        <v>6</v>
      </c>
      <c r="M53" s="309">
        <v>7</v>
      </c>
      <c r="N53" s="310">
        <v>8</v>
      </c>
      <c r="O53" s="190">
        <v>7</v>
      </c>
      <c r="P53" s="222">
        <v>3</v>
      </c>
      <c r="Q53" s="309">
        <v>50</v>
      </c>
      <c r="R53" s="310">
        <v>21</v>
      </c>
      <c r="S53" s="188">
        <f t="shared" si="1"/>
        <v>372</v>
      </c>
    </row>
    <row r="54" spans="1:19" ht="10" customHeight="1" x14ac:dyDescent="0.25">
      <c r="A54" s="40"/>
      <c r="B54" s="24">
        <v>40</v>
      </c>
      <c r="C54" s="24"/>
      <c r="D54" s="24"/>
      <c r="E54" s="307">
        <v>48</v>
      </c>
      <c r="F54" s="308">
        <v>25</v>
      </c>
      <c r="G54" s="194">
        <v>82</v>
      </c>
      <c r="H54" s="221">
        <v>59</v>
      </c>
      <c r="I54" s="307">
        <v>13</v>
      </c>
      <c r="J54" s="308">
        <v>5</v>
      </c>
      <c r="K54" s="194">
        <v>8</v>
      </c>
      <c r="L54" s="194">
        <v>9</v>
      </c>
      <c r="M54" s="307">
        <v>19</v>
      </c>
      <c r="N54" s="308">
        <v>9</v>
      </c>
      <c r="O54" s="194">
        <v>8</v>
      </c>
      <c r="P54" s="221">
        <v>6</v>
      </c>
      <c r="Q54" s="307">
        <v>56</v>
      </c>
      <c r="R54" s="308">
        <v>16</v>
      </c>
      <c r="S54" s="192">
        <f t="shared" si="1"/>
        <v>363</v>
      </c>
    </row>
    <row r="55" spans="1:19" ht="10" customHeight="1" x14ac:dyDescent="0.25">
      <c r="A55" s="37"/>
      <c r="B55" s="38">
        <v>41</v>
      </c>
      <c r="C55" s="38"/>
      <c r="D55" s="38"/>
      <c r="E55" s="309">
        <v>65</v>
      </c>
      <c r="F55" s="310">
        <v>32</v>
      </c>
      <c r="G55" s="190">
        <v>78</v>
      </c>
      <c r="H55" s="222">
        <v>49</v>
      </c>
      <c r="I55" s="309">
        <v>12</v>
      </c>
      <c r="J55" s="310">
        <v>6</v>
      </c>
      <c r="K55" s="190">
        <v>12</v>
      </c>
      <c r="L55" s="190">
        <v>9</v>
      </c>
      <c r="M55" s="309">
        <v>14</v>
      </c>
      <c r="N55" s="310">
        <v>4</v>
      </c>
      <c r="O55" s="190">
        <v>13</v>
      </c>
      <c r="P55" s="222">
        <v>5</v>
      </c>
      <c r="Q55" s="309">
        <v>69</v>
      </c>
      <c r="R55" s="310">
        <v>21</v>
      </c>
      <c r="S55" s="188">
        <f t="shared" si="1"/>
        <v>389</v>
      </c>
    </row>
    <row r="56" spans="1:19" ht="10" customHeight="1" x14ac:dyDescent="0.25">
      <c r="A56" s="40"/>
      <c r="B56" s="24">
        <v>42</v>
      </c>
      <c r="C56" s="24"/>
      <c r="D56" s="24"/>
      <c r="E56" s="307">
        <v>68</v>
      </c>
      <c r="F56" s="308">
        <v>35</v>
      </c>
      <c r="G56" s="194">
        <v>88</v>
      </c>
      <c r="H56" s="221">
        <v>50</v>
      </c>
      <c r="I56" s="307">
        <v>18</v>
      </c>
      <c r="J56" s="308">
        <v>8</v>
      </c>
      <c r="K56" s="194">
        <v>29</v>
      </c>
      <c r="L56" s="194">
        <v>8</v>
      </c>
      <c r="M56" s="307">
        <v>13</v>
      </c>
      <c r="N56" s="308">
        <v>3</v>
      </c>
      <c r="O56" s="194">
        <v>7</v>
      </c>
      <c r="P56" s="221">
        <v>2</v>
      </c>
      <c r="Q56" s="307">
        <v>82</v>
      </c>
      <c r="R56" s="308">
        <v>36</v>
      </c>
      <c r="S56" s="192">
        <f t="shared" si="1"/>
        <v>447</v>
      </c>
    </row>
    <row r="57" spans="1:19" ht="10" customHeight="1" x14ac:dyDescent="0.25">
      <c r="A57" s="37"/>
      <c r="B57" s="38">
        <v>43</v>
      </c>
      <c r="C57" s="38"/>
      <c r="D57" s="38"/>
      <c r="E57" s="309">
        <v>79</v>
      </c>
      <c r="F57" s="310">
        <v>41</v>
      </c>
      <c r="G57" s="190">
        <v>107</v>
      </c>
      <c r="H57" s="222">
        <v>43</v>
      </c>
      <c r="I57" s="309">
        <v>17</v>
      </c>
      <c r="J57" s="310">
        <v>7</v>
      </c>
      <c r="K57" s="190">
        <v>14</v>
      </c>
      <c r="L57" s="190">
        <v>4</v>
      </c>
      <c r="M57" s="309">
        <v>21</v>
      </c>
      <c r="N57" s="310">
        <v>10</v>
      </c>
      <c r="O57" s="190">
        <v>11</v>
      </c>
      <c r="P57" s="222">
        <v>6</v>
      </c>
      <c r="Q57" s="309">
        <v>81</v>
      </c>
      <c r="R57" s="310">
        <v>60</v>
      </c>
      <c r="S57" s="188">
        <f t="shared" si="1"/>
        <v>501</v>
      </c>
    </row>
    <row r="58" spans="1:19" ht="10" customHeight="1" x14ac:dyDescent="0.25">
      <c r="A58" s="40"/>
      <c r="B58" s="24">
        <v>44</v>
      </c>
      <c r="C58" s="24"/>
      <c r="D58" s="24"/>
      <c r="E58" s="307">
        <v>80</v>
      </c>
      <c r="F58" s="308">
        <v>41</v>
      </c>
      <c r="G58" s="194">
        <v>122</v>
      </c>
      <c r="H58" s="221">
        <v>53</v>
      </c>
      <c r="I58" s="307">
        <v>26</v>
      </c>
      <c r="J58" s="308">
        <v>9</v>
      </c>
      <c r="K58" s="194">
        <v>22</v>
      </c>
      <c r="L58" s="194">
        <v>14</v>
      </c>
      <c r="M58" s="307">
        <v>9</v>
      </c>
      <c r="N58" s="308">
        <v>5</v>
      </c>
      <c r="O58" s="194">
        <v>11</v>
      </c>
      <c r="P58" s="221">
        <v>5</v>
      </c>
      <c r="Q58" s="307">
        <v>95</v>
      </c>
      <c r="R58" s="308">
        <v>63</v>
      </c>
      <c r="S58" s="192">
        <f t="shared" si="1"/>
        <v>555</v>
      </c>
    </row>
    <row r="59" spans="1:19" ht="10" customHeight="1" x14ac:dyDescent="0.25">
      <c r="A59" s="37"/>
      <c r="B59" s="38">
        <v>45</v>
      </c>
      <c r="C59" s="38"/>
      <c r="D59" s="38"/>
      <c r="E59" s="309">
        <v>102</v>
      </c>
      <c r="F59" s="310">
        <v>43</v>
      </c>
      <c r="G59" s="190">
        <v>138</v>
      </c>
      <c r="H59" s="222">
        <v>55</v>
      </c>
      <c r="I59" s="309">
        <v>17</v>
      </c>
      <c r="J59" s="310">
        <v>6</v>
      </c>
      <c r="K59" s="190">
        <v>13</v>
      </c>
      <c r="L59" s="190">
        <v>6</v>
      </c>
      <c r="M59" s="309">
        <v>10</v>
      </c>
      <c r="N59" s="310">
        <v>6</v>
      </c>
      <c r="O59" s="190">
        <v>14</v>
      </c>
      <c r="P59" s="222">
        <v>6</v>
      </c>
      <c r="Q59" s="309">
        <v>114</v>
      </c>
      <c r="R59" s="310">
        <v>59</v>
      </c>
      <c r="S59" s="188">
        <f t="shared" si="1"/>
        <v>589</v>
      </c>
    </row>
    <row r="60" spans="1:19" ht="10" customHeight="1" x14ac:dyDescent="0.25">
      <c r="A60" s="40"/>
      <c r="B60" s="24">
        <v>46</v>
      </c>
      <c r="C60" s="24"/>
      <c r="D60" s="24"/>
      <c r="E60" s="307">
        <v>124</v>
      </c>
      <c r="F60" s="308">
        <v>36</v>
      </c>
      <c r="G60" s="194">
        <v>133</v>
      </c>
      <c r="H60" s="221">
        <v>85</v>
      </c>
      <c r="I60" s="307">
        <v>19</v>
      </c>
      <c r="J60" s="308">
        <v>9</v>
      </c>
      <c r="K60" s="194">
        <v>25</v>
      </c>
      <c r="L60" s="194">
        <v>11</v>
      </c>
      <c r="M60" s="307">
        <v>21</v>
      </c>
      <c r="N60" s="308">
        <v>8</v>
      </c>
      <c r="O60" s="194">
        <v>17</v>
      </c>
      <c r="P60" s="221">
        <v>9</v>
      </c>
      <c r="Q60" s="307">
        <v>130</v>
      </c>
      <c r="R60" s="308">
        <v>63</v>
      </c>
      <c r="S60" s="192">
        <f t="shared" si="1"/>
        <v>690</v>
      </c>
    </row>
    <row r="61" spans="1:19" ht="10" customHeight="1" x14ac:dyDescent="0.25">
      <c r="A61" s="37"/>
      <c r="B61" s="38">
        <v>47</v>
      </c>
      <c r="C61" s="38"/>
      <c r="D61" s="38"/>
      <c r="E61" s="309">
        <v>80</v>
      </c>
      <c r="F61" s="310">
        <v>42</v>
      </c>
      <c r="G61" s="190">
        <v>147</v>
      </c>
      <c r="H61" s="222">
        <v>83</v>
      </c>
      <c r="I61" s="309">
        <v>21</v>
      </c>
      <c r="J61" s="310">
        <v>13</v>
      </c>
      <c r="K61" s="190">
        <v>22</v>
      </c>
      <c r="L61" s="190">
        <v>11</v>
      </c>
      <c r="M61" s="309">
        <v>8</v>
      </c>
      <c r="N61" s="310">
        <v>8</v>
      </c>
      <c r="O61" s="190">
        <v>12</v>
      </c>
      <c r="P61" s="222">
        <v>6</v>
      </c>
      <c r="Q61" s="309">
        <v>134</v>
      </c>
      <c r="R61" s="310">
        <v>77</v>
      </c>
      <c r="S61" s="188">
        <f t="shared" si="1"/>
        <v>664</v>
      </c>
    </row>
    <row r="62" spans="1:19" ht="10" customHeight="1" x14ac:dyDescent="0.25">
      <c r="A62" s="40"/>
      <c r="B62" s="24">
        <v>48</v>
      </c>
      <c r="C62" s="24"/>
      <c r="D62" s="24"/>
      <c r="E62" s="307">
        <v>103</v>
      </c>
      <c r="F62" s="308">
        <v>31</v>
      </c>
      <c r="G62" s="194">
        <v>156</v>
      </c>
      <c r="H62" s="221">
        <v>95</v>
      </c>
      <c r="I62" s="307">
        <v>23</v>
      </c>
      <c r="J62" s="308">
        <v>8</v>
      </c>
      <c r="K62" s="194">
        <v>33</v>
      </c>
      <c r="L62" s="194">
        <v>7</v>
      </c>
      <c r="M62" s="307">
        <v>31</v>
      </c>
      <c r="N62" s="308">
        <v>8</v>
      </c>
      <c r="O62" s="194">
        <v>18</v>
      </c>
      <c r="P62" s="221">
        <v>7</v>
      </c>
      <c r="Q62" s="307">
        <v>161</v>
      </c>
      <c r="R62" s="308">
        <v>108</v>
      </c>
      <c r="S62" s="192">
        <f t="shared" si="1"/>
        <v>789</v>
      </c>
    </row>
    <row r="63" spans="1:19" ht="10" customHeight="1" x14ac:dyDescent="0.25">
      <c r="A63" s="37"/>
      <c r="B63" s="38">
        <v>49</v>
      </c>
      <c r="C63" s="38"/>
      <c r="D63" s="38"/>
      <c r="E63" s="309">
        <v>96</v>
      </c>
      <c r="F63" s="310">
        <v>55</v>
      </c>
      <c r="G63" s="190">
        <v>143</v>
      </c>
      <c r="H63" s="222">
        <v>78</v>
      </c>
      <c r="I63" s="309">
        <v>30</v>
      </c>
      <c r="J63" s="310">
        <v>11</v>
      </c>
      <c r="K63" s="190">
        <v>25</v>
      </c>
      <c r="L63" s="190">
        <v>15</v>
      </c>
      <c r="M63" s="309">
        <v>18</v>
      </c>
      <c r="N63" s="310">
        <v>8</v>
      </c>
      <c r="O63" s="190">
        <v>23</v>
      </c>
      <c r="P63" s="222">
        <v>9</v>
      </c>
      <c r="Q63" s="309">
        <v>167</v>
      </c>
      <c r="R63" s="310">
        <v>79</v>
      </c>
      <c r="S63" s="188">
        <f t="shared" si="1"/>
        <v>757</v>
      </c>
    </row>
    <row r="64" spans="1:19" ht="10" customHeight="1" x14ac:dyDescent="0.25">
      <c r="A64" s="40"/>
      <c r="B64" s="24">
        <v>50</v>
      </c>
      <c r="C64" s="24"/>
      <c r="D64" s="24"/>
      <c r="E64" s="307">
        <v>103</v>
      </c>
      <c r="F64" s="308">
        <v>59</v>
      </c>
      <c r="G64" s="194">
        <v>162</v>
      </c>
      <c r="H64" s="221">
        <v>94</v>
      </c>
      <c r="I64" s="307">
        <v>26</v>
      </c>
      <c r="J64" s="308">
        <v>7</v>
      </c>
      <c r="K64" s="194">
        <v>29</v>
      </c>
      <c r="L64" s="194">
        <v>18</v>
      </c>
      <c r="M64" s="307">
        <v>21</v>
      </c>
      <c r="N64" s="308">
        <v>10</v>
      </c>
      <c r="O64" s="194">
        <v>19</v>
      </c>
      <c r="P64" s="221">
        <v>5</v>
      </c>
      <c r="Q64" s="307">
        <v>169</v>
      </c>
      <c r="R64" s="308">
        <v>136</v>
      </c>
      <c r="S64" s="192">
        <f t="shared" si="1"/>
        <v>858</v>
      </c>
    </row>
    <row r="65" spans="1:19" ht="10" customHeight="1" x14ac:dyDescent="0.25">
      <c r="A65" s="37"/>
      <c r="B65" s="38">
        <v>51</v>
      </c>
      <c r="C65" s="38"/>
      <c r="D65" s="38"/>
      <c r="E65" s="309">
        <v>136</v>
      </c>
      <c r="F65" s="310">
        <v>67</v>
      </c>
      <c r="G65" s="190">
        <v>167</v>
      </c>
      <c r="H65" s="222">
        <v>106</v>
      </c>
      <c r="I65" s="309">
        <v>35</v>
      </c>
      <c r="J65" s="310">
        <v>20</v>
      </c>
      <c r="K65" s="190">
        <v>29</v>
      </c>
      <c r="L65" s="190">
        <v>10</v>
      </c>
      <c r="M65" s="309">
        <v>23</v>
      </c>
      <c r="N65" s="310">
        <v>10</v>
      </c>
      <c r="O65" s="190">
        <v>26</v>
      </c>
      <c r="P65" s="222">
        <v>9</v>
      </c>
      <c r="Q65" s="309">
        <v>211</v>
      </c>
      <c r="R65" s="310">
        <v>135</v>
      </c>
      <c r="S65" s="188">
        <f t="shared" si="1"/>
        <v>984</v>
      </c>
    </row>
    <row r="66" spans="1:19" ht="10" customHeight="1" x14ac:dyDescent="0.25">
      <c r="A66" s="40"/>
      <c r="B66" s="24">
        <v>52</v>
      </c>
      <c r="C66" s="24"/>
      <c r="D66" s="24"/>
      <c r="E66" s="307">
        <v>118</v>
      </c>
      <c r="F66" s="308">
        <v>58</v>
      </c>
      <c r="G66" s="194">
        <v>151</v>
      </c>
      <c r="H66" s="221">
        <v>89</v>
      </c>
      <c r="I66" s="307">
        <v>37</v>
      </c>
      <c r="J66" s="308">
        <v>14</v>
      </c>
      <c r="K66" s="194">
        <v>27</v>
      </c>
      <c r="L66" s="194">
        <v>11</v>
      </c>
      <c r="M66" s="307">
        <v>29</v>
      </c>
      <c r="N66" s="308">
        <v>14</v>
      </c>
      <c r="O66" s="194">
        <v>16</v>
      </c>
      <c r="P66" s="221">
        <v>7</v>
      </c>
      <c r="Q66" s="307">
        <v>218</v>
      </c>
      <c r="R66" s="308">
        <v>144</v>
      </c>
      <c r="S66" s="192">
        <f t="shared" si="1"/>
        <v>933</v>
      </c>
    </row>
    <row r="67" spans="1:19" ht="10" customHeight="1" x14ac:dyDescent="0.25">
      <c r="A67" s="37"/>
      <c r="B67" s="38">
        <v>53</v>
      </c>
      <c r="C67" s="38"/>
      <c r="D67" s="38"/>
      <c r="E67" s="309">
        <v>115</v>
      </c>
      <c r="F67" s="310">
        <v>95</v>
      </c>
      <c r="G67" s="190">
        <v>189</v>
      </c>
      <c r="H67" s="222">
        <v>116</v>
      </c>
      <c r="I67" s="309">
        <v>29</v>
      </c>
      <c r="J67" s="310">
        <v>9</v>
      </c>
      <c r="K67" s="190">
        <v>35</v>
      </c>
      <c r="L67" s="190">
        <v>11</v>
      </c>
      <c r="M67" s="309">
        <v>41</v>
      </c>
      <c r="N67" s="310">
        <v>18</v>
      </c>
      <c r="O67" s="190">
        <v>18</v>
      </c>
      <c r="P67" s="222">
        <v>8</v>
      </c>
      <c r="Q67" s="309">
        <v>234</v>
      </c>
      <c r="R67" s="310">
        <v>165</v>
      </c>
      <c r="S67" s="188">
        <f t="shared" si="1"/>
        <v>1083</v>
      </c>
    </row>
    <row r="68" spans="1:19" ht="10" customHeight="1" x14ac:dyDescent="0.25">
      <c r="A68" s="40"/>
      <c r="B68" s="24">
        <v>54</v>
      </c>
      <c r="C68" s="24"/>
      <c r="D68" s="24"/>
      <c r="E68" s="307">
        <v>118</v>
      </c>
      <c r="F68" s="308">
        <v>86</v>
      </c>
      <c r="G68" s="194">
        <v>179</v>
      </c>
      <c r="H68" s="221">
        <v>106</v>
      </c>
      <c r="I68" s="307">
        <v>33</v>
      </c>
      <c r="J68" s="308">
        <v>17</v>
      </c>
      <c r="K68" s="194">
        <v>30</v>
      </c>
      <c r="L68" s="194">
        <v>10</v>
      </c>
      <c r="M68" s="307">
        <v>18</v>
      </c>
      <c r="N68" s="308">
        <v>7</v>
      </c>
      <c r="O68" s="194">
        <v>21</v>
      </c>
      <c r="P68" s="221">
        <v>8</v>
      </c>
      <c r="Q68" s="307">
        <v>237</v>
      </c>
      <c r="R68" s="308">
        <v>177</v>
      </c>
      <c r="S68" s="192">
        <f t="shared" si="1"/>
        <v>1047</v>
      </c>
    </row>
    <row r="69" spans="1:19" ht="10" customHeight="1" x14ac:dyDescent="0.25">
      <c r="A69" s="37"/>
      <c r="B69" s="38">
        <v>55</v>
      </c>
      <c r="C69" s="38"/>
      <c r="D69" s="38"/>
      <c r="E69" s="309">
        <v>120</v>
      </c>
      <c r="F69" s="310">
        <v>72</v>
      </c>
      <c r="G69" s="190">
        <v>155</v>
      </c>
      <c r="H69" s="222">
        <v>105</v>
      </c>
      <c r="I69" s="309">
        <v>36</v>
      </c>
      <c r="J69" s="310">
        <v>17</v>
      </c>
      <c r="K69" s="190">
        <v>35</v>
      </c>
      <c r="L69" s="190">
        <v>21</v>
      </c>
      <c r="M69" s="309">
        <v>21</v>
      </c>
      <c r="N69" s="310">
        <v>19</v>
      </c>
      <c r="O69" s="190">
        <v>26</v>
      </c>
      <c r="P69" s="222">
        <v>11</v>
      </c>
      <c r="Q69" s="309">
        <v>275</v>
      </c>
      <c r="R69" s="310">
        <v>188</v>
      </c>
      <c r="S69" s="188">
        <f t="shared" si="1"/>
        <v>1101</v>
      </c>
    </row>
    <row r="70" spans="1:19" ht="10" customHeight="1" x14ac:dyDescent="0.25">
      <c r="A70" s="40"/>
      <c r="B70" s="24">
        <v>56</v>
      </c>
      <c r="C70" s="24"/>
      <c r="D70" s="24"/>
      <c r="E70" s="307">
        <v>138</v>
      </c>
      <c r="F70" s="308">
        <v>68</v>
      </c>
      <c r="G70" s="194">
        <v>176</v>
      </c>
      <c r="H70" s="221">
        <v>105</v>
      </c>
      <c r="I70" s="307">
        <v>37</v>
      </c>
      <c r="J70" s="308">
        <v>12</v>
      </c>
      <c r="K70" s="194">
        <v>31</v>
      </c>
      <c r="L70" s="194">
        <v>13</v>
      </c>
      <c r="M70" s="307">
        <v>30</v>
      </c>
      <c r="N70" s="308">
        <v>12</v>
      </c>
      <c r="O70" s="194">
        <v>34</v>
      </c>
      <c r="P70" s="221">
        <v>20</v>
      </c>
      <c r="Q70" s="307">
        <v>291</v>
      </c>
      <c r="R70" s="308">
        <v>178</v>
      </c>
      <c r="S70" s="192">
        <f t="shared" si="1"/>
        <v>1145</v>
      </c>
    </row>
    <row r="71" spans="1:19" ht="10" customHeight="1" x14ac:dyDescent="0.25">
      <c r="A71" s="37"/>
      <c r="B71" s="38">
        <v>57</v>
      </c>
      <c r="C71" s="38"/>
      <c r="D71" s="38"/>
      <c r="E71" s="309">
        <v>151</v>
      </c>
      <c r="F71" s="310">
        <v>74</v>
      </c>
      <c r="G71" s="190">
        <v>183</v>
      </c>
      <c r="H71" s="222">
        <v>110</v>
      </c>
      <c r="I71" s="309">
        <v>24</v>
      </c>
      <c r="J71" s="310">
        <v>18</v>
      </c>
      <c r="K71" s="190">
        <v>31</v>
      </c>
      <c r="L71" s="190">
        <v>17</v>
      </c>
      <c r="M71" s="309">
        <v>37</v>
      </c>
      <c r="N71" s="310">
        <v>15</v>
      </c>
      <c r="O71" s="190">
        <v>26</v>
      </c>
      <c r="P71" s="222">
        <v>16</v>
      </c>
      <c r="Q71" s="309">
        <v>270</v>
      </c>
      <c r="R71" s="310">
        <v>205</v>
      </c>
      <c r="S71" s="188">
        <f t="shared" si="1"/>
        <v>1177</v>
      </c>
    </row>
    <row r="72" spans="1:19" ht="10" customHeight="1" x14ac:dyDescent="0.25">
      <c r="A72" s="40"/>
      <c r="B72" s="24">
        <v>58</v>
      </c>
      <c r="C72" s="24"/>
      <c r="D72" s="24"/>
      <c r="E72" s="307">
        <v>158</v>
      </c>
      <c r="F72" s="308">
        <v>70</v>
      </c>
      <c r="G72" s="194">
        <v>197</v>
      </c>
      <c r="H72" s="221">
        <v>104</v>
      </c>
      <c r="I72" s="307">
        <v>31</v>
      </c>
      <c r="J72" s="308">
        <v>15</v>
      </c>
      <c r="K72" s="194">
        <v>43</v>
      </c>
      <c r="L72" s="194">
        <v>21</v>
      </c>
      <c r="M72" s="307">
        <v>28</v>
      </c>
      <c r="N72" s="308">
        <v>21</v>
      </c>
      <c r="O72" s="194">
        <v>35</v>
      </c>
      <c r="P72" s="221">
        <v>15</v>
      </c>
      <c r="Q72" s="307">
        <v>308</v>
      </c>
      <c r="R72" s="308">
        <v>224</v>
      </c>
      <c r="S72" s="192">
        <f t="shared" si="1"/>
        <v>1270</v>
      </c>
    </row>
    <row r="73" spans="1:19" ht="10" customHeight="1" x14ac:dyDescent="0.25">
      <c r="A73" s="37"/>
      <c r="B73" s="38">
        <v>59</v>
      </c>
      <c r="C73" s="38"/>
      <c r="D73" s="38"/>
      <c r="E73" s="309">
        <v>172</v>
      </c>
      <c r="F73" s="310">
        <v>84</v>
      </c>
      <c r="G73" s="190">
        <v>177</v>
      </c>
      <c r="H73" s="222">
        <v>127</v>
      </c>
      <c r="I73" s="309">
        <v>43</v>
      </c>
      <c r="J73" s="310">
        <v>14</v>
      </c>
      <c r="K73" s="190">
        <v>31</v>
      </c>
      <c r="L73" s="190">
        <v>20</v>
      </c>
      <c r="M73" s="309">
        <v>28</v>
      </c>
      <c r="N73" s="310">
        <v>12</v>
      </c>
      <c r="O73" s="190">
        <v>27</v>
      </c>
      <c r="P73" s="222">
        <v>16</v>
      </c>
      <c r="Q73" s="309">
        <v>359</v>
      </c>
      <c r="R73" s="310">
        <v>209</v>
      </c>
      <c r="S73" s="188">
        <f t="shared" si="1"/>
        <v>1319</v>
      </c>
    </row>
    <row r="74" spans="1:19" ht="10" customHeight="1" x14ac:dyDescent="0.25">
      <c r="A74" s="40"/>
      <c r="B74" s="24">
        <v>60</v>
      </c>
      <c r="C74" s="24"/>
      <c r="D74" s="24"/>
      <c r="E74" s="307">
        <v>148</v>
      </c>
      <c r="F74" s="308">
        <v>79</v>
      </c>
      <c r="G74" s="194">
        <v>209</v>
      </c>
      <c r="H74" s="221">
        <v>120</v>
      </c>
      <c r="I74" s="307">
        <v>33</v>
      </c>
      <c r="J74" s="308">
        <v>14</v>
      </c>
      <c r="K74" s="194">
        <v>42</v>
      </c>
      <c r="L74" s="194">
        <v>13</v>
      </c>
      <c r="M74" s="307">
        <v>33</v>
      </c>
      <c r="N74" s="308">
        <v>16</v>
      </c>
      <c r="O74" s="194">
        <v>31</v>
      </c>
      <c r="P74" s="221">
        <v>12</v>
      </c>
      <c r="Q74" s="307">
        <v>337</v>
      </c>
      <c r="R74" s="308">
        <v>242</v>
      </c>
      <c r="S74" s="192">
        <f t="shared" si="1"/>
        <v>1329</v>
      </c>
    </row>
    <row r="75" spans="1:19" ht="10" customHeight="1" x14ac:dyDescent="0.25">
      <c r="A75" s="37"/>
      <c r="B75" s="38">
        <v>61</v>
      </c>
      <c r="C75" s="38"/>
      <c r="D75" s="38"/>
      <c r="E75" s="309">
        <v>119</v>
      </c>
      <c r="F75" s="310">
        <v>74</v>
      </c>
      <c r="G75" s="190">
        <v>179</v>
      </c>
      <c r="H75" s="222">
        <v>101</v>
      </c>
      <c r="I75" s="309">
        <v>41</v>
      </c>
      <c r="J75" s="310">
        <v>25</v>
      </c>
      <c r="K75" s="190">
        <v>32</v>
      </c>
      <c r="L75" s="190">
        <v>11</v>
      </c>
      <c r="M75" s="309">
        <v>36</v>
      </c>
      <c r="N75" s="310">
        <v>25</v>
      </c>
      <c r="O75" s="190">
        <v>24</v>
      </c>
      <c r="P75" s="222">
        <v>20</v>
      </c>
      <c r="Q75" s="309">
        <v>297</v>
      </c>
      <c r="R75" s="310">
        <v>229</v>
      </c>
      <c r="S75" s="188">
        <f t="shared" si="1"/>
        <v>1213</v>
      </c>
    </row>
    <row r="76" spans="1:19" ht="10" customHeight="1" x14ac:dyDescent="0.25">
      <c r="A76" s="40"/>
      <c r="B76" s="24">
        <v>62</v>
      </c>
      <c r="C76" s="24"/>
      <c r="D76" s="24"/>
      <c r="E76" s="307">
        <v>151</v>
      </c>
      <c r="F76" s="308">
        <v>86</v>
      </c>
      <c r="G76" s="194">
        <v>197</v>
      </c>
      <c r="H76" s="221">
        <v>106</v>
      </c>
      <c r="I76" s="307">
        <v>31</v>
      </c>
      <c r="J76" s="308">
        <v>14</v>
      </c>
      <c r="K76" s="194">
        <v>42</v>
      </c>
      <c r="L76" s="194">
        <v>9</v>
      </c>
      <c r="M76" s="307">
        <v>43</v>
      </c>
      <c r="N76" s="308">
        <v>11</v>
      </c>
      <c r="O76" s="194">
        <v>32</v>
      </c>
      <c r="P76" s="221">
        <v>7</v>
      </c>
      <c r="Q76" s="307">
        <v>318</v>
      </c>
      <c r="R76" s="308">
        <v>204</v>
      </c>
      <c r="S76" s="192">
        <f t="shared" si="1"/>
        <v>1251</v>
      </c>
    </row>
    <row r="77" spans="1:19" ht="10" customHeight="1" x14ac:dyDescent="0.25">
      <c r="A77" s="37"/>
      <c r="B77" s="38">
        <v>63</v>
      </c>
      <c r="C77" s="38"/>
      <c r="D77" s="38"/>
      <c r="E77" s="309">
        <v>152</v>
      </c>
      <c r="F77" s="310">
        <v>74</v>
      </c>
      <c r="G77" s="190">
        <v>176</v>
      </c>
      <c r="H77" s="222">
        <v>114</v>
      </c>
      <c r="I77" s="309">
        <v>30</v>
      </c>
      <c r="J77" s="310">
        <v>10</v>
      </c>
      <c r="K77" s="190">
        <v>35</v>
      </c>
      <c r="L77" s="190">
        <v>16</v>
      </c>
      <c r="M77" s="309">
        <v>26</v>
      </c>
      <c r="N77" s="310">
        <v>13</v>
      </c>
      <c r="O77" s="190">
        <v>28</v>
      </c>
      <c r="P77" s="222">
        <v>17</v>
      </c>
      <c r="Q77" s="309">
        <v>317</v>
      </c>
      <c r="R77" s="310">
        <v>193</v>
      </c>
      <c r="S77" s="188">
        <f t="shared" si="1"/>
        <v>1201</v>
      </c>
    </row>
    <row r="78" spans="1:19" ht="10" customHeight="1" x14ac:dyDescent="0.25">
      <c r="A78" s="40"/>
      <c r="B78" s="24">
        <v>64</v>
      </c>
      <c r="C78" s="24"/>
      <c r="D78" s="24"/>
      <c r="E78" s="307">
        <v>157</v>
      </c>
      <c r="F78" s="308">
        <v>65</v>
      </c>
      <c r="G78" s="194">
        <v>179</v>
      </c>
      <c r="H78" s="221">
        <v>118</v>
      </c>
      <c r="I78" s="307">
        <v>37</v>
      </c>
      <c r="J78" s="308">
        <v>10</v>
      </c>
      <c r="K78" s="194">
        <v>28</v>
      </c>
      <c r="L78" s="194">
        <v>16</v>
      </c>
      <c r="M78" s="307">
        <v>31</v>
      </c>
      <c r="N78" s="308">
        <v>11</v>
      </c>
      <c r="O78" s="194">
        <v>35</v>
      </c>
      <c r="P78" s="221">
        <v>16</v>
      </c>
      <c r="Q78" s="307">
        <v>382</v>
      </c>
      <c r="R78" s="308">
        <v>229</v>
      </c>
      <c r="S78" s="192">
        <f t="shared" ref="S78:S115" si="2">SUM(E78:R78)</f>
        <v>1314</v>
      </c>
    </row>
    <row r="79" spans="1:19" ht="10" customHeight="1" x14ac:dyDescent="0.25">
      <c r="A79" s="37"/>
      <c r="B79" s="38">
        <v>65</v>
      </c>
      <c r="C79" s="38"/>
      <c r="D79" s="38"/>
      <c r="E79" s="309">
        <v>110</v>
      </c>
      <c r="F79" s="310">
        <v>71</v>
      </c>
      <c r="G79" s="190">
        <v>153</v>
      </c>
      <c r="H79" s="222">
        <v>102</v>
      </c>
      <c r="I79" s="309">
        <v>26</v>
      </c>
      <c r="J79" s="310">
        <v>8</v>
      </c>
      <c r="K79" s="190">
        <v>21</v>
      </c>
      <c r="L79" s="190">
        <v>7</v>
      </c>
      <c r="M79" s="309">
        <v>27</v>
      </c>
      <c r="N79" s="310">
        <v>16</v>
      </c>
      <c r="O79" s="190">
        <v>20</v>
      </c>
      <c r="P79" s="222">
        <v>15</v>
      </c>
      <c r="Q79" s="309">
        <v>295</v>
      </c>
      <c r="R79" s="310">
        <v>191</v>
      </c>
      <c r="S79" s="188">
        <f t="shared" si="2"/>
        <v>1062</v>
      </c>
    </row>
    <row r="80" spans="1:19" ht="10" customHeight="1" x14ac:dyDescent="0.25">
      <c r="A80" s="40"/>
      <c r="B80" s="24">
        <v>66</v>
      </c>
      <c r="C80" s="24"/>
      <c r="D80" s="24"/>
      <c r="E80" s="307">
        <v>103</v>
      </c>
      <c r="F80" s="308">
        <v>37</v>
      </c>
      <c r="G80" s="194">
        <v>124</v>
      </c>
      <c r="H80" s="221">
        <v>72</v>
      </c>
      <c r="I80" s="307">
        <v>23</v>
      </c>
      <c r="J80" s="308">
        <v>10</v>
      </c>
      <c r="K80" s="194">
        <v>26</v>
      </c>
      <c r="L80" s="194">
        <v>10</v>
      </c>
      <c r="M80" s="307">
        <v>22</v>
      </c>
      <c r="N80" s="308">
        <v>10</v>
      </c>
      <c r="O80" s="194">
        <v>19</v>
      </c>
      <c r="P80" s="221">
        <v>9</v>
      </c>
      <c r="Q80" s="307">
        <v>299</v>
      </c>
      <c r="R80" s="308">
        <v>182</v>
      </c>
      <c r="S80" s="192">
        <f t="shared" si="2"/>
        <v>946</v>
      </c>
    </row>
    <row r="81" spans="1:19" ht="10" customHeight="1" thickBot="1" x14ac:dyDescent="0.3">
      <c r="A81" s="41"/>
      <c r="B81" s="42">
        <v>67</v>
      </c>
      <c r="C81" s="42"/>
      <c r="D81" s="42"/>
      <c r="E81" s="313">
        <v>80</v>
      </c>
      <c r="F81" s="338">
        <v>41</v>
      </c>
      <c r="G81" s="228">
        <v>108</v>
      </c>
      <c r="H81" s="317">
        <v>65</v>
      </c>
      <c r="I81" s="313">
        <v>19</v>
      </c>
      <c r="J81" s="338">
        <v>9</v>
      </c>
      <c r="K81" s="228">
        <v>21</v>
      </c>
      <c r="L81" s="228">
        <v>14</v>
      </c>
      <c r="M81" s="313">
        <v>18</v>
      </c>
      <c r="N81" s="338">
        <v>16</v>
      </c>
      <c r="O81" s="228">
        <v>27</v>
      </c>
      <c r="P81" s="317">
        <v>16</v>
      </c>
      <c r="Q81" s="313">
        <v>239</v>
      </c>
      <c r="R81" s="338">
        <v>165</v>
      </c>
      <c r="S81" s="230">
        <f t="shared" si="2"/>
        <v>838</v>
      </c>
    </row>
    <row r="82" spans="1:19" ht="10" customHeight="1" x14ac:dyDescent="0.25">
      <c r="A82" s="40"/>
      <c r="B82" s="24">
        <v>68</v>
      </c>
      <c r="C82" s="24"/>
      <c r="D82" s="24"/>
      <c r="E82" s="307">
        <v>66</v>
      </c>
      <c r="F82" s="308">
        <v>30</v>
      </c>
      <c r="G82" s="194">
        <v>100</v>
      </c>
      <c r="H82" s="221">
        <v>41</v>
      </c>
      <c r="I82" s="307">
        <v>16</v>
      </c>
      <c r="J82" s="308">
        <v>6</v>
      </c>
      <c r="K82" s="194">
        <v>21</v>
      </c>
      <c r="L82" s="194">
        <v>8</v>
      </c>
      <c r="M82" s="307">
        <v>19</v>
      </c>
      <c r="N82" s="308">
        <v>14</v>
      </c>
      <c r="O82" s="194">
        <v>16</v>
      </c>
      <c r="P82" s="221">
        <v>9</v>
      </c>
      <c r="Q82" s="307">
        <v>244</v>
      </c>
      <c r="R82" s="308">
        <v>147</v>
      </c>
      <c r="S82" s="192">
        <f t="shared" si="2"/>
        <v>737</v>
      </c>
    </row>
    <row r="83" spans="1:19" ht="10" customHeight="1" x14ac:dyDescent="0.25">
      <c r="A83" s="37"/>
      <c r="B83" s="38">
        <v>69</v>
      </c>
      <c r="C83" s="38"/>
      <c r="D83" s="38"/>
      <c r="E83" s="309">
        <v>60</v>
      </c>
      <c r="F83" s="310">
        <v>22</v>
      </c>
      <c r="G83" s="190">
        <v>73</v>
      </c>
      <c r="H83" s="222">
        <v>42</v>
      </c>
      <c r="I83" s="309">
        <v>20</v>
      </c>
      <c r="J83" s="310">
        <v>8</v>
      </c>
      <c r="K83" s="190">
        <v>26</v>
      </c>
      <c r="L83" s="190">
        <v>4</v>
      </c>
      <c r="M83" s="309">
        <v>16</v>
      </c>
      <c r="N83" s="310">
        <v>8</v>
      </c>
      <c r="O83" s="190">
        <v>21</v>
      </c>
      <c r="P83" s="222">
        <v>8</v>
      </c>
      <c r="Q83" s="309">
        <v>254</v>
      </c>
      <c r="R83" s="310">
        <v>151</v>
      </c>
      <c r="S83" s="188">
        <f t="shared" si="2"/>
        <v>713</v>
      </c>
    </row>
    <row r="84" spans="1:19" ht="10" customHeight="1" x14ac:dyDescent="0.25">
      <c r="A84" s="40"/>
      <c r="B84" s="24">
        <v>70</v>
      </c>
      <c r="C84" s="24"/>
      <c r="D84" s="24"/>
      <c r="E84" s="307">
        <v>33</v>
      </c>
      <c r="F84" s="308">
        <v>26</v>
      </c>
      <c r="G84" s="194">
        <v>67</v>
      </c>
      <c r="H84" s="221">
        <v>29</v>
      </c>
      <c r="I84" s="307">
        <v>17</v>
      </c>
      <c r="J84" s="308">
        <v>5</v>
      </c>
      <c r="K84" s="194">
        <v>12</v>
      </c>
      <c r="L84" s="194">
        <v>8</v>
      </c>
      <c r="M84" s="307">
        <v>19</v>
      </c>
      <c r="N84" s="308">
        <v>7</v>
      </c>
      <c r="O84" s="194">
        <v>15</v>
      </c>
      <c r="P84" s="221">
        <v>9</v>
      </c>
      <c r="Q84" s="307">
        <v>224</v>
      </c>
      <c r="R84" s="308">
        <v>122</v>
      </c>
      <c r="S84" s="192">
        <f t="shared" si="2"/>
        <v>593</v>
      </c>
    </row>
    <row r="85" spans="1:19" ht="10" customHeight="1" x14ac:dyDescent="0.25">
      <c r="A85" s="37"/>
      <c r="B85" s="38">
        <v>71</v>
      </c>
      <c r="C85" s="38"/>
      <c r="D85" s="38"/>
      <c r="E85" s="309">
        <v>32</v>
      </c>
      <c r="F85" s="310">
        <v>10</v>
      </c>
      <c r="G85" s="190">
        <v>51</v>
      </c>
      <c r="H85" s="222">
        <v>19</v>
      </c>
      <c r="I85" s="309">
        <v>12</v>
      </c>
      <c r="J85" s="310">
        <v>7</v>
      </c>
      <c r="K85" s="190">
        <v>19</v>
      </c>
      <c r="L85" s="190">
        <v>10</v>
      </c>
      <c r="M85" s="309">
        <v>12</v>
      </c>
      <c r="N85" s="310">
        <v>10</v>
      </c>
      <c r="O85" s="190">
        <v>17</v>
      </c>
      <c r="P85" s="222">
        <v>19</v>
      </c>
      <c r="Q85" s="309">
        <v>263</v>
      </c>
      <c r="R85" s="310">
        <v>144</v>
      </c>
      <c r="S85" s="188">
        <f t="shared" si="2"/>
        <v>625</v>
      </c>
    </row>
    <row r="86" spans="1:19" ht="10" customHeight="1" x14ac:dyDescent="0.25">
      <c r="A86" s="40"/>
      <c r="B86" s="24">
        <v>72</v>
      </c>
      <c r="C86" s="24"/>
      <c r="D86" s="24"/>
      <c r="E86" s="307">
        <v>15</v>
      </c>
      <c r="F86" s="308">
        <v>8</v>
      </c>
      <c r="G86" s="194">
        <v>32</v>
      </c>
      <c r="H86" s="221">
        <v>11</v>
      </c>
      <c r="I86" s="307">
        <v>6</v>
      </c>
      <c r="J86" s="308">
        <v>8</v>
      </c>
      <c r="K86" s="194">
        <v>17</v>
      </c>
      <c r="L86" s="194">
        <v>12</v>
      </c>
      <c r="M86" s="307">
        <v>17</v>
      </c>
      <c r="N86" s="308">
        <v>13</v>
      </c>
      <c r="O86" s="194">
        <v>11</v>
      </c>
      <c r="P86" s="221">
        <v>7</v>
      </c>
      <c r="Q86" s="307">
        <v>197</v>
      </c>
      <c r="R86" s="308">
        <v>141</v>
      </c>
      <c r="S86" s="192">
        <f t="shared" si="2"/>
        <v>495</v>
      </c>
    </row>
    <row r="87" spans="1:19" ht="10" customHeight="1" x14ac:dyDescent="0.25">
      <c r="A87" s="37"/>
      <c r="B87" s="38">
        <v>73</v>
      </c>
      <c r="C87" s="38"/>
      <c r="D87" s="38"/>
      <c r="E87" s="309">
        <v>19</v>
      </c>
      <c r="F87" s="310">
        <v>15</v>
      </c>
      <c r="G87" s="190">
        <v>21</v>
      </c>
      <c r="H87" s="222">
        <v>13</v>
      </c>
      <c r="I87" s="309">
        <v>1</v>
      </c>
      <c r="J87" s="310">
        <v>0</v>
      </c>
      <c r="K87" s="190">
        <v>3</v>
      </c>
      <c r="L87" s="190">
        <v>4</v>
      </c>
      <c r="M87" s="309">
        <v>7</v>
      </c>
      <c r="N87" s="310">
        <v>3</v>
      </c>
      <c r="O87" s="190">
        <v>14</v>
      </c>
      <c r="P87" s="222">
        <v>7</v>
      </c>
      <c r="Q87" s="309">
        <v>178</v>
      </c>
      <c r="R87" s="310">
        <v>113</v>
      </c>
      <c r="S87" s="188">
        <f t="shared" si="2"/>
        <v>398</v>
      </c>
    </row>
    <row r="88" spans="1:19" ht="10" customHeight="1" x14ac:dyDescent="0.25">
      <c r="A88" s="40"/>
      <c r="B88" s="24">
        <v>74</v>
      </c>
      <c r="C88" s="24"/>
      <c r="D88" s="24"/>
      <c r="E88" s="307">
        <v>15</v>
      </c>
      <c r="F88" s="308">
        <v>4</v>
      </c>
      <c r="G88" s="194">
        <v>32</v>
      </c>
      <c r="H88" s="221">
        <v>10</v>
      </c>
      <c r="I88" s="307">
        <v>3</v>
      </c>
      <c r="J88" s="308">
        <v>1</v>
      </c>
      <c r="K88" s="194">
        <v>2</v>
      </c>
      <c r="L88" s="194">
        <v>2</v>
      </c>
      <c r="M88" s="307">
        <v>4</v>
      </c>
      <c r="N88" s="308">
        <v>0</v>
      </c>
      <c r="O88" s="194">
        <v>7</v>
      </c>
      <c r="P88" s="221">
        <v>10</v>
      </c>
      <c r="Q88" s="307">
        <v>185</v>
      </c>
      <c r="R88" s="308">
        <v>108</v>
      </c>
      <c r="S88" s="192">
        <f t="shared" si="2"/>
        <v>383</v>
      </c>
    </row>
    <row r="89" spans="1:19" ht="10" customHeight="1" x14ac:dyDescent="0.25">
      <c r="A89" s="37"/>
      <c r="B89" s="38">
        <v>75</v>
      </c>
      <c r="C89" s="38"/>
      <c r="D89" s="38"/>
      <c r="E89" s="309">
        <v>22</v>
      </c>
      <c r="F89" s="310">
        <v>2</v>
      </c>
      <c r="G89" s="190">
        <v>23</v>
      </c>
      <c r="H89" s="222">
        <v>12</v>
      </c>
      <c r="I89" s="309">
        <v>2</v>
      </c>
      <c r="J89" s="310">
        <v>2</v>
      </c>
      <c r="K89" s="190">
        <v>1</v>
      </c>
      <c r="L89" s="190">
        <v>0</v>
      </c>
      <c r="M89" s="309">
        <v>3</v>
      </c>
      <c r="N89" s="310">
        <v>1</v>
      </c>
      <c r="O89" s="190">
        <v>2</v>
      </c>
      <c r="P89" s="222">
        <v>4</v>
      </c>
      <c r="Q89" s="309">
        <v>175</v>
      </c>
      <c r="R89" s="310">
        <v>99</v>
      </c>
      <c r="S89" s="188">
        <f t="shared" si="2"/>
        <v>348</v>
      </c>
    </row>
    <row r="90" spans="1:19" ht="10" customHeight="1" x14ac:dyDescent="0.25">
      <c r="A90" s="40"/>
      <c r="B90" s="24">
        <v>76</v>
      </c>
      <c r="C90" s="24"/>
      <c r="D90" s="24"/>
      <c r="E90" s="307">
        <v>10</v>
      </c>
      <c r="F90" s="308">
        <v>7</v>
      </c>
      <c r="G90" s="194">
        <v>20</v>
      </c>
      <c r="H90" s="221">
        <v>12</v>
      </c>
      <c r="I90" s="307">
        <v>0</v>
      </c>
      <c r="J90" s="308">
        <v>1</v>
      </c>
      <c r="K90" s="194">
        <v>0</v>
      </c>
      <c r="L90" s="194">
        <v>1</v>
      </c>
      <c r="M90" s="307">
        <v>0</v>
      </c>
      <c r="N90" s="308">
        <v>1</v>
      </c>
      <c r="O90" s="194">
        <v>0</v>
      </c>
      <c r="P90" s="221">
        <v>2</v>
      </c>
      <c r="Q90" s="307">
        <v>197</v>
      </c>
      <c r="R90" s="308">
        <v>83</v>
      </c>
      <c r="S90" s="192">
        <f t="shared" si="2"/>
        <v>334</v>
      </c>
    </row>
    <row r="91" spans="1:19" ht="10" customHeight="1" x14ac:dyDescent="0.25">
      <c r="A91" s="37"/>
      <c r="B91" s="38">
        <v>77</v>
      </c>
      <c r="C91" s="38"/>
      <c r="D91" s="38"/>
      <c r="E91" s="309">
        <v>12</v>
      </c>
      <c r="F91" s="310">
        <v>4</v>
      </c>
      <c r="G91" s="190">
        <v>18</v>
      </c>
      <c r="H91" s="222">
        <v>8</v>
      </c>
      <c r="I91" s="309">
        <v>0</v>
      </c>
      <c r="J91" s="310">
        <v>0</v>
      </c>
      <c r="K91" s="190">
        <v>1</v>
      </c>
      <c r="L91" s="190">
        <v>1</v>
      </c>
      <c r="M91" s="309">
        <v>0</v>
      </c>
      <c r="N91" s="310">
        <v>0</v>
      </c>
      <c r="O91" s="190">
        <v>1</v>
      </c>
      <c r="P91" s="222">
        <v>1</v>
      </c>
      <c r="Q91" s="309">
        <v>164</v>
      </c>
      <c r="R91" s="310">
        <v>74</v>
      </c>
      <c r="S91" s="188">
        <f t="shared" si="2"/>
        <v>284</v>
      </c>
    </row>
    <row r="92" spans="1:19" ht="10" customHeight="1" x14ac:dyDescent="0.25">
      <c r="A92" s="40"/>
      <c r="B92" s="24">
        <v>78</v>
      </c>
      <c r="C92" s="24"/>
      <c r="D92" s="24"/>
      <c r="E92" s="307">
        <v>12</v>
      </c>
      <c r="F92" s="308">
        <v>6</v>
      </c>
      <c r="G92" s="194">
        <v>19</v>
      </c>
      <c r="H92" s="221">
        <v>10</v>
      </c>
      <c r="I92" s="307">
        <v>3</v>
      </c>
      <c r="J92" s="308">
        <v>0</v>
      </c>
      <c r="K92" s="194">
        <v>1</v>
      </c>
      <c r="L92" s="194">
        <v>1</v>
      </c>
      <c r="M92" s="307">
        <v>1</v>
      </c>
      <c r="N92" s="308">
        <v>1</v>
      </c>
      <c r="O92" s="194">
        <v>1</v>
      </c>
      <c r="P92" s="221">
        <v>1</v>
      </c>
      <c r="Q92" s="307">
        <v>124</v>
      </c>
      <c r="R92" s="308">
        <v>71</v>
      </c>
      <c r="S92" s="192">
        <f t="shared" si="2"/>
        <v>251</v>
      </c>
    </row>
    <row r="93" spans="1:19" ht="10" customHeight="1" x14ac:dyDescent="0.25">
      <c r="A93" s="37"/>
      <c r="B93" s="38">
        <v>79</v>
      </c>
      <c r="C93" s="38"/>
      <c r="D93" s="38"/>
      <c r="E93" s="309">
        <v>10</v>
      </c>
      <c r="F93" s="310">
        <v>6</v>
      </c>
      <c r="G93" s="190">
        <v>13</v>
      </c>
      <c r="H93" s="222">
        <v>8</v>
      </c>
      <c r="I93" s="309">
        <v>0</v>
      </c>
      <c r="J93" s="310">
        <v>0</v>
      </c>
      <c r="K93" s="190">
        <v>0</v>
      </c>
      <c r="L93" s="190">
        <v>0</v>
      </c>
      <c r="M93" s="309">
        <v>1</v>
      </c>
      <c r="N93" s="310">
        <v>1</v>
      </c>
      <c r="O93" s="190">
        <v>0</v>
      </c>
      <c r="P93" s="222">
        <v>0</v>
      </c>
      <c r="Q93" s="309">
        <v>87</v>
      </c>
      <c r="R93" s="310">
        <v>56</v>
      </c>
      <c r="S93" s="188">
        <f t="shared" si="2"/>
        <v>182</v>
      </c>
    </row>
    <row r="94" spans="1:19" ht="10" customHeight="1" x14ac:dyDescent="0.25">
      <c r="A94" s="40"/>
      <c r="B94" s="24">
        <v>80</v>
      </c>
      <c r="C94" s="24"/>
      <c r="D94" s="24"/>
      <c r="E94" s="307">
        <v>5</v>
      </c>
      <c r="F94" s="308">
        <v>2</v>
      </c>
      <c r="G94" s="194">
        <v>12</v>
      </c>
      <c r="H94" s="221">
        <v>9</v>
      </c>
      <c r="I94" s="307">
        <v>0</v>
      </c>
      <c r="J94" s="308">
        <v>0</v>
      </c>
      <c r="K94" s="194">
        <v>0</v>
      </c>
      <c r="L94" s="194">
        <v>1</v>
      </c>
      <c r="M94" s="307">
        <v>1</v>
      </c>
      <c r="N94" s="308">
        <v>3</v>
      </c>
      <c r="O94" s="194">
        <v>0</v>
      </c>
      <c r="P94" s="221">
        <v>0</v>
      </c>
      <c r="Q94" s="307">
        <v>74</v>
      </c>
      <c r="R94" s="308">
        <v>45</v>
      </c>
      <c r="S94" s="192">
        <f t="shared" si="2"/>
        <v>152</v>
      </c>
    </row>
    <row r="95" spans="1:19" ht="10" customHeight="1" x14ac:dyDescent="0.25">
      <c r="A95" s="37"/>
      <c r="B95" s="38">
        <v>81</v>
      </c>
      <c r="C95" s="38"/>
      <c r="D95" s="38"/>
      <c r="E95" s="309">
        <v>5</v>
      </c>
      <c r="F95" s="310">
        <v>4</v>
      </c>
      <c r="G95" s="190">
        <v>6</v>
      </c>
      <c r="H95" s="222">
        <v>9</v>
      </c>
      <c r="I95" s="309">
        <v>0</v>
      </c>
      <c r="J95" s="310">
        <v>0</v>
      </c>
      <c r="K95" s="190">
        <v>1</v>
      </c>
      <c r="L95" s="190">
        <v>0</v>
      </c>
      <c r="M95" s="309">
        <v>1</v>
      </c>
      <c r="N95" s="310">
        <v>0</v>
      </c>
      <c r="O95" s="190">
        <v>0</v>
      </c>
      <c r="P95" s="222">
        <v>1</v>
      </c>
      <c r="Q95" s="309">
        <v>61</v>
      </c>
      <c r="R95" s="310">
        <v>42</v>
      </c>
      <c r="S95" s="188">
        <f t="shared" si="2"/>
        <v>130</v>
      </c>
    </row>
    <row r="96" spans="1:19" ht="10" customHeight="1" x14ac:dyDescent="0.25">
      <c r="A96" s="40"/>
      <c r="B96" s="24">
        <v>82</v>
      </c>
      <c r="C96" s="24"/>
      <c r="D96" s="24"/>
      <c r="E96" s="307">
        <v>7</v>
      </c>
      <c r="F96" s="308">
        <v>4</v>
      </c>
      <c r="G96" s="194">
        <v>5</v>
      </c>
      <c r="H96" s="221">
        <v>5</v>
      </c>
      <c r="I96" s="307">
        <v>0</v>
      </c>
      <c r="J96" s="308">
        <v>0</v>
      </c>
      <c r="K96" s="194">
        <v>3</v>
      </c>
      <c r="L96" s="194">
        <v>1</v>
      </c>
      <c r="M96" s="307">
        <v>0</v>
      </c>
      <c r="N96" s="308">
        <v>1</v>
      </c>
      <c r="O96" s="194">
        <v>0</v>
      </c>
      <c r="P96" s="221">
        <v>0</v>
      </c>
      <c r="Q96" s="307">
        <v>42</v>
      </c>
      <c r="R96" s="308">
        <v>34</v>
      </c>
      <c r="S96" s="192">
        <f t="shared" si="2"/>
        <v>102</v>
      </c>
    </row>
    <row r="97" spans="1:19" ht="10" customHeight="1" x14ac:dyDescent="0.25">
      <c r="A97" s="37"/>
      <c r="B97" s="38">
        <v>83</v>
      </c>
      <c r="C97" s="38"/>
      <c r="D97" s="38"/>
      <c r="E97" s="309">
        <v>5</v>
      </c>
      <c r="F97" s="310">
        <v>3</v>
      </c>
      <c r="G97" s="190">
        <v>11</v>
      </c>
      <c r="H97" s="222">
        <v>5</v>
      </c>
      <c r="I97" s="309">
        <v>0</v>
      </c>
      <c r="J97" s="310">
        <v>0</v>
      </c>
      <c r="K97" s="190">
        <v>1</v>
      </c>
      <c r="L97" s="190">
        <v>3</v>
      </c>
      <c r="M97" s="309">
        <v>2</v>
      </c>
      <c r="N97" s="310">
        <v>0</v>
      </c>
      <c r="O97" s="190">
        <v>0</v>
      </c>
      <c r="P97" s="222">
        <v>0</v>
      </c>
      <c r="Q97" s="309">
        <v>54</v>
      </c>
      <c r="R97" s="310">
        <v>24</v>
      </c>
      <c r="S97" s="188">
        <f t="shared" si="2"/>
        <v>108</v>
      </c>
    </row>
    <row r="98" spans="1:19" ht="10" customHeight="1" x14ac:dyDescent="0.25">
      <c r="A98" s="40"/>
      <c r="B98" s="24">
        <v>84</v>
      </c>
      <c r="C98" s="24"/>
      <c r="D98" s="24"/>
      <c r="E98" s="307">
        <v>4</v>
      </c>
      <c r="F98" s="308">
        <v>4</v>
      </c>
      <c r="G98" s="194">
        <v>8</v>
      </c>
      <c r="H98" s="221">
        <v>2</v>
      </c>
      <c r="I98" s="307">
        <v>0</v>
      </c>
      <c r="J98" s="308">
        <v>0</v>
      </c>
      <c r="K98" s="194">
        <v>1</v>
      </c>
      <c r="L98" s="194">
        <v>1</v>
      </c>
      <c r="M98" s="307">
        <v>0</v>
      </c>
      <c r="N98" s="308">
        <v>0</v>
      </c>
      <c r="O98" s="194">
        <v>0</v>
      </c>
      <c r="P98" s="221">
        <v>1</v>
      </c>
      <c r="Q98" s="307">
        <v>22</v>
      </c>
      <c r="R98" s="308">
        <v>21</v>
      </c>
      <c r="S98" s="192">
        <f t="shared" si="2"/>
        <v>64</v>
      </c>
    </row>
    <row r="99" spans="1:19" ht="10" customHeight="1" x14ac:dyDescent="0.25">
      <c r="A99" s="37"/>
      <c r="B99" s="38">
        <v>85</v>
      </c>
      <c r="C99" s="38"/>
      <c r="D99" s="38"/>
      <c r="E99" s="309">
        <v>5</v>
      </c>
      <c r="F99" s="310">
        <v>3</v>
      </c>
      <c r="G99" s="190">
        <v>8</v>
      </c>
      <c r="H99" s="222">
        <v>5</v>
      </c>
      <c r="I99" s="309">
        <v>1</v>
      </c>
      <c r="J99" s="310">
        <v>0</v>
      </c>
      <c r="K99" s="190">
        <v>1</v>
      </c>
      <c r="L99" s="190">
        <v>0</v>
      </c>
      <c r="M99" s="309">
        <v>0</v>
      </c>
      <c r="N99" s="310">
        <v>0</v>
      </c>
      <c r="O99" s="190">
        <v>2</v>
      </c>
      <c r="P99" s="222">
        <v>0</v>
      </c>
      <c r="Q99" s="309">
        <v>21</v>
      </c>
      <c r="R99" s="310">
        <v>18</v>
      </c>
      <c r="S99" s="188">
        <f t="shared" si="2"/>
        <v>64</v>
      </c>
    </row>
    <row r="100" spans="1:19" ht="10" customHeight="1" x14ac:dyDescent="0.25">
      <c r="A100" s="40"/>
      <c r="B100" s="24">
        <v>86</v>
      </c>
      <c r="C100" s="24"/>
      <c r="D100" s="24"/>
      <c r="E100" s="307">
        <v>5</v>
      </c>
      <c r="F100" s="308">
        <v>5</v>
      </c>
      <c r="G100" s="194">
        <v>4</v>
      </c>
      <c r="H100" s="221">
        <v>7</v>
      </c>
      <c r="I100" s="307">
        <v>2</v>
      </c>
      <c r="J100" s="308">
        <v>1</v>
      </c>
      <c r="K100" s="194">
        <v>1</v>
      </c>
      <c r="L100" s="194">
        <v>0</v>
      </c>
      <c r="M100" s="307">
        <v>0</v>
      </c>
      <c r="N100" s="308">
        <v>0</v>
      </c>
      <c r="O100" s="194">
        <v>0</v>
      </c>
      <c r="P100" s="221">
        <v>0</v>
      </c>
      <c r="Q100" s="307">
        <v>14</v>
      </c>
      <c r="R100" s="308">
        <v>14</v>
      </c>
      <c r="S100" s="192">
        <f t="shared" si="2"/>
        <v>53</v>
      </c>
    </row>
    <row r="101" spans="1:19" ht="10" customHeight="1" x14ac:dyDescent="0.25">
      <c r="A101" s="37"/>
      <c r="B101" s="38">
        <v>87</v>
      </c>
      <c r="C101" s="38"/>
      <c r="D101" s="38"/>
      <c r="E101" s="309">
        <v>3</v>
      </c>
      <c r="F101" s="310">
        <v>5</v>
      </c>
      <c r="G101" s="190">
        <v>10</v>
      </c>
      <c r="H101" s="222">
        <v>5</v>
      </c>
      <c r="I101" s="309">
        <v>0</v>
      </c>
      <c r="J101" s="310">
        <v>0</v>
      </c>
      <c r="K101" s="190">
        <v>0</v>
      </c>
      <c r="L101" s="190">
        <v>0</v>
      </c>
      <c r="M101" s="309">
        <v>0</v>
      </c>
      <c r="N101" s="310">
        <v>1</v>
      </c>
      <c r="O101" s="190">
        <v>1</v>
      </c>
      <c r="P101" s="222">
        <v>2</v>
      </c>
      <c r="Q101" s="309">
        <v>8</v>
      </c>
      <c r="R101" s="310">
        <v>6</v>
      </c>
      <c r="S101" s="188">
        <f t="shared" si="2"/>
        <v>41</v>
      </c>
    </row>
    <row r="102" spans="1:19" ht="10" customHeight="1" x14ac:dyDescent="0.25">
      <c r="A102" s="40"/>
      <c r="B102" s="24">
        <v>88</v>
      </c>
      <c r="C102" s="24"/>
      <c r="D102" s="24"/>
      <c r="E102" s="307">
        <v>4</v>
      </c>
      <c r="F102" s="308">
        <v>1</v>
      </c>
      <c r="G102" s="194">
        <v>9</v>
      </c>
      <c r="H102" s="221">
        <v>5</v>
      </c>
      <c r="I102" s="307">
        <v>0</v>
      </c>
      <c r="J102" s="308">
        <v>0</v>
      </c>
      <c r="K102" s="194">
        <v>0</v>
      </c>
      <c r="L102" s="194">
        <v>0</v>
      </c>
      <c r="M102" s="307">
        <v>1</v>
      </c>
      <c r="N102" s="308">
        <v>0</v>
      </c>
      <c r="O102" s="194">
        <v>1</v>
      </c>
      <c r="P102" s="221">
        <v>0</v>
      </c>
      <c r="Q102" s="307">
        <v>10</v>
      </c>
      <c r="R102" s="308">
        <v>6</v>
      </c>
      <c r="S102" s="192">
        <f t="shared" si="2"/>
        <v>37</v>
      </c>
    </row>
    <row r="103" spans="1:19" ht="10" customHeight="1" x14ac:dyDescent="0.25">
      <c r="A103" s="37"/>
      <c r="B103" s="38">
        <v>89</v>
      </c>
      <c r="C103" s="38"/>
      <c r="D103" s="38"/>
      <c r="E103" s="309">
        <v>1</v>
      </c>
      <c r="F103" s="310">
        <v>1</v>
      </c>
      <c r="G103" s="190">
        <v>6</v>
      </c>
      <c r="H103" s="222">
        <v>3</v>
      </c>
      <c r="I103" s="309">
        <v>1</v>
      </c>
      <c r="J103" s="310">
        <v>0</v>
      </c>
      <c r="K103" s="190">
        <v>0</v>
      </c>
      <c r="L103" s="190">
        <v>1</v>
      </c>
      <c r="M103" s="309">
        <v>2</v>
      </c>
      <c r="N103" s="310">
        <v>1</v>
      </c>
      <c r="O103" s="190">
        <v>0</v>
      </c>
      <c r="P103" s="222">
        <v>0</v>
      </c>
      <c r="Q103" s="309">
        <v>5</v>
      </c>
      <c r="R103" s="310">
        <v>12</v>
      </c>
      <c r="S103" s="188">
        <f t="shared" si="2"/>
        <v>33</v>
      </c>
    </row>
    <row r="104" spans="1:19" ht="10" customHeight="1" x14ac:dyDescent="0.25">
      <c r="A104" s="40"/>
      <c r="B104" s="24">
        <v>90</v>
      </c>
      <c r="C104" s="24"/>
      <c r="D104" s="24"/>
      <c r="E104" s="307">
        <v>2</v>
      </c>
      <c r="F104" s="308">
        <v>3</v>
      </c>
      <c r="G104" s="194">
        <v>1</v>
      </c>
      <c r="H104" s="221">
        <v>1</v>
      </c>
      <c r="I104" s="307">
        <v>0</v>
      </c>
      <c r="J104" s="308">
        <v>1</v>
      </c>
      <c r="K104" s="194">
        <v>0</v>
      </c>
      <c r="L104" s="194">
        <v>0</v>
      </c>
      <c r="M104" s="307">
        <v>1</v>
      </c>
      <c r="N104" s="308">
        <v>0</v>
      </c>
      <c r="O104" s="194">
        <v>1</v>
      </c>
      <c r="P104" s="221">
        <v>0</v>
      </c>
      <c r="Q104" s="307">
        <v>7</v>
      </c>
      <c r="R104" s="308">
        <v>7</v>
      </c>
      <c r="S104" s="192">
        <f t="shared" si="2"/>
        <v>24</v>
      </c>
    </row>
    <row r="105" spans="1:19" ht="10" customHeight="1" x14ac:dyDescent="0.25">
      <c r="A105" s="37"/>
      <c r="B105" s="38">
        <v>91</v>
      </c>
      <c r="C105" s="38"/>
      <c r="D105" s="38"/>
      <c r="E105" s="309">
        <v>0</v>
      </c>
      <c r="F105" s="310">
        <v>0</v>
      </c>
      <c r="G105" s="190">
        <v>1</v>
      </c>
      <c r="H105" s="222">
        <v>3</v>
      </c>
      <c r="I105" s="309">
        <v>0</v>
      </c>
      <c r="J105" s="310">
        <v>1</v>
      </c>
      <c r="K105" s="190">
        <v>0</v>
      </c>
      <c r="L105" s="190">
        <v>0</v>
      </c>
      <c r="M105" s="309">
        <v>0</v>
      </c>
      <c r="N105" s="310">
        <v>0</v>
      </c>
      <c r="O105" s="190">
        <v>0</v>
      </c>
      <c r="P105" s="222">
        <v>0</v>
      </c>
      <c r="Q105" s="309">
        <v>4</v>
      </c>
      <c r="R105" s="310">
        <v>2</v>
      </c>
      <c r="S105" s="188">
        <f t="shared" si="2"/>
        <v>11</v>
      </c>
    </row>
    <row r="106" spans="1:19" ht="10" customHeight="1" x14ac:dyDescent="0.25">
      <c r="A106" s="40"/>
      <c r="B106" s="24">
        <v>92</v>
      </c>
      <c r="C106" s="24"/>
      <c r="D106" s="24"/>
      <c r="E106" s="307">
        <v>1</v>
      </c>
      <c r="F106" s="308">
        <v>4</v>
      </c>
      <c r="G106" s="194">
        <v>2</v>
      </c>
      <c r="H106" s="221">
        <v>0</v>
      </c>
      <c r="I106" s="307">
        <v>0</v>
      </c>
      <c r="J106" s="308">
        <v>0</v>
      </c>
      <c r="K106" s="194">
        <v>0</v>
      </c>
      <c r="L106" s="194">
        <v>0</v>
      </c>
      <c r="M106" s="307">
        <v>0</v>
      </c>
      <c r="N106" s="308">
        <v>0</v>
      </c>
      <c r="O106" s="194">
        <v>0</v>
      </c>
      <c r="P106" s="221">
        <v>1</v>
      </c>
      <c r="Q106" s="307">
        <v>1</v>
      </c>
      <c r="R106" s="308">
        <v>3</v>
      </c>
      <c r="S106" s="192">
        <f t="shared" si="2"/>
        <v>12</v>
      </c>
    </row>
    <row r="107" spans="1:19" ht="10" customHeight="1" x14ac:dyDescent="0.25">
      <c r="A107" s="37"/>
      <c r="B107" s="38">
        <v>93</v>
      </c>
      <c r="C107" s="38"/>
      <c r="D107" s="38"/>
      <c r="E107" s="309">
        <v>0</v>
      </c>
      <c r="F107" s="310">
        <v>2</v>
      </c>
      <c r="G107" s="190">
        <v>5</v>
      </c>
      <c r="H107" s="222">
        <v>4</v>
      </c>
      <c r="I107" s="309">
        <v>0</v>
      </c>
      <c r="J107" s="310">
        <v>0</v>
      </c>
      <c r="K107" s="190">
        <v>1</v>
      </c>
      <c r="L107" s="190">
        <v>1</v>
      </c>
      <c r="M107" s="309">
        <v>0</v>
      </c>
      <c r="N107" s="310">
        <v>0</v>
      </c>
      <c r="O107" s="190">
        <v>2</v>
      </c>
      <c r="P107" s="222">
        <v>0</v>
      </c>
      <c r="Q107" s="309">
        <v>0</v>
      </c>
      <c r="R107" s="310">
        <v>0</v>
      </c>
      <c r="S107" s="188">
        <f t="shared" si="2"/>
        <v>15</v>
      </c>
    </row>
    <row r="108" spans="1:19" ht="10" customHeight="1" x14ac:dyDescent="0.25">
      <c r="A108" s="40"/>
      <c r="B108" s="24">
        <v>94</v>
      </c>
      <c r="C108" s="24"/>
      <c r="D108" s="24"/>
      <c r="E108" s="307">
        <v>1</v>
      </c>
      <c r="F108" s="308">
        <v>6</v>
      </c>
      <c r="G108" s="194">
        <v>2</v>
      </c>
      <c r="H108" s="221">
        <v>6</v>
      </c>
      <c r="I108" s="307">
        <v>0</v>
      </c>
      <c r="J108" s="308">
        <v>0</v>
      </c>
      <c r="K108" s="194">
        <v>0</v>
      </c>
      <c r="L108" s="194">
        <v>0</v>
      </c>
      <c r="M108" s="307">
        <v>0</v>
      </c>
      <c r="N108" s="308">
        <v>0</v>
      </c>
      <c r="O108" s="194">
        <v>0</v>
      </c>
      <c r="P108" s="221">
        <v>0</v>
      </c>
      <c r="Q108" s="307">
        <v>3</v>
      </c>
      <c r="R108" s="308">
        <v>2</v>
      </c>
      <c r="S108" s="192">
        <f t="shared" si="2"/>
        <v>20</v>
      </c>
    </row>
    <row r="109" spans="1:19" ht="10" customHeight="1" x14ac:dyDescent="0.25">
      <c r="A109" s="37"/>
      <c r="B109" s="38">
        <v>95</v>
      </c>
      <c r="C109" s="38"/>
      <c r="D109" s="38"/>
      <c r="E109" s="309">
        <v>1</v>
      </c>
      <c r="F109" s="310">
        <v>0</v>
      </c>
      <c r="G109" s="190">
        <v>2</v>
      </c>
      <c r="H109" s="222">
        <v>0</v>
      </c>
      <c r="I109" s="309">
        <v>0</v>
      </c>
      <c r="J109" s="310">
        <v>0</v>
      </c>
      <c r="K109" s="190">
        <v>0</v>
      </c>
      <c r="L109" s="190">
        <v>0</v>
      </c>
      <c r="M109" s="309">
        <v>0</v>
      </c>
      <c r="N109" s="310">
        <v>0</v>
      </c>
      <c r="O109" s="190">
        <v>0</v>
      </c>
      <c r="P109" s="222">
        <v>0</v>
      </c>
      <c r="Q109" s="309">
        <v>0</v>
      </c>
      <c r="R109" s="310">
        <v>1</v>
      </c>
      <c r="S109" s="188">
        <f t="shared" si="2"/>
        <v>4</v>
      </c>
    </row>
    <row r="110" spans="1:19" ht="10" customHeight="1" x14ac:dyDescent="0.25">
      <c r="A110" s="40"/>
      <c r="B110" s="24">
        <v>96</v>
      </c>
      <c r="C110" s="24"/>
      <c r="D110" s="24"/>
      <c r="E110" s="307">
        <v>0</v>
      </c>
      <c r="F110" s="308">
        <v>1</v>
      </c>
      <c r="G110" s="194">
        <v>3</v>
      </c>
      <c r="H110" s="221">
        <v>4</v>
      </c>
      <c r="I110" s="307">
        <v>0</v>
      </c>
      <c r="J110" s="308">
        <v>0</v>
      </c>
      <c r="K110" s="194">
        <v>0</v>
      </c>
      <c r="L110" s="194">
        <v>0</v>
      </c>
      <c r="M110" s="307">
        <v>0</v>
      </c>
      <c r="N110" s="308">
        <v>0</v>
      </c>
      <c r="O110" s="194">
        <v>0</v>
      </c>
      <c r="P110" s="221">
        <v>0</v>
      </c>
      <c r="Q110" s="307">
        <v>2</v>
      </c>
      <c r="R110" s="308">
        <v>0</v>
      </c>
      <c r="S110" s="192">
        <f t="shared" si="2"/>
        <v>10</v>
      </c>
    </row>
    <row r="111" spans="1:19" ht="10" customHeight="1" x14ac:dyDescent="0.25">
      <c r="A111" s="37"/>
      <c r="B111" s="38">
        <v>97</v>
      </c>
      <c r="C111" s="38"/>
      <c r="D111" s="38"/>
      <c r="E111" s="309">
        <v>0</v>
      </c>
      <c r="F111" s="310">
        <v>0</v>
      </c>
      <c r="G111" s="190">
        <v>0</v>
      </c>
      <c r="H111" s="222">
        <v>1</v>
      </c>
      <c r="I111" s="309">
        <v>0</v>
      </c>
      <c r="J111" s="310">
        <v>0</v>
      </c>
      <c r="K111" s="190">
        <v>0</v>
      </c>
      <c r="L111" s="190">
        <v>0</v>
      </c>
      <c r="M111" s="309">
        <v>0</v>
      </c>
      <c r="N111" s="310">
        <v>0</v>
      </c>
      <c r="O111" s="190">
        <v>1</v>
      </c>
      <c r="P111" s="222">
        <v>0</v>
      </c>
      <c r="Q111" s="309">
        <v>0</v>
      </c>
      <c r="R111" s="310">
        <v>1</v>
      </c>
      <c r="S111" s="188">
        <f t="shared" si="2"/>
        <v>3</v>
      </c>
    </row>
    <row r="112" spans="1:19" ht="10" customHeight="1" x14ac:dyDescent="0.25">
      <c r="A112" s="40"/>
      <c r="B112" s="24">
        <v>98</v>
      </c>
      <c r="C112" s="24"/>
      <c r="D112" s="24"/>
      <c r="E112" s="307">
        <v>2</v>
      </c>
      <c r="F112" s="308">
        <v>0</v>
      </c>
      <c r="G112" s="194">
        <v>0</v>
      </c>
      <c r="H112" s="221">
        <v>0</v>
      </c>
      <c r="I112" s="307">
        <v>0</v>
      </c>
      <c r="J112" s="308">
        <v>0</v>
      </c>
      <c r="K112" s="194">
        <v>0</v>
      </c>
      <c r="L112" s="194">
        <v>0</v>
      </c>
      <c r="M112" s="307">
        <v>0</v>
      </c>
      <c r="N112" s="308">
        <v>0</v>
      </c>
      <c r="O112" s="194">
        <v>1</v>
      </c>
      <c r="P112" s="221">
        <v>0</v>
      </c>
      <c r="Q112" s="307">
        <v>0</v>
      </c>
      <c r="R112" s="308">
        <v>0</v>
      </c>
      <c r="S112" s="192">
        <f t="shared" si="2"/>
        <v>3</v>
      </c>
    </row>
    <row r="113" spans="1:19" ht="10" customHeight="1" x14ac:dyDescent="0.25">
      <c r="A113" s="37"/>
      <c r="B113" s="38">
        <v>99</v>
      </c>
      <c r="C113" s="38"/>
      <c r="D113" s="38"/>
      <c r="E113" s="309">
        <v>0</v>
      </c>
      <c r="F113" s="310">
        <v>0</v>
      </c>
      <c r="G113" s="190">
        <v>0</v>
      </c>
      <c r="H113" s="222">
        <v>0</v>
      </c>
      <c r="I113" s="309">
        <v>0</v>
      </c>
      <c r="J113" s="310">
        <v>0</v>
      </c>
      <c r="K113" s="190">
        <v>0</v>
      </c>
      <c r="L113" s="190">
        <v>0</v>
      </c>
      <c r="M113" s="309">
        <v>0</v>
      </c>
      <c r="N113" s="310">
        <v>0</v>
      </c>
      <c r="O113" s="190">
        <v>0</v>
      </c>
      <c r="P113" s="222">
        <v>0</v>
      </c>
      <c r="Q113" s="309">
        <v>1</v>
      </c>
      <c r="R113" s="310">
        <v>0</v>
      </c>
      <c r="S113" s="188">
        <f t="shared" si="2"/>
        <v>1</v>
      </c>
    </row>
    <row r="114" spans="1:19" ht="11.15" customHeight="1" x14ac:dyDescent="0.25">
      <c r="A114" s="33" t="s">
        <v>53</v>
      </c>
      <c r="B114" s="24" t="s">
        <v>269</v>
      </c>
      <c r="C114" s="34" t="s">
        <v>55</v>
      </c>
      <c r="D114" s="24"/>
      <c r="E114" s="307">
        <v>0</v>
      </c>
      <c r="F114" s="311">
        <v>0</v>
      </c>
      <c r="G114" s="194">
        <v>0</v>
      </c>
      <c r="H114" s="224">
        <v>1</v>
      </c>
      <c r="I114" s="307">
        <v>0</v>
      </c>
      <c r="J114" s="311">
        <v>0</v>
      </c>
      <c r="K114" s="194">
        <v>0</v>
      </c>
      <c r="L114" s="198">
        <v>0</v>
      </c>
      <c r="M114" s="307">
        <v>0</v>
      </c>
      <c r="N114" s="311">
        <v>0</v>
      </c>
      <c r="O114" s="198">
        <v>0</v>
      </c>
      <c r="P114" s="224">
        <v>0</v>
      </c>
      <c r="Q114" s="307">
        <v>0</v>
      </c>
      <c r="R114" s="311">
        <v>0</v>
      </c>
      <c r="S114" s="192">
        <f t="shared" si="2"/>
        <v>1</v>
      </c>
    </row>
    <row r="115" spans="1:19" s="23" customFormat="1" ht="11.15" customHeight="1" thickBot="1" x14ac:dyDescent="0.35">
      <c r="A115" s="442" t="s">
        <v>8</v>
      </c>
      <c r="B115" s="404"/>
      <c r="C115" s="404"/>
      <c r="D115" s="404"/>
      <c r="E115" s="444">
        <f>SUM(E14:E114)</f>
        <v>4331</v>
      </c>
      <c r="F115" s="446">
        <f t="shared" ref="F115:R115" si="3">SUM(F14:F114)</f>
        <v>2306</v>
      </c>
      <c r="G115" s="570">
        <f t="shared" si="3"/>
        <v>5834</v>
      </c>
      <c r="H115" s="548">
        <f t="shared" si="3"/>
        <v>3322</v>
      </c>
      <c r="I115" s="444">
        <f t="shared" si="3"/>
        <v>968</v>
      </c>
      <c r="J115" s="446">
        <f t="shared" si="3"/>
        <v>423</v>
      </c>
      <c r="K115" s="570">
        <f t="shared" si="3"/>
        <v>996</v>
      </c>
      <c r="L115" s="439">
        <f t="shared" si="3"/>
        <v>455</v>
      </c>
      <c r="M115" s="444">
        <f t="shared" si="3"/>
        <v>884</v>
      </c>
      <c r="N115" s="446">
        <f t="shared" si="3"/>
        <v>434</v>
      </c>
      <c r="O115" s="439">
        <f t="shared" si="3"/>
        <v>786</v>
      </c>
      <c r="P115" s="548">
        <f t="shared" si="3"/>
        <v>406</v>
      </c>
      <c r="Q115" s="444">
        <f t="shared" si="3"/>
        <v>9049</v>
      </c>
      <c r="R115" s="446">
        <f t="shared" si="3"/>
        <v>5676</v>
      </c>
      <c r="S115" s="441">
        <f t="shared" si="2"/>
        <v>35870</v>
      </c>
    </row>
    <row r="116" spans="1:19" ht="5.25" customHeight="1" x14ac:dyDescent="0.25">
      <c r="A116" s="44"/>
      <c r="B116" s="44"/>
      <c r="C116" s="44"/>
      <c r="D116" s="44"/>
      <c r="E116" s="47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</row>
    <row r="117" spans="1:19" ht="11.15" customHeight="1" x14ac:dyDescent="0.25">
      <c r="A117" s="46" t="s">
        <v>310</v>
      </c>
      <c r="B117" s="24"/>
      <c r="C117" s="24"/>
      <c r="D117" s="24"/>
    </row>
    <row r="118" spans="1:19" ht="9" customHeight="1" x14ac:dyDescent="0.25">
      <c r="A118" s="24"/>
      <c r="B118" s="24"/>
      <c r="C118" s="24"/>
      <c r="D118" s="24"/>
    </row>
    <row r="119" spans="1:19" ht="9" customHeight="1" x14ac:dyDescent="0.25">
      <c r="A119" s="24"/>
      <c r="B119" s="24"/>
      <c r="C119" s="24"/>
      <c r="D119" s="24"/>
    </row>
    <row r="120" spans="1:19" ht="9" customHeight="1" x14ac:dyDescent="0.25">
      <c r="A120" s="24"/>
      <c r="B120" s="24"/>
      <c r="C120" s="24"/>
      <c r="D120" s="24"/>
    </row>
    <row r="121" spans="1:19" ht="9" customHeight="1" x14ac:dyDescent="0.25">
      <c r="A121" s="24"/>
      <c r="B121" s="24"/>
      <c r="C121" s="24"/>
      <c r="D121" s="24"/>
    </row>
    <row r="122" spans="1:19" ht="9" customHeight="1" x14ac:dyDescent="0.25">
      <c r="A122" s="24"/>
      <c r="B122" s="24"/>
      <c r="C122" s="24"/>
      <c r="D122" s="24"/>
    </row>
    <row r="123" spans="1:19" ht="9" customHeight="1" x14ac:dyDescent="0.25">
      <c r="A123" s="24"/>
      <c r="B123" s="24"/>
      <c r="C123" s="24"/>
      <c r="D123" s="24"/>
    </row>
    <row r="124" spans="1:19" ht="9" customHeight="1" x14ac:dyDescent="0.25">
      <c r="A124" s="24"/>
      <c r="B124" s="24"/>
      <c r="C124" s="24"/>
      <c r="D124" s="24"/>
    </row>
    <row r="125" spans="1:19" ht="11.15" customHeight="1" x14ac:dyDescent="0.25">
      <c r="A125" s="24"/>
      <c r="B125" s="24"/>
      <c r="C125" s="24"/>
      <c r="D125" s="24"/>
    </row>
    <row r="126" spans="1:19" ht="9" customHeight="1" x14ac:dyDescent="0.25">
      <c r="A126" s="24"/>
      <c r="B126" s="24"/>
      <c r="C126" s="24"/>
      <c r="D126" s="24"/>
    </row>
    <row r="127" spans="1:19" ht="9" customHeight="1" x14ac:dyDescent="0.25">
      <c r="A127" s="24"/>
      <c r="B127" s="24"/>
      <c r="C127" s="24"/>
      <c r="D127" s="24"/>
      <c r="G127" s="48"/>
      <c r="I127" s="48"/>
    </row>
    <row r="128" spans="1:19" ht="10" customHeight="1" x14ac:dyDescent="0.25">
      <c r="A128" s="49"/>
      <c r="B128" s="49"/>
      <c r="C128" s="49"/>
      <c r="D128" s="49"/>
      <c r="E128" s="49"/>
      <c r="F128" s="49"/>
      <c r="G128" s="49"/>
      <c r="H128" s="49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</row>
    <row r="129" spans="1:19" ht="9" customHeight="1" x14ac:dyDescent="0.25">
      <c r="A129" s="49"/>
      <c r="B129" s="49"/>
      <c r="C129" s="49"/>
      <c r="D129" s="49"/>
      <c r="E129" s="49"/>
      <c r="F129" s="49"/>
      <c r="G129" s="49"/>
      <c r="H129" s="49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</row>
    <row r="130" spans="1:19" ht="9" customHeight="1" x14ac:dyDescent="0.25">
      <c r="A130" s="49"/>
      <c r="B130" s="49"/>
      <c r="C130" s="49"/>
      <c r="D130" s="49"/>
      <c r="E130" s="49"/>
      <c r="F130" s="49"/>
      <c r="G130" s="49"/>
      <c r="H130" s="49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</row>
    <row r="131" spans="1:19" x14ac:dyDescent="0.25">
      <c r="A131" s="49"/>
      <c r="B131" s="49"/>
      <c r="C131" s="49"/>
      <c r="D131" s="49"/>
      <c r="E131" s="49"/>
      <c r="F131" s="49"/>
      <c r="G131" s="49"/>
      <c r="H131" s="49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</row>
    <row r="132" spans="1:19" ht="9" customHeight="1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</row>
    <row r="133" spans="1:19" ht="9" customHeight="1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</row>
    <row r="134" spans="1:19" ht="9" customHeight="1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</row>
    <row r="135" spans="1:19" ht="9" customHeight="1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</row>
    <row r="136" spans="1:19" ht="9" customHeight="1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</row>
    <row r="137" spans="1:19" ht="9" customHeight="1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</row>
    <row r="138" spans="1:19" ht="9" customHeight="1" x14ac:dyDescent="0.25">
      <c r="A138" s="24"/>
      <c r="B138" s="24"/>
      <c r="C138" s="24"/>
      <c r="D138" s="24"/>
    </row>
    <row r="139" spans="1:19" ht="9" customHeight="1" x14ac:dyDescent="0.25">
      <c r="A139" s="24"/>
      <c r="B139" s="24"/>
      <c r="C139" s="24"/>
      <c r="D139" s="24"/>
    </row>
    <row r="140" spans="1:19" ht="9" customHeight="1" x14ac:dyDescent="0.25">
      <c r="A140" s="24"/>
      <c r="B140" s="24"/>
      <c r="C140" s="24"/>
      <c r="D140" s="24"/>
    </row>
    <row r="141" spans="1:19" ht="9" customHeight="1" x14ac:dyDescent="0.25">
      <c r="A141" s="24"/>
      <c r="B141" s="24"/>
      <c r="C141" s="24"/>
      <c r="D141" s="24"/>
    </row>
    <row r="142" spans="1:19" ht="9" customHeight="1" x14ac:dyDescent="0.25">
      <c r="A142" s="24"/>
      <c r="B142" s="24"/>
      <c r="C142" s="24"/>
      <c r="D142" s="24"/>
    </row>
    <row r="143" spans="1:19" ht="9" customHeight="1" x14ac:dyDescent="0.25">
      <c r="A143" s="24"/>
      <c r="B143" s="24"/>
      <c r="C143" s="24"/>
      <c r="D143" s="24"/>
    </row>
    <row r="144" spans="1:19" ht="9" customHeight="1" x14ac:dyDescent="0.25">
      <c r="A144" s="24"/>
      <c r="B144" s="24"/>
      <c r="C144" s="24"/>
      <c r="D144" s="24"/>
    </row>
    <row r="145" spans="1:4" ht="9" customHeight="1" x14ac:dyDescent="0.25">
      <c r="A145" s="24"/>
      <c r="B145" s="24"/>
      <c r="C145" s="24"/>
      <c r="D145" s="24"/>
    </row>
    <row r="146" spans="1:4" ht="9" customHeight="1" x14ac:dyDescent="0.25">
      <c r="A146" s="24"/>
      <c r="B146" s="24"/>
      <c r="C146" s="24"/>
      <c r="D146" s="24"/>
    </row>
    <row r="147" spans="1:4" ht="9" customHeight="1" x14ac:dyDescent="0.25">
      <c r="A147" s="24"/>
      <c r="B147" s="24"/>
      <c r="C147" s="24"/>
      <c r="D147" s="24"/>
    </row>
    <row r="148" spans="1:4" ht="9" customHeight="1" x14ac:dyDescent="0.25">
      <c r="A148" s="24"/>
      <c r="B148" s="24"/>
      <c r="C148" s="24"/>
      <c r="D148" s="24"/>
    </row>
    <row r="149" spans="1:4" ht="9" customHeight="1" x14ac:dyDescent="0.25">
      <c r="A149" s="24"/>
      <c r="B149" s="24"/>
      <c r="C149" s="24"/>
      <c r="D149" s="24"/>
    </row>
    <row r="150" spans="1:4" ht="9" customHeight="1" x14ac:dyDescent="0.25">
      <c r="A150" s="24"/>
      <c r="B150" s="24"/>
      <c r="C150" s="24"/>
      <c r="D150" s="24"/>
    </row>
    <row r="151" spans="1:4" ht="9" customHeight="1" x14ac:dyDescent="0.25">
      <c r="A151" s="24"/>
      <c r="B151" s="24"/>
      <c r="C151" s="24"/>
      <c r="D151" s="24"/>
    </row>
    <row r="152" spans="1:4" ht="9" customHeight="1" x14ac:dyDescent="0.25">
      <c r="A152" s="24"/>
      <c r="B152" s="24"/>
      <c r="C152" s="24"/>
      <c r="D152" s="24"/>
    </row>
    <row r="153" spans="1:4" ht="9" customHeight="1" x14ac:dyDescent="0.25">
      <c r="A153" s="24"/>
      <c r="B153" s="24"/>
      <c r="C153" s="24"/>
      <c r="D153" s="24"/>
    </row>
    <row r="154" spans="1:4" ht="9" customHeight="1" x14ac:dyDescent="0.25">
      <c r="A154" s="24"/>
      <c r="B154" s="24"/>
      <c r="C154" s="24"/>
      <c r="D154" s="24"/>
    </row>
    <row r="155" spans="1:4" ht="9" customHeight="1" x14ac:dyDescent="0.25">
      <c r="A155" s="24"/>
      <c r="B155" s="24"/>
      <c r="C155" s="24"/>
      <c r="D155" s="24"/>
    </row>
    <row r="156" spans="1:4" ht="9" customHeight="1" x14ac:dyDescent="0.25">
      <c r="A156" s="24"/>
      <c r="B156" s="24"/>
      <c r="C156" s="24"/>
      <c r="D156" s="24"/>
    </row>
    <row r="157" spans="1:4" ht="9" customHeight="1" x14ac:dyDescent="0.25">
      <c r="A157" s="24"/>
      <c r="B157" s="24"/>
      <c r="C157" s="24"/>
      <c r="D157" s="24"/>
    </row>
    <row r="158" spans="1:4" ht="9" customHeight="1" x14ac:dyDescent="0.25">
      <c r="A158" s="24"/>
      <c r="B158" s="24"/>
      <c r="C158" s="24"/>
      <c r="D158" s="24"/>
    </row>
    <row r="159" spans="1:4" ht="9" customHeight="1" x14ac:dyDescent="0.25">
      <c r="A159" s="24"/>
      <c r="B159" s="24"/>
      <c r="C159" s="24"/>
      <c r="D159" s="24"/>
    </row>
    <row r="160" spans="1:4" ht="9" customHeight="1" x14ac:dyDescent="0.25">
      <c r="A160" s="24"/>
      <c r="B160" s="24"/>
      <c r="C160" s="24"/>
      <c r="D160" s="24"/>
    </row>
    <row r="161" spans="1:4" ht="9" customHeight="1" x14ac:dyDescent="0.25">
      <c r="A161" s="24"/>
      <c r="B161" s="24"/>
      <c r="C161" s="24"/>
      <c r="D161" s="24"/>
    </row>
    <row r="162" spans="1:4" ht="9" customHeight="1" x14ac:dyDescent="0.25">
      <c r="A162" s="24"/>
      <c r="B162" s="24"/>
      <c r="C162" s="24"/>
      <c r="D162" s="24"/>
    </row>
    <row r="163" spans="1:4" ht="9" customHeight="1" x14ac:dyDescent="0.25">
      <c r="A163" s="24"/>
      <c r="B163" s="24"/>
      <c r="C163" s="24"/>
      <c r="D163" s="24"/>
    </row>
    <row r="164" spans="1:4" ht="9" customHeight="1" x14ac:dyDescent="0.25">
      <c r="A164" s="24"/>
      <c r="B164" s="24"/>
      <c r="C164" s="24"/>
      <c r="D164" s="24"/>
    </row>
    <row r="165" spans="1:4" ht="9" customHeight="1" x14ac:dyDescent="0.25">
      <c r="A165" s="24"/>
      <c r="B165" s="24"/>
      <c r="C165" s="24"/>
      <c r="D165" s="24"/>
    </row>
    <row r="166" spans="1:4" ht="9" customHeight="1" x14ac:dyDescent="0.25">
      <c r="A166" s="24"/>
      <c r="B166" s="24"/>
      <c r="C166" s="24"/>
      <c r="D166" s="24"/>
    </row>
    <row r="167" spans="1:4" ht="9" customHeight="1" x14ac:dyDescent="0.25">
      <c r="A167" s="24"/>
      <c r="B167" s="24"/>
      <c r="C167" s="24"/>
      <c r="D167" s="24"/>
    </row>
    <row r="168" spans="1:4" ht="9" customHeight="1" x14ac:dyDescent="0.25">
      <c r="A168" s="24"/>
      <c r="B168" s="24"/>
      <c r="C168" s="24"/>
      <c r="D168" s="24"/>
    </row>
    <row r="169" spans="1:4" ht="9" customHeight="1" x14ac:dyDescent="0.25">
      <c r="A169" s="24"/>
      <c r="B169" s="24"/>
      <c r="C169" s="24"/>
      <c r="D169" s="24"/>
    </row>
    <row r="170" spans="1:4" ht="9" customHeight="1" x14ac:dyDescent="0.25">
      <c r="A170" s="24"/>
      <c r="B170" s="24"/>
      <c r="C170" s="24"/>
      <c r="D170" s="24"/>
    </row>
    <row r="171" spans="1:4" ht="9" customHeight="1" x14ac:dyDescent="0.25">
      <c r="A171" s="24"/>
      <c r="B171" s="24"/>
      <c r="C171" s="24"/>
      <c r="D171" s="24"/>
    </row>
    <row r="172" spans="1:4" ht="9" customHeight="1" x14ac:dyDescent="0.25">
      <c r="A172" s="24"/>
      <c r="B172" s="24"/>
      <c r="C172" s="24"/>
      <c r="D172" s="24"/>
    </row>
    <row r="173" spans="1:4" ht="9" customHeight="1" x14ac:dyDescent="0.25">
      <c r="A173" s="24"/>
      <c r="B173" s="24"/>
      <c r="C173" s="24"/>
      <c r="D173" s="24"/>
    </row>
    <row r="174" spans="1:4" ht="9" customHeight="1" x14ac:dyDescent="0.25">
      <c r="A174" s="24"/>
      <c r="B174" s="24"/>
      <c r="C174" s="24"/>
      <c r="D174" s="24"/>
    </row>
    <row r="175" spans="1:4" ht="9" customHeight="1" x14ac:dyDescent="0.25">
      <c r="A175" s="24"/>
      <c r="B175" s="24"/>
      <c r="C175" s="24"/>
      <c r="D175" s="24"/>
    </row>
    <row r="176" spans="1:4" ht="9" customHeight="1" x14ac:dyDescent="0.25">
      <c r="A176" s="24"/>
      <c r="B176" s="24"/>
      <c r="C176" s="24"/>
      <c r="D176" s="24"/>
    </row>
    <row r="177" spans="1:4" ht="9" customHeight="1" x14ac:dyDescent="0.25">
      <c r="A177" s="24"/>
      <c r="B177" s="24"/>
      <c r="C177" s="24"/>
      <c r="D177" s="24"/>
    </row>
    <row r="178" spans="1:4" ht="9" customHeight="1" x14ac:dyDescent="0.25">
      <c r="A178" s="24"/>
      <c r="B178" s="24"/>
      <c r="C178" s="24"/>
      <c r="D178" s="24"/>
    </row>
    <row r="179" spans="1:4" ht="9" customHeight="1" x14ac:dyDescent="0.25">
      <c r="A179" s="24"/>
      <c r="B179" s="24"/>
      <c r="C179" s="24"/>
      <c r="D179" s="24"/>
    </row>
    <row r="180" spans="1:4" ht="9" customHeight="1" x14ac:dyDescent="0.25">
      <c r="A180" s="24"/>
      <c r="B180" s="24"/>
      <c r="C180" s="24"/>
      <c r="D180" s="24"/>
    </row>
    <row r="181" spans="1:4" ht="9" customHeight="1" x14ac:dyDescent="0.25">
      <c r="A181" s="24"/>
      <c r="B181" s="24"/>
      <c r="C181" s="24"/>
      <c r="D181" s="24"/>
    </row>
    <row r="182" spans="1:4" ht="9" customHeight="1" x14ac:dyDescent="0.25">
      <c r="A182" s="24"/>
      <c r="B182" s="24"/>
      <c r="C182" s="24"/>
      <c r="D182" s="24"/>
    </row>
    <row r="183" spans="1:4" ht="9" customHeight="1" x14ac:dyDescent="0.25">
      <c r="A183" s="24"/>
      <c r="B183" s="24"/>
      <c r="C183" s="24"/>
      <c r="D183" s="24"/>
    </row>
    <row r="184" spans="1:4" ht="9" customHeight="1" x14ac:dyDescent="0.25">
      <c r="A184" s="24"/>
      <c r="B184" s="24"/>
      <c r="C184" s="24"/>
      <c r="D184" s="24"/>
    </row>
    <row r="185" spans="1:4" ht="9" customHeight="1" x14ac:dyDescent="0.25">
      <c r="A185" s="24"/>
      <c r="B185" s="24"/>
      <c r="C185" s="24"/>
      <c r="D185" s="24"/>
    </row>
    <row r="186" spans="1:4" ht="9" customHeight="1" x14ac:dyDescent="0.25">
      <c r="A186" s="24"/>
      <c r="B186" s="24"/>
      <c r="C186" s="24"/>
      <c r="D186" s="24"/>
    </row>
    <row r="187" spans="1:4" ht="9" customHeight="1" x14ac:dyDescent="0.25">
      <c r="A187" s="24"/>
      <c r="B187" s="24"/>
      <c r="C187" s="24"/>
      <c r="D187" s="24"/>
    </row>
    <row r="188" spans="1:4" ht="10" customHeight="1" x14ac:dyDescent="0.3">
      <c r="A188" s="23"/>
      <c r="B188" s="24"/>
      <c r="C188" s="24"/>
    </row>
    <row r="202" ht="11.15" customHeight="1" x14ac:dyDescent="0.25"/>
  </sheetData>
  <mergeCells count="18">
    <mergeCell ref="M12:N12"/>
    <mergeCell ref="O12:P12"/>
    <mergeCell ref="Q12:R12"/>
    <mergeCell ref="A8:S8"/>
    <mergeCell ref="A9:S9"/>
    <mergeCell ref="A11:D11"/>
    <mergeCell ref="E11:R11"/>
    <mergeCell ref="A12:D12"/>
    <mergeCell ref="E12:F12"/>
    <mergeCell ref="G12:H12"/>
    <mergeCell ref="I12:J12"/>
    <mergeCell ref="K12:L12"/>
    <mergeCell ref="A7:S7"/>
    <mergeCell ref="A2:S2"/>
    <mergeCell ref="A3:S3"/>
    <mergeCell ref="A4:S4"/>
    <mergeCell ref="A5:S5"/>
    <mergeCell ref="A6:S6"/>
  </mergeCells>
  <printOptions horizontalCentered="1"/>
  <pageMargins left="0.31496062992125984" right="0.19685039370078741" top="0.39370078740157483" bottom="0.23622047244094491" header="0" footer="0.23622047244094491"/>
  <pageSetup firstPageNumber="19" fitToHeight="0" orientation="landscape" useFirstPageNumber="1" r:id="rId1"/>
  <headerFooter>
    <oddFooter>&amp;R&amp;P</oddFooter>
  </headerFooter>
  <rowBreaks count="2" manualBreakCount="2">
    <brk id="47" max="20" man="1"/>
    <brk id="81" max="20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syncVertical="1" syncRef="A61" transitionEvaluation="1" codeName="Hoja15">
    <pageSetUpPr fitToPage="1"/>
  </sheetPr>
  <dimension ref="A2:S202"/>
  <sheetViews>
    <sheetView showGridLines="0" view="pageBreakPreview" topLeftCell="A61" zoomScaleNormal="98" zoomScaleSheetLayoutView="100" workbookViewId="0"/>
  </sheetViews>
  <sheetFormatPr baseColWidth="10" defaultColWidth="6.7265625" defaultRowHeight="12.5" x14ac:dyDescent="0.25"/>
  <cols>
    <col min="1" max="1" width="2.453125" style="25" customWidth="1"/>
    <col min="2" max="2" width="2.81640625" style="25" customWidth="1"/>
    <col min="3" max="3" width="3.26953125" style="25" customWidth="1"/>
    <col min="4" max="4" width="4" style="25" customWidth="1"/>
    <col min="5" max="17" width="6.7265625" style="25" customWidth="1"/>
    <col min="18" max="18" width="6.7265625" style="25"/>
    <col min="19" max="19" width="6.7265625" style="25" customWidth="1"/>
    <col min="20" max="16384" width="6.7265625" style="25"/>
  </cols>
  <sheetData>
    <row r="2" spans="1:19" ht="13" x14ac:dyDescent="0.25">
      <c r="A2" s="722" t="s">
        <v>63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  <c r="Q2" s="722"/>
      <c r="R2" s="722"/>
      <c r="S2" s="722"/>
    </row>
    <row r="3" spans="1:19" ht="13" x14ac:dyDescent="0.25">
      <c r="A3" s="722" t="s">
        <v>37</v>
      </c>
      <c r="B3" s="722"/>
      <c r="C3" s="722"/>
      <c r="D3" s="722"/>
      <c r="E3" s="722"/>
      <c r="F3" s="722"/>
      <c r="G3" s="722"/>
      <c r="H3" s="722"/>
      <c r="I3" s="722"/>
      <c r="J3" s="722"/>
      <c r="K3" s="722"/>
      <c r="L3" s="722"/>
      <c r="M3" s="722"/>
      <c r="N3" s="722"/>
      <c r="O3" s="722"/>
      <c r="P3" s="722"/>
      <c r="Q3" s="722"/>
      <c r="R3" s="722"/>
      <c r="S3" s="722"/>
    </row>
    <row r="5" spans="1:19" x14ac:dyDescent="0.25">
      <c r="A5" s="724" t="s">
        <v>302</v>
      </c>
      <c r="B5" s="724"/>
      <c r="C5" s="724"/>
      <c r="D5" s="724"/>
      <c r="E5" s="724"/>
      <c r="F5" s="724"/>
      <c r="G5" s="724"/>
      <c r="H5" s="724"/>
      <c r="I5" s="724"/>
      <c r="J5" s="724"/>
      <c r="K5" s="724"/>
      <c r="L5" s="724"/>
      <c r="M5" s="724"/>
      <c r="N5" s="724"/>
      <c r="O5" s="724"/>
      <c r="P5" s="724"/>
      <c r="Q5" s="724"/>
      <c r="R5" s="724"/>
      <c r="S5" s="724"/>
    </row>
    <row r="7" spans="1:19" ht="13" x14ac:dyDescent="0.25">
      <c r="A7" s="725"/>
      <c r="B7" s="725"/>
      <c r="C7" s="725"/>
      <c r="D7" s="725"/>
      <c r="E7" s="725"/>
      <c r="F7" s="725"/>
      <c r="G7" s="725"/>
      <c r="H7" s="725"/>
      <c r="I7" s="725"/>
      <c r="J7" s="725"/>
      <c r="K7" s="725"/>
      <c r="L7" s="725"/>
      <c r="M7" s="725"/>
      <c r="N7" s="725"/>
      <c r="O7" s="725"/>
      <c r="P7" s="725"/>
      <c r="Q7" s="725"/>
      <c r="R7" s="725"/>
      <c r="S7" s="725"/>
    </row>
    <row r="8" spans="1:19" x14ac:dyDescent="0.25">
      <c r="A8" s="721" t="s">
        <v>38</v>
      </c>
      <c r="B8" s="721"/>
      <c r="C8" s="721"/>
      <c r="D8" s="721"/>
      <c r="E8" s="721"/>
      <c r="F8" s="721"/>
      <c r="G8" s="721"/>
      <c r="H8" s="721"/>
      <c r="I8" s="721"/>
      <c r="J8" s="721"/>
      <c r="K8" s="721"/>
      <c r="L8" s="721"/>
      <c r="M8" s="721"/>
      <c r="N8" s="721"/>
      <c r="O8" s="721"/>
      <c r="P8" s="721"/>
      <c r="Q8" s="721"/>
      <c r="R8" s="721"/>
      <c r="S8" s="721"/>
    </row>
    <row r="9" spans="1:19" ht="10.5" customHeight="1" x14ac:dyDescent="0.25">
      <c r="A9" s="721"/>
      <c r="B9" s="721"/>
      <c r="C9" s="721"/>
      <c r="D9" s="721"/>
      <c r="E9" s="721"/>
      <c r="F9" s="721"/>
      <c r="G9" s="721"/>
      <c r="H9" s="721"/>
      <c r="I9" s="721"/>
      <c r="J9" s="721"/>
      <c r="K9" s="721"/>
      <c r="L9" s="721"/>
      <c r="M9" s="721"/>
      <c r="N9" s="721"/>
      <c r="O9" s="721"/>
      <c r="P9" s="721"/>
      <c r="Q9" s="721"/>
      <c r="R9" s="721"/>
      <c r="S9" s="721"/>
    </row>
    <row r="10" spans="1:19" ht="10.5" customHeight="1" thickBot="1" x14ac:dyDescent="0.3">
      <c r="A10" s="248"/>
      <c r="B10" s="248"/>
      <c r="C10" s="248"/>
      <c r="D10" s="248"/>
      <c r="E10" s="272">
        <v>2</v>
      </c>
      <c r="F10" s="272">
        <v>3</v>
      </c>
      <c r="G10" s="272">
        <v>4</v>
      </c>
      <c r="H10" s="272">
        <v>5</v>
      </c>
      <c r="I10" s="272">
        <v>6</v>
      </c>
      <c r="J10" s="272">
        <v>7</v>
      </c>
      <c r="K10" s="272">
        <v>8</v>
      </c>
      <c r="L10" s="272">
        <v>9</v>
      </c>
      <c r="M10" s="272">
        <v>10</v>
      </c>
      <c r="N10" s="272">
        <v>11</v>
      </c>
      <c r="O10" s="272">
        <v>12</v>
      </c>
      <c r="P10" s="272">
        <v>13</v>
      </c>
      <c r="Q10" s="272">
        <v>14</v>
      </c>
      <c r="R10" s="272">
        <v>15</v>
      </c>
      <c r="S10" s="248"/>
    </row>
    <row r="11" spans="1:19" s="23" customFormat="1" ht="11.15" customHeight="1" thickBot="1" x14ac:dyDescent="0.35">
      <c r="A11" s="727" t="s">
        <v>39</v>
      </c>
      <c r="B11" s="728"/>
      <c r="C11" s="728"/>
      <c r="D11" s="728"/>
      <c r="E11" s="745" t="s">
        <v>61</v>
      </c>
      <c r="F11" s="746"/>
      <c r="G11" s="746"/>
      <c r="H11" s="746"/>
      <c r="I11" s="746"/>
      <c r="J11" s="746"/>
      <c r="K11" s="746"/>
      <c r="L11" s="746"/>
      <c r="M11" s="746"/>
      <c r="N11" s="746"/>
      <c r="O11" s="746"/>
      <c r="P11" s="746"/>
      <c r="Q11" s="746"/>
      <c r="R11" s="747"/>
      <c r="S11" s="572"/>
    </row>
    <row r="12" spans="1:19" s="23" customFormat="1" ht="11.15" customHeight="1" x14ac:dyDescent="0.3">
      <c r="A12" s="734" t="s">
        <v>42</v>
      </c>
      <c r="B12" s="735"/>
      <c r="C12" s="735"/>
      <c r="D12" s="735"/>
      <c r="E12" s="740" t="s">
        <v>44</v>
      </c>
      <c r="F12" s="741"/>
      <c r="G12" s="743" t="s">
        <v>45</v>
      </c>
      <c r="H12" s="743"/>
      <c r="I12" s="740" t="s">
        <v>46</v>
      </c>
      <c r="J12" s="741"/>
      <c r="K12" s="743" t="s">
        <v>47</v>
      </c>
      <c r="L12" s="744"/>
      <c r="M12" s="740" t="s">
        <v>48</v>
      </c>
      <c r="N12" s="741"/>
      <c r="O12" s="742" t="s">
        <v>49</v>
      </c>
      <c r="P12" s="743"/>
      <c r="Q12" s="740" t="s">
        <v>50</v>
      </c>
      <c r="R12" s="741"/>
      <c r="S12" s="451" t="s">
        <v>8</v>
      </c>
    </row>
    <row r="13" spans="1:19" s="23" customFormat="1" ht="11.15" customHeight="1" thickBot="1" x14ac:dyDescent="0.35">
      <c r="A13" s="28"/>
      <c r="B13" s="29"/>
      <c r="C13" s="29"/>
      <c r="D13" s="29"/>
      <c r="E13" s="476" t="s">
        <v>51</v>
      </c>
      <c r="F13" s="477" t="s">
        <v>52</v>
      </c>
      <c r="G13" s="415" t="s">
        <v>51</v>
      </c>
      <c r="H13" s="416" t="s">
        <v>52</v>
      </c>
      <c r="I13" s="476" t="s">
        <v>51</v>
      </c>
      <c r="J13" s="477" t="s">
        <v>52</v>
      </c>
      <c r="K13" s="415" t="s">
        <v>51</v>
      </c>
      <c r="L13" s="415" t="s">
        <v>52</v>
      </c>
      <c r="M13" s="476" t="s">
        <v>51</v>
      </c>
      <c r="N13" s="477" t="s">
        <v>52</v>
      </c>
      <c r="O13" s="415" t="s">
        <v>51</v>
      </c>
      <c r="P13" s="416" t="s">
        <v>52</v>
      </c>
      <c r="Q13" s="476" t="s">
        <v>51</v>
      </c>
      <c r="R13" s="477" t="s">
        <v>52</v>
      </c>
      <c r="S13" s="568"/>
    </row>
    <row r="14" spans="1:19" ht="10.5" customHeight="1" x14ac:dyDescent="0.25">
      <c r="A14" s="33" t="s">
        <v>53</v>
      </c>
      <c r="B14" s="24">
        <v>0</v>
      </c>
      <c r="C14" s="34" t="s">
        <v>54</v>
      </c>
      <c r="D14" s="24"/>
      <c r="E14" s="307">
        <v>0</v>
      </c>
      <c r="F14" s="308">
        <v>0</v>
      </c>
      <c r="G14" s="194">
        <v>0</v>
      </c>
      <c r="H14" s="221">
        <v>0</v>
      </c>
      <c r="I14" s="307">
        <v>0</v>
      </c>
      <c r="J14" s="308">
        <v>0</v>
      </c>
      <c r="K14" s="194">
        <v>0</v>
      </c>
      <c r="L14" s="194">
        <v>0</v>
      </c>
      <c r="M14" s="307">
        <v>0</v>
      </c>
      <c r="N14" s="308">
        <v>0</v>
      </c>
      <c r="O14" s="194">
        <v>0</v>
      </c>
      <c r="P14" s="221">
        <v>0</v>
      </c>
      <c r="Q14" s="307">
        <v>0</v>
      </c>
      <c r="R14" s="308">
        <v>0</v>
      </c>
      <c r="S14" s="195">
        <f t="shared" ref="S14:S45" si="0">SUM(E14:R14)</f>
        <v>0</v>
      </c>
    </row>
    <row r="15" spans="1:19" ht="10.5" customHeight="1" x14ac:dyDescent="0.25">
      <c r="A15" s="37"/>
      <c r="B15" s="38">
        <v>1</v>
      </c>
      <c r="C15" s="38"/>
      <c r="D15" s="38"/>
      <c r="E15" s="309">
        <v>0</v>
      </c>
      <c r="F15" s="310">
        <v>0</v>
      </c>
      <c r="G15" s="190">
        <v>0</v>
      </c>
      <c r="H15" s="222">
        <v>0</v>
      </c>
      <c r="I15" s="309">
        <v>0</v>
      </c>
      <c r="J15" s="310">
        <v>0</v>
      </c>
      <c r="K15" s="190">
        <v>0</v>
      </c>
      <c r="L15" s="190">
        <v>0</v>
      </c>
      <c r="M15" s="309">
        <v>0</v>
      </c>
      <c r="N15" s="310">
        <v>0</v>
      </c>
      <c r="O15" s="190">
        <v>0</v>
      </c>
      <c r="P15" s="222">
        <v>0</v>
      </c>
      <c r="Q15" s="309">
        <v>0</v>
      </c>
      <c r="R15" s="310">
        <v>0</v>
      </c>
      <c r="S15" s="191">
        <f t="shared" si="0"/>
        <v>0</v>
      </c>
    </row>
    <row r="16" spans="1:19" ht="10.5" customHeight="1" x14ac:dyDescent="0.25">
      <c r="A16" s="40"/>
      <c r="B16" s="24">
        <v>2</v>
      </c>
      <c r="C16" s="24"/>
      <c r="D16" s="24"/>
      <c r="E16" s="307">
        <v>0</v>
      </c>
      <c r="F16" s="308">
        <v>0</v>
      </c>
      <c r="G16" s="194">
        <v>0</v>
      </c>
      <c r="H16" s="221">
        <v>0</v>
      </c>
      <c r="I16" s="307">
        <v>0</v>
      </c>
      <c r="J16" s="308">
        <v>0</v>
      </c>
      <c r="K16" s="194">
        <v>0</v>
      </c>
      <c r="L16" s="194">
        <v>0</v>
      </c>
      <c r="M16" s="307">
        <v>0</v>
      </c>
      <c r="N16" s="308">
        <v>0</v>
      </c>
      <c r="O16" s="194">
        <v>0</v>
      </c>
      <c r="P16" s="221">
        <v>0</v>
      </c>
      <c r="Q16" s="307">
        <v>0</v>
      </c>
      <c r="R16" s="308">
        <v>0</v>
      </c>
      <c r="S16" s="195">
        <f t="shared" si="0"/>
        <v>0</v>
      </c>
    </row>
    <row r="17" spans="1:19" ht="10.5" customHeight="1" x14ac:dyDescent="0.25">
      <c r="A17" s="37"/>
      <c r="B17" s="38">
        <v>3</v>
      </c>
      <c r="C17" s="38"/>
      <c r="D17" s="38"/>
      <c r="E17" s="309">
        <v>0</v>
      </c>
      <c r="F17" s="310">
        <v>0</v>
      </c>
      <c r="G17" s="190">
        <v>0</v>
      </c>
      <c r="H17" s="222">
        <v>0</v>
      </c>
      <c r="I17" s="309">
        <v>0</v>
      </c>
      <c r="J17" s="310">
        <v>0</v>
      </c>
      <c r="K17" s="190">
        <v>0</v>
      </c>
      <c r="L17" s="190">
        <v>0</v>
      </c>
      <c r="M17" s="309">
        <v>0</v>
      </c>
      <c r="N17" s="310">
        <v>0</v>
      </c>
      <c r="O17" s="190">
        <v>0</v>
      </c>
      <c r="P17" s="222">
        <v>0</v>
      </c>
      <c r="Q17" s="309">
        <v>1</v>
      </c>
      <c r="R17" s="310">
        <v>0</v>
      </c>
      <c r="S17" s="191">
        <f t="shared" si="0"/>
        <v>1</v>
      </c>
    </row>
    <row r="18" spans="1:19" ht="10.5" customHeight="1" x14ac:dyDescent="0.25">
      <c r="A18" s="40"/>
      <c r="B18" s="24">
        <v>4</v>
      </c>
      <c r="C18" s="24"/>
      <c r="D18" s="24"/>
      <c r="E18" s="307">
        <v>0</v>
      </c>
      <c r="F18" s="308">
        <v>0</v>
      </c>
      <c r="G18" s="194">
        <v>0</v>
      </c>
      <c r="H18" s="221">
        <v>0</v>
      </c>
      <c r="I18" s="307">
        <v>0</v>
      </c>
      <c r="J18" s="308">
        <v>0</v>
      </c>
      <c r="K18" s="194">
        <v>0</v>
      </c>
      <c r="L18" s="194">
        <v>0</v>
      </c>
      <c r="M18" s="307">
        <v>0</v>
      </c>
      <c r="N18" s="308">
        <v>0</v>
      </c>
      <c r="O18" s="194">
        <v>0</v>
      </c>
      <c r="P18" s="221">
        <v>0</v>
      </c>
      <c r="Q18" s="307">
        <v>0</v>
      </c>
      <c r="R18" s="308">
        <v>0</v>
      </c>
      <c r="S18" s="195">
        <f t="shared" si="0"/>
        <v>0</v>
      </c>
    </row>
    <row r="19" spans="1:19" ht="10.5" customHeight="1" x14ac:dyDescent="0.25">
      <c r="A19" s="37"/>
      <c r="B19" s="38">
        <v>5</v>
      </c>
      <c r="C19" s="38"/>
      <c r="D19" s="38"/>
      <c r="E19" s="309">
        <v>0</v>
      </c>
      <c r="F19" s="310">
        <v>0</v>
      </c>
      <c r="G19" s="190">
        <v>0</v>
      </c>
      <c r="H19" s="222">
        <v>0</v>
      </c>
      <c r="I19" s="309">
        <v>0</v>
      </c>
      <c r="J19" s="310">
        <v>0</v>
      </c>
      <c r="K19" s="190">
        <v>0</v>
      </c>
      <c r="L19" s="190">
        <v>0</v>
      </c>
      <c r="M19" s="309">
        <v>0</v>
      </c>
      <c r="N19" s="310">
        <v>0</v>
      </c>
      <c r="O19" s="190">
        <v>0</v>
      </c>
      <c r="P19" s="222">
        <v>0</v>
      </c>
      <c r="Q19" s="309">
        <v>0</v>
      </c>
      <c r="R19" s="310">
        <v>0</v>
      </c>
      <c r="S19" s="191">
        <f t="shared" si="0"/>
        <v>0</v>
      </c>
    </row>
    <row r="20" spans="1:19" ht="10.5" customHeight="1" x14ac:dyDescent="0.25">
      <c r="A20" s="40"/>
      <c r="B20" s="24">
        <v>6</v>
      </c>
      <c r="C20" s="24"/>
      <c r="D20" s="24"/>
      <c r="E20" s="307">
        <v>0</v>
      </c>
      <c r="F20" s="308">
        <v>0</v>
      </c>
      <c r="G20" s="194">
        <v>0</v>
      </c>
      <c r="H20" s="221">
        <v>0</v>
      </c>
      <c r="I20" s="307">
        <v>0</v>
      </c>
      <c r="J20" s="308">
        <v>0</v>
      </c>
      <c r="K20" s="194">
        <v>0</v>
      </c>
      <c r="L20" s="194">
        <v>0</v>
      </c>
      <c r="M20" s="307">
        <v>0</v>
      </c>
      <c r="N20" s="308">
        <v>0</v>
      </c>
      <c r="O20" s="194">
        <v>0</v>
      </c>
      <c r="P20" s="221">
        <v>0</v>
      </c>
      <c r="Q20" s="307">
        <v>0</v>
      </c>
      <c r="R20" s="308">
        <v>0</v>
      </c>
      <c r="S20" s="195">
        <f t="shared" si="0"/>
        <v>0</v>
      </c>
    </row>
    <row r="21" spans="1:19" ht="10.5" customHeight="1" x14ac:dyDescent="0.25">
      <c r="A21" s="37"/>
      <c r="B21" s="38">
        <v>7</v>
      </c>
      <c r="C21" s="38"/>
      <c r="D21" s="38"/>
      <c r="E21" s="309">
        <v>0</v>
      </c>
      <c r="F21" s="310">
        <v>0</v>
      </c>
      <c r="G21" s="190">
        <v>0</v>
      </c>
      <c r="H21" s="222">
        <v>0</v>
      </c>
      <c r="I21" s="309">
        <v>0</v>
      </c>
      <c r="J21" s="310">
        <v>0</v>
      </c>
      <c r="K21" s="190">
        <v>0</v>
      </c>
      <c r="L21" s="190">
        <v>0</v>
      </c>
      <c r="M21" s="309">
        <v>0</v>
      </c>
      <c r="N21" s="310">
        <v>0</v>
      </c>
      <c r="O21" s="190">
        <v>0</v>
      </c>
      <c r="P21" s="222">
        <v>0</v>
      </c>
      <c r="Q21" s="309">
        <v>0</v>
      </c>
      <c r="R21" s="310">
        <v>0</v>
      </c>
      <c r="S21" s="191">
        <f t="shared" si="0"/>
        <v>0</v>
      </c>
    </row>
    <row r="22" spans="1:19" ht="10.5" customHeight="1" x14ac:dyDescent="0.25">
      <c r="A22" s="40"/>
      <c r="B22" s="24">
        <v>8</v>
      </c>
      <c r="C22" s="24"/>
      <c r="D22" s="24"/>
      <c r="E22" s="307">
        <v>0</v>
      </c>
      <c r="F22" s="308">
        <v>0</v>
      </c>
      <c r="G22" s="194">
        <v>0</v>
      </c>
      <c r="H22" s="221">
        <v>0</v>
      </c>
      <c r="I22" s="307">
        <v>0</v>
      </c>
      <c r="J22" s="308">
        <v>0</v>
      </c>
      <c r="K22" s="194">
        <v>0</v>
      </c>
      <c r="L22" s="194">
        <v>0</v>
      </c>
      <c r="M22" s="307">
        <v>0</v>
      </c>
      <c r="N22" s="308">
        <v>0</v>
      </c>
      <c r="O22" s="194">
        <v>0</v>
      </c>
      <c r="P22" s="221">
        <v>0</v>
      </c>
      <c r="Q22" s="307">
        <v>0</v>
      </c>
      <c r="R22" s="308">
        <v>0</v>
      </c>
      <c r="S22" s="195">
        <f t="shared" si="0"/>
        <v>0</v>
      </c>
    </row>
    <row r="23" spans="1:19" ht="10.5" customHeight="1" x14ac:dyDescent="0.25">
      <c r="A23" s="37"/>
      <c r="B23" s="38">
        <v>9</v>
      </c>
      <c r="C23" s="38"/>
      <c r="D23" s="38"/>
      <c r="E23" s="309">
        <v>0</v>
      </c>
      <c r="F23" s="310">
        <v>0</v>
      </c>
      <c r="G23" s="190">
        <v>0</v>
      </c>
      <c r="H23" s="222">
        <v>0</v>
      </c>
      <c r="I23" s="309">
        <v>0</v>
      </c>
      <c r="J23" s="310">
        <v>0</v>
      </c>
      <c r="K23" s="190">
        <v>0</v>
      </c>
      <c r="L23" s="190">
        <v>0</v>
      </c>
      <c r="M23" s="309">
        <v>0</v>
      </c>
      <c r="N23" s="310">
        <v>0</v>
      </c>
      <c r="O23" s="190">
        <v>0</v>
      </c>
      <c r="P23" s="222">
        <v>0</v>
      </c>
      <c r="Q23" s="309">
        <v>0</v>
      </c>
      <c r="R23" s="310">
        <v>0</v>
      </c>
      <c r="S23" s="191">
        <f t="shared" si="0"/>
        <v>0</v>
      </c>
    </row>
    <row r="24" spans="1:19" ht="10.5" customHeight="1" x14ac:dyDescent="0.25">
      <c r="A24" s="40"/>
      <c r="B24" s="24">
        <v>10</v>
      </c>
      <c r="C24" s="24"/>
      <c r="D24" s="24"/>
      <c r="E24" s="307">
        <v>0</v>
      </c>
      <c r="F24" s="308">
        <v>0</v>
      </c>
      <c r="G24" s="194">
        <v>0</v>
      </c>
      <c r="H24" s="221">
        <v>0</v>
      </c>
      <c r="I24" s="307">
        <v>0</v>
      </c>
      <c r="J24" s="308">
        <v>0</v>
      </c>
      <c r="K24" s="194">
        <v>0</v>
      </c>
      <c r="L24" s="194">
        <v>0</v>
      </c>
      <c r="M24" s="307">
        <v>0</v>
      </c>
      <c r="N24" s="308">
        <v>0</v>
      </c>
      <c r="O24" s="194">
        <v>0</v>
      </c>
      <c r="P24" s="221">
        <v>0</v>
      </c>
      <c r="Q24" s="307">
        <v>0</v>
      </c>
      <c r="R24" s="308">
        <v>0</v>
      </c>
      <c r="S24" s="195">
        <f t="shared" si="0"/>
        <v>0</v>
      </c>
    </row>
    <row r="25" spans="1:19" ht="10.5" customHeight="1" x14ac:dyDescent="0.25">
      <c r="A25" s="37"/>
      <c r="B25" s="38">
        <v>11</v>
      </c>
      <c r="C25" s="38"/>
      <c r="D25" s="38"/>
      <c r="E25" s="309">
        <v>0</v>
      </c>
      <c r="F25" s="310">
        <v>0</v>
      </c>
      <c r="G25" s="190">
        <v>0</v>
      </c>
      <c r="H25" s="222">
        <v>0</v>
      </c>
      <c r="I25" s="309">
        <v>0</v>
      </c>
      <c r="J25" s="310">
        <v>0</v>
      </c>
      <c r="K25" s="190">
        <v>0</v>
      </c>
      <c r="L25" s="190">
        <v>0</v>
      </c>
      <c r="M25" s="309">
        <v>0</v>
      </c>
      <c r="N25" s="310">
        <v>0</v>
      </c>
      <c r="O25" s="190">
        <v>0</v>
      </c>
      <c r="P25" s="222">
        <v>0</v>
      </c>
      <c r="Q25" s="309">
        <v>0</v>
      </c>
      <c r="R25" s="310">
        <v>0</v>
      </c>
      <c r="S25" s="191">
        <f t="shared" si="0"/>
        <v>0</v>
      </c>
    </row>
    <row r="26" spans="1:19" ht="10.5" customHeight="1" x14ac:dyDescent="0.25">
      <c r="A26" s="40"/>
      <c r="B26" s="24">
        <v>12</v>
      </c>
      <c r="C26" s="24"/>
      <c r="D26" s="24"/>
      <c r="E26" s="307">
        <v>0</v>
      </c>
      <c r="F26" s="308">
        <v>0</v>
      </c>
      <c r="G26" s="194">
        <v>0</v>
      </c>
      <c r="H26" s="221">
        <v>0</v>
      </c>
      <c r="I26" s="307">
        <v>0</v>
      </c>
      <c r="J26" s="308">
        <v>0</v>
      </c>
      <c r="K26" s="194">
        <v>0</v>
      </c>
      <c r="L26" s="194">
        <v>0</v>
      </c>
      <c r="M26" s="307">
        <v>0</v>
      </c>
      <c r="N26" s="308">
        <v>0</v>
      </c>
      <c r="O26" s="194">
        <v>0</v>
      </c>
      <c r="P26" s="221">
        <v>0</v>
      </c>
      <c r="Q26" s="307">
        <v>0</v>
      </c>
      <c r="R26" s="308">
        <v>0</v>
      </c>
      <c r="S26" s="195">
        <f t="shared" si="0"/>
        <v>0</v>
      </c>
    </row>
    <row r="27" spans="1:19" ht="10.5" customHeight="1" x14ac:dyDescent="0.25">
      <c r="A27" s="37"/>
      <c r="B27" s="38">
        <v>13</v>
      </c>
      <c r="C27" s="38"/>
      <c r="D27" s="38"/>
      <c r="E27" s="309">
        <v>0</v>
      </c>
      <c r="F27" s="310">
        <v>0</v>
      </c>
      <c r="G27" s="190">
        <v>0</v>
      </c>
      <c r="H27" s="222">
        <v>0</v>
      </c>
      <c r="I27" s="309">
        <v>0</v>
      </c>
      <c r="J27" s="310">
        <v>0</v>
      </c>
      <c r="K27" s="190">
        <v>0</v>
      </c>
      <c r="L27" s="190">
        <v>0</v>
      </c>
      <c r="M27" s="309">
        <v>0</v>
      </c>
      <c r="N27" s="310">
        <v>0</v>
      </c>
      <c r="O27" s="190">
        <v>0</v>
      </c>
      <c r="P27" s="222">
        <v>0</v>
      </c>
      <c r="Q27" s="309">
        <v>0</v>
      </c>
      <c r="R27" s="310">
        <v>0</v>
      </c>
      <c r="S27" s="191">
        <f t="shared" si="0"/>
        <v>0</v>
      </c>
    </row>
    <row r="28" spans="1:19" ht="10.5" customHeight="1" x14ac:dyDescent="0.25">
      <c r="A28" s="40"/>
      <c r="B28" s="24">
        <v>14</v>
      </c>
      <c r="C28" s="24"/>
      <c r="D28" s="24"/>
      <c r="E28" s="307">
        <v>0</v>
      </c>
      <c r="F28" s="308">
        <v>0</v>
      </c>
      <c r="G28" s="194">
        <v>0</v>
      </c>
      <c r="H28" s="221">
        <v>0</v>
      </c>
      <c r="I28" s="307">
        <v>0</v>
      </c>
      <c r="J28" s="308">
        <v>0</v>
      </c>
      <c r="K28" s="194">
        <v>0</v>
      </c>
      <c r="L28" s="194">
        <v>0</v>
      </c>
      <c r="M28" s="307">
        <v>0</v>
      </c>
      <c r="N28" s="308">
        <v>0</v>
      </c>
      <c r="O28" s="194">
        <v>0</v>
      </c>
      <c r="P28" s="221">
        <v>0</v>
      </c>
      <c r="Q28" s="307">
        <v>0</v>
      </c>
      <c r="R28" s="308">
        <v>0</v>
      </c>
      <c r="S28" s="195">
        <f t="shared" si="0"/>
        <v>0</v>
      </c>
    </row>
    <row r="29" spans="1:19" ht="10.5" customHeight="1" x14ac:dyDescent="0.25">
      <c r="A29" s="37"/>
      <c r="B29" s="38">
        <v>15</v>
      </c>
      <c r="C29" s="38"/>
      <c r="D29" s="38"/>
      <c r="E29" s="309">
        <v>0</v>
      </c>
      <c r="F29" s="310">
        <v>0</v>
      </c>
      <c r="G29" s="190">
        <v>0</v>
      </c>
      <c r="H29" s="222">
        <v>0</v>
      </c>
      <c r="I29" s="309">
        <v>0</v>
      </c>
      <c r="J29" s="310">
        <v>0</v>
      </c>
      <c r="K29" s="190">
        <v>0</v>
      </c>
      <c r="L29" s="190">
        <v>0</v>
      </c>
      <c r="M29" s="309">
        <v>0</v>
      </c>
      <c r="N29" s="310">
        <v>0</v>
      </c>
      <c r="O29" s="190">
        <v>0</v>
      </c>
      <c r="P29" s="222">
        <v>0</v>
      </c>
      <c r="Q29" s="309">
        <v>0</v>
      </c>
      <c r="R29" s="310">
        <v>0</v>
      </c>
      <c r="S29" s="191">
        <f t="shared" si="0"/>
        <v>0</v>
      </c>
    </row>
    <row r="30" spans="1:19" ht="10.5" customHeight="1" x14ac:dyDescent="0.25">
      <c r="A30" s="40"/>
      <c r="B30" s="24">
        <v>16</v>
      </c>
      <c r="C30" s="24"/>
      <c r="D30" s="24"/>
      <c r="E30" s="307">
        <v>0</v>
      </c>
      <c r="F30" s="308">
        <v>0</v>
      </c>
      <c r="G30" s="194">
        <v>0</v>
      </c>
      <c r="H30" s="221">
        <v>0</v>
      </c>
      <c r="I30" s="307">
        <v>0</v>
      </c>
      <c r="J30" s="308">
        <v>0</v>
      </c>
      <c r="K30" s="194">
        <v>0</v>
      </c>
      <c r="L30" s="194">
        <v>0</v>
      </c>
      <c r="M30" s="307">
        <v>0</v>
      </c>
      <c r="N30" s="308">
        <v>0</v>
      </c>
      <c r="O30" s="194">
        <v>0</v>
      </c>
      <c r="P30" s="221">
        <v>0</v>
      </c>
      <c r="Q30" s="307">
        <v>0</v>
      </c>
      <c r="R30" s="308">
        <v>0</v>
      </c>
      <c r="S30" s="195">
        <f t="shared" si="0"/>
        <v>0</v>
      </c>
    </row>
    <row r="31" spans="1:19" ht="10.5" customHeight="1" x14ac:dyDescent="0.25">
      <c r="A31" s="37"/>
      <c r="B31" s="38">
        <v>17</v>
      </c>
      <c r="C31" s="38"/>
      <c r="D31" s="38"/>
      <c r="E31" s="309">
        <v>0</v>
      </c>
      <c r="F31" s="310">
        <v>0</v>
      </c>
      <c r="G31" s="190">
        <v>0</v>
      </c>
      <c r="H31" s="222">
        <v>0</v>
      </c>
      <c r="I31" s="309">
        <v>0</v>
      </c>
      <c r="J31" s="310">
        <v>0</v>
      </c>
      <c r="K31" s="190">
        <v>0</v>
      </c>
      <c r="L31" s="190">
        <v>0</v>
      </c>
      <c r="M31" s="309">
        <v>0</v>
      </c>
      <c r="N31" s="310">
        <v>0</v>
      </c>
      <c r="O31" s="190">
        <v>0</v>
      </c>
      <c r="P31" s="222">
        <v>0</v>
      </c>
      <c r="Q31" s="309">
        <v>0</v>
      </c>
      <c r="R31" s="310">
        <v>0</v>
      </c>
      <c r="S31" s="191">
        <f t="shared" si="0"/>
        <v>0</v>
      </c>
    </row>
    <row r="32" spans="1:19" ht="10.5" customHeight="1" x14ac:dyDescent="0.25">
      <c r="A32" s="40"/>
      <c r="B32" s="24">
        <v>18</v>
      </c>
      <c r="C32" s="24"/>
      <c r="D32" s="24"/>
      <c r="E32" s="307">
        <v>0</v>
      </c>
      <c r="F32" s="308">
        <v>0</v>
      </c>
      <c r="G32" s="194">
        <v>0</v>
      </c>
      <c r="H32" s="221">
        <v>0</v>
      </c>
      <c r="I32" s="307">
        <v>0</v>
      </c>
      <c r="J32" s="308">
        <v>0</v>
      </c>
      <c r="K32" s="194">
        <v>0</v>
      </c>
      <c r="L32" s="194">
        <v>0</v>
      </c>
      <c r="M32" s="307">
        <v>0</v>
      </c>
      <c r="N32" s="308">
        <v>0</v>
      </c>
      <c r="O32" s="194">
        <v>0</v>
      </c>
      <c r="P32" s="221">
        <v>0</v>
      </c>
      <c r="Q32" s="307">
        <v>0</v>
      </c>
      <c r="R32" s="308">
        <v>0</v>
      </c>
      <c r="S32" s="195">
        <f t="shared" si="0"/>
        <v>0</v>
      </c>
    </row>
    <row r="33" spans="1:19" ht="10.5" customHeight="1" x14ac:dyDescent="0.25">
      <c r="A33" s="37"/>
      <c r="B33" s="38">
        <v>19</v>
      </c>
      <c r="C33" s="38"/>
      <c r="D33" s="38"/>
      <c r="E33" s="309">
        <v>0</v>
      </c>
      <c r="F33" s="310">
        <v>0</v>
      </c>
      <c r="G33" s="190">
        <v>0</v>
      </c>
      <c r="H33" s="222">
        <v>0</v>
      </c>
      <c r="I33" s="309">
        <v>0</v>
      </c>
      <c r="J33" s="310">
        <v>0</v>
      </c>
      <c r="K33" s="190">
        <v>0</v>
      </c>
      <c r="L33" s="190">
        <v>0</v>
      </c>
      <c r="M33" s="309">
        <v>0</v>
      </c>
      <c r="N33" s="310">
        <v>0</v>
      </c>
      <c r="O33" s="190">
        <v>0</v>
      </c>
      <c r="P33" s="222">
        <v>0</v>
      </c>
      <c r="Q33" s="309">
        <v>5</v>
      </c>
      <c r="R33" s="310">
        <v>1</v>
      </c>
      <c r="S33" s="191">
        <f t="shared" si="0"/>
        <v>6</v>
      </c>
    </row>
    <row r="34" spans="1:19" ht="10.5" customHeight="1" x14ac:dyDescent="0.25">
      <c r="A34" s="40"/>
      <c r="B34" s="24">
        <v>20</v>
      </c>
      <c r="C34" s="24"/>
      <c r="D34" s="24"/>
      <c r="E34" s="307">
        <v>0</v>
      </c>
      <c r="F34" s="308">
        <v>0</v>
      </c>
      <c r="G34" s="194">
        <v>0</v>
      </c>
      <c r="H34" s="221">
        <v>0</v>
      </c>
      <c r="I34" s="307">
        <v>0</v>
      </c>
      <c r="J34" s="308">
        <v>0</v>
      </c>
      <c r="K34" s="194">
        <v>0</v>
      </c>
      <c r="L34" s="194">
        <v>0</v>
      </c>
      <c r="M34" s="307">
        <v>0</v>
      </c>
      <c r="N34" s="308">
        <v>0</v>
      </c>
      <c r="O34" s="194">
        <v>0</v>
      </c>
      <c r="P34" s="221">
        <v>0</v>
      </c>
      <c r="Q34" s="307">
        <v>1</v>
      </c>
      <c r="R34" s="308">
        <v>1</v>
      </c>
      <c r="S34" s="195">
        <f t="shared" si="0"/>
        <v>2</v>
      </c>
    </row>
    <row r="35" spans="1:19" ht="10.5" customHeight="1" x14ac:dyDescent="0.25">
      <c r="A35" s="37"/>
      <c r="B35" s="38">
        <v>21</v>
      </c>
      <c r="C35" s="38"/>
      <c r="D35" s="38"/>
      <c r="E35" s="309">
        <v>0</v>
      </c>
      <c r="F35" s="310">
        <v>0</v>
      </c>
      <c r="G35" s="190">
        <v>0</v>
      </c>
      <c r="H35" s="222">
        <v>0</v>
      </c>
      <c r="I35" s="309">
        <v>0</v>
      </c>
      <c r="J35" s="310">
        <v>0</v>
      </c>
      <c r="K35" s="190">
        <v>0</v>
      </c>
      <c r="L35" s="190">
        <v>0</v>
      </c>
      <c r="M35" s="309">
        <v>0</v>
      </c>
      <c r="N35" s="310">
        <v>0</v>
      </c>
      <c r="O35" s="190">
        <v>0</v>
      </c>
      <c r="P35" s="222">
        <v>0</v>
      </c>
      <c r="Q35" s="309">
        <v>3</v>
      </c>
      <c r="R35" s="310">
        <v>1</v>
      </c>
      <c r="S35" s="191">
        <f t="shared" si="0"/>
        <v>4</v>
      </c>
    </row>
    <row r="36" spans="1:19" ht="10.5" customHeight="1" x14ac:dyDescent="0.25">
      <c r="A36" s="40"/>
      <c r="B36" s="24">
        <v>22</v>
      </c>
      <c r="C36" s="24"/>
      <c r="D36" s="24"/>
      <c r="E36" s="307">
        <v>0</v>
      </c>
      <c r="F36" s="308">
        <v>0</v>
      </c>
      <c r="G36" s="194">
        <v>0</v>
      </c>
      <c r="H36" s="221">
        <v>0</v>
      </c>
      <c r="I36" s="307">
        <v>0</v>
      </c>
      <c r="J36" s="308">
        <v>0</v>
      </c>
      <c r="K36" s="194">
        <v>0</v>
      </c>
      <c r="L36" s="194">
        <v>0</v>
      </c>
      <c r="M36" s="307">
        <v>0</v>
      </c>
      <c r="N36" s="308">
        <v>0</v>
      </c>
      <c r="O36" s="194">
        <v>0</v>
      </c>
      <c r="P36" s="221">
        <v>0</v>
      </c>
      <c r="Q36" s="307">
        <v>3</v>
      </c>
      <c r="R36" s="308">
        <v>0</v>
      </c>
      <c r="S36" s="195">
        <f t="shared" si="0"/>
        <v>3</v>
      </c>
    </row>
    <row r="37" spans="1:19" ht="10.5" customHeight="1" x14ac:dyDescent="0.25">
      <c r="A37" s="37"/>
      <c r="B37" s="38">
        <v>23</v>
      </c>
      <c r="C37" s="38"/>
      <c r="D37" s="38"/>
      <c r="E37" s="309">
        <v>0</v>
      </c>
      <c r="F37" s="310">
        <v>0</v>
      </c>
      <c r="G37" s="190">
        <v>0</v>
      </c>
      <c r="H37" s="222">
        <v>0</v>
      </c>
      <c r="I37" s="309">
        <v>0</v>
      </c>
      <c r="J37" s="310">
        <v>0</v>
      </c>
      <c r="K37" s="190">
        <v>0</v>
      </c>
      <c r="L37" s="190">
        <v>0</v>
      </c>
      <c r="M37" s="309">
        <v>0</v>
      </c>
      <c r="N37" s="310">
        <v>0</v>
      </c>
      <c r="O37" s="190">
        <v>0</v>
      </c>
      <c r="P37" s="222">
        <v>0</v>
      </c>
      <c r="Q37" s="309">
        <v>8</v>
      </c>
      <c r="R37" s="310">
        <v>5</v>
      </c>
      <c r="S37" s="191">
        <f t="shared" si="0"/>
        <v>13</v>
      </c>
    </row>
    <row r="38" spans="1:19" ht="10.5" customHeight="1" x14ac:dyDescent="0.25">
      <c r="A38" s="40"/>
      <c r="B38" s="24">
        <v>24</v>
      </c>
      <c r="C38" s="24"/>
      <c r="D38" s="24"/>
      <c r="E38" s="307">
        <v>0</v>
      </c>
      <c r="F38" s="308">
        <v>0</v>
      </c>
      <c r="G38" s="194">
        <v>0</v>
      </c>
      <c r="H38" s="221">
        <v>0</v>
      </c>
      <c r="I38" s="307">
        <v>0</v>
      </c>
      <c r="J38" s="308">
        <v>0</v>
      </c>
      <c r="K38" s="194">
        <v>0</v>
      </c>
      <c r="L38" s="194">
        <v>0</v>
      </c>
      <c r="M38" s="307">
        <v>0</v>
      </c>
      <c r="N38" s="308">
        <v>0</v>
      </c>
      <c r="O38" s="194">
        <v>0</v>
      </c>
      <c r="P38" s="221">
        <v>0</v>
      </c>
      <c r="Q38" s="307">
        <v>5</v>
      </c>
      <c r="R38" s="308">
        <v>1</v>
      </c>
      <c r="S38" s="195">
        <f t="shared" si="0"/>
        <v>6</v>
      </c>
    </row>
    <row r="39" spans="1:19" ht="10.5" customHeight="1" x14ac:dyDescent="0.25">
      <c r="A39" s="37"/>
      <c r="B39" s="38">
        <v>25</v>
      </c>
      <c r="C39" s="38"/>
      <c r="D39" s="38"/>
      <c r="E39" s="309">
        <v>0</v>
      </c>
      <c r="F39" s="310">
        <v>0</v>
      </c>
      <c r="G39" s="190">
        <v>0</v>
      </c>
      <c r="H39" s="222">
        <v>0</v>
      </c>
      <c r="I39" s="309">
        <v>0</v>
      </c>
      <c r="J39" s="310">
        <v>0</v>
      </c>
      <c r="K39" s="190">
        <v>0</v>
      </c>
      <c r="L39" s="190">
        <v>0</v>
      </c>
      <c r="M39" s="309">
        <v>0</v>
      </c>
      <c r="N39" s="310">
        <v>0</v>
      </c>
      <c r="O39" s="190">
        <v>0</v>
      </c>
      <c r="P39" s="222">
        <v>0</v>
      </c>
      <c r="Q39" s="309">
        <v>12</v>
      </c>
      <c r="R39" s="310">
        <v>3</v>
      </c>
      <c r="S39" s="191">
        <f t="shared" si="0"/>
        <v>15</v>
      </c>
    </row>
    <row r="40" spans="1:19" ht="10.5" customHeight="1" x14ac:dyDescent="0.25">
      <c r="A40" s="40"/>
      <c r="B40" s="24">
        <v>26</v>
      </c>
      <c r="C40" s="24"/>
      <c r="D40" s="24"/>
      <c r="E40" s="307">
        <v>0</v>
      </c>
      <c r="F40" s="308">
        <v>0</v>
      </c>
      <c r="G40" s="194">
        <v>0</v>
      </c>
      <c r="H40" s="221">
        <v>0</v>
      </c>
      <c r="I40" s="307">
        <v>0</v>
      </c>
      <c r="J40" s="308">
        <v>0</v>
      </c>
      <c r="K40" s="194">
        <v>0</v>
      </c>
      <c r="L40" s="194">
        <v>0</v>
      </c>
      <c r="M40" s="307">
        <v>0</v>
      </c>
      <c r="N40" s="308">
        <v>0</v>
      </c>
      <c r="O40" s="194">
        <v>0</v>
      </c>
      <c r="P40" s="221">
        <v>0</v>
      </c>
      <c r="Q40" s="307">
        <v>9</v>
      </c>
      <c r="R40" s="308">
        <v>4</v>
      </c>
      <c r="S40" s="195">
        <f t="shared" si="0"/>
        <v>13</v>
      </c>
    </row>
    <row r="41" spans="1:19" ht="10.5" customHeight="1" x14ac:dyDescent="0.25">
      <c r="A41" s="37"/>
      <c r="B41" s="38">
        <v>27</v>
      </c>
      <c r="C41" s="38"/>
      <c r="D41" s="38"/>
      <c r="E41" s="309">
        <v>0</v>
      </c>
      <c r="F41" s="310">
        <v>0</v>
      </c>
      <c r="G41" s="190">
        <v>0</v>
      </c>
      <c r="H41" s="222">
        <v>0</v>
      </c>
      <c r="I41" s="309">
        <v>0</v>
      </c>
      <c r="J41" s="310">
        <v>0</v>
      </c>
      <c r="K41" s="190">
        <v>0</v>
      </c>
      <c r="L41" s="190">
        <v>0</v>
      </c>
      <c r="M41" s="309">
        <v>0</v>
      </c>
      <c r="N41" s="310">
        <v>0</v>
      </c>
      <c r="O41" s="190">
        <v>0</v>
      </c>
      <c r="P41" s="222">
        <v>0</v>
      </c>
      <c r="Q41" s="309">
        <v>6</v>
      </c>
      <c r="R41" s="310">
        <v>1</v>
      </c>
      <c r="S41" s="191">
        <f t="shared" si="0"/>
        <v>7</v>
      </c>
    </row>
    <row r="42" spans="1:19" ht="10.5" customHeight="1" x14ac:dyDescent="0.25">
      <c r="A42" s="40"/>
      <c r="B42" s="24">
        <v>28</v>
      </c>
      <c r="C42" s="24"/>
      <c r="D42" s="24"/>
      <c r="E42" s="307">
        <v>0</v>
      </c>
      <c r="F42" s="308">
        <v>0</v>
      </c>
      <c r="G42" s="194">
        <v>0</v>
      </c>
      <c r="H42" s="221">
        <v>0</v>
      </c>
      <c r="I42" s="307">
        <v>0</v>
      </c>
      <c r="J42" s="308">
        <v>0</v>
      </c>
      <c r="K42" s="194">
        <v>0</v>
      </c>
      <c r="L42" s="194">
        <v>0</v>
      </c>
      <c r="M42" s="307">
        <v>0</v>
      </c>
      <c r="N42" s="308">
        <v>0</v>
      </c>
      <c r="O42" s="194">
        <v>0</v>
      </c>
      <c r="P42" s="221">
        <v>0</v>
      </c>
      <c r="Q42" s="307">
        <v>10</v>
      </c>
      <c r="R42" s="308">
        <v>3</v>
      </c>
      <c r="S42" s="195">
        <f t="shared" si="0"/>
        <v>13</v>
      </c>
    </row>
    <row r="43" spans="1:19" ht="10.5" customHeight="1" x14ac:dyDescent="0.25">
      <c r="A43" s="37"/>
      <c r="B43" s="38">
        <v>29</v>
      </c>
      <c r="C43" s="38"/>
      <c r="D43" s="38"/>
      <c r="E43" s="309">
        <v>0</v>
      </c>
      <c r="F43" s="310">
        <v>0</v>
      </c>
      <c r="G43" s="190">
        <v>0</v>
      </c>
      <c r="H43" s="222">
        <v>0</v>
      </c>
      <c r="I43" s="309">
        <v>0</v>
      </c>
      <c r="J43" s="310">
        <v>0</v>
      </c>
      <c r="K43" s="190">
        <v>0</v>
      </c>
      <c r="L43" s="190">
        <v>0</v>
      </c>
      <c r="M43" s="309">
        <v>0</v>
      </c>
      <c r="N43" s="310">
        <v>0</v>
      </c>
      <c r="O43" s="190">
        <v>0</v>
      </c>
      <c r="P43" s="222">
        <v>0</v>
      </c>
      <c r="Q43" s="309">
        <v>20</v>
      </c>
      <c r="R43" s="310">
        <v>5</v>
      </c>
      <c r="S43" s="191">
        <f t="shared" si="0"/>
        <v>25</v>
      </c>
    </row>
    <row r="44" spans="1:19" ht="10.5" customHeight="1" x14ac:dyDescent="0.25">
      <c r="A44" s="40"/>
      <c r="B44" s="24">
        <v>30</v>
      </c>
      <c r="C44" s="24"/>
      <c r="D44" s="24"/>
      <c r="E44" s="307">
        <v>0</v>
      </c>
      <c r="F44" s="308">
        <v>0</v>
      </c>
      <c r="G44" s="194">
        <v>0</v>
      </c>
      <c r="H44" s="221">
        <v>0</v>
      </c>
      <c r="I44" s="307">
        <v>0</v>
      </c>
      <c r="J44" s="308">
        <v>0</v>
      </c>
      <c r="K44" s="194">
        <v>0</v>
      </c>
      <c r="L44" s="194">
        <v>0</v>
      </c>
      <c r="M44" s="307">
        <v>0</v>
      </c>
      <c r="N44" s="308">
        <v>0</v>
      </c>
      <c r="O44" s="194">
        <v>0</v>
      </c>
      <c r="P44" s="221">
        <v>0</v>
      </c>
      <c r="Q44" s="307">
        <v>23</v>
      </c>
      <c r="R44" s="308">
        <v>2</v>
      </c>
      <c r="S44" s="195">
        <f t="shared" si="0"/>
        <v>25</v>
      </c>
    </row>
    <row r="45" spans="1:19" ht="10.5" customHeight="1" x14ac:dyDescent="0.25">
      <c r="A45" s="37"/>
      <c r="B45" s="38">
        <v>31</v>
      </c>
      <c r="C45" s="38"/>
      <c r="D45" s="38"/>
      <c r="E45" s="309">
        <v>0</v>
      </c>
      <c r="F45" s="310">
        <v>0</v>
      </c>
      <c r="G45" s="190">
        <v>0</v>
      </c>
      <c r="H45" s="222">
        <v>0</v>
      </c>
      <c r="I45" s="309">
        <v>0</v>
      </c>
      <c r="J45" s="310">
        <v>0</v>
      </c>
      <c r="K45" s="190">
        <v>0</v>
      </c>
      <c r="L45" s="190">
        <v>0</v>
      </c>
      <c r="M45" s="309">
        <v>0</v>
      </c>
      <c r="N45" s="310">
        <v>0</v>
      </c>
      <c r="O45" s="190">
        <v>0</v>
      </c>
      <c r="P45" s="222">
        <v>0</v>
      </c>
      <c r="Q45" s="309">
        <v>18</v>
      </c>
      <c r="R45" s="310">
        <v>5</v>
      </c>
      <c r="S45" s="191">
        <f t="shared" si="0"/>
        <v>23</v>
      </c>
    </row>
    <row r="46" spans="1:19" ht="10.5" customHeight="1" x14ac:dyDescent="0.25">
      <c r="A46" s="40"/>
      <c r="B46" s="24">
        <v>32</v>
      </c>
      <c r="C46" s="24"/>
      <c r="D46" s="24"/>
      <c r="E46" s="307">
        <v>0</v>
      </c>
      <c r="F46" s="308">
        <v>0</v>
      </c>
      <c r="G46" s="194">
        <v>0</v>
      </c>
      <c r="H46" s="221">
        <v>0</v>
      </c>
      <c r="I46" s="307">
        <v>0</v>
      </c>
      <c r="J46" s="308">
        <v>0</v>
      </c>
      <c r="K46" s="194">
        <v>0</v>
      </c>
      <c r="L46" s="194">
        <v>0</v>
      </c>
      <c r="M46" s="307">
        <v>0</v>
      </c>
      <c r="N46" s="308">
        <v>0</v>
      </c>
      <c r="O46" s="194">
        <v>0</v>
      </c>
      <c r="P46" s="221">
        <v>0</v>
      </c>
      <c r="Q46" s="307">
        <v>11</v>
      </c>
      <c r="R46" s="308">
        <v>4</v>
      </c>
      <c r="S46" s="195">
        <f t="shared" ref="S46:S77" si="1">SUM(E46:R46)</f>
        <v>15</v>
      </c>
    </row>
    <row r="47" spans="1:19" ht="10.5" customHeight="1" thickBot="1" x14ac:dyDescent="0.3">
      <c r="A47" s="41"/>
      <c r="B47" s="42">
        <v>33</v>
      </c>
      <c r="C47" s="42"/>
      <c r="D47" s="42"/>
      <c r="E47" s="313">
        <v>0</v>
      </c>
      <c r="F47" s="338">
        <v>0</v>
      </c>
      <c r="G47" s="228">
        <v>0</v>
      </c>
      <c r="H47" s="317">
        <v>0</v>
      </c>
      <c r="I47" s="313">
        <v>0</v>
      </c>
      <c r="J47" s="338">
        <v>0</v>
      </c>
      <c r="K47" s="228">
        <v>0</v>
      </c>
      <c r="L47" s="228">
        <v>0</v>
      </c>
      <c r="M47" s="313">
        <v>0</v>
      </c>
      <c r="N47" s="338">
        <v>0</v>
      </c>
      <c r="O47" s="228">
        <v>0</v>
      </c>
      <c r="P47" s="317">
        <v>0</v>
      </c>
      <c r="Q47" s="313">
        <v>29</v>
      </c>
      <c r="R47" s="338">
        <v>1</v>
      </c>
      <c r="S47" s="227">
        <f t="shared" si="1"/>
        <v>30</v>
      </c>
    </row>
    <row r="48" spans="1:19" ht="10.5" customHeight="1" x14ac:dyDescent="0.25">
      <c r="A48" s="40"/>
      <c r="B48" s="24">
        <v>34</v>
      </c>
      <c r="C48" s="24"/>
      <c r="D48" s="24"/>
      <c r="E48" s="307">
        <v>0</v>
      </c>
      <c r="F48" s="308">
        <v>0</v>
      </c>
      <c r="G48" s="194">
        <v>0</v>
      </c>
      <c r="H48" s="221">
        <v>0</v>
      </c>
      <c r="I48" s="307">
        <v>0</v>
      </c>
      <c r="J48" s="308">
        <v>0</v>
      </c>
      <c r="K48" s="194">
        <v>0</v>
      </c>
      <c r="L48" s="194">
        <v>0</v>
      </c>
      <c r="M48" s="307">
        <v>0</v>
      </c>
      <c r="N48" s="308">
        <v>0</v>
      </c>
      <c r="O48" s="194">
        <v>0</v>
      </c>
      <c r="P48" s="221">
        <v>0</v>
      </c>
      <c r="Q48" s="307">
        <v>22</v>
      </c>
      <c r="R48" s="308">
        <v>2</v>
      </c>
      <c r="S48" s="195">
        <f t="shared" si="1"/>
        <v>24</v>
      </c>
    </row>
    <row r="49" spans="1:19" ht="10.5" customHeight="1" x14ac:dyDescent="0.25">
      <c r="A49" s="37"/>
      <c r="B49" s="38">
        <v>35</v>
      </c>
      <c r="C49" s="38"/>
      <c r="D49" s="38"/>
      <c r="E49" s="309">
        <v>0</v>
      </c>
      <c r="F49" s="310">
        <v>0</v>
      </c>
      <c r="G49" s="190">
        <v>0</v>
      </c>
      <c r="H49" s="222">
        <v>0</v>
      </c>
      <c r="I49" s="309">
        <v>0</v>
      </c>
      <c r="J49" s="310">
        <v>0</v>
      </c>
      <c r="K49" s="190">
        <v>0</v>
      </c>
      <c r="L49" s="190">
        <v>0</v>
      </c>
      <c r="M49" s="309">
        <v>0</v>
      </c>
      <c r="N49" s="310">
        <v>0</v>
      </c>
      <c r="O49" s="190">
        <v>0</v>
      </c>
      <c r="P49" s="222">
        <v>0</v>
      </c>
      <c r="Q49" s="309">
        <v>13</v>
      </c>
      <c r="R49" s="310">
        <v>4</v>
      </c>
      <c r="S49" s="191">
        <f t="shared" si="1"/>
        <v>17</v>
      </c>
    </row>
    <row r="50" spans="1:19" ht="10.5" customHeight="1" x14ac:dyDescent="0.25">
      <c r="A50" s="40"/>
      <c r="B50" s="24">
        <v>36</v>
      </c>
      <c r="C50" s="24"/>
      <c r="D50" s="24"/>
      <c r="E50" s="307">
        <v>0</v>
      </c>
      <c r="F50" s="308">
        <v>0</v>
      </c>
      <c r="G50" s="194">
        <v>0</v>
      </c>
      <c r="H50" s="221">
        <v>0</v>
      </c>
      <c r="I50" s="307">
        <v>0</v>
      </c>
      <c r="J50" s="308">
        <v>0</v>
      </c>
      <c r="K50" s="194">
        <v>0</v>
      </c>
      <c r="L50" s="194">
        <v>0</v>
      </c>
      <c r="M50" s="307">
        <v>0</v>
      </c>
      <c r="N50" s="308">
        <v>0</v>
      </c>
      <c r="O50" s="194">
        <v>0</v>
      </c>
      <c r="P50" s="221">
        <v>0</v>
      </c>
      <c r="Q50" s="307">
        <v>25</v>
      </c>
      <c r="R50" s="308">
        <v>2</v>
      </c>
      <c r="S50" s="195">
        <f t="shared" si="1"/>
        <v>27</v>
      </c>
    </row>
    <row r="51" spans="1:19" ht="10.5" customHeight="1" x14ac:dyDescent="0.25">
      <c r="A51" s="37"/>
      <c r="B51" s="38">
        <v>37</v>
      </c>
      <c r="C51" s="38"/>
      <c r="D51" s="38"/>
      <c r="E51" s="309">
        <v>0</v>
      </c>
      <c r="F51" s="310">
        <v>0</v>
      </c>
      <c r="G51" s="190">
        <v>0</v>
      </c>
      <c r="H51" s="222">
        <v>0</v>
      </c>
      <c r="I51" s="309">
        <v>0</v>
      </c>
      <c r="J51" s="310">
        <v>0</v>
      </c>
      <c r="K51" s="190">
        <v>0</v>
      </c>
      <c r="L51" s="190">
        <v>0</v>
      </c>
      <c r="M51" s="309">
        <v>0</v>
      </c>
      <c r="N51" s="310">
        <v>0</v>
      </c>
      <c r="O51" s="190">
        <v>0</v>
      </c>
      <c r="P51" s="222">
        <v>0</v>
      </c>
      <c r="Q51" s="309">
        <v>19</v>
      </c>
      <c r="R51" s="310">
        <v>6</v>
      </c>
      <c r="S51" s="191">
        <f t="shared" si="1"/>
        <v>25</v>
      </c>
    </row>
    <row r="52" spans="1:19" ht="10.5" customHeight="1" x14ac:dyDescent="0.25">
      <c r="A52" s="40"/>
      <c r="B52" s="24">
        <v>38</v>
      </c>
      <c r="C52" s="24"/>
      <c r="D52" s="24"/>
      <c r="E52" s="307">
        <v>0</v>
      </c>
      <c r="F52" s="308">
        <v>0</v>
      </c>
      <c r="G52" s="194">
        <v>0</v>
      </c>
      <c r="H52" s="221">
        <v>0</v>
      </c>
      <c r="I52" s="307">
        <v>0</v>
      </c>
      <c r="J52" s="308">
        <v>0</v>
      </c>
      <c r="K52" s="194">
        <v>0</v>
      </c>
      <c r="L52" s="194">
        <v>0</v>
      </c>
      <c r="M52" s="307">
        <v>0</v>
      </c>
      <c r="N52" s="308">
        <v>0</v>
      </c>
      <c r="O52" s="194">
        <v>0</v>
      </c>
      <c r="P52" s="221">
        <v>0</v>
      </c>
      <c r="Q52" s="307">
        <v>13</v>
      </c>
      <c r="R52" s="308">
        <v>7</v>
      </c>
      <c r="S52" s="195">
        <f t="shared" si="1"/>
        <v>20</v>
      </c>
    </row>
    <row r="53" spans="1:19" ht="10.5" customHeight="1" x14ac:dyDescent="0.25">
      <c r="A53" s="37"/>
      <c r="B53" s="38">
        <v>39</v>
      </c>
      <c r="C53" s="38"/>
      <c r="D53" s="38"/>
      <c r="E53" s="309">
        <v>0</v>
      </c>
      <c r="F53" s="310">
        <v>0</v>
      </c>
      <c r="G53" s="190">
        <v>0</v>
      </c>
      <c r="H53" s="222">
        <v>0</v>
      </c>
      <c r="I53" s="309">
        <v>0</v>
      </c>
      <c r="J53" s="310">
        <v>0</v>
      </c>
      <c r="K53" s="190">
        <v>0</v>
      </c>
      <c r="L53" s="190">
        <v>0</v>
      </c>
      <c r="M53" s="309">
        <v>0</v>
      </c>
      <c r="N53" s="310">
        <v>0</v>
      </c>
      <c r="O53" s="190">
        <v>0</v>
      </c>
      <c r="P53" s="222">
        <v>0</v>
      </c>
      <c r="Q53" s="309">
        <v>16</v>
      </c>
      <c r="R53" s="310">
        <v>5</v>
      </c>
      <c r="S53" s="191">
        <f t="shared" si="1"/>
        <v>21</v>
      </c>
    </row>
    <row r="54" spans="1:19" ht="10.5" customHeight="1" x14ac:dyDescent="0.25">
      <c r="A54" s="40"/>
      <c r="B54" s="24">
        <v>40</v>
      </c>
      <c r="C54" s="24"/>
      <c r="D54" s="24"/>
      <c r="E54" s="307">
        <v>0</v>
      </c>
      <c r="F54" s="308">
        <v>0</v>
      </c>
      <c r="G54" s="194">
        <v>0</v>
      </c>
      <c r="H54" s="221">
        <v>0</v>
      </c>
      <c r="I54" s="307">
        <v>0</v>
      </c>
      <c r="J54" s="308">
        <v>0</v>
      </c>
      <c r="K54" s="194">
        <v>0</v>
      </c>
      <c r="L54" s="194">
        <v>0</v>
      </c>
      <c r="M54" s="307">
        <v>0</v>
      </c>
      <c r="N54" s="308">
        <v>0</v>
      </c>
      <c r="O54" s="194">
        <v>0</v>
      </c>
      <c r="P54" s="221">
        <v>0</v>
      </c>
      <c r="Q54" s="307">
        <v>13</v>
      </c>
      <c r="R54" s="308">
        <v>3</v>
      </c>
      <c r="S54" s="195">
        <f t="shared" si="1"/>
        <v>16</v>
      </c>
    </row>
    <row r="55" spans="1:19" ht="10.5" customHeight="1" x14ac:dyDescent="0.25">
      <c r="A55" s="37"/>
      <c r="B55" s="38">
        <v>41</v>
      </c>
      <c r="C55" s="38"/>
      <c r="D55" s="38"/>
      <c r="E55" s="309">
        <v>0</v>
      </c>
      <c r="F55" s="310">
        <v>0</v>
      </c>
      <c r="G55" s="190">
        <v>0</v>
      </c>
      <c r="H55" s="222">
        <v>0</v>
      </c>
      <c r="I55" s="309">
        <v>0</v>
      </c>
      <c r="J55" s="310">
        <v>0</v>
      </c>
      <c r="K55" s="190">
        <v>0</v>
      </c>
      <c r="L55" s="190">
        <v>0</v>
      </c>
      <c r="M55" s="309">
        <v>0</v>
      </c>
      <c r="N55" s="310">
        <v>0</v>
      </c>
      <c r="O55" s="190">
        <v>0</v>
      </c>
      <c r="P55" s="222">
        <v>0</v>
      </c>
      <c r="Q55" s="309">
        <v>20</v>
      </c>
      <c r="R55" s="310">
        <v>4</v>
      </c>
      <c r="S55" s="191">
        <f t="shared" si="1"/>
        <v>24</v>
      </c>
    </row>
    <row r="56" spans="1:19" ht="10.5" customHeight="1" x14ac:dyDescent="0.25">
      <c r="A56" s="40"/>
      <c r="B56" s="24">
        <v>42</v>
      </c>
      <c r="C56" s="24"/>
      <c r="D56" s="24"/>
      <c r="E56" s="307">
        <v>0</v>
      </c>
      <c r="F56" s="308">
        <v>0</v>
      </c>
      <c r="G56" s="194">
        <v>0</v>
      </c>
      <c r="H56" s="221">
        <v>0</v>
      </c>
      <c r="I56" s="307">
        <v>0</v>
      </c>
      <c r="J56" s="308">
        <v>0</v>
      </c>
      <c r="K56" s="194">
        <v>0</v>
      </c>
      <c r="L56" s="194">
        <v>0</v>
      </c>
      <c r="M56" s="307">
        <v>0</v>
      </c>
      <c r="N56" s="308">
        <v>0</v>
      </c>
      <c r="O56" s="194">
        <v>0</v>
      </c>
      <c r="P56" s="221">
        <v>0</v>
      </c>
      <c r="Q56" s="307">
        <v>12</v>
      </c>
      <c r="R56" s="308">
        <v>4</v>
      </c>
      <c r="S56" s="195">
        <f t="shared" si="1"/>
        <v>16</v>
      </c>
    </row>
    <row r="57" spans="1:19" ht="10.5" customHeight="1" x14ac:dyDescent="0.25">
      <c r="A57" s="37"/>
      <c r="B57" s="38">
        <v>43</v>
      </c>
      <c r="C57" s="38"/>
      <c r="D57" s="38"/>
      <c r="E57" s="309">
        <v>0</v>
      </c>
      <c r="F57" s="310">
        <v>0</v>
      </c>
      <c r="G57" s="190">
        <v>0</v>
      </c>
      <c r="H57" s="222">
        <v>0</v>
      </c>
      <c r="I57" s="309">
        <v>0</v>
      </c>
      <c r="J57" s="310">
        <v>0</v>
      </c>
      <c r="K57" s="190">
        <v>0</v>
      </c>
      <c r="L57" s="190">
        <v>0</v>
      </c>
      <c r="M57" s="309">
        <v>0</v>
      </c>
      <c r="N57" s="310">
        <v>0</v>
      </c>
      <c r="O57" s="190">
        <v>0</v>
      </c>
      <c r="P57" s="222">
        <v>0</v>
      </c>
      <c r="Q57" s="309">
        <v>25</v>
      </c>
      <c r="R57" s="310">
        <v>3</v>
      </c>
      <c r="S57" s="191">
        <f t="shared" si="1"/>
        <v>28</v>
      </c>
    </row>
    <row r="58" spans="1:19" ht="10.5" customHeight="1" x14ac:dyDescent="0.25">
      <c r="A58" s="40"/>
      <c r="B58" s="24">
        <v>44</v>
      </c>
      <c r="C58" s="24"/>
      <c r="D58" s="24"/>
      <c r="E58" s="307">
        <v>0</v>
      </c>
      <c r="F58" s="308">
        <v>0</v>
      </c>
      <c r="G58" s="194">
        <v>0</v>
      </c>
      <c r="H58" s="221">
        <v>0</v>
      </c>
      <c r="I58" s="307">
        <v>0</v>
      </c>
      <c r="J58" s="308">
        <v>0</v>
      </c>
      <c r="K58" s="194">
        <v>0</v>
      </c>
      <c r="L58" s="194">
        <v>0</v>
      </c>
      <c r="M58" s="307">
        <v>0</v>
      </c>
      <c r="N58" s="308">
        <v>0</v>
      </c>
      <c r="O58" s="194">
        <v>0</v>
      </c>
      <c r="P58" s="221">
        <v>0</v>
      </c>
      <c r="Q58" s="307">
        <v>12</v>
      </c>
      <c r="R58" s="308">
        <v>3</v>
      </c>
      <c r="S58" s="195">
        <f t="shared" si="1"/>
        <v>15</v>
      </c>
    </row>
    <row r="59" spans="1:19" ht="10.5" customHeight="1" x14ac:dyDescent="0.25">
      <c r="A59" s="37"/>
      <c r="B59" s="38">
        <v>45</v>
      </c>
      <c r="C59" s="38"/>
      <c r="D59" s="38"/>
      <c r="E59" s="309">
        <v>0</v>
      </c>
      <c r="F59" s="310">
        <v>0</v>
      </c>
      <c r="G59" s="190">
        <v>0</v>
      </c>
      <c r="H59" s="222">
        <v>0</v>
      </c>
      <c r="I59" s="309">
        <v>0</v>
      </c>
      <c r="J59" s="310">
        <v>0</v>
      </c>
      <c r="K59" s="190">
        <v>0</v>
      </c>
      <c r="L59" s="190">
        <v>0</v>
      </c>
      <c r="M59" s="309">
        <v>0</v>
      </c>
      <c r="N59" s="310">
        <v>0</v>
      </c>
      <c r="O59" s="190">
        <v>0</v>
      </c>
      <c r="P59" s="222">
        <v>0</v>
      </c>
      <c r="Q59" s="309">
        <v>27</v>
      </c>
      <c r="R59" s="310">
        <v>10</v>
      </c>
      <c r="S59" s="191">
        <f t="shared" si="1"/>
        <v>37</v>
      </c>
    </row>
    <row r="60" spans="1:19" ht="10.5" customHeight="1" x14ac:dyDescent="0.25">
      <c r="A60" s="40"/>
      <c r="B60" s="24">
        <v>46</v>
      </c>
      <c r="C60" s="24"/>
      <c r="D60" s="24"/>
      <c r="E60" s="307">
        <v>0</v>
      </c>
      <c r="F60" s="308">
        <v>0</v>
      </c>
      <c r="G60" s="194">
        <v>0</v>
      </c>
      <c r="H60" s="221">
        <v>0</v>
      </c>
      <c r="I60" s="307">
        <v>0</v>
      </c>
      <c r="J60" s="308">
        <v>0</v>
      </c>
      <c r="K60" s="194">
        <v>0</v>
      </c>
      <c r="L60" s="194">
        <v>0</v>
      </c>
      <c r="M60" s="307">
        <v>0</v>
      </c>
      <c r="N60" s="308">
        <v>0</v>
      </c>
      <c r="O60" s="194">
        <v>0</v>
      </c>
      <c r="P60" s="221">
        <v>0</v>
      </c>
      <c r="Q60" s="307">
        <v>30</v>
      </c>
      <c r="R60" s="308">
        <v>6</v>
      </c>
      <c r="S60" s="195">
        <f t="shared" si="1"/>
        <v>36</v>
      </c>
    </row>
    <row r="61" spans="1:19" ht="10.5" customHeight="1" x14ac:dyDescent="0.25">
      <c r="A61" s="37"/>
      <c r="B61" s="38">
        <v>47</v>
      </c>
      <c r="C61" s="38"/>
      <c r="D61" s="38"/>
      <c r="E61" s="309">
        <v>0</v>
      </c>
      <c r="F61" s="310">
        <v>0</v>
      </c>
      <c r="G61" s="190">
        <v>0</v>
      </c>
      <c r="H61" s="222">
        <v>0</v>
      </c>
      <c r="I61" s="309">
        <v>0</v>
      </c>
      <c r="J61" s="310">
        <v>0</v>
      </c>
      <c r="K61" s="190">
        <v>0</v>
      </c>
      <c r="L61" s="190">
        <v>0</v>
      </c>
      <c r="M61" s="309">
        <v>0</v>
      </c>
      <c r="N61" s="310">
        <v>0</v>
      </c>
      <c r="O61" s="190">
        <v>0</v>
      </c>
      <c r="P61" s="222">
        <v>0</v>
      </c>
      <c r="Q61" s="309">
        <v>25</v>
      </c>
      <c r="R61" s="310">
        <v>7</v>
      </c>
      <c r="S61" s="191">
        <f t="shared" si="1"/>
        <v>32</v>
      </c>
    </row>
    <row r="62" spans="1:19" ht="10.5" customHeight="1" x14ac:dyDescent="0.25">
      <c r="A62" s="40"/>
      <c r="B62" s="24">
        <v>48</v>
      </c>
      <c r="C62" s="24"/>
      <c r="D62" s="24"/>
      <c r="E62" s="307">
        <v>0</v>
      </c>
      <c r="F62" s="308">
        <v>0</v>
      </c>
      <c r="G62" s="194">
        <v>0</v>
      </c>
      <c r="H62" s="221">
        <v>0</v>
      </c>
      <c r="I62" s="307">
        <v>0</v>
      </c>
      <c r="J62" s="308">
        <v>0</v>
      </c>
      <c r="K62" s="194">
        <v>0</v>
      </c>
      <c r="L62" s="194">
        <v>0</v>
      </c>
      <c r="M62" s="307">
        <v>0</v>
      </c>
      <c r="N62" s="308">
        <v>0</v>
      </c>
      <c r="O62" s="194">
        <v>0</v>
      </c>
      <c r="P62" s="221">
        <v>0</v>
      </c>
      <c r="Q62" s="307">
        <v>19</v>
      </c>
      <c r="R62" s="308">
        <v>9</v>
      </c>
      <c r="S62" s="195">
        <f t="shared" si="1"/>
        <v>28</v>
      </c>
    </row>
    <row r="63" spans="1:19" ht="10.5" customHeight="1" x14ac:dyDescent="0.25">
      <c r="A63" s="37"/>
      <c r="B63" s="38">
        <v>49</v>
      </c>
      <c r="C63" s="38"/>
      <c r="D63" s="38"/>
      <c r="E63" s="309">
        <v>0</v>
      </c>
      <c r="F63" s="310">
        <v>0</v>
      </c>
      <c r="G63" s="190">
        <v>0</v>
      </c>
      <c r="H63" s="222">
        <v>0</v>
      </c>
      <c r="I63" s="309">
        <v>0</v>
      </c>
      <c r="J63" s="310">
        <v>0</v>
      </c>
      <c r="K63" s="190">
        <v>0</v>
      </c>
      <c r="L63" s="190">
        <v>0</v>
      </c>
      <c r="M63" s="309">
        <v>0</v>
      </c>
      <c r="N63" s="310">
        <v>0</v>
      </c>
      <c r="O63" s="190">
        <v>0</v>
      </c>
      <c r="P63" s="222">
        <v>0</v>
      </c>
      <c r="Q63" s="309">
        <v>27</v>
      </c>
      <c r="R63" s="310">
        <v>7</v>
      </c>
      <c r="S63" s="191">
        <f t="shared" si="1"/>
        <v>34</v>
      </c>
    </row>
    <row r="64" spans="1:19" ht="10.5" customHeight="1" x14ac:dyDescent="0.25">
      <c r="A64" s="40"/>
      <c r="B64" s="24">
        <v>50</v>
      </c>
      <c r="C64" s="24"/>
      <c r="D64" s="24"/>
      <c r="E64" s="307">
        <v>0</v>
      </c>
      <c r="F64" s="308">
        <v>0</v>
      </c>
      <c r="G64" s="194">
        <v>0</v>
      </c>
      <c r="H64" s="221">
        <v>0</v>
      </c>
      <c r="I64" s="307">
        <v>0</v>
      </c>
      <c r="J64" s="308">
        <v>0</v>
      </c>
      <c r="K64" s="194">
        <v>0</v>
      </c>
      <c r="L64" s="194">
        <v>0</v>
      </c>
      <c r="M64" s="307">
        <v>0</v>
      </c>
      <c r="N64" s="308">
        <v>0</v>
      </c>
      <c r="O64" s="194">
        <v>0</v>
      </c>
      <c r="P64" s="221">
        <v>0</v>
      </c>
      <c r="Q64" s="307">
        <v>31</v>
      </c>
      <c r="R64" s="308">
        <v>13</v>
      </c>
      <c r="S64" s="195">
        <f t="shared" si="1"/>
        <v>44</v>
      </c>
    </row>
    <row r="65" spans="1:19" ht="10.5" customHeight="1" x14ac:dyDescent="0.25">
      <c r="A65" s="37"/>
      <c r="B65" s="38">
        <v>51</v>
      </c>
      <c r="C65" s="38"/>
      <c r="D65" s="38"/>
      <c r="E65" s="309">
        <v>0</v>
      </c>
      <c r="F65" s="310">
        <v>0</v>
      </c>
      <c r="G65" s="190">
        <v>0</v>
      </c>
      <c r="H65" s="222">
        <v>0</v>
      </c>
      <c r="I65" s="309">
        <v>0</v>
      </c>
      <c r="J65" s="310">
        <v>0</v>
      </c>
      <c r="K65" s="190">
        <v>0</v>
      </c>
      <c r="L65" s="190">
        <v>0</v>
      </c>
      <c r="M65" s="309">
        <v>0</v>
      </c>
      <c r="N65" s="310">
        <v>0</v>
      </c>
      <c r="O65" s="190">
        <v>0</v>
      </c>
      <c r="P65" s="222">
        <v>0</v>
      </c>
      <c r="Q65" s="309">
        <v>26</v>
      </c>
      <c r="R65" s="310">
        <v>13</v>
      </c>
      <c r="S65" s="191">
        <f t="shared" si="1"/>
        <v>39</v>
      </c>
    </row>
    <row r="66" spans="1:19" ht="10.5" customHeight="1" x14ac:dyDescent="0.25">
      <c r="A66" s="40"/>
      <c r="B66" s="24">
        <v>52</v>
      </c>
      <c r="C66" s="24"/>
      <c r="D66" s="24"/>
      <c r="E66" s="307">
        <v>0</v>
      </c>
      <c r="F66" s="308">
        <v>0</v>
      </c>
      <c r="G66" s="194">
        <v>0</v>
      </c>
      <c r="H66" s="221">
        <v>0</v>
      </c>
      <c r="I66" s="307">
        <v>0</v>
      </c>
      <c r="J66" s="308">
        <v>0</v>
      </c>
      <c r="K66" s="194">
        <v>0</v>
      </c>
      <c r="L66" s="194">
        <v>0</v>
      </c>
      <c r="M66" s="307">
        <v>0</v>
      </c>
      <c r="N66" s="308">
        <v>0</v>
      </c>
      <c r="O66" s="194">
        <v>0</v>
      </c>
      <c r="P66" s="221">
        <v>0</v>
      </c>
      <c r="Q66" s="307">
        <v>29</v>
      </c>
      <c r="R66" s="308">
        <v>9</v>
      </c>
      <c r="S66" s="195">
        <f t="shared" si="1"/>
        <v>38</v>
      </c>
    </row>
    <row r="67" spans="1:19" ht="10.5" customHeight="1" x14ac:dyDescent="0.25">
      <c r="A67" s="37"/>
      <c r="B67" s="38">
        <v>53</v>
      </c>
      <c r="C67" s="38"/>
      <c r="D67" s="38"/>
      <c r="E67" s="309">
        <v>0</v>
      </c>
      <c r="F67" s="310">
        <v>0</v>
      </c>
      <c r="G67" s="190">
        <v>0</v>
      </c>
      <c r="H67" s="222">
        <v>0</v>
      </c>
      <c r="I67" s="309">
        <v>0</v>
      </c>
      <c r="J67" s="310">
        <v>0</v>
      </c>
      <c r="K67" s="190">
        <v>0</v>
      </c>
      <c r="L67" s="190">
        <v>0</v>
      </c>
      <c r="M67" s="309">
        <v>0</v>
      </c>
      <c r="N67" s="310">
        <v>0</v>
      </c>
      <c r="O67" s="190">
        <v>0</v>
      </c>
      <c r="P67" s="222">
        <v>0</v>
      </c>
      <c r="Q67" s="309">
        <v>38</v>
      </c>
      <c r="R67" s="310">
        <v>15</v>
      </c>
      <c r="S67" s="191">
        <f t="shared" si="1"/>
        <v>53</v>
      </c>
    </row>
    <row r="68" spans="1:19" ht="10.5" customHeight="1" x14ac:dyDescent="0.25">
      <c r="A68" s="40"/>
      <c r="B68" s="24">
        <v>54</v>
      </c>
      <c r="C68" s="24"/>
      <c r="D68" s="24"/>
      <c r="E68" s="307">
        <v>0</v>
      </c>
      <c r="F68" s="308">
        <v>0</v>
      </c>
      <c r="G68" s="194">
        <v>0</v>
      </c>
      <c r="H68" s="221">
        <v>0</v>
      </c>
      <c r="I68" s="307">
        <v>0</v>
      </c>
      <c r="J68" s="308">
        <v>0</v>
      </c>
      <c r="K68" s="194">
        <v>0</v>
      </c>
      <c r="L68" s="194">
        <v>0</v>
      </c>
      <c r="M68" s="307">
        <v>0</v>
      </c>
      <c r="N68" s="308">
        <v>0</v>
      </c>
      <c r="O68" s="194">
        <v>0</v>
      </c>
      <c r="P68" s="221">
        <v>0</v>
      </c>
      <c r="Q68" s="307">
        <v>40</v>
      </c>
      <c r="R68" s="308">
        <v>22</v>
      </c>
      <c r="S68" s="195">
        <f t="shared" si="1"/>
        <v>62</v>
      </c>
    </row>
    <row r="69" spans="1:19" ht="10.5" customHeight="1" x14ac:dyDescent="0.25">
      <c r="A69" s="37"/>
      <c r="B69" s="38">
        <v>55</v>
      </c>
      <c r="C69" s="38"/>
      <c r="D69" s="38"/>
      <c r="E69" s="309">
        <v>0</v>
      </c>
      <c r="F69" s="310">
        <v>0</v>
      </c>
      <c r="G69" s="190">
        <v>0</v>
      </c>
      <c r="H69" s="222">
        <v>0</v>
      </c>
      <c r="I69" s="309">
        <v>0</v>
      </c>
      <c r="J69" s="310">
        <v>0</v>
      </c>
      <c r="K69" s="190">
        <v>0</v>
      </c>
      <c r="L69" s="190">
        <v>0</v>
      </c>
      <c r="M69" s="309">
        <v>0</v>
      </c>
      <c r="N69" s="310">
        <v>0</v>
      </c>
      <c r="O69" s="190">
        <v>0</v>
      </c>
      <c r="P69" s="222">
        <v>0</v>
      </c>
      <c r="Q69" s="309">
        <v>36</v>
      </c>
      <c r="R69" s="310">
        <v>26</v>
      </c>
      <c r="S69" s="191">
        <f t="shared" si="1"/>
        <v>62</v>
      </c>
    </row>
    <row r="70" spans="1:19" ht="10.5" customHeight="1" x14ac:dyDescent="0.25">
      <c r="A70" s="40"/>
      <c r="B70" s="24">
        <v>56</v>
      </c>
      <c r="C70" s="24"/>
      <c r="D70" s="24"/>
      <c r="E70" s="307">
        <v>0</v>
      </c>
      <c r="F70" s="308">
        <v>0</v>
      </c>
      <c r="G70" s="194">
        <v>0</v>
      </c>
      <c r="H70" s="221">
        <v>0</v>
      </c>
      <c r="I70" s="307">
        <v>0</v>
      </c>
      <c r="J70" s="308">
        <v>0</v>
      </c>
      <c r="K70" s="194">
        <v>0</v>
      </c>
      <c r="L70" s="194">
        <v>0</v>
      </c>
      <c r="M70" s="307">
        <v>0</v>
      </c>
      <c r="N70" s="308">
        <v>0</v>
      </c>
      <c r="O70" s="194">
        <v>0</v>
      </c>
      <c r="P70" s="221">
        <v>0</v>
      </c>
      <c r="Q70" s="307">
        <v>60</v>
      </c>
      <c r="R70" s="308">
        <v>27</v>
      </c>
      <c r="S70" s="195">
        <f t="shared" si="1"/>
        <v>87</v>
      </c>
    </row>
    <row r="71" spans="1:19" ht="10.5" customHeight="1" x14ac:dyDescent="0.25">
      <c r="A71" s="37"/>
      <c r="B71" s="38">
        <v>57</v>
      </c>
      <c r="C71" s="38"/>
      <c r="D71" s="38"/>
      <c r="E71" s="309">
        <v>0</v>
      </c>
      <c r="F71" s="310">
        <v>0</v>
      </c>
      <c r="G71" s="190">
        <v>0</v>
      </c>
      <c r="H71" s="222">
        <v>0</v>
      </c>
      <c r="I71" s="309">
        <v>0</v>
      </c>
      <c r="J71" s="310">
        <v>0</v>
      </c>
      <c r="K71" s="190">
        <v>0</v>
      </c>
      <c r="L71" s="190">
        <v>0</v>
      </c>
      <c r="M71" s="309">
        <v>0</v>
      </c>
      <c r="N71" s="310">
        <v>0</v>
      </c>
      <c r="O71" s="190">
        <v>0</v>
      </c>
      <c r="P71" s="222">
        <v>0</v>
      </c>
      <c r="Q71" s="309">
        <v>66</v>
      </c>
      <c r="R71" s="310">
        <v>45</v>
      </c>
      <c r="S71" s="191">
        <f t="shared" si="1"/>
        <v>111</v>
      </c>
    </row>
    <row r="72" spans="1:19" ht="10.5" customHeight="1" x14ac:dyDescent="0.25">
      <c r="A72" s="40"/>
      <c r="B72" s="24">
        <v>58</v>
      </c>
      <c r="C72" s="24"/>
      <c r="D72" s="24"/>
      <c r="E72" s="307">
        <v>0</v>
      </c>
      <c r="F72" s="308">
        <v>0</v>
      </c>
      <c r="G72" s="194">
        <v>0</v>
      </c>
      <c r="H72" s="221">
        <v>0</v>
      </c>
      <c r="I72" s="307">
        <v>0</v>
      </c>
      <c r="J72" s="308">
        <v>0</v>
      </c>
      <c r="K72" s="194">
        <v>0</v>
      </c>
      <c r="L72" s="194">
        <v>0</v>
      </c>
      <c r="M72" s="307">
        <v>0</v>
      </c>
      <c r="N72" s="308">
        <v>0</v>
      </c>
      <c r="O72" s="194">
        <v>0</v>
      </c>
      <c r="P72" s="221">
        <v>0</v>
      </c>
      <c r="Q72" s="307">
        <v>65</v>
      </c>
      <c r="R72" s="308">
        <v>31</v>
      </c>
      <c r="S72" s="195">
        <f t="shared" si="1"/>
        <v>96</v>
      </c>
    </row>
    <row r="73" spans="1:19" ht="10.5" customHeight="1" x14ac:dyDescent="0.25">
      <c r="A73" s="37"/>
      <c r="B73" s="38">
        <v>59</v>
      </c>
      <c r="C73" s="38"/>
      <c r="D73" s="38"/>
      <c r="E73" s="309">
        <v>0</v>
      </c>
      <c r="F73" s="310">
        <v>0</v>
      </c>
      <c r="G73" s="190">
        <v>0</v>
      </c>
      <c r="H73" s="222">
        <v>0</v>
      </c>
      <c r="I73" s="309">
        <v>0</v>
      </c>
      <c r="J73" s="310">
        <v>0</v>
      </c>
      <c r="K73" s="190">
        <v>0</v>
      </c>
      <c r="L73" s="190">
        <v>0</v>
      </c>
      <c r="M73" s="309">
        <v>0</v>
      </c>
      <c r="N73" s="310">
        <v>0</v>
      </c>
      <c r="O73" s="190">
        <v>0</v>
      </c>
      <c r="P73" s="222">
        <v>0</v>
      </c>
      <c r="Q73" s="309">
        <v>43</v>
      </c>
      <c r="R73" s="310">
        <v>26</v>
      </c>
      <c r="S73" s="191">
        <f t="shared" si="1"/>
        <v>69</v>
      </c>
    </row>
    <row r="74" spans="1:19" ht="10.5" customHeight="1" x14ac:dyDescent="0.25">
      <c r="A74" s="40"/>
      <c r="B74" s="24">
        <v>60</v>
      </c>
      <c r="C74" s="24"/>
      <c r="D74" s="24"/>
      <c r="E74" s="307">
        <v>0</v>
      </c>
      <c r="F74" s="308">
        <v>0</v>
      </c>
      <c r="G74" s="194">
        <v>0</v>
      </c>
      <c r="H74" s="221">
        <v>0</v>
      </c>
      <c r="I74" s="307">
        <v>0</v>
      </c>
      <c r="J74" s="308">
        <v>0</v>
      </c>
      <c r="K74" s="194">
        <v>0</v>
      </c>
      <c r="L74" s="194">
        <v>0</v>
      </c>
      <c r="M74" s="307">
        <v>0</v>
      </c>
      <c r="N74" s="308">
        <v>0</v>
      </c>
      <c r="O74" s="194">
        <v>0</v>
      </c>
      <c r="P74" s="221">
        <v>0</v>
      </c>
      <c r="Q74" s="307">
        <v>72</v>
      </c>
      <c r="R74" s="308">
        <v>38</v>
      </c>
      <c r="S74" s="195">
        <f t="shared" si="1"/>
        <v>110</v>
      </c>
    </row>
    <row r="75" spans="1:19" ht="10.5" customHeight="1" x14ac:dyDescent="0.25">
      <c r="A75" s="37"/>
      <c r="B75" s="38">
        <v>61</v>
      </c>
      <c r="C75" s="38"/>
      <c r="D75" s="38"/>
      <c r="E75" s="309">
        <v>0</v>
      </c>
      <c r="F75" s="310">
        <v>0</v>
      </c>
      <c r="G75" s="190">
        <v>0</v>
      </c>
      <c r="H75" s="222">
        <v>0</v>
      </c>
      <c r="I75" s="309">
        <v>0</v>
      </c>
      <c r="J75" s="310">
        <v>0</v>
      </c>
      <c r="K75" s="190">
        <v>0</v>
      </c>
      <c r="L75" s="190">
        <v>0</v>
      </c>
      <c r="M75" s="309">
        <v>0</v>
      </c>
      <c r="N75" s="310">
        <v>0</v>
      </c>
      <c r="O75" s="190">
        <v>0</v>
      </c>
      <c r="P75" s="222">
        <v>0</v>
      </c>
      <c r="Q75" s="309">
        <v>86</v>
      </c>
      <c r="R75" s="310">
        <v>56</v>
      </c>
      <c r="S75" s="191">
        <f t="shared" si="1"/>
        <v>142</v>
      </c>
    </row>
    <row r="76" spans="1:19" ht="10.5" customHeight="1" x14ac:dyDescent="0.25">
      <c r="A76" s="40"/>
      <c r="B76" s="24">
        <v>62</v>
      </c>
      <c r="C76" s="24"/>
      <c r="D76" s="24"/>
      <c r="E76" s="307">
        <v>0</v>
      </c>
      <c r="F76" s="308">
        <v>0</v>
      </c>
      <c r="G76" s="194">
        <v>0</v>
      </c>
      <c r="H76" s="221">
        <v>0</v>
      </c>
      <c r="I76" s="307">
        <v>0</v>
      </c>
      <c r="J76" s="308">
        <v>0</v>
      </c>
      <c r="K76" s="194">
        <v>0</v>
      </c>
      <c r="L76" s="194">
        <v>0</v>
      </c>
      <c r="M76" s="307">
        <v>0</v>
      </c>
      <c r="N76" s="308">
        <v>0</v>
      </c>
      <c r="O76" s="194">
        <v>0</v>
      </c>
      <c r="P76" s="221">
        <v>0</v>
      </c>
      <c r="Q76" s="307">
        <v>86</v>
      </c>
      <c r="R76" s="308">
        <v>43</v>
      </c>
      <c r="S76" s="195">
        <f t="shared" si="1"/>
        <v>129</v>
      </c>
    </row>
    <row r="77" spans="1:19" ht="10.5" customHeight="1" x14ac:dyDescent="0.25">
      <c r="A77" s="37"/>
      <c r="B77" s="38">
        <v>63</v>
      </c>
      <c r="C77" s="38"/>
      <c r="D77" s="38"/>
      <c r="E77" s="309">
        <v>0</v>
      </c>
      <c r="F77" s="310">
        <v>0</v>
      </c>
      <c r="G77" s="190">
        <v>0</v>
      </c>
      <c r="H77" s="222">
        <v>0</v>
      </c>
      <c r="I77" s="309">
        <v>0</v>
      </c>
      <c r="J77" s="310">
        <v>0</v>
      </c>
      <c r="K77" s="190">
        <v>0</v>
      </c>
      <c r="L77" s="190">
        <v>0</v>
      </c>
      <c r="M77" s="309">
        <v>0</v>
      </c>
      <c r="N77" s="310">
        <v>0</v>
      </c>
      <c r="O77" s="190">
        <v>0</v>
      </c>
      <c r="P77" s="222">
        <v>0</v>
      </c>
      <c r="Q77" s="309">
        <v>108</v>
      </c>
      <c r="R77" s="310">
        <v>38</v>
      </c>
      <c r="S77" s="191">
        <f t="shared" si="1"/>
        <v>146</v>
      </c>
    </row>
    <row r="78" spans="1:19" ht="10.5" customHeight="1" x14ac:dyDescent="0.25">
      <c r="A78" s="40"/>
      <c r="B78" s="24">
        <v>64</v>
      </c>
      <c r="C78" s="24"/>
      <c r="D78" s="24"/>
      <c r="E78" s="307">
        <v>0</v>
      </c>
      <c r="F78" s="308">
        <v>0</v>
      </c>
      <c r="G78" s="194">
        <v>0</v>
      </c>
      <c r="H78" s="221">
        <v>0</v>
      </c>
      <c r="I78" s="307">
        <v>0</v>
      </c>
      <c r="J78" s="308">
        <v>0</v>
      </c>
      <c r="K78" s="194">
        <v>0</v>
      </c>
      <c r="L78" s="194">
        <v>0</v>
      </c>
      <c r="M78" s="307">
        <v>0</v>
      </c>
      <c r="N78" s="308">
        <v>0</v>
      </c>
      <c r="O78" s="194">
        <v>0</v>
      </c>
      <c r="P78" s="221">
        <v>0</v>
      </c>
      <c r="Q78" s="307">
        <v>84</v>
      </c>
      <c r="R78" s="308">
        <v>58</v>
      </c>
      <c r="S78" s="195">
        <f t="shared" ref="S78:S115" si="2">SUM(E78:R78)</f>
        <v>142</v>
      </c>
    </row>
    <row r="79" spans="1:19" ht="10.5" customHeight="1" x14ac:dyDescent="0.25">
      <c r="A79" s="37"/>
      <c r="B79" s="38">
        <v>65</v>
      </c>
      <c r="C79" s="38"/>
      <c r="D79" s="38"/>
      <c r="E79" s="309">
        <v>0</v>
      </c>
      <c r="F79" s="310">
        <v>0</v>
      </c>
      <c r="G79" s="190">
        <v>0</v>
      </c>
      <c r="H79" s="222">
        <v>0</v>
      </c>
      <c r="I79" s="309">
        <v>0</v>
      </c>
      <c r="J79" s="310">
        <v>0</v>
      </c>
      <c r="K79" s="190">
        <v>0</v>
      </c>
      <c r="L79" s="190">
        <v>0</v>
      </c>
      <c r="M79" s="309">
        <v>0</v>
      </c>
      <c r="N79" s="310">
        <v>0</v>
      </c>
      <c r="O79" s="190">
        <v>0</v>
      </c>
      <c r="P79" s="222">
        <v>0</v>
      </c>
      <c r="Q79" s="309">
        <v>84</v>
      </c>
      <c r="R79" s="310">
        <v>41</v>
      </c>
      <c r="S79" s="191">
        <f t="shared" si="2"/>
        <v>125</v>
      </c>
    </row>
    <row r="80" spans="1:19" ht="10.5" customHeight="1" x14ac:dyDescent="0.25">
      <c r="A80" s="40"/>
      <c r="B80" s="24">
        <v>66</v>
      </c>
      <c r="C80" s="24"/>
      <c r="D80" s="24"/>
      <c r="E80" s="307">
        <v>0</v>
      </c>
      <c r="F80" s="308">
        <v>0</v>
      </c>
      <c r="G80" s="194">
        <v>0</v>
      </c>
      <c r="H80" s="221">
        <v>0</v>
      </c>
      <c r="I80" s="307">
        <v>0</v>
      </c>
      <c r="J80" s="308">
        <v>0</v>
      </c>
      <c r="K80" s="194">
        <v>0</v>
      </c>
      <c r="L80" s="194">
        <v>0</v>
      </c>
      <c r="M80" s="307">
        <v>0</v>
      </c>
      <c r="N80" s="308">
        <v>0</v>
      </c>
      <c r="O80" s="194">
        <v>0</v>
      </c>
      <c r="P80" s="221">
        <v>0</v>
      </c>
      <c r="Q80" s="307">
        <v>98</v>
      </c>
      <c r="R80" s="308">
        <v>51</v>
      </c>
      <c r="S80" s="195">
        <f t="shared" si="2"/>
        <v>149</v>
      </c>
    </row>
    <row r="81" spans="1:19" ht="10.5" customHeight="1" thickBot="1" x14ac:dyDescent="0.3">
      <c r="A81" s="41"/>
      <c r="B81" s="42">
        <v>67</v>
      </c>
      <c r="C81" s="42"/>
      <c r="D81" s="42"/>
      <c r="E81" s="313">
        <v>0</v>
      </c>
      <c r="F81" s="338">
        <v>0</v>
      </c>
      <c r="G81" s="228">
        <v>0</v>
      </c>
      <c r="H81" s="317">
        <v>0</v>
      </c>
      <c r="I81" s="313">
        <v>0</v>
      </c>
      <c r="J81" s="338">
        <v>0</v>
      </c>
      <c r="K81" s="228">
        <v>0</v>
      </c>
      <c r="L81" s="228">
        <v>0</v>
      </c>
      <c r="M81" s="313">
        <v>0</v>
      </c>
      <c r="N81" s="338">
        <v>0</v>
      </c>
      <c r="O81" s="228">
        <v>0</v>
      </c>
      <c r="P81" s="317">
        <v>0</v>
      </c>
      <c r="Q81" s="313">
        <v>83</v>
      </c>
      <c r="R81" s="338">
        <v>64</v>
      </c>
      <c r="S81" s="227">
        <f t="shared" si="2"/>
        <v>147</v>
      </c>
    </row>
    <row r="82" spans="1:19" ht="10.5" customHeight="1" x14ac:dyDescent="0.25">
      <c r="A82" s="40"/>
      <c r="B82" s="24">
        <v>68</v>
      </c>
      <c r="C82" s="24"/>
      <c r="D82" s="24"/>
      <c r="E82" s="307">
        <v>0</v>
      </c>
      <c r="F82" s="308">
        <v>0</v>
      </c>
      <c r="G82" s="194">
        <v>0</v>
      </c>
      <c r="H82" s="221">
        <v>0</v>
      </c>
      <c r="I82" s="307">
        <v>0</v>
      </c>
      <c r="J82" s="308">
        <v>0</v>
      </c>
      <c r="K82" s="194">
        <v>0</v>
      </c>
      <c r="L82" s="194">
        <v>0</v>
      </c>
      <c r="M82" s="307">
        <v>0</v>
      </c>
      <c r="N82" s="308">
        <v>0</v>
      </c>
      <c r="O82" s="194">
        <v>0</v>
      </c>
      <c r="P82" s="221">
        <v>0</v>
      </c>
      <c r="Q82" s="307">
        <v>83</v>
      </c>
      <c r="R82" s="308">
        <v>54</v>
      </c>
      <c r="S82" s="195">
        <f t="shared" si="2"/>
        <v>137</v>
      </c>
    </row>
    <row r="83" spans="1:19" ht="10.5" customHeight="1" x14ac:dyDescent="0.25">
      <c r="A83" s="37"/>
      <c r="B83" s="38">
        <v>69</v>
      </c>
      <c r="C83" s="38"/>
      <c r="D83" s="38"/>
      <c r="E83" s="309">
        <v>0</v>
      </c>
      <c r="F83" s="310">
        <v>0</v>
      </c>
      <c r="G83" s="190">
        <v>0</v>
      </c>
      <c r="H83" s="222">
        <v>0</v>
      </c>
      <c r="I83" s="309">
        <v>0</v>
      </c>
      <c r="J83" s="310">
        <v>0</v>
      </c>
      <c r="K83" s="190">
        <v>0</v>
      </c>
      <c r="L83" s="190">
        <v>0</v>
      </c>
      <c r="M83" s="309">
        <v>0</v>
      </c>
      <c r="N83" s="310">
        <v>0</v>
      </c>
      <c r="O83" s="190">
        <v>0</v>
      </c>
      <c r="P83" s="222">
        <v>0</v>
      </c>
      <c r="Q83" s="309">
        <v>78</v>
      </c>
      <c r="R83" s="310">
        <v>43</v>
      </c>
      <c r="S83" s="191">
        <f t="shared" si="2"/>
        <v>121</v>
      </c>
    </row>
    <row r="84" spans="1:19" ht="10.5" customHeight="1" x14ac:dyDescent="0.25">
      <c r="A84" s="40"/>
      <c r="B84" s="24">
        <v>70</v>
      </c>
      <c r="C84" s="24"/>
      <c r="D84" s="24"/>
      <c r="E84" s="307">
        <v>0</v>
      </c>
      <c r="F84" s="308">
        <v>0</v>
      </c>
      <c r="G84" s="194">
        <v>0</v>
      </c>
      <c r="H84" s="221">
        <v>0</v>
      </c>
      <c r="I84" s="307">
        <v>0</v>
      </c>
      <c r="J84" s="308">
        <v>0</v>
      </c>
      <c r="K84" s="194">
        <v>0</v>
      </c>
      <c r="L84" s="194">
        <v>0</v>
      </c>
      <c r="M84" s="307">
        <v>0</v>
      </c>
      <c r="N84" s="308">
        <v>0</v>
      </c>
      <c r="O84" s="194">
        <v>0</v>
      </c>
      <c r="P84" s="221">
        <v>0</v>
      </c>
      <c r="Q84" s="307">
        <v>66</v>
      </c>
      <c r="R84" s="308">
        <v>38</v>
      </c>
      <c r="S84" s="195">
        <f t="shared" si="2"/>
        <v>104</v>
      </c>
    </row>
    <row r="85" spans="1:19" ht="10.5" customHeight="1" x14ac:dyDescent="0.25">
      <c r="A85" s="37"/>
      <c r="B85" s="38">
        <v>71</v>
      </c>
      <c r="C85" s="38"/>
      <c r="D85" s="38"/>
      <c r="E85" s="309">
        <v>0</v>
      </c>
      <c r="F85" s="310">
        <v>0</v>
      </c>
      <c r="G85" s="190">
        <v>0</v>
      </c>
      <c r="H85" s="222">
        <v>0</v>
      </c>
      <c r="I85" s="309">
        <v>0</v>
      </c>
      <c r="J85" s="310">
        <v>0</v>
      </c>
      <c r="K85" s="190">
        <v>0</v>
      </c>
      <c r="L85" s="190">
        <v>0</v>
      </c>
      <c r="M85" s="309">
        <v>0</v>
      </c>
      <c r="N85" s="310">
        <v>0</v>
      </c>
      <c r="O85" s="190">
        <v>0</v>
      </c>
      <c r="P85" s="222">
        <v>0</v>
      </c>
      <c r="Q85" s="309">
        <v>58</v>
      </c>
      <c r="R85" s="310">
        <v>44</v>
      </c>
      <c r="S85" s="191">
        <f t="shared" si="2"/>
        <v>102</v>
      </c>
    </row>
    <row r="86" spans="1:19" ht="10.5" customHeight="1" x14ac:dyDescent="0.25">
      <c r="A86" s="40"/>
      <c r="B86" s="24">
        <v>72</v>
      </c>
      <c r="C86" s="24"/>
      <c r="D86" s="24"/>
      <c r="E86" s="307">
        <v>0</v>
      </c>
      <c r="F86" s="308">
        <v>0</v>
      </c>
      <c r="G86" s="194">
        <v>0</v>
      </c>
      <c r="H86" s="221">
        <v>0</v>
      </c>
      <c r="I86" s="307">
        <v>0</v>
      </c>
      <c r="J86" s="308">
        <v>0</v>
      </c>
      <c r="K86" s="194">
        <v>0</v>
      </c>
      <c r="L86" s="194">
        <v>0</v>
      </c>
      <c r="M86" s="307">
        <v>0</v>
      </c>
      <c r="N86" s="308">
        <v>0</v>
      </c>
      <c r="O86" s="194">
        <v>0</v>
      </c>
      <c r="P86" s="221">
        <v>0</v>
      </c>
      <c r="Q86" s="307">
        <v>53</v>
      </c>
      <c r="R86" s="308">
        <v>24</v>
      </c>
      <c r="S86" s="195">
        <f t="shared" si="2"/>
        <v>77</v>
      </c>
    </row>
    <row r="87" spans="1:19" ht="10.5" customHeight="1" x14ac:dyDescent="0.25">
      <c r="A87" s="37"/>
      <c r="B87" s="38">
        <v>73</v>
      </c>
      <c r="C87" s="38"/>
      <c r="D87" s="38"/>
      <c r="E87" s="309">
        <v>0</v>
      </c>
      <c r="F87" s="310">
        <v>0</v>
      </c>
      <c r="G87" s="190">
        <v>0</v>
      </c>
      <c r="H87" s="222">
        <v>0</v>
      </c>
      <c r="I87" s="309">
        <v>0</v>
      </c>
      <c r="J87" s="310">
        <v>0</v>
      </c>
      <c r="K87" s="190">
        <v>0</v>
      </c>
      <c r="L87" s="190">
        <v>0</v>
      </c>
      <c r="M87" s="309">
        <v>0</v>
      </c>
      <c r="N87" s="310">
        <v>0</v>
      </c>
      <c r="O87" s="190">
        <v>0</v>
      </c>
      <c r="P87" s="222">
        <v>0</v>
      </c>
      <c r="Q87" s="309">
        <v>52</v>
      </c>
      <c r="R87" s="310">
        <v>34</v>
      </c>
      <c r="S87" s="191">
        <f t="shared" si="2"/>
        <v>86</v>
      </c>
    </row>
    <row r="88" spans="1:19" ht="10.5" customHeight="1" x14ac:dyDescent="0.25">
      <c r="A88" s="40"/>
      <c r="B88" s="24">
        <v>74</v>
      </c>
      <c r="C88" s="24"/>
      <c r="D88" s="24"/>
      <c r="E88" s="307">
        <v>0</v>
      </c>
      <c r="F88" s="308">
        <v>0</v>
      </c>
      <c r="G88" s="194">
        <v>0</v>
      </c>
      <c r="H88" s="221">
        <v>0</v>
      </c>
      <c r="I88" s="307">
        <v>0</v>
      </c>
      <c r="J88" s="308">
        <v>0</v>
      </c>
      <c r="K88" s="194">
        <v>0</v>
      </c>
      <c r="L88" s="194">
        <v>0</v>
      </c>
      <c r="M88" s="307">
        <v>0</v>
      </c>
      <c r="N88" s="308">
        <v>0</v>
      </c>
      <c r="O88" s="194">
        <v>0</v>
      </c>
      <c r="P88" s="221">
        <v>0</v>
      </c>
      <c r="Q88" s="307">
        <v>50</v>
      </c>
      <c r="R88" s="308">
        <v>24</v>
      </c>
      <c r="S88" s="195">
        <f t="shared" si="2"/>
        <v>74</v>
      </c>
    </row>
    <row r="89" spans="1:19" ht="10.5" customHeight="1" x14ac:dyDescent="0.25">
      <c r="A89" s="37"/>
      <c r="B89" s="38">
        <v>75</v>
      </c>
      <c r="C89" s="38"/>
      <c r="D89" s="38"/>
      <c r="E89" s="309">
        <v>0</v>
      </c>
      <c r="F89" s="310">
        <v>0</v>
      </c>
      <c r="G89" s="190">
        <v>0</v>
      </c>
      <c r="H89" s="222">
        <v>0</v>
      </c>
      <c r="I89" s="309">
        <v>0</v>
      </c>
      <c r="J89" s="310">
        <v>0</v>
      </c>
      <c r="K89" s="190">
        <v>0</v>
      </c>
      <c r="L89" s="190">
        <v>0</v>
      </c>
      <c r="M89" s="309">
        <v>0</v>
      </c>
      <c r="N89" s="310">
        <v>0</v>
      </c>
      <c r="O89" s="190">
        <v>0</v>
      </c>
      <c r="P89" s="222">
        <v>0</v>
      </c>
      <c r="Q89" s="309">
        <v>41</v>
      </c>
      <c r="R89" s="310">
        <v>16</v>
      </c>
      <c r="S89" s="191">
        <f t="shared" si="2"/>
        <v>57</v>
      </c>
    </row>
    <row r="90" spans="1:19" ht="10.5" customHeight="1" x14ac:dyDescent="0.25">
      <c r="A90" s="40"/>
      <c r="B90" s="24">
        <v>76</v>
      </c>
      <c r="C90" s="24"/>
      <c r="D90" s="24"/>
      <c r="E90" s="307">
        <v>0</v>
      </c>
      <c r="F90" s="308">
        <v>0</v>
      </c>
      <c r="G90" s="194">
        <v>0</v>
      </c>
      <c r="H90" s="221">
        <v>0</v>
      </c>
      <c r="I90" s="307">
        <v>0</v>
      </c>
      <c r="J90" s="308">
        <v>0</v>
      </c>
      <c r="K90" s="194">
        <v>0</v>
      </c>
      <c r="L90" s="194">
        <v>0</v>
      </c>
      <c r="M90" s="307">
        <v>0</v>
      </c>
      <c r="N90" s="308">
        <v>0</v>
      </c>
      <c r="O90" s="194">
        <v>0</v>
      </c>
      <c r="P90" s="221">
        <v>0</v>
      </c>
      <c r="Q90" s="307">
        <v>32</v>
      </c>
      <c r="R90" s="308">
        <v>26</v>
      </c>
      <c r="S90" s="195">
        <f t="shared" si="2"/>
        <v>58</v>
      </c>
    </row>
    <row r="91" spans="1:19" ht="10.5" customHeight="1" x14ac:dyDescent="0.25">
      <c r="A91" s="37"/>
      <c r="B91" s="38">
        <v>77</v>
      </c>
      <c r="C91" s="38"/>
      <c r="D91" s="38"/>
      <c r="E91" s="309">
        <v>0</v>
      </c>
      <c r="F91" s="310">
        <v>0</v>
      </c>
      <c r="G91" s="190">
        <v>0</v>
      </c>
      <c r="H91" s="222">
        <v>0</v>
      </c>
      <c r="I91" s="309">
        <v>0</v>
      </c>
      <c r="J91" s="310">
        <v>0</v>
      </c>
      <c r="K91" s="190">
        <v>0</v>
      </c>
      <c r="L91" s="190">
        <v>0</v>
      </c>
      <c r="M91" s="309">
        <v>0</v>
      </c>
      <c r="N91" s="310">
        <v>0</v>
      </c>
      <c r="O91" s="190">
        <v>0</v>
      </c>
      <c r="P91" s="222">
        <v>0</v>
      </c>
      <c r="Q91" s="309">
        <v>41</v>
      </c>
      <c r="R91" s="310">
        <v>17</v>
      </c>
      <c r="S91" s="191">
        <f t="shared" si="2"/>
        <v>58</v>
      </c>
    </row>
    <row r="92" spans="1:19" ht="10.5" customHeight="1" x14ac:dyDescent="0.25">
      <c r="A92" s="40"/>
      <c r="B92" s="24">
        <v>78</v>
      </c>
      <c r="C92" s="24"/>
      <c r="D92" s="24"/>
      <c r="E92" s="307">
        <v>0</v>
      </c>
      <c r="F92" s="308">
        <v>0</v>
      </c>
      <c r="G92" s="194">
        <v>0</v>
      </c>
      <c r="H92" s="221">
        <v>0</v>
      </c>
      <c r="I92" s="307">
        <v>0</v>
      </c>
      <c r="J92" s="308">
        <v>0</v>
      </c>
      <c r="K92" s="194">
        <v>0</v>
      </c>
      <c r="L92" s="194">
        <v>0</v>
      </c>
      <c r="M92" s="307">
        <v>0</v>
      </c>
      <c r="N92" s="308">
        <v>0</v>
      </c>
      <c r="O92" s="194">
        <v>0</v>
      </c>
      <c r="P92" s="221">
        <v>0</v>
      </c>
      <c r="Q92" s="307">
        <v>27</v>
      </c>
      <c r="R92" s="308">
        <v>15</v>
      </c>
      <c r="S92" s="195">
        <f t="shared" si="2"/>
        <v>42</v>
      </c>
    </row>
    <row r="93" spans="1:19" ht="10.5" customHeight="1" x14ac:dyDescent="0.25">
      <c r="A93" s="37"/>
      <c r="B93" s="38">
        <v>79</v>
      </c>
      <c r="C93" s="38"/>
      <c r="D93" s="38"/>
      <c r="E93" s="309">
        <v>0</v>
      </c>
      <c r="F93" s="310">
        <v>0</v>
      </c>
      <c r="G93" s="190">
        <v>0</v>
      </c>
      <c r="H93" s="222">
        <v>0</v>
      </c>
      <c r="I93" s="309">
        <v>0</v>
      </c>
      <c r="J93" s="310">
        <v>0</v>
      </c>
      <c r="K93" s="190">
        <v>0</v>
      </c>
      <c r="L93" s="190">
        <v>0</v>
      </c>
      <c r="M93" s="309">
        <v>0</v>
      </c>
      <c r="N93" s="310">
        <v>0</v>
      </c>
      <c r="O93" s="190">
        <v>0</v>
      </c>
      <c r="P93" s="222">
        <v>0</v>
      </c>
      <c r="Q93" s="309">
        <v>19</v>
      </c>
      <c r="R93" s="310">
        <v>18</v>
      </c>
      <c r="S93" s="191">
        <f t="shared" si="2"/>
        <v>37</v>
      </c>
    </row>
    <row r="94" spans="1:19" ht="10.5" customHeight="1" x14ac:dyDescent="0.25">
      <c r="A94" s="40"/>
      <c r="B94" s="24">
        <v>80</v>
      </c>
      <c r="C94" s="24"/>
      <c r="D94" s="24"/>
      <c r="E94" s="307">
        <v>0</v>
      </c>
      <c r="F94" s="308">
        <v>0</v>
      </c>
      <c r="G94" s="194">
        <v>0</v>
      </c>
      <c r="H94" s="221">
        <v>0</v>
      </c>
      <c r="I94" s="307">
        <v>0</v>
      </c>
      <c r="J94" s="308">
        <v>0</v>
      </c>
      <c r="K94" s="194">
        <v>0</v>
      </c>
      <c r="L94" s="194">
        <v>0</v>
      </c>
      <c r="M94" s="307">
        <v>0</v>
      </c>
      <c r="N94" s="308">
        <v>0</v>
      </c>
      <c r="O94" s="194">
        <v>0</v>
      </c>
      <c r="P94" s="221">
        <v>0</v>
      </c>
      <c r="Q94" s="307">
        <v>12</v>
      </c>
      <c r="R94" s="308">
        <v>14</v>
      </c>
      <c r="S94" s="195">
        <f t="shared" si="2"/>
        <v>26</v>
      </c>
    </row>
    <row r="95" spans="1:19" ht="10.5" customHeight="1" x14ac:dyDescent="0.25">
      <c r="A95" s="37"/>
      <c r="B95" s="38">
        <v>81</v>
      </c>
      <c r="C95" s="38"/>
      <c r="D95" s="38"/>
      <c r="E95" s="309">
        <v>0</v>
      </c>
      <c r="F95" s="310">
        <v>0</v>
      </c>
      <c r="G95" s="190">
        <v>0</v>
      </c>
      <c r="H95" s="222">
        <v>0</v>
      </c>
      <c r="I95" s="309">
        <v>0</v>
      </c>
      <c r="J95" s="310">
        <v>0</v>
      </c>
      <c r="K95" s="190">
        <v>0</v>
      </c>
      <c r="L95" s="190">
        <v>0</v>
      </c>
      <c r="M95" s="309">
        <v>0</v>
      </c>
      <c r="N95" s="310">
        <v>0</v>
      </c>
      <c r="O95" s="190">
        <v>0</v>
      </c>
      <c r="P95" s="222">
        <v>0</v>
      </c>
      <c r="Q95" s="309">
        <v>18</v>
      </c>
      <c r="R95" s="310">
        <v>10</v>
      </c>
      <c r="S95" s="191">
        <f t="shared" si="2"/>
        <v>28</v>
      </c>
    </row>
    <row r="96" spans="1:19" ht="10.5" customHeight="1" x14ac:dyDescent="0.25">
      <c r="A96" s="40"/>
      <c r="B96" s="24">
        <v>82</v>
      </c>
      <c r="C96" s="24"/>
      <c r="D96" s="24"/>
      <c r="E96" s="307">
        <v>0</v>
      </c>
      <c r="F96" s="308">
        <v>0</v>
      </c>
      <c r="G96" s="194">
        <v>0</v>
      </c>
      <c r="H96" s="221">
        <v>0</v>
      </c>
      <c r="I96" s="307">
        <v>0</v>
      </c>
      <c r="J96" s="308">
        <v>0</v>
      </c>
      <c r="K96" s="194">
        <v>0</v>
      </c>
      <c r="L96" s="194">
        <v>0</v>
      </c>
      <c r="M96" s="307">
        <v>0</v>
      </c>
      <c r="N96" s="308">
        <v>0</v>
      </c>
      <c r="O96" s="194">
        <v>0</v>
      </c>
      <c r="P96" s="221">
        <v>0</v>
      </c>
      <c r="Q96" s="307">
        <v>11</v>
      </c>
      <c r="R96" s="308">
        <v>6</v>
      </c>
      <c r="S96" s="195">
        <f t="shared" si="2"/>
        <v>17</v>
      </c>
    </row>
    <row r="97" spans="1:19" ht="10.5" customHeight="1" x14ac:dyDescent="0.25">
      <c r="A97" s="37"/>
      <c r="B97" s="38">
        <v>83</v>
      </c>
      <c r="C97" s="38"/>
      <c r="D97" s="38"/>
      <c r="E97" s="309">
        <v>0</v>
      </c>
      <c r="F97" s="310">
        <v>0</v>
      </c>
      <c r="G97" s="190">
        <v>0</v>
      </c>
      <c r="H97" s="222">
        <v>0</v>
      </c>
      <c r="I97" s="309">
        <v>0</v>
      </c>
      <c r="J97" s="310">
        <v>0</v>
      </c>
      <c r="K97" s="190">
        <v>0</v>
      </c>
      <c r="L97" s="190">
        <v>0</v>
      </c>
      <c r="M97" s="309">
        <v>0</v>
      </c>
      <c r="N97" s="310">
        <v>0</v>
      </c>
      <c r="O97" s="190">
        <v>0</v>
      </c>
      <c r="P97" s="222">
        <v>0</v>
      </c>
      <c r="Q97" s="309">
        <v>22</v>
      </c>
      <c r="R97" s="310">
        <v>12</v>
      </c>
      <c r="S97" s="191">
        <f t="shared" si="2"/>
        <v>34</v>
      </c>
    </row>
    <row r="98" spans="1:19" ht="10.5" customHeight="1" x14ac:dyDescent="0.25">
      <c r="A98" s="40"/>
      <c r="B98" s="24">
        <v>84</v>
      </c>
      <c r="C98" s="24"/>
      <c r="D98" s="24"/>
      <c r="E98" s="307">
        <v>0</v>
      </c>
      <c r="F98" s="308">
        <v>0</v>
      </c>
      <c r="G98" s="194">
        <v>0</v>
      </c>
      <c r="H98" s="221">
        <v>0</v>
      </c>
      <c r="I98" s="307">
        <v>0</v>
      </c>
      <c r="J98" s="308">
        <v>0</v>
      </c>
      <c r="K98" s="194">
        <v>0</v>
      </c>
      <c r="L98" s="194">
        <v>0</v>
      </c>
      <c r="M98" s="307">
        <v>0</v>
      </c>
      <c r="N98" s="308">
        <v>0</v>
      </c>
      <c r="O98" s="194">
        <v>0</v>
      </c>
      <c r="P98" s="221">
        <v>0</v>
      </c>
      <c r="Q98" s="307">
        <v>10</v>
      </c>
      <c r="R98" s="308">
        <v>5</v>
      </c>
      <c r="S98" s="195">
        <f t="shared" si="2"/>
        <v>15</v>
      </c>
    </row>
    <row r="99" spans="1:19" ht="10.5" customHeight="1" x14ac:dyDescent="0.25">
      <c r="A99" s="37"/>
      <c r="B99" s="38">
        <v>85</v>
      </c>
      <c r="C99" s="38"/>
      <c r="D99" s="38"/>
      <c r="E99" s="309">
        <v>0</v>
      </c>
      <c r="F99" s="310">
        <v>0</v>
      </c>
      <c r="G99" s="190">
        <v>0</v>
      </c>
      <c r="H99" s="222">
        <v>0</v>
      </c>
      <c r="I99" s="309">
        <v>0</v>
      </c>
      <c r="J99" s="310">
        <v>0</v>
      </c>
      <c r="K99" s="190">
        <v>0</v>
      </c>
      <c r="L99" s="190">
        <v>0</v>
      </c>
      <c r="M99" s="309">
        <v>0</v>
      </c>
      <c r="N99" s="310">
        <v>0</v>
      </c>
      <c r="O99" s="190">
        <v>0</v>
      </c>
      <c r="P99" s="222">
        <v>0</v>
      </c>
      <c r="Q99" s="309">
        <v>7</v>
      </c>
      <c r="R99" s="310">
        <v>4</v>
      </c>
      <c r="S99" s="191">
        <f t="shared" si="2"/>
        <v>11</v>
      </c>
    </row>
    <row r="100" spans="1:19" ht="10.5" customHeight="1" x14ac:dyDescent="0.25">
      <c r="A100" s="40"/>
      <c r="B100" s="24">
        <v>86</v>
      </c>
      <c r="C100" s="24"/>
      <c r="D100" s="24"/>
      <c r="E100" s="307">
        <v>0</v>
      </c>
      <c r="F100" s="308">
        <v>0</v>
      </c>
      <c r="G100" s="194">
        <v>0</v>
      </c>
      <c r="H100" s="221">
        <v>0</v>
      </c>
      <c r="I100" s="307">
        <v>0</v>
      </c>
      <c r="J100" s="308">
        <v>0</v>
      </c>
      <c r="K100" s="194">
        <v>0</v>
      </c>
      <c r="L100" s="194">
        <v>0</v>
      </c>
      <c r="M100" s="307">
        <v>0</v>
      </c>
      <c r="N100" s="308">
        <v>0</v>
      </c>
      <c r="O100" s="194">
        <v>0</v>
      </c>
      <c r="P100" s="221">
        <v>0</v>
      </c>
      <c r="Q100" s="307">
        <v>6</v>
      </c>
      <c r="R100" s="308">
        <v>5</v>
      </c>
      <c r="S100" s="195">
        <f t="shared" si="2"/>
        <v>11</v>
      </c>
    </row>
    <row r="101" spans="1:19" ht="10.5" customHeight="1" x14ac:dyDescent="0.25">
      <c r="A101" s="37"/>
      <c r="B101" s="38">
        <v>87</v>
      </c>
      <c r="C101" s="38"/>
      <c r="D101" s="38"/>
      <c r="E101" s="309">
        <v>0</v>
      </c>
      <c r="F101" s="310">
        <v>0</v>
      </c>
      <c r="G101" s="190">
        <v>0</v>
      </c>
      <c r="H101" s="222">
        <v>0</v>
      </c>
      <c r="I101" s="309">
        <v>0</v>
      </c>
      <c r="J101" s="310">
        <v>0</v>
      </c>
      <c r="K101" s="190">
        <v>0</v>
      </c>
      <c r="L101" s="190">
        <v>0</v>
      </c>
      <c r="M101" s="309">
        <v>0</v>
      </c>
      <c r="N101" s="310">
        <v>0</v>
      </c>
      <c r="O101" s="190">
        <v>0</v>
      </c>
      <c r="P101" s="222">
        <v>0</v>
      </c>
      <c r="Q101" s="309">
        <v>8</v>
      </c>
      <c r="R101" s="310">
        <v>2</v>
      </c>
      <c r="S101" s="191">
        <f t="shared" si="2"/>
        <v>10</v>
      </c>
    </row>
    <row r="102" spans="1:19" ht="10.5" customHeight="1" x14ac:dyDescent="0.25">
      <c r="A102" s="40"/>
      <c r="B102" s="24">
        <v>88</v>
      </c>
      <c r="C102" s="24"/>
      <c r="D102" s="24"/>
      <c r="E102" s="307">
        <v>0</v>
      </c>
      <c r="F102" s="308">
        <v>0</v>
      </c>
      <c r="G102" s="194">
        <v>0</v>
      </c>
      <c r="H102" s="221">
        <v>0</v>
      </c>
      <c r="I102" s="307">
        <v>0</v>
      </c>
      <c r="J102" s="308">
        <v>0</v>
      </c>
      <c r="K102" s="194">
        <v>0</v>
      </c>
      <c r="L102" s="194">
        <v>0</v>
      </c>
      <c r="M102" s="307">
        <v>0</v>
      </c>
      <c r="N102" s="308">
        <v>0</v>
      </c>
      <c r="O102" s="194">
        <v>0</v>
      </c>
      <c r="P102" s="221">
        <v>0</v>
      </c>
      <c r="Q102" s="307">
        <v>3</v>
      </c>
      <c r="R102" s="308">
        <v>2</v>
      </c>
      <c r="S102" s="195">
        <f t="shared" si="2"/>
        <v>5</v>
      </c>
    </row>
    <row r="103" spans="1:19" ht="10.5" customHeight="1" x14ac:dyDescent="0.25">
      <c r="A103" s="37"/>
      <c r="B103" s="38">
        <v>89</v>
      </c>
      <c r="C103" s="38"/>
      <c r="D103" s="38"/>
      <c r="E103" s="309">
        <v>0</v>
      </c>
      <c r="F103" s="310">
        <v>0</v>
      </c>
      <c r="G103" s="190">
        <v>0</v>
      </c>
      <c r="H103" s="222">
        <v>0</v>
      </c>
      <c r="I103" s="309">
        <v>0</v>
      </c>
      <c r="J103" s="310">
        <v>0</v>
      </c>
      <c r="K103" s="190">
        <v>0</v>
      </c>
      <c r="L103" s="190">
        <v>0</v>
      </c>
      <c r="M103" s="309">
        <v>0</v>
      </c>
      <c r="N103" s="310">
        <v>0</v>
      </c>
      <c r="O103" s="190">
        <v>0</v>
      </c>
      <c r="P103" s="222">
        <v>0</v>
      </c>
      <c r="Q103" s="309">
        <v>7</v>
      </c>
      <c r="R103" s="310">
        <v>7</v>
      </c>
      <c r="S103" s="191">
        <f t="shared" si="2"/>
        <v>14</v>
      </c>
    </row>
    <row r="104" spans="1:19" ht="10.5" customHeight="1" x14ac:dyDescent="0.25">
      <c r="A104" s="40"/>
      <c r="B104" s="24">
        <v>90</v>
      </c>
      <c r="C104" s="24"/>
      <c r="D104" s="24"/>
      <c r="E104" s="307">
        <v>0</v>
      </c>
      <c r="F104" s="308">
        <v>0</v>
      </c>
      <c r="G104" s="194">
        <v>0</v>
      </c>
      <c r="H104" s="221">
        <v>0</v>
      </c>
      <c r="I104" s="307">
        <v>0</v>
      </c>
      <c r="J104" s="308">
        <v>0</v>
      </c>
      <c r="K104" s="194">
        <v>0</v>
      </c>
      <c r="L104" s="194">
        <v>0</v>
      </c>
      <c r="M104" s="307">
        <v>0</v>
      </c>
      <c r="N104" s="308">
        <v>0</v>
      </c>
      <c r="O104" s="194">
        <v>0</v>
      </c>
      <c r="P104" s="221">
        <v>0</v>
      </c>
      <c r="Q104" s="307">
        <v>5</v>
      </c>
      <c r="R104" s="308">
        <v>2</v>
      </c>
      <c r="S104" s="195">
        <f t="shared" si="2"/>
        <v>7</v>
      </c>
    </row>
    <row r="105" spans="1:19" ht="10.5" customHeight="1" x14ac:dyDescent="0.25">
      <c r="A105" s="37"/>
      <c r="B105" s="38">
        <v>91</v>
      </c>
      <c r="C105" s="38"/>
      <c r="D105" s="38"/>
      <c r="E105" s="309">
        <v>0</v>
      </c>
      <c r="F105" s="310">
        <v>0</v>
      </c>
      <c r="G105" s="190">
        <v>0</v>
      </c>
      <c r="H105" s="222">
        <v>0</v>
      </c>
      <c r="I105" s="309">
        <v>0</v>
      </c>
      <c r="J105" s="310">
        <v>0</v>
      </c>
      <c r="K105" s="190">
        <v>0</v>
      </c>
      <c r="L105" s="190">
        <v>0</v>
      </c>
      <c r="M105" s="309">
        <v>0</v>
      </c>
      <c r="N105" s="310">
        <v>0</v>
      </c>
      <c r="O105" s="190">
        <v>0</v>
      </c>
      <c r="P105" s="222">
        <v>0</v>
      </c>
      <c r="Q105" s="309">
        <v>0</v>
      </c>
      <c r="R105" s="310">
        <v>3</v>
      </c>
      <c r="S105" s="191">
        <f t="shared" si="2"/>
        <v>3</v>
      </c>
    </row>
    <row r="106" spans="1:19" ht="10.5" customHeight="1" x14ac:dyDescent="0.25">
      <c r="A106" s="40"/>
      <c r="B106" s="24">
        <v>92</v>
      </c>
      <c r="C106" s="24"/>
      <c r="D106" s="24"/>
      <c r="E106" s="307">
        <v>0</v>
      </c>
      <c r="F106" s="308">
        <v>0</v>
      </c>
      <c r="G106" s="194">
        <v>0</v>
      </c>
      <c r="H106" s="221">
        <v>0</v>
      </c>
      <c r="I106" s="307">
        <v>0</v>
      </c>
      <c r="J106" s="308">
        <v>0</v>
      </c>
      <c r="K106" s="194">
        <v>0</v>
      </c>
      <c r="L106" s="194">
        <v>0</v>
      </c>
      <c r="M106" s="307">
        <v>0</v>
      </c>
      <c r="N106" s="308">
        <v>0</v>
      </c>
      <c r="O106" s="194">
        <v>0</v>
      </c>
      <c r="P106" s="221">
        <v>0</v>
      </c>
      <c r="Q106" s="307">
        <v>7</v>
      </c>
      <c r="R106" s="308">
        <v>1</v>
      </c>
      <c r="S106" s="195">
        <f t="shared" si="2"/>
        <v>8</v>
      </c>
    </row>
    <row r="107" spans="1:19" ht="10.5" customHeight="1" x14ac:dyDescent="0.25">
      <c r="A107" s="37"/>
      <c r="B107" s="38">
        <v>93</v>
      </c>
      <c r="C107" s="38"/>
      <c r="D107" s="38"/>
      <c r="E107" s="309">
        <v>0</v>
      </c>
      <c r="F107" s="310">
        <v>0</v>
      </c>
      <c r="G107" s="190">
        <v>0</v>
      </c>
      <c r="H107" s="222">
        <v>0</v>
      </c>
      <c r="I107" s="309">
        <v>0</v>
      </c>
      <c r="J107" s="310">
        <v>0</v>
      </c>
      <c r="K107" s="190">
        <v>0</v>
      </c>
      <c r="L107" s="190">
        <v>0</v>
      </c>
      <c r="M107" s="309">
        <v>0</v>
      </c>
      <c r="N107" s="310">
        <v>0</v>
      </c>
      <c r="O107" s="190">
        <v>0</v>
      </c>
      <c r="P107" s="222">
        <v>0</v>
      </c>
      <c r="Q107" s="309">
        <v>5</v>
      </c>
      <c r="R107" s="310">
        <v>0</v>
      </c>
      <c r="S107" s="191">
        <f t="shared" si="2"/>
        <v>5</v>
      </c>
    </row>
    <row r="108" spans="1:19" ht="10.5" customHeight="1" x14ac:dyDescent="0.25">
      <c r="A108" s="40"/>
      <c r="B108" s="24">
        <v>94</v>
      </c>
      <c r="C108" s="24"/>
      <c r="D108" s="24"/>
      <c r="E108" s="307">
        <v>0</v>
      </c>
      <c r="F108" s="308">
        <v>0</v>
      </c>
      <c r="G108" s="194">
        <v>0</v>
      </c>
      <c r="H108" s="221">
        <v>0</v>
      </c>
      <c r="I108" s="307">
        <v>0</v>
      </c>
      <c r="J108" s="308">
        <v>0</v>
      </c>
      <c r="K108" s="194">
        <v>0</v>
      </c>
      <c r="L108" s="194">
        <v>0</v>
      </c>
      <c r="M108" s="307">
        <v>0</v>
      </c>
      <c r="N108" s="308">
        <v>0</v>
      </c>
      <c r="O108" s="194">
        <v>0</v>
      </c>
      <c r="P108" s="221">
        <v>0</v>
      </c>
      <c r="Q108" s="307">
        <v>6</v>
      </c>
      <c r="R108" s="308">
        <v>2</v>
      </c>
      <c r="S108" s="195">
        <f t="shared" si="2"/>
        <v>8</v>
      </c>
    </row>
    <row r="109" spans="1:19" ht="10.5" customHeight="1" x14ac:dyDescent="0.25">
      <c r="A109" s="37"/>
      <c r="B109" s="38">
        <v>95</v>
      </c>
      <c r="C109" s="38"/>
      <c r="D109" s="38"/>
      <c r="E109" s="309">
        <v>0</v>
      </c>
      <c r="F109" s="310">
        <v>0</v>
      </c>
      <c r="G109" s="190">
        <v>0</v>
      </c>
      <c r="H109" s="222">
        <v>0</v>
      </c>
      <c r="I109" s="309">
        <v>0</v>
      </c>
      <c r="J109" s="310">
        <v>0</v>
      </c>
      <c r="K109" s="190">
        <v>0</v>
      </c>
      <c r="L109" s="190">
        <v>0</v>
      </c>
      <c r="M109" s="309">
        <v>0</v>
      </c>
      <c r="N109" s="310">
        <v>0</v>
      </c>
      <c r="O109" s="190">
        <v>0</v>
      </c>
      <c r="P109" s="222">
        <v>0</v>
      </c>
      <c r="Q109" s="309">
        <v>0</v>
      </c>
      <c r="R109" s="310">
        <v>0</v>
      </c>
      <c r="S109" s="191">
        <f t="shared" si="2"/>
        <v>0</v>
      </c>
    </row>
    <row r="110" spans="1:19" ht="10.5" customHeight="1" x14ac:dyDescent="0.25">
      <c r="A110" s="40"/>
      <c r="B110" s="24">
        <v>96</v>
      </c>
      <c r="C110" s="24"/>
      <c r="D110" s="24"/>
      <c r="E110" s="307">
        <v>0</v>
      </c>
      <c r="F110" s="308">
        <v>0</v>
      </c>
      <c r="G110" s="194">
        <v>0</v>
      </c>
      <c r="H110" s="221">
        <v>0</v>
      </c>
      <c r="I110" s="307">
        <v>0</v>
      </c>
      <c r="J110" s="308">
        <v>0</v>
      </c>
      <c r="K110" s="194">
        <v>0</v>
      </c>
      <c r="L110" s="194">
        <v>0</v>
      </c>
      <c r="M110" s="307">
        <v>0</v>
      </c>
      <c r="N110" s="308">
        <v>0</v>
      </c>
      <c r="O110" s="194">
        <v>0</v>
      </c>
      <c r="P110" s="221">
        <v>0</v>
      </c>
      <c r="Q110" s="307">
        <v>0</v>
      </c>
      <c r="R110" s="308">
        <v>0</v>
      </c>
      <c r="S110" s="195">
        <f t="shared" si="2"/>
        <v>0</v>
      </c>
    </row>
    <row r="111" spans="1:19" ht="10.5" customHeight="1" x14ac:dyDescent="0.25">
      <c r="A111" s="37"/>
      <c r="B111" s="38">
        <v>97</v>
      </c>
      <c r="C111" s="38"/>
      <c r="D111" s="38"/>
      <c r="E111" s="309">
        <v>0</v>
      </c>
      <c r="F111" s="310">
        <v>0</v>
      </c>
      <c r="G111" s="190">
        <v>0</v>
      </c>
      <c r="H111" s="222">
        <v>0</v>
      </c>
      <c r="I111" s="309">
        <v>0</v>
      </c>
      <c r="J111" s="310">
        <v>0</v>
      </c>
      <c r="K111" s="190">
        <v>0</v>
      </c>
      <c r="L111" s="190">
        <v>0</v>
      </c>
      <c r="M111" s="309">
        <v>0</v>
      </c>
      <c r="N111" s="310">
        <v>0</v>
      </c>
      <c r="O111" s="190">
        <v>0</v>
      </c>
      <c r="P111" s="222">
        <v>0</v>
      </c>
      <c r="Q111" s="309">
        <v>1</v>
      </c>
      <c r="R111" s="310">
        <v>1</v>
      </c>
      <c r="S111" s="191">
        <f t="shared" si="2"/>
        <v>2</v>
      </c>
    </row>
    <row r="112" spans="1:19" ht="10.5" customHeight="1" x14ac:dyDescent="0.25">
      <c r="A112" s="40"/>
      <c r="B112" s="24">
        <v>98</v>
      </c>
      <c r="C112" s="24"/>
      <c r="D112" s="24"/>
      <c r="E112" s="307">
        <v>0</v>
      </c>
      <c r="F112" s="308">
        <v>0</v>
      </c>
      <c r="G112" s="194">
        <v>0</v>
      </c>
      <c r="H112" s="221">
        <v>0</v>
      </c>
      <c r="I112" s="307">
        <v>0</v>
      </c>
      <c r="J112" s="308">
        <v>0</v>
      </c>
      <c r="K112" s="194">
        <v>0</v>
      </c>
      <c r="L112" s="194">
        <v>0</v>
      </c>
      <c r="M112" s="307">
        <v>0</v>
      </c>
      <c r="N112" s="308">
        <v>0</v>
      </c>
      <c r="O112" s="194">
        <v>0</v>
      </c>
      <c r="P112" s="221">
        <v>0</v>
      </c>
      <c r="Q112" s="307">
        <v>0</v>
      </c>
      <c r="R112" s="308">
        <v>0</v>
      </c>
      <c r="S112" s="195">
        <f t="shared" si="2"/>
        <v>0</v>
      </c>
    </row>
    <row r="113" spans="1:19" ht="10.5" customHeight="1" x14ac:dyDescent="0.25">
      <c r="A113" s="37"/>
      <c r="B113" s="38">
        <v>99</v>
      </c>
      <c r="C113" s="38"/>
      <c r="D113" s="38"/>
      <c r="E113" s="309">
        <v>0</v>
      </c>
      <c r="F113" s="310">
        <v>0</v>
      </c>
      <c r="G113" s="190">
        <v>0</v>
      </c>
      <c r="H113" s="222">
        <v>0</v>
      </c>
      <c r="I113" s="309">
        <v>0</v>
      </c>
      <c r="J113" s="310">
        <v>0</v>
      </c>
      <c r="K113" s="190">
        <v>0</v>
      </c>
      <c r="L113" s="190">
        <v>0</v>
      </c>
      <c r="M113" s="309">
        <v>0</v>
      </c>
      <c r="N113" s="310">
        <v>0</v>
      </c>
      <c r="O113" s="190">
        <v>0</v>
      </c>
      <c r="P113" s="222">
        <v>0</v>
      </c>
      <c r="Q113" s="309">
        <v>0</v>
      </c>
      <c r="R113" s="310">
        <v>0</v>
      </c>
      <c r="S113" s="191">
        <f t="shared" si="2"/>
        <v>0</v>
      </c>
    </row>
    <row r="114" spans="1:19" ht="10.5" customHeight="1" x14ac:dyDescent="0.25">
      <c r="A114" s="33" t="s">
        <v>53</v>
      </c>
      <c r="B114" s="24" t="s">
        <v>269</v>
      </c>
      <c r="C114" s="34" t="s">
        <v>55</v>
      </c>
      <c r="D114" s="24"/>
      <c r="E114" s="307">
        <v>0</v>
      </c>
      <c r="F114" s="311">
        <v>0</v>
      </c>
      <c r="G114" s="194">
        <v>0</v>
      </c>
      <c r="H114" s="224">
        <v>0</v>
      </c>
      <c r="I114" s="307">
        <v>0</v>
      </c>
      <c r="J114" s="311">
        <v>0</v>
      </c>
      <c r="K114" s="194">
        <v>0</v>
      </c>
      <c r="L114" s="198">
        <v>0</v>
      </c>
      <c r="M114" s="307">
        <v>0</v>
      </c>
      <c r="N114" s="311">
        <v>0</v>
      </c>
      <c r="O114" s="198">
        <v>0</v>
      </c>
      <c r="P114" s="224">
        <v>0</v>
      </c>
      <c r="Q114" s="307">
        <v>1</v>
      </c>
      <c r="R114" s="311">
        <v>0</v>
      </c>
      <c r="S114" s="195">
        <f t="shared" si="2"/>
        <v>1</v>
      </c>
    </row>
    <row r="115" spans="1:19" s="23" customFormat="1" ht="11.15" customHeight="1" thickBot="1" x14ac:dyDescent="0.35">
      <c r="A115" s="436" t="s">
        <v>8</v>
      </c>
      <c r="B115" s="437"/>
      <c r="C115" s="437"/>
      <c r="D115" s="437"/>
      <c r="E115" s="444">
        <f>SUM(E14:E114)</f>
        <v>0</v>
      </c>
      <c r="F115" s="446">
        <f t="shared" ref="F115:R115" si="3">SUM(F14:F114)</f>
        <v>0</v>
      </c>
      <c r="G115" s="570">
        <f t="shared" si="3"/>
        <v>0</v>
      </c>
      <c r="H115" s="548">
        <f t="shared" si="3"/>
        <v>0</v>
      </c>
      <c r="I115" s="444">
        <f t="shared" si="3"/>
        <v>0</v>
      </c>
      <c r="J115" s="446">
        <f t="shared" si="3"/>
        <v>0</v>
      </c>
      <c r="K115" s="570">
        <f t="shared" si="3"/>
        <v>0</v>
      </c>
      <c r="L115" s="439">
        <f t="shared" si="3"/>
        <v>0</v>
      </c>
      <c r="M115" s="444">
        <f t="shared" si="3"/>
        <v>0</v>
      </c>
      <c r="N115" s="446">
        <f t="shared" si="3"/>
        <v>0</v>
      </c>
      <c r="O115" s="439">
        <f t="shared" si="3"/>
        <v>0</v>
      </c>
      <c r="P115" s="548">
        <f t="shared" si="3"/>
        <v>0</v>
      </c>
      <c r="Q115" s="444">
        <f t="shared" si="3"/>
        <v>2346</v>
      </c>
      <c r="R115" s="446">
        <f t="shared" si="3"/>
        <v>1164</v>
      </c>
      <c r="S115" s="571">
        <f t="shared" si="2"/>
        <v>3510</v>
      </c>
    </row>
    <row r="116" spans="1:19" ht="0.75" customHeight="1" x14ac:dyDescent="0.25">
      <c r="A116" s="44"/>
      <c r="B116" s="44"/>
      <c r="C116" s="44"/>
      <c r="D116" s="44"/>
      <c r="G116" s="45"/>
      <c r="H116" s="45"/>
      <c r="K116" s="45"/>
      <c r="L116" s="45"/>
      <c r="M116" s="45"/>
      <c r="N116" s="45"/>
      <c r="O116" s="45"/>
      <c r="P116" s="45"/>
      <c r="S116" s="45"/>
    </row>
    <row r="117" spans="1:19" ht="11.15" customHeight="1" x14ac:dyDescent="0.25">
      <c r="A117" s="46" t="s">
        <v>312</v>
      </c>
      <c r="B117" s="24"/>
      <c r="C117" s="24"/>
      <c r="D117" s="24"/>
    </row>
    <row r="118" spans="1:19" ht="9" customHeight="1" x14ac:dyDescent="0.25">
      <c r="A118" s="53"/>
      <c r="B118" s="24"/>
      <c r="C118" s="24"/>
      <c r="D118" s="24"/>
    </row>
    <row r="119" spans="1:19" ht="9" customHeight="1" x14ac:dyDescent="0.25">
      <c r="A119" s="24"/>
      <c r="B119" s="24"/>
      <c r="C119" s="24"/>
      <c r="D119" s="24"/>
    </row>
    <row r="120" spans="1:19" ht="9" customHeight="1" x14ac:dyDescent="0.25">
      <c r="A120" s="24"/>
      <c r="B120" s="24"/>
      <c r="C120" s="24"/>
      <c r="D120" s="24"/>
    </row>
    <row r="121" spans="1:19" ht="9" customHeight="1" x14ac:dyDescent="0.25">
      <c r="A121" s="24"/>
      <c r="B121" s="24"/>
      <c r="C121" s="24"/>
      <c r="D121" s="24"/>
    </row>
    <row r="122" spans="1:19" ht="9" customHeight="1" x14ac:dyDescent="0.25">
      <c r="A122" s="24"/>
      <c r="B122" s="24"/>
      <c r="C122" s="24"/>
      <c r="D122" s="24"/>
    </row>
    <row r="123" spans="1:19" ht="9" customHeight="1" x14ac:dyDescent="0.25">
      <c r="A123" s="24"/>
      <c r="B123" s="24"/>
      <c r="C123" s="24"/>
      <c r="D123" s="24"/>
    </row>
    <row r="124" spans="1:19" ht="9" customHeight="1" x14ac:dyDescent="0.25">
      <c r="A124" s="24"/>
      <c r="B124" s="24"/>
      <c r="C124" s="24"/>
      <c r="D124" s="24"/>
    </row>
    <row r="125" spans="1:19" ht="11.15" customHeight="1" x14ac:dyDescent="0.25">
      <c r="A125" s="24"/>
      <c r="B125" s="24"/>
      <c r="C125" s="24"/>
      <c r="D125" s="24"/>
    </row>
    <row r="126" spans="1:19" ht="9" customHeight="1" x14ac:dyDescent="0.25">
      <c r="A126" s="24"/>
      <c r="B126" s="24"/>
      <c r="C126" s="24"/>
      <c r="D126" s="24"/>
    </row>
    <row r="127" spans="1:19" ht="9" customHeight="1" x14ac:dyDescent="0.25">
      <c r="A127" s="24"/>
      <c r="B127" s="24"/>
      <c r="C127" s="24"/>
      <c r="D127" s="24"/>
      <c r="G127" s="48"/>
      <c r="I127" s="48"/>
    </row>
    <row r="128" spans="1:19" ht="10" customHeight="1" x14ac:dyDescent="0.25">
      <c r="A128" s="49"/>
      <c r="B128" s="49"/>
      <c r="C128" s="49"/>
      <c r="D128" s="49"/>
      <c r="E128" s="49"/>
      <c r="F128" s="49"/>
      <c r="G128" s="49"/>
      <c r="H128" s="49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</row>
    <row r="129" spans="1:19" ht="9" customHeight="1" x14ac:dyDescent="0.25">
      <c r="A129" s="49"/>
      <c r="B129" s="49"/>
      <c r="C129" s="49"/>
      <c r="D129" s="49"/>
      <c r="E129" s="49"/>
      <c r="F129" s="49"/>
      <c r="G129" s="49"/>
      <c r="H129" s="49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</row>
    <row r="130" spans="1:19" ht="9" customHeight="1" x14ac:dyDescent="0.25">
      <c r="A130" s="49"/>
      <c r="B130" s="49"/>
      <c r="C130" s="49"/>
      <c r="D130" s="49"/>
      <c r="E130" s="49"/>
      <c r="F130" s="49"/>
      <c r="G130" s="49"/>
      <c r="H130" s="49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</row>
    <row r="131" spans="1:19" x14ac:dyDescent="0.25">
      <c r="A131" s="49"/>
      <c r="B131" s="49"/>
      <c r="C131" s="49"/>
      <c r="D131" s="49"/>
      <c r="E131" s="49"/>
      <c r="F131" s="49"/>
      <c r="G131" s="49"/>
      <c r="H131" s="49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</row>
    <row r="132" spans="1:19" ht="9" customHeight="1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</row>
    <row r="133" spans="1:19" ht="9" customHeight="1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</row>
    <row r="134" spans="1:19" ht="9" customHeight="1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</row>
    <row r="135" spans="1:19" ht="9" customHeight="1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</row>
    <row r="136" spans="1:19" ht="9" customHeight="1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</row>
    <row r="137" spans="1:19" ht="9" customHeight="1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</row>
    <row r="138" spans="1:19" ht="9" customHeight="1" x14ac:dyDescent="0.25">
      <c r="A138" s="24"/>
      <c r="B138" s="24"/>
      <c r="C138" s="24"/>
      <c r="D138" s="24"/>
    </row>
    <row r="139" spans="1:19" ht="9" customHeight="1" x14ac:dyDescent="0.25">
      <c r="A139" s="24"/>
      <c r="B139" s="24"/>
      <c r="C139" s="24"/>
      <c r="D139" s="24"/>
    </row>
    <row r="140" spans="1:19" ht="9" customHeight="1" x14ac:dyDescent="0.25">
      <c r="A140" s="24"/>
      <c r="B140" s="24"/>
      <c r="C140" s="24"/>
      <c r="D140" s="24"/>
    </row>
    <row r="141" spans="1:19" ht="9" customHeight="1" x14ac:dyDescent="0.25">
      <c r="A141" s="24"/>
      <c r="B141" s="24"/>
      <c r="C141" s="24"/>
      <c r="D141" s="24"/>
    </row>
    <row r="142" spans="1:19" ht="9" customHeight="1" x14ac:dyDescent="0.25">
      <c r="A142" s="24"/>
      <c r="B142" s="24"/>
      <c r="C142" s="24"/>
      <c r="D142" s="24"/>
    </row>
    <row r="143" spans="1:19" ht="9" customHeight="1" x14ac:dyDescent="0.25">
      <c r="A143" s="24"/>
      <c r="B143" s="24"/>
      <c r="C143" s="24"/>
      <c r="D143" s="24"/>
    </row>
    <row r="144" spans="1:19" ht="9" customHeight="1" x14ac:dyDescent="0.25">
      <c r="A144" s="24"/>
      <c r="B144" s="24"/>
      <c r="C144" s="24"/>
      <c r="D144" s="24"/>
    </row>
    <row r="145" spans="1:4" ht="9" customHeight="1" x14ac:dyDescent="0.25">
      <c r="A145" s="24"/>
      <c r="B145" s="24"/>
      <c r="C145" s="24"/>
      <c r="D145" s="24"/>
    </row>
    <row r="146" spans="1:4" ht="9" customHeight="1" x14ac:dyDescent="0.25">
      <c r="A146" s="24"/>
      <c r="B146" s="24"/>
      <c r="C146" s="24"/>
      <c r="D146" s="24"/>
    </row>
    <row r="147" spans="1:4" ht="9" customHeight="1" x14ac:dyDescent="0.25">
      <c r="A147" s="24"/>
      <c r="B147" s="24"/>
      <c r="C147" s="24"/>
      <c r="D147" s="24"/>
    </row>
    <row r="148" spans="1:4" ht="9" customHeight="1" x14ac:dyDescent="0.25">
      <c r="A148" s="24"/>
      <c r="B148" s="24"/>
      <c r="C148" s="24"/>
      <c r="D148" s="24"/>
    </row>
    <row r="149" spans="1:4" ht="9" customHeight="1" x14ac:dyDescent="0.25">
      <c r="A149" s="24"/>
      <c r="B149" s="24"/>
      <c r="C149" s="24"/>
      <c r="D149" s="24"/>
    </row>
    <row r="150" spans="1:4" ht="9" customHeight="1" x14ac:dyDescent="0.25">
      <c r="A150" s="24"/>
      <c r="B150" s="24"/>
      <c r="C150" s="24"/>
      <c r="D150" s="24"/>
    </row>
    <row r="151" spans="1:4" ht="9" customHeight="1" x14ac:dyDescent="0.25">
      <c r="A151" s="24"/>
      <c r="B151" s="24"/>
      <c r="C151" s="24"/>
      <c r="D151" s="24"/>
    </row>
    <row r="152" spans="1:4" ht="9" customHeight="1" x14ac:dyDescent="0.25">
      <c r="A152" s="24"/>
      <c r="B152" s="24"/>
      <c r="C152" s="24"/>
      <c r="D152" s="24"/>
    </row>
    <row r="153" spans="1:4" ht="9" customHeight="1" x14ac:dyDescent="0.25">
      <c r="A153" s="24"/>
      <c r="B153" s="24"/>
      <c r="C153" s="24"/>
      <c r="D153" s="24"/>
    </row>
    <row r="154" spans="1:4" ht="9" customHeight="1" x14ac:dyDescent="0.25">
      <c r="A154" s="24"/>
      <c r="B154" s="24"/>
      <c r="C154" s="24"/>
      <c r="D154" s="24"/>
    </row>
    <row r="155" spans="1:4" ht="9" customHeight="1" x14ac:dyDescent="0.25">
      <c r="A155" s="24"/>
      <c r="B155" s="24"/>
      <c r="C155" s="24"/>
      <c r="D155" s="24"/>
    </row>
    <row r="156" spans="1:4" ht="9" customHeight="1" x14ac:dyDescent="0.25">
      <c r="A156" s="24"/>
      <c r="B156" s="24"/>
      <c r="C156" s="24"/>
      <c r="D156" s="24"/>
    </row>
    <row r="157" spans="1:4" ht="9" customHeight="1" x14ac:dyDescent="0.25">
      <c r="A157" s="24"/>
      <c r="B157" s="24"/>
      <c r="C157" s="24"/>
      <c r="D157" s="24"/>
    </row>
    <row r="158" spans="1:4" ht="9" customHeight="1" x14ac:dyDescent="0.25">
      <c r="A158" s="24"/>
      <c r="B158" s="24"/>
      <c r="C158" s="24"/>
      <c r="D158" s="24"/>
    </row>
    <row r="159" spans="1:4" ht="9" customHeight="1" x14ac:dyDescent="0.25">
      <c r="A159" s="24"/>
      <c r="B159" s="24"/>
      <c r="C159" s="24"/>
      <c r="D159" s="24"/>
    </row>
    <row r="160" spans="1:4" ht="9" customHeight="1" x14ac:dyDescent="0.25">
      <c r="A160" s="24"/>
      <c r="B160" s="24"/>
      <c r="C160" s="24"/>
      <c r="D160" s="24"/>
    </row>
    <row r="161" spans="1:4" ht="9" customHeight="1" x14ac:dyDescent="0.25">
      <c r="A161" s="24"/>
      <c r="B161" s="24"/>
      <c r="C161" s="24"/>
      <c r="D161" s="24"/>
    </row>
    <row r="162" spans="1:4" ht="9" customHeight="1" x14ac:dyDescent="0.25">
      <c r="A162" s="24"/>
      <c r="B162" s="24"/>
      <c r="C162" s="24"/>
      <c r="D162" s="24"/>
    </row>
    <row r="163" spans="1:4" ht="9" customHeight="1" x14ac:dyDescent="0.25">
      <c r="A163" s="24"/>
      <c r="B163" s="24"/>
      <c r="C163" s="24"/>
      <c r="D163" s="24"/>
    </row>
    <row r="164" spans="1:4" ht="9" customHeight="1" x14ac:dyDescent="0.25">
      <c r="A164" s="24"/>
      <c r="B164" s="24"/>
      <c r="C164" s="24"/>
      <c r="D164" s="24"/>
    </row>
    <row r="165" spans="1:4" ht="9" customHeight="1" x14ac:dyDescent="0.25">
      <c r="A165" s="24"/>
      <c r="B165" s="24"/>
      <c r="C165" s="24"/>
      <c r="D165" s="24"/>
    </row>
    <row r="166" spans="1:4" ht="9" customHeight="1" x14ac:dyDescent="0.25">
      <c r="A166" s="24"/>
      <c r="B166" s="24"/>
      <c r="C166" s="24"/>
      <c r="D166" s="24"/>
    </row>
    <row r="167" spans="1:4" ht="9" customHeight="1" x14ac:dyDescent="0.25">
      <c r="A167" s="24"/>
      <c r="B167" s="24"/>
      <c r="C167" s="24"/>
      <c r="D167" s="24"/>
    </row>
    <row r="168" spans="1:4" ht="9" customHeight="1" x14ac:dyDescent="0.25">
      <c r="A168" s="24"/>
      <c r="B168" s="24"/>
      <c r="C168" s="24"/>
      <c r="D168" s="24"/>
    </row>
    <row r="169" spans="1:4" ht="9" customHeight="1" x14ac:dyDescent="0.25">
      <c r="A169" s="24"/>
      <c r="B169" s="24"/>
      <c r="C169" s="24"/>
      <c r="D169" s="24"/>
    </row>
    <row r="170" spans="1:4" ht="9" customHeight="1" x14ac:dyDescent="0.25">
      <c r="A170" s="24"/>
      <c r="B170" s="24"/>
      <c r="C170" s="24"/>
      <c r="D170" s="24"/>
    </row>
    <row r="171" spans="1:4" ht="9" customHeight="1" x14ac:dyDescent="0.25">
      <c r="A171" s="24"/>
      <c r="B171" s="24"/>
      <c r="C171" s="24"/>
      <c r="D171" s="24"/>
    </row>
    <row r="172" spans="1:4" ht="9" customHeight="1" x14ac:dyDescent="0.25">
      <c r="A172" s="24"/>
      <c r="B172" s="24"/>
      <c r="C172" s="24"/>
      <c r="D172" s="24"/>
    </row>
    <row r="173" spans="1:4" ht="9" customHeight="1" x14ac:dyDescent="0.25">
      <c r="A173" s="24"/>
      <c r="B173" s="24"/>
      <c r="C173" s="24"/>
      <c r="D173" s="24"/>
    </row>
    <row r="174" spans="1:4" ht="9" customHeight="1" x14ac:dyDescent="0.25">
      <c r="A174" s="24"/>
      <c r="B174" s="24"/>
      <c r="C174" s="24"/>
      <c r="D174" s="24"/>
    </row>
    <row r="175" spans="1:4" ht="9" customHeight="1" x14ac:dyDescent="0.25">
      <c r="A175" s="24"/>
      <c r="B175" s="24"/>
      <c r="C175" s="24"/>
      <c r="D175" s="24"/>
    </row>
    <row r="176" spans="1:4" ht="9" customHeight="1" x14ac:dyDescent="0.25">
      <c r="A176" s="24"/>
      <c r="B176" s="24"/>
      <c r="C176" s="24"/>
      <c r="D176" s="24"/>
    </row>
    <row r="177" spans="1:4" ht="9" customHeight="1" x14ac:dyDescent="0.25">
      <c r="A177" s="24"/>
      <c r="B177" s="24"/>
      <c r="C177" s="24"/>
      <c r="D177" s="24"/>
    </row>
    <row r="178" spans="1:4" ht="9" customHeight="1" x14ac:dyDescent="0.25">
      <c r="A178" s="24"/>
      <c r="B178" s="24"/>
      <c r="C178" s="24"/>
      <c r="D178" s="24"/>
    </row>
    <row r="179" spans="1:4" ht="9" customHeight="1" x14ac:dyDescent="0.25">
      <c r="A179" s="24"/>
      <c r="B179" s="24"/>
      <c r="C179" s="24"/>
      <c r="D179" s="24"/>
    </row>
    <row r="180" spans="1:4" ht="9" customHeight="1" x14ac:dyDescent="0.25">
      <c r="A180" s="24"/>
      <c r="B180" s="24"/>
      <c r="C180" s="24"/>
      <c r="D180" s="24"/>
    </row>
    <row r="181" spans="1:4" ht="9" customHeight="1" x14ac:dyDescent="0.25">
      <c r="A181" s="24"/>
      <c r="B181" s="24"/>
      <c r="C181" s="24"/>
      <c r="D181" s="24"/>
    </row>
    <row r="182" spans="1:4" ht="9" customHeight="1" x14ac:dyDescent="0.25">
      <c r="A182" s="24"/>
      <c r="B182" s="24"/>
      <c r="C182" s="24"/>
      <c r="D182" s="24"/>
    </row>
    <row r="183" spans="1:4" ht="9" customHeight="1" x14ac:dyDescent="0.25">
      <c r="A183" s="24"/>
      <c r="B183" s="24"/>
      <c r="C183" s="24"/>
      <c r="D183" s="24"/>
    </row>
    <row r="184" spans="1:4" ht="9" customHeight="1" x14ac:dyDescent="0.25">
      <c r="A184" s="24"/>
      <c r="B184" s="24"/>
      <c r="C184" s="24"/>
      <c r="D184" s="24"/>
    </row>
    <row r="185" spans="1:4" ht="9" customHeight="1" x14ac:dyDescent="0.25">
      <c r="A185" s="24"/>
      <c r="B185" s="24"/>
      <c r="C185" s="24"/>
      <c r="D185" s="24"/>
    </row>
    <row r="186" spans="1:4" ht="9" customHeight="1" x14ac:dyDescent="0.25">
      <c r="A186" s="24"/>
      <c r="B186" s="24"/>
      <c r="C186" s="24"/>
      <c r="D186" s="24"/>
    </row>
    <row r="187" spans="1:4" ht="9" customHeight="1" x14ac:dyDescent="0.25">
      <c r="A187" s="24"/>
      <c r="B187" s="24"/>
      <c r="C187" s="24"/>
      <c r="D187" s="24"/>
    </row>
    <row r="188" spans="1:4" ht="10" customHeight="1" x14ac:dyDescent="0.3">
      <c r="A188" s="23"/>
      <c r="B188" s="24"/>
      <c r="C188" s="24"/>
    </row>
    <row r="202" ht="11.15" customHeight="1" x14ac:dyDescent="0.25"/>
  </sheetData>
  <mergeCells count="16">
    <mergeCell ref="Q12:R12"/>
    <mergeCell ref="A11:D11"/>
    <mergeCell ref="E11:R11"/>
    <mergeCell ref="A12:D12"/>
    <mergeCell ref="E12:F12"/>
    <mergeCell ref="G12:H12"/>
    <mergeCell ref="I12:J12"/>
    <mergeCell ref="K12:L12"/>
    <mergeCell ref="M12:N12"/>
    <mergeCell ref="O12:P12"/>
    <mergeCell ref="A9:S9"/>
    <mergeCell ref="A2:S2"/>
    <mergeCell ref="A3:S3"/>
    <mergeCell ref="A5:S5"/>
    <mergeCell ref="A7:S7"/>
    <mergeCell ref="A8:S8"/>
  </mergeCells>
  <printOptions horizontalCentered="1"/>
  <pageMargins left="0.31496062992125984" right="0.19685039370078741" top="0.39370078740157483" bottom="0.23622047244094491" header="0" footer="0.23622047244094491"/>
  <pageSetup firstPageNumber="22" fitToHeight="0" orientation="landscape" useFirstPageNumber="1" r:id="rId1"/>
  <headerFooter>
    <oddFooter>&amp;R&amp;8&amp;P</oddFooter>
  </headerFooter>
  <rowBreaks count="2" manualBreakCount="2">
    <brk id="47" max="20" man="1"/>
    <brk id="81" max="20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6C3D3E-05BB-4B18-BE74-7A4DA119A220}">
  <dimension ref="A1:U187"/>
  <sheetViews>
    <sheetView showGridLines="0" view="pageBreakPreview" zoomScaleNormal="100" zoomScaleSheetLayoutView="100" workbookViewId="0">
      <selection activeCell="S98" sqref="S98"/>
    </sheetView>
  </sheetViews>
  <sheetFormatPr baseColWidth="10" defaultColWidth="6.7265625" defaultRowHeight="12.5" x14ac:dyDescent="0.25"/>
  <cols>
    <col min="1" max="1" width="2.453125" style="25" customWidth="1"/>
    <col min="2" max="2" width="2.36328125" style="25" customWidth="1"/>
    <col min="3" max="3" width="3.26953125" style="25" customWidth="1"/>
    <col min="4" max="4" width="4" style="25" customWidth="1"/>
    <col min="5" max="16384" width="6.7265625" style="25"/>
  </cols>
  <sheetData>
    <row r="1" spans="1:21" ht="12" customHeight="1" x14ac:dyDescent="0.25"/>
    <row r="2" spans="1:21" ht="12" customHeight="1" x14ac:dyDescent="0.25">
      <c r="A2" s="722" t="s">
        <v>60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  <c r="Q2" s="722"/>
      <c r="R2" s="722"/>
      <c r="S2" s="722"/>
    </row>
    <row r="3" spans="1:21" ht="13.5" customHeight="1" x14ac:dyDescent="0.25">
      <c r="A3" s="722" t="s">
        <v>37</v>
      </c>
      <c r="B3" s="722"/>
      <c r="C3" s="722"/>
      <c r="D3" s="722"/>
      <c r="E3" s="722"/>
      <c r="F3" s="722"/>
      <c r="G3" s="722"/>
      <c r="H3" s="722"/>
      <c r="I3" s="722"/>
      <c r="J3" s="722"/>
      <c r="K3" s="722"/>
      <c r="L3" s="722"/>
      <c r="M3" s="722"/>
      <c r="N3" s="722"/>
      <c r="O3" s="722"/>
      <c r="P3" s="722"/>
      <c r="Q3" s="722"/>
      <c r="R3" s="722"/>
      <c r="S3" s="722"/>
    </row>
    <row r="4" spans="1:21" ht="12" customHeight="1" x14ac:dyDescent="0.25">
      <c r="A4" s="723"/>
      <c r="B4" s="723"/>
      <c r="C4" s="723"/>
      <c r="D4" s="723"/>
      <c r="E4" s="723"/>
      <c r="F4" s="723"/>
      <c r="G4" s="723"/>
      <c r="H4" s="723"/>
      <c r="I4" s="723"/>
      <c r="J4" s="723"/>
      <c r="K4" s="723"/>
      <c r="L4" s="723"/>
      <c r="M4" s="723"/>
      <c r="N4" s="723"/>
      <c r="O4" s="723"/>
      <c r="P4" s="723"/>
      <c r="Q4" s="723"/>
      <c r="R4" s="723"/>
      <c r="S4" s="723"/>
    </row>
    <row r="5" spans="1:21" ht="12" customHeight="1" x14ac:dyDescent="0.25">
      <c r="A5" s="724" t="str">
        <f>'1 Total'!A4:N4</f>
        <v>DICIEMBRE DE 2020</v>
      </c>
      <c r="B5" s="724"/>
      <c r="C5" s="724"/>
      <c r="D5" s="724"/>
      <c r="E5" s="724"/>
      <c r="F5" s="724"/>
      <c r="G5" s="724"/>
      <c r="H5" s="724"/>
      <c r="I5" s="724"/>
      <c r="J5" s="724"/>
      <c r="K5" s="724"/>
      <c r="L5" s="724"/>
      <c r="M5" s="724"/>
      <c r="N5" s="724"/>
      <c r="O5" s="724"/>
      <c r="P5" s="724"/>
      <c r="Q5" s="724"/>
      <c r="R5" s="724"/>
      <c r="S5" s="724"/>
    </row>
    <row r="6" spans="1:21" ht="12" customHeight="1" x14ac:dyDescent="0.25">
      <c r="A6" s="725"/>
      <c r="B6" s="725"/>
      <c r="C6" s="725"/>
      <c r="D6" s="725"/>
      <c r="E6" s="725"/>
      <c r="F6" s="725"/>
      <c r="G6" s="725"/>
      <c r="H6" s="725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</row>
    <row r="7" spans="1:21" ht="12" customHeight="1" x14ac:dyDescent="0.25">
      <c r="A7" s="721" t="s">
        <v>58</v>
      </c>
      <c r="B7" s="721"/>
      <c r="C7" s="721"/>
      <c r="D7" s="721"/>
      <c r="E7" s="721"/>
      <c r="F7" s="721"/>
      <c r="G7" s="721"/>
      <c r="H7" s="721"/>
      <c r="I7" s="721"/>
      <c r="J7" s="721"/>
      <c r="K7" s="721"/>
      <c r="L7" s="721"/>
      <c r="M7" s="721"/>
      <c r="N7" s="721"/>
      <c r="O7" s="721"/>
      <c r="P7" s="721"/>
      <c r="Q7" s="721"/>
      <c r="R7" s="721"/>
      <c r="S7" s="721"/>
    </row>
    <row r="8" spans="1:21" ht="12" customHeight="1" x14ac:dyDescent="0.25">
      <c r="A8" s="721"/>
      <c r="B8" s="721"/>
      <c r="C8" s="721"/>
      <c r="D8" s="721"/>
      <c r="E8" s="721"/>
      <c r="F8" s="721"/>
      <c r="G8" s="721"/>
      <c r="H8" s="721"/>
      <c r="I8" s="721"/>
      <c r="J8" s="721"/>
      <c r="K8" s="721"/>
      <c r="L8" s="721"/>
      <c r="M8" s="721"/>
      <c r="N8" s="721"/>
      <c r="O8" s="721"/>
      <c r="P8" s="721"/>
      <c r="Q8" s="721"/>
      <c r="R8" s="721"/>
      <c r="S8" s="721"/>
    </row>
    <row r="9" spans="1:21" ht="12" customHeight="1" x14ac:dyDescent="0.25">
      <c r="A9" s="721"/>
      <c r="B9" s="721"/>
      <c r="C9" s="721"/>
      <c r="D9" s="721"/>
      <c r="E9" s="721"/>
      <c r="F9" s="721"/>
      <c r="G9" s="721"/>
      <c r="H9" s="721"/>
      <c r="I9" s="721"/>
      <c r="J9" s="721"/>
      <c r="K9" s="721"/>
      <c r="L9" s="721"/>
      <c r="M9" s="721"/>
      <c r="N9" s="721"/>
      <c r="O9" s="721"/>
      <c r="P9" s="721"/>
      <c r="Q9" s="721"/>
      <c r="R9" s="721"/>
      <c r="S9" s="721"/>
    </row>
    <row r="10" spans="1:21" ht="12" customHeight="1" thickBot="1" x14ac:dyDescent="0.3">
      <c r="A10" s="248"/>
      <c r="B10" s="248"/>
      <c r="C10" s="248"/>
      <c r="D10" s="248"/>
      <c r="E10" s="249">
        <v>2</v>
      </c>
      <c r="F10" s="249">
        <v>3</v>
      </c>
      <c r="G10" s="249">
        <v>4</v>
      </c>
      <c r="H10" s="249">
        <v>5</v>
      </c>
      <c r="I10" s="249">
        <v>6</v>
      </c>
      <c r="J10" s="249">
        <v>7</v>
      </c>
      <c r="K10" s="249">
        <v>8</v>
      </c>
      <c r="L10" s="249">
        <v>9</v>
      </c>
      <c r="M10" s="249">
        <v>10</v>
      </c>
      <c r="N10" s="249">
        <v>11</v>
      </c>
      <c r="O10" s="249">
        <v>12</v>
      </c>
      <c r="P10" s="249">
        <v>13</v>
      </c>
      <c r="Q10" s="249">
        <v>14</v>
      </c>
      <c r="R10" s="249">
        <v>15</v>
      </c>
      <c r="S10" s="248"/>
    </row>
    <row r="11" spans="1:21" s="23" customFormat="1" ht="11.15" customHeight="1" thickBot="1" x14ac:dyDescent="0.35">
      <c r="A11" s="727" t="s">
        <v>39</v>
      </c>
      <c r="B11" s="728"/>
      <c r="C11" s="728"/>
      <c r="D11" s="728"/>
      <c r="E11" s="729" t="s">
        <v>61</v>
      </c>
      <c r="F11" s="731"/>
      <c r="G11" s="731"/>
      <c r="H11" s="731"/>
      <c r="I11" s="731"/>
      <c r="J11" s="731"/>
      <c r="K11" s="731"/>
      <c r="L11" s="731"/>
      <c r="M11" s="731"/>
      <c r="N11" s="731"/>
      <c r="O11" s="731"/>
      <c r="P11" s="731"/>
      <c r="Q11" s="731"/>
      <c r="R11" s="730"/>
      <c r="S11" s="27"/>
    </row>
    <row r="12" spans="1:21" s="23" customFormat="1" ht="11.15" customHeight="1" x14ac:dyDescent="0.3">
      <c r="A12" s="734" t="s">
        <v>42</v>
      </c>
      <c r="B12" s="735"/>
      <c r="C12" s="735"/>
      <c r="D12" s="735"/>
      <c r="E12" s="748" t="s">
        <v>44</v>
      </c>
      <c r="F12" s="750"/>
      <c r="G12" s="748" t="s">
        <v>45</v>
      </c>
      <c r="H12" s="749"/>
      <c r="I12" s="750" t="s">
        <v>46</v>
      </c>
      <c r="J12" s="750"/>
      <c r="K12" s="748" t="s">
        <v>47</v>
      </c>
      <c r="L12" s="749"/>
      <c r="M12" s="750" t="s">
        <v>48</v>
      </c>
      <c r="N12" s="750"/>
      <c r="O12" s="748" t="s">
        <v>49</v>
      </c>
      <c r="P12" s="749"/>
      <c r="Q12" s="750" t="s">
        <v>50</v>
      </c>
      <c r="R12" s="749"/>
      <c r="S12" s="412" t="s">
        <v>8</v>
      </c>
    </row>
    <row r="13" spans="1:21" s="23" customFormat="1" ht="11.15" customHeight="1" thickBot="1" x14ac:dyDescent="0.35">
      <c r="A13" s="28"/>
      <c r="B13" s="29"/>
      <c r="C13" s="29"/>
      <c r="D13" s="29"/>
      <c r="E13" s="569" t="s">
        <v>51</v>
      </c>
      <c r="F13" s="470" t="s">
        <v>52</v>
      </c>
      <c r="G13" s="569" t="s">
        <v>51</v>
      </c>
      <c r="H13" s="472" t="s">
        <v>52</v>
      </c>
      <c r="I13" s="469" t="s">
        <v>51</v>
      </c>
      <c r="J13" s="470" t="s">
        <v>52</v>
      </c>
      <c r="K13" s="569" t="s">
        <v>51</v>
      </c>
      <c r="L13" s="472" t="s">
        <v>52</v>
      </c>
      <c r="M13" s="469" t="s">
        <v>51</v>
      </c>
      <c r="N13" s="470" t="s">
        <v>52</v>
      </c>
      <c r="O13" s="569" t="s">
        <v>51</v>
      </c>
      <c r="P13" s="472" t="s">
        <v>52</v>
      </c>
      <c r="Q13" s="469" t="s">
        <v>51</v>
      </c>
      <c r="R13" s="472" t="s">
        <v>52</v>
      </c>
      <c r="S13" s="32"/>
    </row>
    <row r="14" spans="1:21" ht="10" customHeight="1" x14ac:dyDescent="0.25">
      <c r="A14" s="37"/>
      <c r="B14" s="38" t="s">
        <v>301</v>
      </c>
      <c r="C14" s="38"/>
      <c r="D14" s="38"/>
      <c r="E14" s="337">
        <v>30</v>
      </c>
      <c r="F14" s="222">
        <v>15</v>
      </c>
      <c r="G14" s="337">
        <v>27</v>
      </c>
      <c r="H14" s="310">
        <v>17</v>
      </c>
      <c r="I14" s="337">
        <v>1</v>
      </c>
      <c r="J14" s="310">
        <v>2</v>
      </c>
      <c r="K14" s="337">
        <v>0</v>
      </c>
      <c r="L14" s="310">
        <v>0</v>
      </c>
      <c r="M14" s="337">
        <v>0</v>
      </c>
      <c r="N14" s="310">
        <v>0</v>
      </c>
      <c r="O14" s="337">
        <v>0</v>
      </c>
      <c r="P14" s="310">
        <v>0</v>
      </c>
      <c r="Q14" s="337">
        <v>0</v>
      </c>
      <c r="R14" s="190">
        <v>0</v>
      </c>
      <c r="S14" s="188">
        <f t="shared" ref="S14:S77" si="0">SUM(E14:R14)</f>
        <v>92</v>
      </c>
    </row>
    <row r="15" spans="1:21" ht="10" customHeight="1" x14ac:dyDescent="0.25">
      <c r="A15" s="40"/>
      <c r="B15" s="24">
        <v>16</v>
      </c>
      <c r="C15" s="24"/>
      <c r="D15" s="24"/>
      <c r="E15" s="336">
        <v>6</v>
      </c>
      <c r="F15" s="221">
        <v>2</v>
      </c>
      <c r="G15" s="336">
        <v>10</v>
      </c>
      <c r="H15" s="308">
        <v>0</v>
      </c>
      <c r="I15" s="336">
        <v>0</v>
      </c>
      <c r="J15" s="308">
        <v>0</v>
      </c>
      <c r="K15" s="336">
        <v>0</v>
      </c>
      <c r="L15" s="308">
        <v>0</v>
      </c>
      <c r="M15" s="336">
        <v>0</v>
      </c>
      <c r="N15" s="308">
        <v>0</v>
      </c>
      <c r="O15" s="336">
        <v>0</v>
      </c>
      <c r="P15" s="308">
        <v>0</v>
      </c>
      <c r="Q15" s="336">
        <v>0</v>
      </c>
      <c r="R15" s="194">
        <v>0</v>
      </c>
      <c r="S15" s="192">
        <f t="shared" si="0"/>
        <v>18</v>
      </c>
      <c r="U15" s="35"/>
    </row>
    <row r="16" spans="1:21" ht="10" customHeight="1" x14ac:dyDescent="0.25">
      <c r="A16" s="37"/>
      <c r="B16" s="38">
        <v>17</v>
      </c>
      <c r="C16" s="38"/>
      <c r="D16" s="38"/>
      <c r="E16" s="337">
        <v>4</v>
      </c>
      <c r="F16" s="222">
        <v>3</v>
      </c>
      <c r="G16" s="337">
        <v>4</v>
      </c>
      <c r="H16" s="310">
        <v>0</v>
      </c>
      <c r="I16" s="337">
        <v>3</v>
      </c>
      <c r="J16" s="310">
        <v>0</v>
      </c>
      <c r="K16" s="337">
        <v>0</v>
      </c>
      <c r="L16" s="310">
        <v>0</v>
      </c>
      <c r="M16" s="337">
        <v>0</v>
      </c>
      <c r="N16" s="310">
        <v>0</v>
      </c>
      <c r="O16" s="337">
        <v>0</v>
      </c>
      <c r="P16" s="310">
        <v>0</v>
      </c>
      <c r="Q16" s="337">
        <v>0</v>
      </c>
      <c r="R16" s="190">
        <v>0</v>
      </c>
      <c r="S16" s="188">
        <f t="shared" si="0"/>
        <v>14</v>
      </c>
    </row>
    <row r="17" spans="1:19" ht="10" customHeight="1" x14ac:dyDescent="0.25">
      <c r="A17" s="40"/>
      <c r="B17" s="24">
        <v>18</v>
      </c>
      <c r="C17" s="24"/>
      <c r="D17" s="24"/>
      <c r="E17" s="336">
        <v>4</v>
      </c>
      <c r="F17" s="221">
        <v>1</v>
      </c>
      <c r="G17" s="336">
        <v>6</v>
      </c>
      <c r="H17" s="308">
        <v>3</v>
      </c>
      <c r="I17" s="336">
        <v>0</v>
      </c>
      <c r="J17" s="308">
        <v>1</v>
      </c>
      <c r="K17" s="336">
        <v>0</v>
      </c>
      <c r="L17" s="308">
        <v>0</v>
      </c>
      <c r="M17" s="336">
        <v>0</v>
      </c>
      <c r="N17" s="308">
        <v>0</v>
      </c>
      <c r="O17" s="336">
        <v>0</v>
      </c>
      <c r="P17" s="308">
        <v>0</v>
      </c>
      <c r="Q17" s="336">
        <v>0</v>
      </c>
      <c r="R17" s="194">
        <v>0</v>
      </c>
      <c r="S17" s="192">
        <f t="shared" si="0"/>
        <v>15</v>
      </c>
    </row>
    <row r="18" spans="1:19" ht="10" customHeight="1" x14ac:dyDescent="0.25">
      <c r="A18" s="37"/>
      <c r="B18" s="38">
        <v>19</v>
      </c>
      <c r="C18" s="38"/>
      <c r="D18" s="38"/>
      <c r="E18" s="309">
        <v>37</v>
      </c>
      <c r="F18" s="190">
        <v>10</v>
      </c>
      <c r="G18" s="309">
        <v>53</v>
      </c>
      <c r="H18" s="310">
        <v>9</v>
      </c>
      <c r="I18" s="309">
        <v>3</v>
      </c>
      <c r="J18" s="310">
        <v>0</v>
      </c>
      <c r="K18" s="309">
        <v>0</v>
      </c>
      <c r="L18" s="310">
        <v>0</v>
      </c>
      <c r="M18" s="309">
        <v>1</v>
      </c>
      <c r="N18" s="310">
        <v>0</v>
      </c>
      <c r="O18" s="309">
        <v>0</v>
      </c>
      <c r="P18" s="310">
        <v>0</v>
      </c>
      <c r="Q18" s="190">
        <v>0</v>
      </c>
      <c r="R18" s="191">
        <v>0</v>
      </c>
      <c r="S18" s="188">
        <f t="shared" si="0"/>
        <v>113</v>
      </c>
    </row>
    <row r="19" spans="1:19" ht="10" customHeight="1" x14ac:dyDescent="0.25">
      <c r="A19" s="40"/>
      <c r="B19" s="24">
        <v>20</v>
      </c>
      <c r="C19" s="24"/>
      <c r="D19" s="24"/>
      <c r="E19" s="307">
        <v>58</v>
      </c>
      <c r="F19" s="194">
        <v>17</v>
      </c>
      <c r="G19" s="307">
        <v>85</v>
      </c>
      <c r="H19" s="308">
        <v>19</v>
      </c>
      <c r="I19" s="307">
        <v>3</v>
      </c>
      <c r="J19" s="308">
        <v>0</v>
      </c>
      <c r="K19" s="307">
        <v>0</v>
      </c>
      <c r="L19" s="308">
        <v>0</v>
      </c>
      <c r="M19" s="307">
        <v>0</v>
      </c>
      <c r="N19" s="308">
        <v>0</v>
      </c>
      <c r="O19" s="307">
        <v>0</v>
      </c>
      <c r="P19" s="308">
        <v>0</v>
      </c>
      <c r="Q19" s="194">
        <v>0</v>
      </c>
      <c r="R19" s="195">
        <v>0</v>
      </c>
      <c r="S19" s="192">
        <f t="shared" si="0"/>
        <v>182</v>
      </c>
    </row>
    <row r="20" spans="1:19" ht="10" customHeight="1" x14ac:dyDescent="0.25">
      <c r="A20" s="37"/>
      <c r="B20" s="38">
        <v>21</v>
      </c>
      <c r="C20" s="38"/>
      <c r="D20" s="38"/>
      <c r="E20" s="309">
        <v>49</v>
      </c>
      <c r="F20" s="190">
        <v>15</v>
      </c>
      <c r="G20" s="309">
        <v>105</v>
      </c>
      <c r="H20" s="310">
        <v>37</v>
      </c>
      <c r="I20" s="309">
        <v>5</v>
      </c>
      <c r="J20" s="310">
        <v>1</v>
      </c>
      <c r="K20" s="309">
        <v>0</v>
      </c>
      <c r="L20" s="310">
        <v>0</v>
      </c>
      <c r="M20" s="309">
        <v>0</v>
      </c>
      <c r="N20" s="310">
        <v>0</v>
      </c>
      <c r="O20" s="309">
        <v>0</v>
      </c>
      <c r="P20" s="310">
        <v>0</v>
      </c>
      <c r="Q20" s="190">
        <v>0</v>
      </c>
      <c r="R20" s="191">
        <v>0</v>
      </c>
      <c r="S20" s="188">
        <f t="shared" si="0"/>
        <v>212</v>
      </c>
    </row>
    <row r="21" spans="1:19" ht="10" customHeight="1" x14ac:dyDescent="0.25">
      <c r="A21" s="40"/>
      <c r="B21" s="24">
        <v>22</v>
      </c>
      <c r="C21" s="24"/>
      <c r="D21" s="24"/>
      <c r="E21" s="307">
        <v>72</v>
      </c>
      <c r="F21" s="194">
        <v>31</v>
      </c>
      <c r="G21" s="307">
        <v>125</v>
      </c>
      <c r="H21" s="308">
        <v>42</v>
      </c>
      <c r="I21" s="307">
        <v>7</v>
      </c>
      <c r="J21" s="308">
        <v>1</v>
      </c>
      <c r="K21" s="307">
        <v>1</v>
      </c>
      <c r="L21" s="308">
        <v>0</v>
      </c>
      <c r="M21" s="307">
        <v>0</v>
      </c>
      <c r="N21" s="308">
        <v>0</v>
      </c>
      <c r="O21" s="307">
        <v>0</v>
      </c>
      <c r="P21" s="308">
        <v>0</v>
      </c>
      <c r="Q21" s="194">
        <v>0</v>
      </c>
      <c r="R21" s="195">
        <v>0</v>
      </c>
      <c r="S21" s="192">
        <f t="shared" si="0"/>
        <v>279</v>
      </c>
    </row>
    <row r="22" spans="1:19" ht="10" customHeight="1" x14ac:dyDescent="0.25">
      <c r="A22" s="37"/>
      <c r="B22" s="38">
        <v>23</v>
      </c>
      <c r="C22" s="38"/>
      <c r="D22" s="38"/>
      <c r="E22" s="309">
        <v>91</v>
      </c>
      <c r="F22" s="190">
        <v>33</v>
      </c>
      <c r="G22" s="309">
        <v>130</v>
      </c>
      <c r="H22" s="310">
        <v>56</v>
      </c>
      <c r="I22" s="309">
        <v>12</v>
      </c>
      <c r="J22" s="310">
        <v>4</v>
      </c>
      <c r="K22" s="309">
        <v>0</v>
      </c>
      <c r="L22" s="310">
        <v>0</v>
      </c>
      <c r="M22" s="309">
        <v>0</v>
      </c>
      <c r="N22" s="310">
        <v>0</v>
      </c>
      <c r="O22" s="309">
        <v>0</v>
      </c>
      <c r="P22" s="310">
        <v>0</v>
      </c>
      <c r="Q22" s="190">
        <v>0</v>
      </c>
      <c r="R22" s="191">
        <v>0</v>
      </c>
      <c r="S22" s="188">
        <f t="shared" si="0"/>
        <v>326</v>
      </c>
    </row>
    <row r="23" spans="1:19" ht="10" customHeight="1" x14ac:dyDescent="0.25">
      <c r="A23" s="40"/>
      <c r="B23" s="24">
        <v>24</v>
      </c>
      <c r="C23" s="24"/>
      <c r="D23" s="24"/>
      <c r="E23" s="307">
        <v>108</v>
      </c>
      <c r="F23" s="194">
        <v>42</v>
      </c>
      <c r="G23" s="307">
        <v>154</v>
      </c>
      <c r="H23" s="308">
        <v>54</v>
      </c>
      <c r="I23" s="307">
        <v>8</v>
      </c>
      <c r="J23" s="308">
        <v>3</v>
      </c>
      <c r="K23" s="307">
        <v>1</v>
      </c>
      <c r="L23" s="308">
        <v>0</v>
      </c>
      <c r="M23" s="307">
        <v>1</v>
      </c>
      <c r="N23" s="308">
        <v>0</v>
      </c>
      <c r="O23" s="307">
        <v>0</v>
      </c>
      <c r="P23" s="308">
        <v>0</v>
      </c>
      <c r="Q23" s="194">
        <v>0</v>
      </c>
      <c r="R23" s="195">
        <v>0</v>
      </c>
      <c r="S23" s="192">
        <f t="shared" si="0"/>
        <v>371</v>
      </c>
    </row>
    <row r="24" spans="1:19" ht="10" customHeight="1" x14ac:dyDescent="0.25">
      <c r="A24" s="37"/>
      <c r="B24" s="38">
        <v>25</v>
      </c>
      <c r="C24" s="38"/>
      <c r="D24" s="38"/>
      <c r="E24" s="309">
        <v>125</v>
      </c>
      <c r="F24" s="190">
        <v>60</v>
      </c>
      <c r="G24" s="309">
        <v>173</v>
      </c>
      <c r="H24" s="310">
        <v>70</v>
      </c>
      <c r="I24" s="309">
        <v>15</v>
      </c>
      <c r="J24" s="310">
        <v>11</v>
      </c>
      <c r="K24" s="309">
        <v>1</v>
      </c>
      <c r="L24" s="310">
        <v>0</v>
      </c>
      <c r="M24" s="309">
        <v>0</v>
      </c>
      <c r="N24" s="310">
        <v>0</v>
      </c>
      <c r="O24" s="309">
        <v>0</v>
      </c>
      <c r="P24" s="310">
        <v>0</v>
      </c>
      <c r="Q24" s="190">
        <v>0</v>
      </c>
      <c r="R24" s="191">
        <v>0</v>
      </c>
      <c r="S24" s="188">
        <f t="shared" si="0"/>
        <v>455</v>
      </c>
    </row>
    <row r="25" spans="1:19" ht="10" customHeight="1" x14ac:dyDescent="0.25">
      <c r="A25" s="40"/>
      <c r="B25" s="24">
        <v>26</v>
      </c>
      <c r="C25" s="24"/>
      <c r="D25" s="24"/>
      <c r="E25" s="307">
        <v>163</v>
      </c>
      <c r="F25" s="194">
        <v>78</v>
      </c>
      <c r="G25" s="307">
        <v>198</v>
      </c>
      <c r="H25" s="308">
        <v>87</v>
      </c>
      <c r="I25" s="307">
        <v>26</v>
      </c>
      <c r="J25" s="308">
        <v>8</v>
      </c>
      <c r="K25" s="307">
        <v>1</v>
      </c>
      <c r="L25" s="308">
        <v>0</v>
      </c>
      <c r="M25" s="307">
        <v>2</v>
      </c>
      <c r="N25" s="308">
        <v>0</v>
      </c>
      <c r="O25" s="307">
        <v>1</v>
      </c>
      <c r="P25" s="308">
        <v>0</v>
      </c>
      <c r="Q25" s="194">
        <v>0</v>
      </c>
      <c r="R25" s="195">
        <v>0</v>
      </c>
      <c r="S25" s="192">
        <f t="shared" si="0"/>
        <v>564</v>
      </c>
    </row>
    <row r="26" spans="1:19" ht="10" customHeight="1" x14ac:dyDescent="0.25">
      <c r="A26" s="37"/>
      <c r="B26" s="38">
        <v>27</v>
      </c>
      <c r="C26" s="38"/>
      <c r="D26" s="38"/>
      <c r="E26" s="309">
        <v>160</v>
      </c>
      <c r="F26" s="190">
        <v>90</v>
      </c>
      <c r="G26" s="309">
        <v>178</v>
      </c>
      <c r="H26" s="310">
        <v>92</v>
      </c>
      <c r="I26" s="309">
        <v>26</v>
      </c>
      <c r="J26" s="310">
        <v>5</v>
      </c>
      <c r="K26" s="309">
        <v>1</v>
      </c>
      <c r="L26" s="310">
        <v>0</v>
      </c>
      <c r="M26" s="309">
        <v>0</v>
      </c>
      <c r="N26" s="310">
        <v>1</v>
      </c>
      <c r="O26" s="309">
        <v>0</v>
      </c>
      <c r="P26" s="310">
        <v>0</v>
      </c>
      <c r="Q26" s="190">
        <v>0</v>
      </c>
      <c r="R26" s="191">
        <v>0</v>
      </c>
      <c r="S26" s="188">
        <f t="shared" si="0"/>
        <v>553</v>
      </c>
    </row>
    <row r="27" spans="1:19" ht="10" customHeight="1" x14ac:dyDescent="0.25">
      <c r="A27" s="40"/>
      <c r="B27" s="24">
        <v>28</v>
      </c>
      <c r="C27" s="24"/>
      <c r="D27" s="24"/>
      <c r="E27" s="307">
        <v>187</v>
      </c>
      <c r="F27" s="194">
        <v>105</v>
      </c>
      <c r="G27" s="307">
        <v>208</v>
      </c>
      <c r="H27" s="308">
        <v>5847</v>
      </c>
      <c r="I27" s="307">
        <v>25</v>
      </c>
      <c r="J27" s="308">
        <v>4</v>
      </c>
      <c r="K27" s="307">
        <v>3</v>
      </c>
      <c r="L27" s="308">
        <v>1</v>
      </c>
      <c r="M27" s="307">
        <v>3</v>
      </c>
      <c r="N27" s="308">
        <v>0</v>
      </c>
      <c r="O27" s="307">
        <v>1</v>
      </c>
      <c r="P27" s="308">
        <v>0</v>
      </c>
      <c r="Q27" s="194">
        <v>1</v>
      </c>
      <c r="R27" s="195">
        <v>1</v>
      </c>
      <c r="S27" s="192">
        <f t="shared" si="0"/>
        <v>6386</v>
      </c>
    </row>
    <row r="28" spans="1:19" ht="10" customHeight="1" x14ac:dyDescent="0.25">
      <c r="A28" s="37"/>
      <c r="B28" s="38">
        <v>29</v>
      </c>
      <c r="C28" s="38"/>
      <c r="D28" s="38"/>
      <c r="E28" s="309">
        <v>210</v>
      </c>
      <c r="F28" s="190">
        <v>120</v>
      </c>
      <c r="G28" s="309">
        <v>265</v>
      </c>
      <c r="H28" s="310">
        <v>84</v>
      </c>
      <c r="I28" s="309">
        <v>17</v>
      </c>
      <c r="J28" s="310">
        <v>4</v>
      </c>
      <c r="K28" s="309">
        <v>7</v>
      </c>
      <c r="L28" s="310">
        <v>0</v>
      </c>
      <c r="M28" s="309">
        <v>4</v>
      </c>
      <c r="N28" s="310">
        <v>1</v>
      </c>
      <c r="O28" s="309">
        <v>0</v>
      </c>
      <c r="P28" s="310">
        <v>1</v>
      </c>
      <c r="Q28" s="190">
        <v>2</v>
      </c>
      <c r="R28" s="191">
        <v>2</v>
      </c>
      <c r="S28" s="188">
        <f t="shared" si="0"/>
        <v>717</v>
      </c>
    </row>
    <row r="29" spans="1:19" ht="10" customHeight="1" x14ac:dyDescent="0.25">
      <c r="A29" s="40"/>
      <c r="B29" s="24">
        <v>30</v>
      </c>
      <c r="C29" s="24"/>
      <c r="D29" s="24"/>
      <c r="E29" s="307">
        <v>406</v>
      </c>
      <c r="F29" s="194">
        <v>158</v>
      </c>
      <c r="G29" s="307">
        <v>731</v>
      </c>
      <c r="H29" s="308">
        <v>107</v>
      </c>
      <c r="I29" s="307">
        <v>17</v>
      </c>
      <c r="J29" s="308">
        <v>9</v>
      </c>
      <c r="K29" s="307">
        <v>5</v>
      </c>
      <c r="L29" s="308">
        <v>5</v>
      </c>
      <c r="M29" s="307">
        <v>4</v>
      </c>
      <c r="N29" s="308">
        <v>1</v>
      </c>
      <c r="O29" s="307">
        <v>1</v>
      </c>
      <c r="P29" s="308">
        <v>0</v>
      </c>
      <c r="Q29" s="194">
        <v>2</v>
      </c>
      <c r="R29" s="195">
        <v>1</v>
      </c>
      <c r="S29" s="192">
        <f t="shared" si="0"/>
        <v>1447</v>
      </c>
    </row>
    <row r="30" spans="1:19" ht="10" customHeight="1" x14ac:dyDescent="0.25">
      <c r="A30" s="37"/>
      <c r="B30" s="38">
        <v>31</v>
      </c>
      <c r="C30" s="38"/>
      <c r="D30" s="38"/>
      <c r="E30" s="309">
        <v>283</v>
      </c>
      <c r="F30" s="190">
        <v>171</v>
      </c>
      <c r="G30" s="309">
        <v>292</v>
      </c>
      <c r="H30" s="310">
        <v>102</v>
      </c>
      <c r="I30" s="309">
        <v>25</v>
      </c>
      <c r="J30" s="310">
        <v>9</v>
      </c>
      <c r="K30" s="309">
        <v>8</v>
      </c>
      <c r="L30" s="310">
        <v>2</v>
      </c>
      <c r="M30" s="309">
        <v>4</v>
      </c>
      <c r="N30" s="310">
        <v>1</v>
      </c>
      <c r="O30" s="309">
        <v>2</v>
      </c>
      <c r="P30" s="310">
        <v>0</v>
      </c>
      <c r="Q30" s="190">
        <v>0</v>
      </c>
      <c r="R30" s="191">
        <v>0</v>
      </c>
      <c r="S30" s="188">
        <f t="shared" si="0"/>
        <v>899</v>
      </c>
    </row>
    <row r="31" spans="1:19" ht="10" customHeight="1" x14ac:dyDescent="0.25">
      <c r="A31" s="40"/>
      <c r="B31" s="24">
        <v>32</v>
      </c>
      <c r="C31" s="24"/>
      <c r="D31" s="24"/>
      <c r="E31" s="307">
        <v>268</v>
      </c>
      <c r="F31" s="194">
        <v>169</v>
      </c>
      <c r="G31" s="307">
        <v>239</v>
      </c>
      <c r="H31" s="308">
        <v>122</v>
      </c>
      <c r="I31" s="307">
        <v>28</v>
      </c>
      <c r="J31" s="308">
        <v>8</v>
      </c>
      <c r="K31" s="307">
        <v>7</v>
      </c>
      <c r="L31" s="308">
        <v>1</v>
      </c>
      <c r="M31" s="307">
        <v>4</v>
      </c>
      <c r="N31" s="308">
        <v>0</v>
      </c>
      <c r="O31" s="307">
        <v>1</v>
      </c>
      <c r="P31" s="308">
        <v>0</v>
      </c>
      <c r="Q31" s="194">
        <v>1</v>
      </c>
      <c r="R31" s="195">
        <v>0</v>
      </c>
      <c r="S31" s="192">
        <f t="shared" si="0"/>
        <v>848</v>
      </c>
    </row>
    <row r="32" spans="1:19" ht="10" customHeight="1" thickBot="1" x14ac:dyDescent="0.3">
      <c r="A32" s="41"/>
      <c r="B32" s="42">
        <v>33</v>
      </c>
      <c r="C32" s="42"/>
      <c r="D32" s="42"/>
      <c r="E32" s="313">
        <v>321</v>
      </c>
      <c r="F32" s="228">
        <v>164</v>
      </c>
      <c r="G32" s="313">
        <v>287</v>
      </c>
      <c r="H32" s="338">
        <v>131</v>
      </c>
      <c r="I32" s="313">
        <v>25</v>
      </c>
      <c r="J32" s="338">
        <v>10</v>
      </c>
      <c r="K32" s="313">
        <v>6</v>
      </c>
      <c r="L32" s="338">
        <v>2</v>
      </c>
      <c r="M32" s="313">
        <v>2</v>
      </c>
      <c r="N32" s="338">
        <v>1</v>
      </c>
      <c r="O32" s="313">
        <v>0</v>
      </c>
      <c r="P32" s="338">
        <v>0</v>
      </c>
      <c r="Q32" s="228">
        <v>1</v>
      </c>
      <c r="R32" s="227">
        <v>0</v>
      </c>
      <c r="S32" s="230">
        <f t="shared" si="0"/>
        <v>950</v>
      </c>
    </row>
    <row r="33" spans="1:19" ht="10" customHeight="1" x14ac:dyDescent="0.25">
      <c r="A33" s="40"/>
      <c r="B33" s="24">
        <v>34</v>
      </c>
      <c r="C33" s="24"/>
      <c r="D33" s="24"/>
      <c r="E33" s="307">
        <v>330</v>
      </c>
      <c r="F33" s="194">
        <v>190</v>
      </c>
      <c r="G33" s="307">
        <v>337</v>
      </c>
      <c r="H33" s="308">
        <v>133</v>
      </c>
      <c r="I33" s="307">
        <v>29</v>
      </c>
      <c r="J33" s="308">
        <v>17</v>
      </c>
      <c r="K33" s="307">
        <v>10</v>
      </c>
      <c r="L33" s="308">
        <v>2</v>
      </c>
      <c r="M33" s="307">
        <v>5</v>
      </c>
      <c r="N33" s="308">
        <v>1</v>
      </c>
      <c r="O33" s="307">
        <v>3</v>
      </c>
      <c r="P33" s="308">
        <v>0</v>
      </c>
      <c r="Q33" s="194">
        <v>1</v>
      </c>
      <c r="R33" s="195">
        <v>0</v>
      </c>
      <c r="S33" s="192">
        <f t="shared" si="0"/>
        <v>1058</v>
      </c>
    </row>
    <row r="34" spans="1:19" ht="10" customHeight="1" x14ac:dyDescent="0.25">
      <c r="A34" s="37"/>
      <c r="B34" s="38">
        <v>35</v>
      </c>
      <c r="C34" s="38"/>
      <c r="D34" s="38"/>
      <c r="E34" s="309">
        <v>357</v>
      </c>
      <c r="F34" s="190">
        <v>12393</v>
      </c>
      <c r="G34" s="309">
        <v>335</v>
      </c>
      <c r="H34" s="310">
        <v>131</v>
      </c>
      <c r="I34" s="309">
        <v>34</v>
      </c>
      <c r="J34" s="310">
        <v>11</v>
      </c>
      <c r="K34" s="309">
        <v>5</v>
      </c>
      <c r="L34" s="310">
        <v>5</v>
      </c>
      <c r="M34" s="309">
        <v>6</v>
      </c>
      <c r="N34" s="310">
        <v>2</v>
      </c>
      <c r="O34" s="309">
        <v>0</v>
      </c>
      <c r="P34" s="310">
        <v>0</v>
      </c>
      <c r="Q34" s="190">
        <v>4</v>
      </c>
      <c r="R34" s="191">
        <v>1</v>
      </c>
      <c r="S34" s="188">
        <f t="shared" si="0"/>
        <v>13284</v>
      </c>
    </row>
    <row r="35" spans="1:19" ht="10" customHeight="1" x14ac:dyDescent="0.25">
      <c r="A35" s="40"/>
      <c r="B35" s="24">
        <v>36</v>
      </c>
      <c r="C35" s="24"/>
      <c r="D35" s="24"/>
      <c r="E35" s="307">
        <v>407</v>
      </c>
      <c r="F35" s="194">
        <v>204</v>
      </c>
      <c r="G35" s="307">
        <v>375</v>
      </c>
      <c r="H35" s="308">
        <v>164</v>
      </c>
      <c r="I35" s="307">
        <v>28</v>
      </c>
      <c r="J35" s="308">
        <v>19</v>
      </c>
      <c r="K35" s="307">
        <v>6</v>
      </c>
      <c r="L35" s="308">
        <v>2</v>
      </c>
      <c r="M35" s="307">
        <v>3</v>
      </c>
      <c r="N35" s="308">
        <v>0</v>
      </c>
      <c r="O35" s="307">
        <v>1</v>
      </c>
      <c r="P35" s="308">
        <v>0</v>
      </c>
      <c r="Q35" s="194">
        <v>3</v>
      </c>
      <c r="R35" s="195">
        <v>1</v>
      </c>
      <c r="S35" s="192">
        <f t="shared" si="0"/>
        <v>1213</v>
      </c>
    </row>
    <row r="36" spans="1:19" ht="10" customHeight="1" x14ac:dyDescent="0.25">
      <c r="A36" s="37"/>
      <c r="B36" s="38">
        <v>37</v>
      </c>
      <c r="C36" s="38"/>
      <c r="D36" s="38"/>
      <c r="E36" s="309">
        <v>462</v>
      </c>
      <c r="F36" s="190">
        <v>280</v>
      </c>
      <c r="G36" s="309">
        <v>412</v>
      </c>
      <c r="H36" s="310">
        <v>149</v>
      </c>
      <c r="I36" s="309">
        <v>34</v>
      </c>
      <c r="J36" s="310">
        <v>10</v>
      </c>
      <c r="K36" s="309">
        <v>10</v>
      </c>
      <c r="L36" s="310">
        <v>3</v>
      </c>
      <c r="M36" s="309">
        <v>5</v>
      </c>
      <c r="N36" s="310">
        <v>1</v>
      </c>
      <c r="O36" s="309">
        <v>2</v>
      </c>
      <c r="P36" s="310">
        <v>0</v>
      </c>
      <c r="Q36" s="190">
        <v>2</v>
      </c>
      <c r="R36" s="191">
        <v>0</v>
      </c>
      <c r="S36" s="188">
        <f t="shared" si="0"/>
        <v>1370</v>
      </c>
    </row>
    <row r="37" spans="1:19" ht="10" customHeight="1" x14ac:dyDescent="0.25">
      <c r="A37" s="40"/>
      <c r="B37" s="24">
        <v>38</v>
      </c>
      <c r="C37" s="24"/>
      <c r="D37" s="24"/>
      <c r="E37" s="307">
        <v>457</v>
      </c>
      <c r="F37" s="194">
        <v>235</v>
      </c>
      <c r="G37" s="307">
        <v>407</v>
      </c>
      <c r="H37" s="308">
        <v>179</v>
      </c>
      <c r="I37" s="307">
        <v>35</v>
      </c>
      <c r="J37" s="308">
        <v>8</v>
      </c>
      <c r="K37" s="307">
        <v>13</v>
      </c>
      <c r="L37" s="308">
        <v>3</v>
      </c>
      <c r="M37" s="307">
        <v>6</v>
      </c>
      <c r="N37" s="308">
        <v>2</v>
      </c>
      <c r="O37" s="307">
        <v>2</v>
      </c>
      <c r="P37" s="308">
        <v>0</v>
      </c>
      <c r="Q37" s="194">
        <v>3</v>
      </c>
      <c r="R37" s="195">
        <v>1</v>
      </c>
      <c r="S37" s="192">
        <f t="shared" si="0"/>
        <v>1351</v>
      </c>
    </row>
    <row r="38" spans="1:19" ht="10" customHeight="1" x14ac:dyDescent="0.25">
      <c r="A38" s="37"/>
      <c r="B38" s="38">
        <v>39</v>
      </c>
      <c r="C38" s="38"/>
      <c r="D38" s="38"/>
      <c r="E38" s="309">
        <v>504</v>
      </c>
      <c r="F38" s="190">
        <v>226</v>
      </c>
      <c r="G38" s="309">
        <v>425</v>
      </c>
      <c r="H38" s="310">
        <v>206</v>
      </c>
      <c r="I38" s="309">
        <v>56</v>
      </c>
      <c r="J38" s="310">
        <v>12</v>
      </c>
      <c r="K38" s="309">
        <v>5</v>
      </c>
      <c r="L38" s="310">
        <v>1</v>
      </c>
      <c r="M38" s="309">
        <v>4</v>
      </c>
      <c r="N38" s="310">
        <v>1</v>
      </c>
      <c r="O38" s="309">
        <v>2</v>
      </c>
      <c r="P38" s="310">
        <v>1</v>
      </c>
      <c r="Q38" s="190">
        <v>2</v>
      </c>
      <c r="R38" s="191">
        <v>3</v>
      </c>
      <c r="S38" s="188">
        <f t="shared" si="0"/>
        <v>1448</v>
      </c>
    </row>
    <row r="39" spans="1:19" ht="10" customHeight="1" x14ac:dyDescent="0.25">
      <c r="A39" s="40"/>
      <c r="B39" s="24">
        <v>40</v>
      </c>
      <c r="C39" s="24"/>
      <c r="D39" s="24"/>
      <c r="E39" s="307">
        <v>699</v>
      </c>
      <c r="F39" s="194">
        <v>2373</v>
      </c>
      <c r="G39" s="307">
        <v>532</v>
      </c>
      <c r="H39" s="308">
        <v>179</v>
      </c>
      <c r="I39" s="307">
        <v>28</v>
      </c>
      <c r="J39" s="308">
        <v>29</v>
      </c>
      <c r="K39" s="307">
        <v>11</v>
      </c>
      <c r="L39" s="308">
        <v>6</v>
      </c>
      <c r="M39" s="307">
        <v>0</v>
      </c>
      <c r="N39" s="308">
        <v>3</v>
      </c>
      <c r="O39" s="307">
        <v>0</v>
      </c>
      <c r="P39" s="308">
        <v>0</v>
      </c>
      <c r="Q39" s="194">
        <v>5</v>
      </c>
      <c r="R39" s="195">
        <v>1</v>
      </c>
      <c r="S39" s="192">
        <f t="shared" si="0"/>
        <v>3866</v>
      </c>
    </row>
    <row r="40" spans="1:19" ht="10" customHeight="1" x14ac:dyDescent="0.25">
      <c r="A40" s="37"/>
      <c r="B40" s="38">
        <v>41</v>
      </c>
      <c r="C40" s="38"/>
      <c r="D40" s="38"/>
      <c r="E40" s="309">
        <v>505</v>
      </c>
      <c r="F40" s="190">
        <v>259</v>
      </c>
      <c r="G40" s="309">
        <v>732</v>
      </c>
      <c r="H40" s="310">
        <v>399</v>
      </c>
      <c r="I40" s="309">
        <v>49</v>
      </c>
      <c r="J40" s="310">
        <v>15</v>
      </c>
      <c r="K40" s="309">
        <v>15</v>
      </c>
      <c r="L40" s="310">
        <v>6</v>
      </c>
      <c r="M40" s="309">
        <v>4</v>
      </c>
      <c r="N40" s="310">
        <v>3</v>
      </c>
      <c r="O40" s="309">
        <v>1</v>
      </c>
      <c r="P40" s="310">
        <v>1</v>
      </c>
      <c r="Q40" s="190">
        <v>6</v>
      </c>
      <c r="R40" s="191">
        <v>0</v>
      </c>
      <c r="S40" s="188">
        <f t="shared" si="0"/>
        <v>1995</v>
      </c>
    </row>
    <row r="41" spans="1:19" ht="10" customHeight="1" x14ac:dyDescent="0.25">
      <c r="A41" s="40"/>
      <c r="B41" s="24">
        <v>42</v>
      </c>
      <c r="C41" s="24"/>
      <c r="D41" s="24"/>
      <c r="E41" s="307">
        <v>568</v>
      </c>
      <c r="F41" s="194">
        <v>830</v>
      </c>
      <c r="G41" s="307">
        <v>535</v>
      </c>
      <c r="H41" s="308">
        <v>194</v>
      </c>
      <c r="I41" s="307">
        <v>42</v>
      </c>
      <c r="J41" s="308">
        <v>28</v>
      </c>
      <c r="K41" s="307">
        <v>9</v>
      </c>
      <c r="L41" s="308">
        <v>5</v>
      </c>
      <c r="M41" s="307">
        <v>6</v>
      </c>
      <c r="N41" s="308">
        <v>1</v>
      </c>
      <c r="O41" s="307">
        <v>2</v>
      </c>
      <c r="P41" s="308">
        <v>0</v>
      </c>
      <c r="Q41" s="194">
        <v>3</v>
      </c>
      <c r="R41" s="195">
        <v>0</v>
      </c>
      <c r="S41" s="192">
        <f t="shared" si="0"/>
        <v>2223</v>
      </c>
    </row>
    <row r="42" spans="1:19" ht="10" customHeight="1" x14ac:dyDescent="0.25">
      <c r="A42" s="37"/>
      <c r="B42" s="38">
        <v>43</v>
      </c>
      <c r="C42" s="38"/>
      <c r="D42" s="38"/>
      <c r="E42" s="309">
        <v>2332</v>
      </c>
      <c r="F42" s="190">
        <v>500</v>
      </c>
      <c r="G42" s="309">
        <v>928</v>
      </c>
      <c r="H42" s="310">
        <v>218</v>
      </c>
      <c r="I42" s="309">
        <v>37</v>
      </c>
      <c r="J42" s="310">
        <v>23</v>
      </c>
      <c r="K42" s="309">
        <v>10</v>
      </c>
      <c r="L42" s="310">
        <v>9</v>
      </c>
      <c r="M42" s="309">
        <v>7</v>
      </c>
      <c r="N42" s="310">
        <v>1</v>
      </c>
      <c r="O42" s="309">
        <v>3</v>
      </c>
      <c r="P42" s="310">
        <v>0</v>
      </c>
      <c r="Q42" s="190">
        <v>9</v>
      </c>
      <c r="R42" s="191">
        <v>3</v>
      </c>
      <c r="S42" s="188">
        <f t="shared" si="0"/>
        <v>4080</v>
      </c>
    </row>
    <row r="43" spans="1:19" ht="10" customHeight="1" x14ac:dyDescent="0.25">
      <c r="A43" s="40"/>
      <c r="B43" s="24">
        <v>44</v>
      </c>
      <c r="C43" s="24"/>
      <c r="D43" s="24"/>
      <c r="E43" s="307">
        <v>646</v>
      </c>
      <c r="F43" s="194">
        <v>262</v>
      </c>
      <c r="G43" s="307">
        <v>624</v>
      </c>
      <c r="H43" s="308">
        <v>272</v>
      </c>
      <c r="I43" s="307">
        <v>49</v>
      </c>
      <c r="J43" s="308">
        <v>36</v>
      </c>
      <c r="K43" s="307">
        <v>14</v>
      </c>
      <c r="L43" s="308">
        <v>0</v>
      </c>
      <c r="M43" s="307">
        <v>5</v>
      </c>
      <c r="N43" s="308">
        <v>0</v>
      </c>
      <c r="O43" s="307">
        <v>0</v>
      </c>
      <c r="P43" s="308">
        <v>0</v>
      </c>
      <c r="Q43" s="194">
        <v>1</v>
      </c>
      <c r="R43" s="195">
        <v>2</v>
      </c>
      <c r="S43" s="192">
        <f t="shared" si="0"/>
        <v>1911</v>
      </c>
    </row>
    <row r="44" spans="1:19" ht="10" customHeight="1" x14ac:dyDescent="0.25">
      <c r="A44" s="37"/>
      <c r="B44" s="38">
        <v>45</v>
      </c>
      <c r="C44" s="38"/>
      <c r="D44" s="38"/>
      <c r="E44" s="309">
        <v>696</v>
      </c>
      <c r="F44" s="190">
        <v>332</v>
      </c>
      <c r="G44" s="309">
        <v>589</v>
      </c>
      <c r="H44" s="310">
        <v>279</v>
      </c>
      <c r="I44" s="309">
        <v>62</v>
      </c>
      <c r="J44" s="310">
        <v>27</v>
      </c>
      <c r="K44" s="309">
        <v>14</v>
      </c>
      <c r="L44" s="310">
        <v>5</v>
      </c>
      <c r="M44" s="309">
        <v>5</v>
      </c>
      <c r="N44" s="310">
        <v>1</v>
      </c>
      <c r="O44" s="309">
        <v>0</v>
      </c>
      <c r="P44" s="310">
        <v>1</v>
      </c>
      <c r="Q44" s="190">
        <v>1</v>
      </c>
      <c r="R44" s="191">
        <v>3</v>
      </c>
      <c r="S44" s="188">
        <f t="shared" si="0"/>
        <v>2015</v>
      </c>
    </row>
    <row r="45" spans="1:19" ht="10" customHeight="1" x14ac:dyDescent="0.25">
      <c r="A45" s="40"/>
      <c r="B45" s="24">
        <v>46</v>
      </c>
      <c r="C45" s="24"/>
      <c r="D45" s="24"/>
      <c r="E45" s="307">
        <v>886</v>
      </c>
      <c r="F45" s="194">
        <v>373</v>
      </c>
      <c r="G45" s="307">
        <v>657</v>
      </c>
      <c r="H45" s="308">
        <v>451</v>
      </c>
      <c r="I45" s="307">
        <v>78</v>
      </c>
      <c r="J45" s="308">
        <v>31</v>
      </c>
      <c r="K45" s="307">
        <v>22</v>
      </c>
      <c r="L45" s="308">
        <v>10</v>
      </c>
      <c r="M45" s="307">
        <v>8</v>
      </c>
      <c r="N45" s="308">
        <v>1</v>
      </c>
      <c r="O45" s="307">
        <v>3</v>
      </c>
      <c r="P45" s="308">
        <v>0</v>
      </c>
      <c r="Q45" s="194">
        <v>4</v>
      </c>
      <c r="R45" s="195">
        <v>1</v>
      </c>
      <c r="S45" s="192">
        <f t="shared" si="0"/>
        <v>2525</v>
      </c>
    </row>
    <row r="46" spans="1:19" ht="10" customHeight="1" x14ac:dyDescent="0.25">
      <c r="A46" s="37"/>
      <c r="B46" s="38">
        <v>47</v>
      </c>
      <c r="C46" s="38"/>
      <c r="D46" s="38"/>
      <c r="E46" s="309">
        <v>879</v>
      </c>
      <c r="F46" s="190">
        <v>345</v>
      </c>
      <c r="G46" s="309">
        <v>770</v>
      </c>
      <c r="H46" s="310">
        <v>301</v>
      </c>
      <c r="I46" s="309">
        <v>68</v>
      </c>
      <c r="J46" s="310">
        <v>38</v>
      </c>
      <c r="K46" s="309">
        <v>23</v>
      </c>
      <c r="L46" s="310">
        <v>8</v>
      </c>
      <c r="M46" s="309">
        <v>8</v>
      </c>
      <c r="N46" s="310">
        <v>2</v>
      </c>
      <c r="O46" s="309">
        <v>0</v>
      </c>
      <c r="P46" s="310">
        <v>0</v>
      </c>
      <c r="Q46" s="190">
        <v>7</v>
      </c>
      <c r="R46" s="191">
        <v>3</v>
      </c>
      <c r="S46" s="188">
        <f t="shared" si="0"/>
        <v>2452</v>
      </c>
    </row>
    <row r="47" spans="1:19" ht="10" customHeight="1" x14ac:dyDescent="0.25">
      <c r="A47" s="40"/>
      <c r="B47" s="24">
        <v>48</v>
      </c>
      <c r="C47" s="24"/>
      <c r="D47" s="24"/>
      <c r="E47" s="307">
        <v>921</v>
      </c>
      <c r="F47" s="194">
        <v>370</v>
      </c>
      <c r="G47" s="307">
        <v>791</v>
      </c>
      <c r="H47" s="308">
        <v>306</v>
      </c>
      <c r="I47" s="307">
        <v>88</v>
      </c>
      <c r="J47" s="308">
        <v>43</v>
      </c>
      <c r="K47" s="307">
        <v>21</v>
      </c>
      <c r="L47" s="308">
        <v>9</v>
      </c>
      <c r="M47" s="307">
        <v>10</v>
      </c>
      <c r="N47" s="308">
        <v>1</v>
      </c>
      <c r="O47" s="307">
        <v>6</v>
      </c>
      <c r="P47" s="308">
        <v>0</v>
      </c>
      <c r="Q47" s="194">
        <v>17</v>
      </c>
      <c r="R47" s="195">
        <v>3</v>
      </c>
      <c r="S47" s="192">
        <f t="shared" si="0"/>
        <v>2586</v>
      </c>
    </row>
    <row r="48" spans="1:19" ht="10" customHeight="1" x14ac:dyDescent="0.25">
      <c r="A48" s="37"/>
      <c r="B48" s="38">
        <v>49</v>
      </c>
      <c r="C48" s="38"/>
      <c r="D48" s="38"/>
      <c r="E48" s="309">
        <v>960</v>
      </c>
      <c r="F48" s="190">
        <v>401</v>
      </c>
      <c r="G48" s="309">
        <v>796</v>
      </c>
      <c r="H48" s="310">
        <v>326</v>
      </c>
      <c r="I48" s="309">
        <v>79</v>
      </c>
      <c r="J48" s="310">
        <v>35</v>
      </c>
      <c r="K48" s="309">
        <v>19</v>
      </c>
      <c r="L48" s="310">
        <v>15</v>
      </c>
      <c r="M48" s="309">
        <v>6</v>
      </c>
      <c r="N48" s="310">
        <v>3</v>
      </c>
      <c r="O48" s="309">
        <v>1</v>
      </c>
      <c r="P48" s="310">
        <v>0</v>
      </c>
      <c r="Q48" s="190">
        <v>8</v>
      </c>
      <c r="R48" s="191">
        <v>2</v>
      </c>
      <c r="S48" s="188">
        <f t="shared" si="0"/>
        <v>2651</v>
      </c>
    </row>
    <row r="49" spans="1:19" ht="10" customHeight="1" x14ac:dyDescent="0.25">
      <c r="A49" s="40"/>
      <c r="B49" s="24">
        <v>50</v>
      </c>
      <c r="C49" s="24"/>
      <c r="D49" s="24"/>
      <c r="E49" s="307">
        <v>1290</v>
      </c>
      <c r="F49" s="194">
        <v>3128</v>
      </c>
      <c r="G49" s="307">
        <v>1210</v>
      </c>
      <c r="H49" s="308">
        <v>511</v>
      </c>
      <c r="I49" s="307">
        <v>122</v>
      </c>
      <c r="J49" s="308">
        <v>56</v>
      </c>
      <c r="K49" s="307">
        <v>22</v>
      </c>
      <c r="L49" s="308">
        <v>8</v>
      </c>
      <c r="M49" s="307">
        <v>6</v>
      </c>
      <c r="N49" s="308">
        <v>6</v>
      </c>
      <c r="O49" s="307">
        <v>8</v>
      </c>
      <c r="P49" s="308">
        <v>1</v>
      </c>
      <c r="Q49" s="194">
        <v>4</v>
      </c>
      <c r="R49" s="195">
        <v>3</v>
      </c>
      <c r="S49" s="192">
        <f t="shared" si="0"/>
        <v>6375</v>
      </c>
    </row>
    <row r="50" spans="1:19" ht="10" customHeight="1" x14ac:dyDescent="0.25">
      <c r="A50" s="37"/>
      <c r="B50" s="38">
        <v>51</v>
      </c>
      <c r="C50" s="38"/>
      <c r="D50" s="38"/>
      <c r="E50" s="309">
        <v>1145</v>
      </c>
      <c r="F50" s="190">
        <v>407</v>
      </c>
      <c r="G50" s="309">
        <v>825</v>
      </c>
      <c r="H50" s="310">
        <v>369</v>
      </c>
      <c r="I50" s="309">
        <v>79</v>
      </c>
      <c r="J50" s="310">
        <v>43</v>
      </c>
      <c r="K50" s="309">
        <v>24</v>
      </c>
      <c r="L50" s="310">
        <v>4</v>
      </c>
      <c r="M50" s="309">
        <v>10</v>
      </c>
      <c r="N50" s="310">
        <v>5</v>
      </c>
      <c r="O50" s="309">
        <v>7</v>
      </c>
      <c r="P50" s="310">
        <v>1</v>
      </c>
      <c r="Q50" s="190">
        <v>6</v>
      </c>
      <c r="R50" s="191">
        <v>4</v>
      </c>
      <c r="S50" s="188">
        <f t="shared" si="0"/>
        <v>2929</v>
      </c>
    </row>
    <row r="51" spans="1:19" ht="10" customHeight="1" x14ac:dyDescent="0.25">
      <c r="A51" s="40"/>
      <c r="B51" s="24">
        <v>52</v>
      </c>
      <c r="C51" s="24"/>
      <c r="D51" s="24"/>
      <c r="E51" s="307">
        <v>1272</v>
      </c>
      <c r="F51" s="194">
        <v>457</v>
      </c>
      <c r="G51" s="307">
        <v>930</v>
      </c>
      <c r="H51" s="308">
        <v>362</v>
      </c>
      <c r="I51" s="307">
        <v>91</v>
      </c>
      <c r="J51" s="308">
        <v>54</v>
      </c>
      <c r="K51" s="307">
        <v>26</v>
      </c>
      <c r="L51" s="308">
        <v>18</v>
      </c>
      <c r="M51" s="307">
        <v>8</v>
      </c>
      <c r="N51" s="308">
        <v>5</v>
      </c>
      <c r="O51" s="307">
        <v>1</v>
      </c>
      <c r="P51" s="308">
        <v>0</v>
      </c>
      <c r="Q51" s="194">
        <v>4</v>
      </c>
      <c r="R51" s="195">
        <v>2</v>
      </c>
      <c r="S51" s="192">
        <f t="shared" si="0"/>
        <v>3230</v>
      </c>
    </row>
    <row r="52" spans="1:19" ht="10" customHeight="1" x14ac:dyDescent="0.25">
      <c r="A52" s="37"/>
      <c r="B52" s="38">
        <v>53</v>
      </c>
      <c r="C52" s="38"/>
      <c r="D52" s="38"/>
      <c r="E52" s="309">
        <v>1211</v>
      </c>
      <c r="F52" s="190">
        <v>466</v>
      </c>
      <c r="G52" s="309">
        <v>876</v>
      </c>
      <c r="H52" s="310">
        <v>438</v>
      </c>
      <c r="I52" s="309">
        <v>108</v>
      </c>
      <c r="J52" s="310">
        <v>61</v>
      </c>
      <c r="K52" s="309">
        <v>31</v>
      </c>
      <c r="L52" s="310">
        <v>14</v>
      </c>
      <c r="M52" s="309">
        <v>12</v>
      </c>
      <c r="N52" s="310">
        <v>2</v>
      </c>
      <c r="O52" s="309">
        <v>2</v>
      </c>
      <c r="P52" s="310">
        <v>1</v>
      </c>
      <c r="Q52" s="190">
        <v>8</v>
      </c>
      <c r="R52" s="191">
        <v>4</v>
      </c>
      <c r="S52" s="188">
        <f t="shared" si="0"/>
        <v>3234</v>
      </c>
    </row>
    <row r="53" spans="1:19" ht="10" customHeight="1" x14ac:dyDescent="0.25">
      <c r="A53" s="40"/>
      <c r="B53" s="24">
        <v>54</v>
      </c>
      <c r="C53" s="24"/>
      <c r="D53" s="24"/>
      <c r="E53" s="307">
        <v>1243</v>
      </c>
      <c r="F53" s="194">
        <v>513</v>
      </c>
      <c r="G53" s="307">
        <v>1003</v>
      </c>
      <c r="H53" s="308">
        <v>434</v>
      </c>
      <c r="I53" s="307">
        <v>106</v>
      </c>
      <c r="J53" s="308">
        <v>50</v>
      </c>
      <c r="K53" s="307">
        <v>38</v>
      </c>
      <c r="L53" s="308">
        <v>11</v>
      </c>
      <c r="M53" s="307">
        <v>14</v>
      </c>
      <c r="N53" s="308">
        <v>5</v>
      </c>
      <c r="O53" s="307">
        <v>2</v>
      </c>
      <c r="P53" s="308">
        <v>5</v>
      </c>
      <c r="Q53" s="194">
        <v>8</v>
      </c>
      <c r="R53" s="195">
        <v>6</v>
      </c>
      <c r="S53" s="192">
        <f t="shared" si="0"/>
        <v>3438</v>
      </c>
    </row>
    <row r="54" spans="1:19" ht="10" customHeight="1" x14ac:dyDescent="0.25">
      <c r="A54" s="37"/>
      <c r="B54" s="38">
        <v>55</v>
      </c>
      <c r="C54" s="38"/>
      <c r="D54" s="38"/>
      <c r="E54" s="309">
        <v>1403</v>
      </c>
      <c r="F54" s="190">
        <v>640</v>
      </c>
      <c r="G54" s="309">
        <v>1017</v>
      </c>
      <c r="H54" s="310">
        <v>475</v>
      </c>
      <c r="I54" s="309">
        <v>102</v>
      </c>
      <c r="J54" s="310">
        <v>62</v>
      </c>
      <c r="K54" s="309">
        <v>36</v>
      </c>
      <c r="L54" s="310">
        <v>17</v>
      </c>
      <c r="M54" s="309">
        <v>18</v>
      </c>
      <c r="N54" s="310">
        <v>5</v>
      </c>
      <c r="O54" s="309">
        <v>2</v>
      </c>
      <c r="P54" s="310">
        <v>2</v>
      </c>
      <c r="Q54" s="190">
        <v>9</v>
      </c>
      <c r="R54" s="191">
        <v>3</v>
      </c>
      <c r="S54" s="188">
        <f t="shared" si="0"/>
        <v>3791</v>
      </c>
    </row>
    <row r="55" spans="1:19" ht="10" customHeight="1" x14ac:dyDescent="0.25">
      <c r="A55" s="40"/>
      <c r="B55" s="24">
        <v>56</v>
      </c>
      <c r="C55" s="24"/>
      <c r="D55" s="24"/>
      <c r="E55" s="307">
        <v>1490</v>
      </c>
      <c r="F55" s="194">
        <v>659</v>
      </c>
      <c r="G55" s="307">
        <v>1196</v>
      </c>
      <c r="H55" s="308">
        <v>519</v>
      </c>
      <c r="I55" s="307">
        <v>145</v>
      </c>
      <c r="J55" s="308">
        <v>67</v>
      </c>
      <c r="K55" s="307">
        <v>37</v>
      </c>
      <c r="L55" s="308">
        <v>8</v>
      </c>
      <c r="M55" s="307">
        <v>12</v>
      </c>
      <c r="N55" s="308">
        <v>7</v>
      </c>
      <c r="O55" s="307">
        <v>6</v>
      </c>
      <c r="P55" s="308">
        <v>5</v>
      </c>
      <c r="Q55" s="194">
        <v>12</v>
      </c>
      <c r="R55" s="195">
        <v>4</v>
      </c>
      <c r="S55" s="192">
        <f t="shared" si="0"/>
        <v>4167</v>
      </c>
    </row>
    <row r="56" spans="1:19" ht="10" customHeight="1" x14ac:dyDescent="0.25">
      <c r="A56" s="37"/>
      <c r="B56" s="38">
        <v>57</v>
      </c>
      <c r="C56" s="38"/>
      <c r="D56" s="38"/>
      <c r="E56" s="309">
        <v>1495</v>
      </c>
      <c r="F56" s="190">
        <v>654</v>
      </c>
      <c r="G56" s="309">
        <v>1086</v>
      </c>
      <c r="H56" s="310">
        <v>479</v>
      </c>
      <c r="I56" s="309">
        <v>120</v>
      </c>
      <c r="J56" s="310">
        <v>70</v>
      </c>
      <c r="K56" s="309">
        <v>33</v>
      </c>
      <c r="L56" s="310">
        <v>15</v>
      </c>
      <c r="M56" s="309">
        <v>21</v>
      </c>
      <c r="N56" s="310">
        <v>8</v>
      </c>
      <c r="O56" s="309">
        <v>3</v>
      </c>
      <c r="P56" s="310">
        <v>3</v>
      </c>
      <c r="Q56" s="190">
        <v>8</v>
      </c>
      <c r="R56" s="191">
        <v>5</v>
      </c>
      <c r="S56" s="188">
        <f t="shared" si="0"/>
        <v>4000</v>
      </c>
    </row>
    <row r="57" spans="1:19" ht="10" customHeight="1" x14ac:dyDescent="0.25">
      <c r="A57" s="40"/>
      <c r="B57" s="24">
        <v>58</v>
      </c>
      <c r="C57" s="24"/>
      <c r="D57" s="24"/>
      <c r="E57" s="307">
        <v>1507</v>
      </c>
      <c r="F57" s="194">
        <v>701</v>
      </c>
      <c r="G57" s="307">
        <v>1111</v>
      </c>
      <c r="H57" s="308">
        <v>528</v>
      </c>
      <c r="I57" s="307">
        <v>132</v>
      </c>
      <c r="J57" s="308">
        <v>65</v>
      </c>
      <c r="K57" s="307">
        <v>38</v>
      </c>
      <c r="L57" s="308">
        <v>17</v>
      </c>
      <c r="M57" s="307">
        <v>22</v>
      </c>
      <c r="N57" s="308">
        <v>15</v>
      </c>
      <c r="O57" s="307">
        <v>6</v>
      </c>
      <c r="P57" s="308">
        <v>1</v>
      </c>
      <c r="Q57" s="194">
        <v>9</v>
      </c>
      <c r="R57" s="195">
        <v>2</v>
      </c>
      <c r="S57" s="192">
        <f t="shared" si="0"/>
        <v>4154</v>
      </c>
    </row>
    <row r="58" spans="1:19" ht="10" customHeight="1" x14ac:dyDescent="0.25">
      <c r="A58" s="37"/>
      <c r="B58" s="38">
        <v>59</v>
      </c>
      <c r="C58" s="38"/>
      <c r="D58" s="38"/>
      <c r="E58" s="309">
        <v>1689</v>
      </c>
      <c r="F58" s="190">
        <v>707</v>
      </c>
      <c r="G58" s="309">
        <v>1238</v>
      </c>
      <c r="H58" s="310">
        <v>554</v>
      </c>
      <c r="I58" s="309">
        <v>148</v>
      </c>
      <c r="J58" s="310">
        <v>73</v>
      </c>
      <c r="K58" s="309">
        <v>42</v>
      </c>
      <c r="L58" s="310">
        <v>10</v>
      </c>
      <c r="M58" s="309">
        <v>24</v>
      </c>
      <c r="N58" s="310">
        <v>11</v>
      </c>
      <c r="O58" s="309">
        <v>5</v>
      </c>
      <c r="P58" s="310">
        <v>2</v>
      </c>
      <c r="Q58" s="190">
        <v>10</v>
      </c>
      <c r="R58" s="191">
        <v>6</v>
      </c>
      <c r="S58" s="188">
        <f t="shared" si="0"/>
        <v>4519</v>
      </c>
    </row>
    <row r="59" spans="1:19" ht="10" customHeight="1" x14ac:dyDescent="0.25">
      <c r="A59" s="40"/>
      <c r="B59" s="24">
        <v>60</v>
      </c>
      <c r="C59" s="24"/>
      <c r="D59" s="24"/>
      <c r="E59" s="307">
        <v>3363</v>
      </c>
      <c r="F59" s="194">
        <v>723</v>
      </c>
      <c r="G59" s="307">
        <v>1575</v>
      </c>
      <c r="H59" s="308">
        <v>577</v>
      </c>
      <c r="I59" s="307">
        <v>197</v>
      </c>
      <c r="J59" s="308">
        <v>85</v>
      </c>
      <c r="K59" s="307">
        <v>72</v>
      </c>
      <c r="L59" s="308">
        <v>16</v>
      </c>
      <c r="M59" s="307">
        <v>42</v>
      </c>
      <c r="N59" s="308">
        <v>8</v>
      </c>
      <c r="O59" s="307">
        <v>10</v>
      </c>
      <c r="P59" s="308">
        <v>4</v>
      </c>
      <c r="Q59" s="194">
        <v>18</v>
      </c>
      <c r="R59" s="195">
        <v>6</v>
      </c>
      <c r="S59" s="192">
        <f t="shared" si="0"/>
        <v>6696</v>
      </c>
    </row>
    <row r="60" spans="1:19" ht="10" customHeight="1" x14ac:dyDescent="0.25">
      <c r="A60" s="37"/>
      <c r="B60" s="38">
        <v>61</v>
      </c>
      <c r="C60" s="38"/>
      <c r="D60" s="38"/>
      <c r="E60" s="309">
        <v>1732</v>
      </c>
      <c r="F60" s="190">
        <v>775</v>
      </c>
      <c r="G60" s="309">
        <v>1182</v>
      </c>
      <c r="H60" s="310">
        <v>597</v>
      </c>
      <c r="I60" s="309">
        <v>126</v>
      </c>
      <c r="J60" s="310">
        <v>76</v>
      </c>
      <c r="K60" s="309">
        <v>44</v>
      </c>
      <c r="L60" s="310">
        <v>21</v>
      </c>
      <c r="M60" s="309">
        <v>27</v>
      </c>
      <c r="N60" s="310">
        <v>6</v>
      </c>
      <c r="O60" s="309">
        <v>4</v>
      </c>
      <c r="P60" s="310">
        <v>2</v>
      </c>
      <c r="Q60" s="190">
        <v>11</v>
      </c>
      <c r="R60" s="191">
        <v>5</v>
      </c>
      <c r="S60" s="188">
        <f t="shared" si="0"/>
        <v>4608</v>
      </c>
    </row>
    <row r="61" spans="1:19" ht="10" customHeight="1" x14ac:dyDescent="0.25">
      <c r="A61" s="40"/>
      <c r="B61" s="24">
        <v>62</v>
      </c>
      <c r="C61" s="24"/>
      <c r="D61" s="24"/>
      <c r="E61" s="307">
        <v>1594</v>
      </c>
      <c r="F61" s="194">
        <v>883</v>
      </c>
      <c r="G61" s="307">
        <v>1249</v>
      </c>
      <c r="H61" s="308">
        <v>584</v>
      </c>
      <c r="I61" s="307">
        <v>137</v>
      </c>
      <c r="J61" s="308">
        <v>73</v>
      </c>
      <c r="K61" s="307">
        <v>38</v>
      </c>
      <c r="L61" s="308">
        <v>25</v>
      </c>
      <c r="M61" s="307">
        <v>14</v>
      </c>
      <c r="N61" s="308">
        <v>3</v>
      </c>
      <c r="O61" s="307">
        <v>6</v>
      </c>
      <c r="P61" s="308">
        <v>5</v>
      </c>
      <c r="Q61" s="194">
        <v>22</v>
      </c>
      <c r="R61" s="195">
        <v>5</v>
      </c>
      <c r="S61" s="192">
        <f t="shared" si="0"/>
        <v>4638</v>
      </c>
    </row>
    <row r="62" spans="1:19" ht="10" customHeight="1" x14ac:dyDescent="0.25">
      <c r="A62" s="37"/>
      <c r="B62" s="38">
        <v>63</v>
      </c>
      <c r="C62" s="38"/>
      <c r="D62" s="38"/>
      <c r="E62" s="309">
        <v>5984</v>
      </c>
      <c r="F62" s="190">
        <v>1155</v>
      </c>
      <c r="G62" s="309">
        <v>1317</v>
      </c>
      <c r="H62" s="310">
        <v>549</v>
      </c>
      <c r="I62" s="309">
        <v>212</v>
      </c>
      <c r="J62" s="310">
        <v>78</v>
      </c>
      <c r="K62" s="309">
        <v>49</v>
      </c>
      <c r="L62" s="310">
        <v>9</v>
      </c>
      <c r="M62" s="309">
        <v>22</v>
      </c>
      <c r="N62" s="310">
        <v>6</v>
      </c>
      <c r="O62" s="309">
        <v>11</v>
      </c>
      <c r="P62" s="310">
        <v>1</v>
      </c>
      <c r="Q62" s="190">
        <v>19</v>
      </c>
      <c r="R62" s="191">
        <v>6</v>
      </c>
      <c r="S62" s="188">
        <f t="shared" si="0"/>
        <v>9418</v>
      </c>
    </row>
    <row r="63" spans="1:19" ht="10" customHeight="1" x14ac:dyDescent="0.25">
      <c r="A63" s="40"/>
      <c r="B63" s="24">
        <v>64</v>
      </c>
      <c r="C63" s="24"/>
      <c r="D63" s="24"/>
      <c r="E63" s="307">
        <v>1789</v>
      </c>
      <c r="F63" s="194">
        <v>697</v>
      </c>
      <c r="G63" s="307">
        <v>1317</v>
      </c>
      <c r="H63" s="308">
        <v>627</v>
      </c>
      <c r="I63" s="307">
        <v>200</v>
      </c>
      <c r="J63" s="308">
        <v>90</v>
      </c>
      <c r="K63" s="307">
        <v>56</v>
      </c>
      <c r="L63" s="308">
        <v>23</v>
      </c>
      <c r="M63" s="307">
        <v>19</v>
      </c>
      <c r="N63" s="308">
        <v>10</v>
      </c>
      <c r="O63" s="307">
        <v>2</v>
      </c>
      <c r="P63" s="308">
        <v>1</v>
      </c>
      <c r="Q63" s="194">
        <v>21</v>
      </c>
      <c r="R63" s="195">
        <v>8</v>
      </c>
      <c r="S63" s="192">
        <f t="shared" si="0"/>
        <v>4860</v>
      </c>
    </row>
    <row r="64" spans="1:19" ht="10" customHeight="1" x14ac:dyDescent="0.25">
      <c r="A64" s="37"/>
      <c r="B64" s="38">
        <v>65</v>
      </c>
      <c r="C64" s="38"/>
      <c r="D64" s="38"/>
      <c r="E64" s="309">
        <v>1885</v>
      </c>
      <c r="F64" s="190">
        <v>641</v>
      </c>
      <c r="G64" s="309">
        <v>1401</v>
      </c>
      <c r="H64" s="310">
        <v>554</v>
      </c>
      <c r="I64" s="309">
        <v>192</v>
      </c>
      <c r="J64" s="310">
        <v>82</v>
      </c>
      <c r="K64" s="309">
        <v>61</v>
      </c>
      <c r="L64" s="310">
        <v>26</v>
      </c>
      <c r="M64" s="309">
        <v>23</v>
      </c>
      <c r="N64" s="310">
        <v>16</v>
      </c>
      <c r="O64" s="309">
        <v>4</v>
      </c>
      <c r="P64" s="310">
        <v>3</v>
      </c>
      <c r="Q64" s="190">
        <v>13</v>
      </c>
      <c r="R64" s="191">
        <v>4</v>
      </c>
      <c r="S64" s="188">
        <f t="shared" si="0"/>
        <v>4905</v>
      </c>
    </row>
    <row r="65" spans="1:19" ht="10" customHeight="1" x14ac:dyDescent="0.25">
      <c r="A65" s="40"/>
      <c r="B65" s="24">
        <v>66</v>
      </c>
      <c r="C65" s="24"/>
      <c r="D65" s="24"/>
      <c r="E65" s="307">
        <v>1758</v>
      </c>
      <c r="F65" s="194">
        <v>680</v>
      </c>
      <c r="G65" s="307">
        <v>1373</v>
      </c>
      <c r="H65" s="308">
        <v>621</v>
      </c>
      <c r="I65" s="307">
        <v>206</v>
      </c>
      <c r="J65" s="308">
        <v>79</v>
      </c>
      <c r="K65" s="307">
        <v>48</v>
      </c>
      <c r="L65" s="308">
        <v>21</v>
      </c>
      <c r="M65" s="307">
        <v>18</v>
      </c>
      <c r="N65" s="308">
        <v>11</v>
      </c>
      <c r="O65" s="307">
        <v>8</v>
      </c>
      <c r="P65" s="308">
        <v>3</v>
      </c>
      <c r="Q65" s="194">
        <v>18</v>
      </c>
      <c r="R65" s="195">
        <v>5</v>
      </c>
      <c r="S65" s="192">
        <f t="shared" si="0"/>
        <v>4849</v>
      </c>
    </row>
    <row r="66" spans="1:19" ht="10" customHeight="1" thickBot="1" x14ac:dyDescent="0.3">
      <c r="A66" s="41"/>
      <c r="B66" s="42">
        <v>67</v>
      </c>
      <c r="C66" s="42"/>
      <c r="D66" s="42"/>
      <c r="E66" s="313">
        <v>1714</v>
      </c>
      <c r="F66" s="228">
        <v>603</v>
      </c>
      <c r="G66" s="313">
        <v>1452</v>
      </c>
      <c r="H66" s="338">
        <v>559</v>
      </c>
      <c r="I66" s="313">
        <v>211</v>
      </c>
      <c r="J66" s="338">
        <v>77</v>
      </c>
      <c r="K66" s="313">
        <v>63</v>
      </c>
      <c r="L66" s="338">
        <v>16</v>
      </c>
      <c r="M66" s="313">
        <v>21</v>
      </c>
      <c r="N66" s="338">
        <v>6</v>
      </c>
      <c r="O66" s="313">
        <v>3</v>
      </c>
      <c r="P66" s="338">
        <v>1</v>
      </c>
      <c r="Q66" s="228">
        <v>15</v>
      </c>
      <c r="R66" s="227">
        <v>3</v>
      </c>
      <c r="S66" s="230">
        <f t="shared" si="0"/>
        <v>4744</v>
      </c>
    </row>
    <row r="67" spans="1:19" ht="10" customHeight="1" x14ac:dyDescent="0.25">
      <c r="A67" s="40"/>
      <c r="B67" s="24">
        <v>68</v>
      </c>
      <c r="C67" s="24"/>
      <c r="D67" s="24"/>
      <c r="E67" s="307">
        <v>1666</v>
      </c>
      <c r="F67" s="194">
        <v>618</v>
      </c>
      <c r="G67" s="307">
        <v>1309</v>
      </c>
      <c r="H67" s="308">
        <v>549</v>
      </c>
      <c r="I67" s="307">
        <v>191</v>
      </c>
      <c r="J67" s="308">
        <v>84</v>
      </c>
      <c r="K67" s="307">
        <v>49</v>
      </c>
      <c r="L67" s="308">
        <v>19</v>
      </c>
      <c r="M67" s="307">
        <v>19</v>
      </c>
      <c r="N67" s="308">
        <v>8</v>
      </c>
      <c r="O67" s="307">
        <v>5</v>
      </c>
      <c r="P67" s="308">
        <v>3</v>
      </c>
      <c r="Q67" s="194">
        <v>18</v>
      </c>
      <c r="R67" s="195">
        <v>5</v>
      </c>
      <c r="S67" s="192">
        <f t="shared" si="0"/>
        <v>4543</v>
      </c>
    </row>
    <row r="68" spans="1:19" ht="10" customHeight="1" x14ac:dyDescent="0.25">
      <c r="A68" s="37"/>
      <c r="B68" s="38">
        <v>69</v>
      </c>
      <c r="C68" s="38"/>
      <c r="D68" s="38"/>
      <c r="E68" s="309">
        <v>1616</v>
      </c>
      <c r="F68" s="190">
        <v>668</v>
      </c>
      <c r="G68" s="309">
        <v>1371</v>
      </c>
      <c r="H68" s="310">
        <v>521</v>
      </c>
      <c r="I68" s="309">
        <v>156</v>
      </c>
      <c r="J68" s="310">
        <v>87</v>
      </c>
      <c r="K68" s="309">
        <v>38</v>
      </c>
      <c r="L68" s="310">
        <v>20</v>
      </c>
      <c r="M68" s="309">
        <v>20</v>
      </c>
      <c r="N68" s="310">
        <v>6</v>
      </c>
      <c r="O68" s="309">
        <v>2</v>
      </c>
      <c r="P68" s="310">
        <v>2</v>
      </c>
      <c r="Q68" s="190">
        <v>15</v>
      </c>
      <c r="R68" s="191">
        <v>5</v>
      </c>
      <c r="S68" s="188">
        <f t="shared" si="0"/>
        <v>4527</v>
      </c>
    </row>
    <row r="69" spans="1:19" ht="10" customHeight="1" x14ac:dyDescent="0.25">
      <c r="A69" s="40"/>
      <c r="B69" s="24">
        <v>70</v>
      </c>
      <c r="C69" s="24"/>
      <c r="D69" s="24"/>
      <c r="E69" s="307">
        <v>1666</v>
      </c>
      <c r="F69" s="194">
        <v>508</v>
      </c>
      <c r="G69" s="307">
        <v>1310</v>
      </c>
      <c r="H69" s="308">
        <v>499</v>
      </c>
      <c r="I69" s="307">
        <v>172</v>
      </c>
      <c r="J69" s="308">
        <v>73</v>
      </c>
      <c r="K69" s="307">
        <v>66</v>
      </c>
      <c r="L69" s="308">
        <v>24</v>
      </c>
      <c r="M69" s="307">
        <v>11</v>
      </c>
      <c r="N69" s="308">
        <v>12</v>
      </c>
      <c r="O69" s="307">
        <v>8</v>
      </c>
      <c r="P69" s="308">
        <v>5</v>
      </c>
      <c r="Q69" s="194">
        <v>7</v>
      </c>
      <c r="R69" s="195">
        <v>6</v>
      </c>
      <c r="S69" s="192">
        <f t="shared" si="0"/>
        <v>4367</v>
      </c>
    </row>
    <row r="70" spans="1:19" ht="10" customHeight="1" x14ac:dyDescent="0.25">
      <c r="A70" s="37"/>
      <c r="B70" s="38">
        <v>71</v>
      </c>
      <c r="C70" s="38"/>
      <c r="D70" s="38"/>
      <c r="E70" s="309">
        <v>1460</v>
      </c>
      <c r="F70" s="190">
        <v>531</v>
      </c>
      <c r="G70" s="309">
        <v>1212</v>
      </c>
      <c r="H70" s="310">
        <v>439</v>
      </c>
      <c r="I70" s="309">
        <v>169</v>
      </c>
      <c r="J70" s="310">
        <v>68</v>
      </c>
      <c r="K70" s="309">
        <v>47</v>
      </c>
      <c r="L70" s="310">
        <v>22</v>
      </c>
      <c r="M70" s="309">
        <v>29</v>
      </c>
      <c r="N70" s="310">
        <v>8</v>
      </c>
      <c r="O70" s="309">
        <v>4</v>
      </c>
      <c r="P70" s="310">
        <v>2</v>
      </c>
      <c r="Q70" s="190">
        <v>16</v>
      </c>
      <c r="R70" s="191">
        <v>2</v>
      </c>
      <c r="S70" s="188">
        <f t="shared" si="0"/>
        <v>4009</v>
      </c>
    </row>
    <row r="71" spans="1:19" ht="10" customHeight="1" x14ac:dyDescent="0.25">
      <c r="A71" s="40"/>
      <c r="B71" s="24">
        <v>72</v>
      </c>
      <c r="C71" s="24"/>
      <c r="D71" s="24"/>
      <c r="E71" s="307">
        <v>1398</v>
      </c>
      <c r="F71" s="194">
        <v>500</v>
      </c>
      <c r="G71" s="307">
        <v>1104</v>
      </c>
      <c r="H71" s="308">
        <v>483</v>
      </c>
      <c r="I71" s="307">
        <v>167</v>
      </c>
      <c r="J71" s="308">
        <v>67</v>
      </c>
      <c r="K71" s="307">
        <v>51</v>
      </c>
      <c r="L71" s="308">
        <v>19</v>
      </c>
      <c r="M71" s="307">
        <v>15</v>
      </c>
      <c r="N71" s="308">
        <v>13</v>
      </c>
      <c r="O71" s="307">
        <v>4</v>
      </c>
      <c r="P71" s="308">
        <v>1</v>
      </c>
      <c r="Q71" s="194">
        <v>6</v>
      </c>
      <c r="R71" s="195">
        <v>9</v>
      </c>
      <c r="S71" s="192">
        <f t="shared" si="0"/>
        <v>3837</v>
      </c>
    </row>
    <row r="72" spans="1:19" ht="10" customHeight="1" x14ac:dyDescent="0.25">
      <c r="A72" s="37"/>
      <c r="B72" s="38">
        <v>73</v>
      </c>
      <c r="C72" s="38"/>
      <c r="D72" s="38"/>
      <c r="E72" s="309">
        <v>1263</v>
      </c>
      <c r="F72" s="190">
        <v>510</v>
      </c>
      <c r="G72" s="309">
        <v>1040</v>
      </c>
      <c r="H72" s="310">
        <v>454</v>
      </c>
      <c r="I72" s="309">
        <v>130</v>
      </c>
      <c r="J72" s="310">
        <v>39</v>
      </c>
      <c r="K72" s="309">
        <v>56</v>
      </c>
      <c r="L72" s="310">
        <v>18</v>
      </c>
      <c r="M72" s="309">
        <v>31</v>
      </c>
      <c r="N72" s="310">
        <v>13</v>
      </c>
      <c r="O72" s="309">
        <v>7</v>
      </c>
      <c r="P72" s="310">
        <v>3</v>
      </c>
      <c r="Q72" s="190">
        <v>10</v>
      </c>
      <c r="R72" s="191">
        <v>3</v>
      </c>
      <c r="S72" s="188">
        <f t="shared" si="0"/>
        <v>3577</v>
      </c>
    </row>
    <row r="73" spans="1:19" ht="10" customHeight="1" x14ac:dyDescent="0.25">
      <c r="A73" s="40"/>
      <c r="B73" s="24">
        <v>74</v>
      </c>
      <c r="C73" s="24"/>
      <c r="D73" s="24"/>
      <c r="E73" s="307">
        <v>1223</v>
      </c>
      <c r="F73" s="194">
        <v>401</v>
      </c>
      <c r="G73" s="307">
        <v>911</v>
      </c>
      <c r="H73" s="308">
        <v>373</v>
      </c>
      <c r="I73" s="307">
        <v>105</v>
      </c>
      <c r="J73" s="308">
        <v>47</v>
      </c>
      <c r="K73" s="307">
        <v>23</v>
      </c>
      <c r="L73" s="308">
        <v>19</v>
      </c>
      <c r="M73" s="307">
        <v>26</v>
      </c>
      <c r="N73" s="308">
        <v>6</v>
      </c>
      <c r="O73" s="307">
        <v>5</v>
      </c>
      <c r="P73" s="308">
        <v>3</v>
      </c>
      <c r="Q73" s="194">
        <v>9</v>
      </c>
      <c r="R73" s="195">
        <v>5</v>
      </c>
      <c r="S73" s="192">
        <f t="shared" si="0"/>
        <v>3156</v>
      </c>
    </row>
    <row r="74" spans="1:19" ht="10" customHeight="1" x14ac:dyDescent="0.25">
      <c r="A74" s="37"/>
      <c r="B74" s="38">
        <v>75</v>
      </c>
      <c r="C74" s="38"/>
      <c r="D74" s="38"/>
      <c r="E74" s="309">
        <v>1108</v>
      </c>
      <c r="F74" s="190">
        <v>386</v>
      </c>
      <c r="G74" s="309">
        <v>873</v>
      </c>
      <c r="H74" s="310">
        <v>328</v>
      </c>
      <c r="I74" s="309">
        <v>99</v>
      </c>
      <c r="J74" s="310">
        <v>32</v>
      </c>
      <c r="K74" s="309">
        <v>25</v>
      </c>
      <c r="L74" s="310">
        <v>20</v>
      </c>
      <c r="M74" s="309">
        <v>5</v>
      </c>
      <c r="N74" s="310">
        <v>8</v>
      </c>
      <c r="O74" s="309">
        <v>4</v>
      </c>
      <c r="P74" s="310">
        <v>3</v>
      </c>
      <c r="Q74" s="190">
        <v>2</v>
      </c>
      <c r="R74" s="191">
        <v>3</v>
      </c>
      <c r="S74" s="188">
        <f t="shared" si="0"/>
        <v>2896</v>
      </c>
    </row>
    <row r="75" spans="1:19" ht="10" customHeight="1" x14ac:dyDescent="0.25">
      <c r="A75" s="40"/>
      <c r="B75" s="24">
        <v>76</v>
      </c>
      <c r="C75" s="24"/>
      <c r="D75" s="24"/>
      <c r="E75" s="307">
        <v>961</v>
      </c>
      <c r="F75" s="194">
        <v>280</v>
      </c>
      <c r="G75" s="307">
        <v>751</v>
      </c>
      <c r="H75" s="308">
        <v>283</v>
      </c>
      <c r="I75" s="307">
        <v>77</v>
      </c>
      <c r="J75" s="308">
        <v>31</v>
      </c>
      <c r="K75" s="307">
        <v>6</v>
      </c>
      <c r="L75" s="308">
        <v>2</v>
      </c>
      <c r="M75" s="307">
        <v>5</v>
      </c>
      <c r="N75" s="308">
        <v>2</v>
      </c>
      <c r="O75" s="307">
        <v>1</v>
      </c>
      <c r="P75" s="308">
        <v>0</v>
      </c>
      <c r="Q75" s="194">
        <v>11</v>
      </c>
      <c r="R75" s="195">
        <v>3</v>
      </c>
      <c r="S75" s="192">
        <f t="shared" si="0"/>
        <v>2413</v>
      </c>
    </row>
    <row r="76" spans="1:19" ht="10" customHeight="1" x14ac:dyDescent="0.25">
      <c r="A76" s="37"/>
      <c r="B76" s="38">
        <v>77</v>
      </c>
      <c r="C76" s="38"/>
      <c r="D76" s="38"/>
      <c r="E76" s="309">
        <v>799</v>
      </c>
      <c r="F76" s="190">
        <v>285</v>
      </c>
      <c r="G76" s="309">
        <v>694</v>
      </c>
      <c r="H76" s="310">
        <v>236</v>
      </c>
      <c r="I76" s="309">
        <v>71</v>
      </c>
      <c r="J76" s="310">
        <v>24</v>
      </c>
      <c r="K76" s="309">
        <v>9</v>
      </c>
      <c r="L76" s="310">
        <v>5</v>
      </c>
      <c r="M76" s="309">
        <v>1</v>
      </c>
      <c r="N76" s="310">
        <v>2</v>
      </c>
      <c r="O76" s="309">
        <v>1</v>
      </c>
      <c r="P76" s="310">
        <v>0</v>
      </c>
      <c r="Q76" s="190">
        <v>6</v>
      </c>
      <c r="R76" s="191">
        <v>2</v>
      </c>
      <c r="S76" s="188">
        <f t="shared" si="0"/>
        <v>2135</v>
      </c>
    </row>
    <row r="77" spans="1:19" ht="10" customHeight="1" x14ac:dyDescent="0.25">
      <c r="A77" s="40"/>
      <c r="B77" s="24">
        <v>78</v>
      </c>
      <c r="C77" s="24"/>
      <c r="D77" s="24"/>
      <c r="E77" s="307">
        <v>787</v>
      </c>
      <c r="F77" s="194">
        <v>213</v>
      </c>
      <c r="G77" s="307">
        <v>602</v>
      </c>
      <c r="H77" s="308">
        <v>229</v>
      </c>
      <c r="I77" s="307">
        <v>63</v>
      </c>
      <c r="J77" s="308">
        <v>22</v>
      </c>
      <c r="K77" s="307">
        <v>8</v>
      </c>
      <c r="L77" s="308">
        <v>5</v>
      </c>
      <c r="M77" s="307">
        <v>2</v>
      </c>
      <c r="N77" s="308">
        <v>1</v>
      </c>
      <c r="O77" s="307">
        <v>0</v>
      </c>
      <c r="P77" s="308">
        <v>1</v>
      </c>
      <c r="Q77" s="194">
        <v>6</v>
      </c>
      <c r="R77" s="195">
        <v>1</v>
      </c>
      <c r="S77" s="192">
        <f t="shared" si="0"/>
        <v>1940</v>
      </c>
    </row>
    <row r="78" spans="1:19" ht="10" customHeight="1" x14ac:dyDescent="0.25">
      <c r="A78" s="37"/>
      <c r="B78" s="38">
        <v>79</v>
      </c>
      <c r="C78" s="38"/>
      <c r="D78" s="38"/>
      <c r="E78" s="309">
        <v>641</v>
      </c>
      <c r="F78" s="190">
        <v>229</v>
      </c>
      <c r="G78" s="309">
        <v>452</v>
      </c>
      <c r="H78" s="310">
        <v>209</v>
      </c>
      <c r="I78" s="309">
        <v>34</v>
      </c>
      <c r="J78" s="310">
        <v>13</v>
      </c>
      <c r="K78" s="309">
        <v>5</v>
      </c>
      <c r="L78" s="310">
        <v>1</v>
      </c>
      <c r="M78" s="309">
        <v>1</v>
      </c>
      <c r="N78" s="310">
        <v>0</v>
      </c>
      <c r="O78" s="309">
        <v>2</v>
      </c>
      <c r="P78" s="310">
        <v>0</v>
      </c>
      <c r="Q78" s="190">
        <v>3</v>
      </c>
      <c r="R78" s="191">
        <v>4</v>
      </c>
      <c r="S78" s="188">
        <f t="shared" ref="S78:S99" si="1">SUM(E78:R78)</f>
        <v>1594</v>
      </c>
    </row>
    <row r="79" spans="1:19" ht="10" customHeight="1" x14ac:dyDescent="0.25">
      <c r="A79" s="40"/>
      <c r="B79" s="24">
        <v>80</v>
      </c>
      <c r="C79" s="24"/>
      <c r="D79" s="24"/>
      <c r="E79" s="307">
        <v>595</v>
      </c>
      <c r="F79" s="194">
        <v>211</v>
      </c>
      <c r="G79" s="307">
        <v>527</v>
      </c>
      <c r="H79" s="308">
        <v>206</v>
      </c>
      <c r="I79" s="307">
        <v>42</v>
      </c>
      <c r="J79" s="308">
        <v>12</v>
      </c>
      <c r="K79" s="307">
        <v>2</v>
      </c>
      <c r="L79" s="308">
        <v>2</v>
      </c>
      <c r="M79" s="307">
        <v>1</v>
      </c>
      <c r="N79" s="308">
        <v>1</v>
      </c>
      <c r="O79" s="307">
        <v>1</v>
      </c>
      <c r="P79" s="308">
        <v>0</v>
      </c>
      <c r="Q79" s="194">
        <v>5</v>
      </c>
      <c r="R79" s="195">
        <v>1</v>
      </c>
      <c r="S79" s="192">
        <f t="shared" si="1"/>
        <v>1606</v>
      </c>
    </row>
    <row r="80" spans="1:19" ht="10" customHeight="1" x14ac:dyDescent="0.25">
      <c r="A80" s="37"/>
      <c r="B80" s="38">
        <v>81</v>
      </c>
      <c r="C80" s="38"/>
      <c r="D80" s="38"/>
      <c r="E80" s="309">
        <v>490</v>
      </c>
      <c r="F80" s="190">
        <v>178</v>
      </c>
      <c r="G80" s="309">
        <v>428</v>
      </c>
      <c r="H80" s="310">
        <v>172</v>
      </c>
      <c r="I80" s="309">
        <v>23</v>
      </c>
      <c r="J80" s="310">
        <v>9</v>
      </c>
      <c r="K80" s="309">
        <v>5</v>
      </c>
      <c r="L80" s="310">
        <v>2</v>
      </c>
      <c r="M80" s="309">
        <v>770</v>
      </c>
      <c r="N80" s="310">
        <v>0</v>
      </c>
      <c r="O80" s="309">
        <v>0</v>
      </c>
      <c r="P80" s="310">
        <v>0</v>
      </c>
      <c r="Q80" s="190">
        <v>3</v>
      </c>
      <c r="R80" s="191">
        <v>2</v>
      </c>
      <c r="S80" s="188">
        <f t="shared" si="1"/>
        <v>2082</v>
      </c>
    </row>
    <row r="81" spans="1:19" ht="10" customHeight="1" x14ac:dyDescent="0.25">
      <c r="A81" s="40"/>
      <c r="B81" s="24">
        <v>82</v>
      </c>
      <c r="C81" s="24"/>
      <c r="D81" s="24"/>
      <c r="E81" s="307">
        <v>499</v>
      </c>
      <c r="F81" s="194">
        <v>176</v>
      </c>
      <c r="G81" s="307">
        <v>375</v>
      </c>
      <c r="H81" s="308">
        <v>153</v>
      </c>
      <c r="I81" s="307">
        <v>29</v>
      </c>
      <c r="J81" s="308">
        <v>12</v>
      </c>
      <c r="K81" s="307">
        <v>3</v>
      </c>
      <c r="L81" s="308">
        <v>1</v>
      </c>
      <c r="M81" s="307">
        <v>1245</v>
      </c>
      <c r="N81" s="308">
        <v>1</v>
      </c>
      <c r="O81" s="307">
        <v>1</v>
      </c>
      <c r="P81" s="308">
        <v>0</v>
      </c>
      <c r="Q81" s="194">
        <v>5</v>
      </c>
      <c r="R81" s="195">
        <v>2</v>
      </c>
      <c r="S81" s="192">
        <f t="shared" si="1"/>
        <v>2502</v>
      </c>
    </row>
    <row r="82" spans="1:19" ht="10" customHeight="1" x14ac:dyDescent="0.25">
      <c r="A82" s="37"/>
      <c r="B82" s="38">
        <v>83</v>
      </c>
      <c r="C82" s="38"/>
      <c r="D82" s="38"/>
      <c r="E82" s="309">
        <v>401</v>
      </c>
      <c r="F82" s="190">
        <v>142</v>
      </c>
      <c r="G82" s="309">
        <v>319</v>
      </c>
      <c r="H82" s="310">
        <v>159</v>
      </c>
      <c r="I82" s="309">
        <v>35</v>
      </c>
      <c r="J82" s="310">
        <v>13</v>
      </c>
      <c r="K82" s="309">
        <v>5</v>
      </c>
      <c r="L82" s="310">
        <v>4</v>
      </c>
      <c r="M82" s="309">
        <v>2</v>
      </c>
      <c r="N82" s="310">
        <v>0</v>
      </c>
      <c r="O82" s="309">
        <v>1</v>
      </c>
      <c r="P82" s="310">
        <v>0</v>
      </c>
      <c r="Q82" s="190">
        <v>4</v>
      </c>
      <c r="R82" s="191">
        <v>1</v>
      </c>
      <c r="S82" s="188">
        <f t="shared" si="1"/>
        <v>1086</v>
      </c>
    </row>
    <row r="83" spans="1:19" ht="10" customHeight="1" x14ac:dyDescent="0.25">
      <c r="A83" s="40"/>
      <c r="B83" s="24">
        <v>84</v>
      </c>
      <c r="C83" s="24"/>
      <c r="D83" s="24"/>
      <c r="E83" s="307">
        <v>410</v>
      </c>
      <c r="F83" s="194">
        <v>144</v>
      </c>
      <c r="G83" s="307">
        <v>295</v>
      </c>
      <c r="H83" s="308">
        <v>115</v>
      </c>
      <c r="I83" s="307">
        <v>14</v>
      </c>
      <c r="J83" s="308">
        <v>4</v>
      </c>
      <c r="K83" s="307">
        <v>2</v>
      </c>
      <c r="L83" s="308">
        <v>2</v>
      </c>
      <c r="M83" s="307">
        <v>1</v>
      </c>
      <c r="N83" s="308">
        <v>3</v>
      </c>
      <c r="O83" s="307">
        <v>0</v>
      </c>
      <c r="P83" s="308">
        <v>1</v>
      </c>
      <c r="Q83" s="194">
        <v>5</v>
      </c>
      <c r="R83" s="195">
        <v>2</v>
      </c>
      <c r="S83" s="192">
        <f t="shared" si="1"/>
        <v>998</v>
      </c>
    </row>
    <row r="84" spans="1:19" ht="10" customHeight="1" x14ac:dyDescent="0.25">
      <c r="A84" s="37"/>
      <c r="B84" s="38">
        <v>85</v>
      </c>
      <c r="C84" s="38"/>
      <c r="D84" s="38"/>
      <c r="E84" s="309">
        <v>407</v>
      </c>
      <c r="F84" s="190">
        <v>115</v>
      </c>
      <c r="G84" s="309">
        <v>269</v>
      </c>
      <c r="H84" s="310">
        <v>108</v>
      </c>
      <c r="I84" s="309">
        <v>18</v>
      </c>
      <c r="J84" s="310">
        <v>8</v>
      </c>
      <c r="K84" s="309">
        <v>3</v>
      </c>
      <c r="L84" s="310">
        <v>3</v>
      </c>
      <c r="M84" s="309">
        <v>1</v>
      </c>
      <c r="N84" s="310">
        <v>0</v>
      </c>
      <c r="O84" s="309">
        <v>0</v>
      </c>
      <c r="P84" s="310">
        <v>0</v>
      </c>
      <c r="Q84" s="190">
        <v>4</v>
      </c>
      <c r="R84" s="191">
        <v>2</v>
      </c>
      <c r="S84" s="188">
        <f t="shared" si="1"/>
        <v>938</v>
      </c>
    </row>
    <row r="85" spans="1:19" ht="10" customHeight="1" x14ac:dyDescent="0.25">
      <c r="A85" s="40"/>
      <c r="B85" s="24">
        <v>86</v>
      </c>
      <c r="C85" s="24"/>
      <c r="D85" s="24"/>
      <c r="E85" s="307">
        <v>272</v>
      </c>
      <c r="F85" s="194">
        <v>115</v>
      </c>
      <c r="G85" s="307">
        <v>230</v>
      </c>
      <c r="H85" s="308">
        <v>114</v>
      </c>
      <c r="I85" s="307">
        <v>20</v>
      </c>
      <c r="J85" s="308">
        <v>6</v>
      </c>
      <c r="K85" s="307">
        <v>0</v>
      </c>
      <c r="L85" s="308">
        <v>1</v>
      </c>
      <c r="M85" s="307">
        <v>1</v>
      </c>
      <c r="N85" s="308">
        <v>0</v>
      </c>
      <c r="O85" s="307">
        <v>1</v>
      </c>
      <c r="P85" s="308">
        <v>0</v>
      </c>
      <c r="Q85" s="194">
        <v>2</v>
      </c>
      <c r="R85" s="195">
        <v>1</v>
      </c>
      <c r="S85" s="192">
        <f t="shared" si="1"/>
        <v>763</v>
      </c>
    </row>
    <row r="86" spans="1:19" ht="10" customHeight="1" x14ac:dyDescent="0.25">
      <c r="A86" s="37"/>
      <c r="B86" s="38">
        <v>87</v>
      </c>
      <c r="C86" s="38"/>
      <c r="D86" s="38"/>
      <c r="E86" s="309">
        <v>249</v>
      </c>
      <c r="F86" s="190">
        <v>92</v>
      </c>
      <c r="G86" s="309">
        <v>157</v>
      </c>
      <c r="H86" s="310">
        <v>96</v>
      </c>
      <c r="I86" s="309">
        <v>14</v>
      </c>
      <c r="J86" s="310">
        <v>11</v>
      </c>
      <c r="K86" s="309">
        <v>0</v>
      </c>
      <c r="L86" s="310">
        <v>1</v>
      </c>
      <c r="M86" s="309">
        <v>0</v>
      </c>
      <c r="N86" s="310">
        <v>0</v>
      </c>
      <c r="O86" s="309">
        <v>1</v>
      </c>
      <c r="P86" s="310">
        <v>0</v>
      </c>
      <c r="Q86" s="190">
        <v>6</v>
      </c>
      <c r="R86" s="191">
        <v>0</v>
      </c>
      <c r="S86" s="188">
        <f t="shared" si="1"/>
        <v>627</v>
      </c>
    </row>
    <row r="87" spans="1:19" ht="10" customHeight="1" x14ac:dyDescent="0.25">
      <c r="A87" s="40"/>
      <c r="B87" s="24">
        <v>88</v>
      </c>
      <c r="C87" s="24"/>
      <c r="D87" s="24"/>
      <c r="E87" s="307">
        <v>250</v>
      </c>
      <c r="F87" s="194">
        <v>98</v>
      </c>
      <c r="G87" s="307">
        <v>161</v>
      </c>
      <c r="H87" s="308">
        <v>82</v>
      </c>
      <c r="I87" s="307">
        <v>12</v>
      </c>
      <c r="J87" s="308">
        <v>8</v>
      </c>
      <c r="K87" s="307">
        <v>2</v>
      </c>
      <c r="L87" s="308">
        <v>0</v>
      </c>
      <c r="M87" s="307">
        <v>2</v>
      </c>
      <c r="N87" s="308">
        <v>0</v>
      </c>
      <c r="O87" s="307">
        <v>0</v>
      </c>
      <c r="P87" s="308">
        <v>1</v>
      </c>
      <c r="Q87" s="194">
        <v>2</v>
      </c>
      <c r="R87" s="195">
        <v>2</v>
      </c>
      <c r="S87" s="192">
        <f t="shared" si="1"/>
        <v>620</v>
      </c>
    </row>
    <row r="88" spans="1:19" ht="10" customHeight="1" x14ac:dyDescent="0.25">
      <c r="A88" s="37"/>
      <c r="B88" s="38">
        <v>89</v>
      </c>
      <c r="C88" s="38"/>
      <c r="D88" s="38"/>
      <c r="E88" s="309">
        <v>197</v>
      </c>
      <c r="F88" s="190">
        <v>70</v>
      </c>
      <c r="G88" s="309">
        <v>149</v>
      </c>
      <c r="H88" s="310">
        <v>78</v>
      </c>
      <c r="I88" s="309">
        <v>16</v>
      </c>
      <c r="J88" s="310">
        <v>6</v>
      </c>
      <c r="K88" s="309">
        <v>0</v>
      </c>
      <c r="L88" s="310">
        <v>2</v>
      </c>
      <c r="M88" s="309">
        <v>0</v>
      </c>
      <c r="N88" s="310">
        <v>0</v>
      </c>
      <c r="O88" s="309">
        <v>0</v>
      </c>
      <c r="P88" s="310">
        <v>0</v>
      </c>
      <c r="Q88" s="190">
        <v>2</v>
      </c>
      <c r="R88" s="191">
        <v>1</v>
      </c>
      <c r="S88" s="188">
        <f t="shared" si="1"/>
        <v>521</v>
      </c>
    </row>
    <row r="89" spans="1:19" ht="10" customHeight="1" x14ac:dyDescent="0.25">
      <c r="A89" s="40"/>
      <c r="B89" s="24">
        <v>90</v>
      </c>
      <c r="C89" s="24"/>
      <c r="D89" s="24"/>
      <c r="E89" s="307">
        <v>205</v>
      </c>
      <c r="F89" s="194">
        <v>95</v>
      </c>
      <c r="G89" s="307">
        <v>114</v>
      </c>
      <c r="H89" s="308">
        <v>61</v>
      </c>
      <c r="I89" s="307">
        <v>14</v>
      </c>
      <c r="J89" s="308">
        <v>2</v>
      </c>
      <c r="K89" s="307">
        <v>0</v>
      </c>
      <c r="L89" s="308">
        <v>0</v>
      </c>
      <c r="M89" s="307">
        <v>0</v>
      </c>
      <c r="N89" s="308">
        <v>0</v>
      </c>
      <c r="O89" s="307">
        <v>2</v>
      </c>
      <c r="P89" s="308">
        <v>0</v>
      </c>
      <c r="Q89" s="194">
        <v>5</v>
      </c>
      <c r="R89" s="195">
        <v>1</v>
      </c>
      <c r="S89" s="192">
        <f t="shared" si="1"/>
        <v>499</v>
      </c>
    </row>
    <row r="90" spans="1:19" ht="10" customHeight="1" x14ac:dyDescent="0.25">
      <c r="A90" s="37"/>
      <c r="B90" s="38">
        <v>91</v>
      </c>
      <c r="C90" s="38"/>
      <c r="D90" s="38"/>
      <c r="E90" s="309">
        <v>149</v>
      </c>
      <c r="F90" s="190">
        <v>59</v>
      </c>
      <c r="G90" s="309">
        <v>111</v>
      </c>
      <c r="H90" s="310">
        <v>52</v>
      </c>
      <c r="I90" s="309">
        <v>11</v>
      </c>
      <c r="J90" s="310">
        <v>0</v>
      </c>
      <c r="K90" s="309">
        <v>1</v>
      </c>
      <c r="L90" s="310">
        <v>1</v>
      </c>
      <c r="M90" s="309">
        <v>0</v>
      </c>
      <c r="N90" s="310">
        <v>4</v>
      </c>
      <c r="O90" s="309">
        <v>0</v>
      </c>
      <c r="P90" s="310">
        <v>1</v>
      </c>
      <c r="Q90" s="190">
        <v>4</v>
      </c>
      <c r="R90" s="191">
        <v>2</v>
      </c>
      <c r="S90" s="188">
        <f t="shared" si="1"/>
        <v>395</v>
      </c>
    </row>
    <row r="91" spans="1:19" ht="10" customHeight="1" x14ac:dyDescent="0.25">
      <c r="A91" s="40"/>
      <c r="B91" s="24">
        <v>92</v>
      </c>
      <c r="C91" s="24"/>
      <c r="D91" s="24"/>
      <c r="E91" s="307">
        <v>122</v>
      </c>
      <c r="F91" s="194">
        <v>48</v>
      </c>
      <c r="G91" s="307">
        <v>96</v>
      </c>
      <c r="H91" s="308">
        <v>48</v>
      </c>
      <c r="I91" s="307">
        <v>5</v>
      </c>
      <c r="J91" s="308">
        <v>4</v>
      </c>
      <c r="K91" s="307">
        <v>1</v>
      </c>
      <c r="L91" s="308">
        <v>0</v>
      </c>
      <c r="M91" s="307">
        <v>1</v>
      </c>
      <c r="N91" s="308">
        <v>1</v>
      </c>
      <c r="O91" s="307">
        <v>0</v>
      </c>
      <c r="P91" s="308">
        <v>1</v>
      </c>
      <c r="Q91" s="194">
        <v>3</v>
      </c>
      <c r="R91" s="195">
        <v>0</v>
      </c>
      <c r="S91" s="192">
        <f t="shared" si="1"/>
        <v>330</v>
      </c>
    </row>
    <row r="92" spans="1:19" ht="10" customHeight="1" x14ac:dyDescent="0.25">
      <c r="A92" s="37"/>
      <c r="B92" s="38">
        <v>93</v>
      </c>
      <c r="C92" s="38"/>
      <c r="D92" s="38"/>
      <c r="E92" s="309">
        <v>118</v>
      </c>
      <c r="F92" s="190">
        <v>46</v>
      </c>
      <c r="G92" s="309">
        <v>83</v>
      </c>
      <c r="H92" s="310">
        <v>55</v>
      </c>
      <c r="I92" s="309">
        <v>8</v>
      </c>
      <c r="J92" s="310">
        <v>3</v>
      </c>
      <c r="K92" s="309">
        <v>0</v>
      </c>
      <c r="L92" s="310">
        <v>1</v>
      </c>
      <c r="M92" s="309">
        <v>0</v>
      </c>
      <c r="N92" s="310">
        <v>2</v>
      </c>
      <c r="O92" s="309">
        <v>0</v>
      </c>
      <c r="P92" s="310">
        <v>0</v>
      </c>
      <c r="Q92" s="190">
        <v>4</v>
      </c>
      <c r="R92" s="191">
        <v>0</v>
      </c>
      <c r="S92" s="188">
        <f t="shared" si="1"/>
        <v>320</v>
      </c>
    </row>
    <row r="93" spans="1:19" ht="10" customHeight="1" x14ac:dyDescent="0.25">
      <c r="A93" s="40"/>
      <c r="B93" s="24">
        <v>94</v>
      </c>
      <c r="C93" s="24"/>
      <c r="D93" s="24"/>
      <c r="E93" s="307">
        <v>80</v>
      </c>
      <c r="F93" s="194">
        <v>27</v>
      </c>
      <c r="G93" s="307">
        <v>84</v>
      </c>
      <c r="H93" s="308">
        <v>35</v>
      </c>
      <c r="I93" s="307">
        <v>9</v>
      </c>
      <c r="J93" s="308">
        <v>7</v>
      </c>
      <c r="K93" s="307">
        <v>1</v>
      </c>
      <c r="L93" s="308">
        <v>1</v>
      </c>
      <c r="M93" s="307">
        <v>0</v>
      </c>
      <c r="N93" s="308">
        <v>0</v>
      </c>
      <c r="O93" s="307">
        <v>0</v>
      </c>
      <c r="P93" s="308">
        <v>0</v>
      </c>
      <c r="Q93" s="194">
        <v>2</v>
      </c>
      <c r="R93" s="195">
        <v>0</v>
      </c>
      <c r="S93" s="192">
        <f t="shared" si="1"/>
        <v>246</v>
      </c>
    </row>
    <row r="94" spans="1:19" ht="10" customHeight="1" x14ac:dyDescent="0.25">
      <c r="A94" s="37"/>
      <c r="B94" s="38">
        <v>95</v>
      </c>
      <c r="C94" s="38"/>
      <c r="D94" s="38"/>
      <c r="E94" s="309">
        <v>66</v>
      </c>
      <c r="F94" s="190">
        <v>20</v>
      </c>
      <c r="G94" s="309">
        <v>59</v>
      </c>
      <c r="H94" s="310">
        <v>40</v>
      </c>
      <c r="I94" s="309">
        <v>1</v>
      </c>
      <c r="J94" s="310">
        <v>2</v>
      </c>
      <c r="K94" s="309">
        <v>1</v>
      </c>
      <c r="L94" s="310">
        <v>0</v>
      </c>
      <c r="M94" s="309">
        <v>0</v>
      </c>
      <c r="N94" s="310">
        <v>0</v>
      </c>
      <c r="O94" s="309">
        <v>2</v>
      </c>
      <c r="P94" s="310">
        <v>0</v>
      </c>
      <c r="Q94" s="190">
        <v>2</v>
      </c>
      <c r="R94" s="191">
        <v>0</v>
      </c>
      <c r="S94" s="188">
        <f t="shared" si="1"/>
        <v>193</v>
      </c>
    </row>
    <row r="95" spans="1:19" ht="10" customHeight="1" x14ac:dyDescent="0.25">
      <c r="A95" s="40"/>
      <c r="B95" s="24">
        <v>96</v>
      </c>
      <c r="C95" s="24"/>
      <c r="D95" s="24"/>
      <c r="E95" s="307">
        <v>52</v>
      </c>
      <c r="F95" s="194">
        <v>26</v>
      </c>
      <c r="G95" s="307">
        <v>37</v>
      </c>
      <c r="H95" s="308">
        <v>28</v>
      </c>
      <c r="I95" s="307">
        <v>0</v>
      </c>
      <c r="J95" s="308">
        <v>2</v>
      </c>
      <c r="K95" s="307">
        <v>0</v>
      </c>
      <c r="L95" s="308">
        <v>0</v>
      </c>
      <c r="M95" s="307">
        <v>0</v>
      </c>
      <c r="N95" s="308">
        <v>0</v>
      </c>
      <c r="O95" s="307">
        <v>0</v>
      </c>
      <c r="P95" s="308">
        <v>0</v>
      </c>
      <c r="Q95" s="194">
        <v>3</v>
      </c>
      <c r="R95" s="195">
        <v>0</v>
      </c>
      <c r="S95" s="192">
        <f t="shared" si="1"/>
        <v>148</v>
      </c>
    </row>
    <row r="96" spans="1:19" ht="10" customHeight="1" x14ac:dyDescent="0.25">
      <c r="A96" s="37"/>
      <c r="B96" s="38">
        <v>97</v>
      </c>
      <c r="C96" s="38"/>
      <c r="D96" s="38"/>
      <c r="E96" s="309">
        <v>37</v>
      </c>
      <c r="F96" s="190">
        <v>14</v>
      </c>
      <c r="G96" s="309">
        <v>34</v>
      </c>
      <c r="H96" s="310">
        <v>19</v>
      </c>
      <c r="I96" s="309">
        <v>3</v>
      </c>
      <c r="J96" s="310">
        <v>2</v>
      </c>
      <c r="K96" s="309">
        <v>1</v>
      </c>
      <c r="L96" s="310">
        <v>0</v>
      </c>
      <c r="M96" s="309">
        <v>0</v>
      </c>
      <c r="N96" s="310">
        <v>0</v>
      </c>
      <c r="O96" s="309">
        <v>2</v>
      </c>
      <c r="P96" s="310">
        <v>1</v>
      </c>
      <c r="Q96" s="190">
        <v>0</v>
      </c>
      <c r="R96" s="191">
        <v>1</v>
      </c>
      <c r="S96" s="188">
        <f t="shared" si="1"/>
        <v>114</v>
      </c>
    </row>
    <row r="97" spans="1:19" ht="10" customHeight="1" x14ac:dyDescent="0.25">
      <c r="A97" s="40"/>
      <c r="B97" s="24">
        <v>98</v>
      </c>
      <c r="C97" s="24"/>
      <c r="D97" s="24"/>
      <c r="E97" s="307">
        <v>37</v>
      </c>
      <c r="F97" s="194">
        <v>23</v>
      </c>
      <c r="G97" s="307">
        <v>29</v>
      </c>
      <c r="H97" s="308">
        <v>26</v>
      </c>
      <c r="I97" s="307">
        <v>6</v>
      </c>
      <c r="J97" s="308">
        <v>0</v>
      </c>
      <c r="K97" s="307">
        <v>1</v>
      </c>
      <c r="L97" s="308">
        <v>0</v>
      </c>
      <c r="M97" s="307">
        <v>3180</v>
      </c>
      <c r="N97" s="308">
        <v>0</v>
      </c>
      <c r="O97" s="307">
        <v>0</v>
      </c>
      <c r="P97" s="308">
        <v>0</v>
      </c>
      <c r="Q97" s="194">
        <v>0</v>
      </c>
      <c r="R97" s="195">
        <v>0</v>
      </c>
      <c r="S97" s="192">
        <f t="shared" si="1"/>
        <v>3302</v>
      </c>
    </row>
    <row r="98" spans="1:19" ht="10" customHeight="1" x14ac:dyDescent="0.25">
      <c r="A98" s="37"/>
      <c r="B98" s="38">
        <v>99</v>
      </c>
      <c r="C98" s="38"/>
      <c r="D98" s="38"/>
      <c r="E98" s="309">
        <v>18</v>
      </c>
      <c r="F98" s="190">
        <v>8</v>
      </c>
      <c r="G98" s="309">
        <v>19</v>
      </c>
      <c r="H98" s="310">
        <v>8</v>
      </c>
      <c r="I98" s="309">
        <v>4</v>
      </c>
      <c r="J98" s="310">
        <v>0</v>
      </c>
      <c r="K98" s="309">
        <v>0</v>
      </c>
      <c r="L98" s="310">
        <v>0</v>
      </c>
      <c r="M98" s="309">
        <v>4680</v>
      </c>
      <c r="N98" s="310">
        <v>0</v>
      </c>
      <c r="O98" s="309">
        <v>0</v>
      </c>
      <c r="P98" s="310">
        <v>0</v>
      </c>
      <c r="Q98" s="190">
        <v>0</v>
      </c>
      <c r="R98" s="191">
        <v>0</v>
      </c>
      <c r="S98" s="188">
        <f t="shared" si="1"/>
        <v>4737</v>
      </c>
    </row>
    <row r="99" spans="1:19" ht="11.15" customHeight="1" x14ac:dyDescent="0.25">
      <c r="A99" s="33" t="s">
        <v>53</v>
      </c>
      <c r="B99" s="24" t="s">
        <v>269</v>
      </c>
      <c r="C99" s="34" t="s">
        <v>55</v>
      </c>
      <c r="D99" s="24"/>
      <c r="E99" s="307">
        <v>20</v>
      </c>
      <c r="F99" s="198">
        <v>4</v>
      </c>
      <c r="G99" s="307">
        <v>35</v>
      </c>
      <c r="H99" s="311">
        <v>18</v>
      </c>
      <c r="I99" s="307">
        <v>2</v>
      </c>
      <c r="J99" s="311">
        <v>3</v>
      </c>
      <c r="K99" s="307">
        <v>0</v>
      </c>
      <c r="L99" s="311">
        <v>0</v>
      </c>
      <c r="M99" s="307">
        <v>0</v>
      </c>
      <c r="N99" s="311">
        <v>16753</v>
      </c>
      <c r="O99" s="307">
        <v>0</v>
      </c>
      <c r="P99" s="311">
        <v>1</v>
      </c>
      <c r="Q99" s="198">
        <v>3</v>
      </c>
      <c r="R99" s="197">
        <v>0</v>
      </c>
      <c r="S99" s="192">
        <f t="shared" si="1"/>
        <v>16839</v>
      </c>
    </row>
    <row r="100" spans="1:19" s="23" customFormat="1" ht="11.15" customHeight="1" thickBot="1" x14ac:dyDescent="0.35">
      <c r="A100" s="442" t="s">
        <v>8</v>
      </c>
      <c r="B100" s="404"/>
      <c r="C100" s="404"/>
      <c r="D100" s="404"/>
      <c r="E100" s="444">
        <f>SUM(E14:E99)</f>
        <v>67017</v>
      </c>
      <c r="F100" s="445">
        <f t="shared" ref="F100:R100" si="2">SUM(F14:F99)</f>
        <v>42186</v>
      </c>
      <c r="G100" s="444">
        <f t="shared" si="2"/>
        <v>49113</v>
      </c>
      <c r="H100" s="446">
        <f t="shared" si="2"/>
        <v>26379</v>
      </c>
      <c r="I100" s="444">
        <f t="shared" si="2"/>
        <v>5396</v>
      </c>
      <c r="J100" s="446">
        <f t="shared" si="2"/>
        <v>2404</v>
      </c>
      <c r="K100" s="444">
        <f t="shared" si="2"/>
        <v>1417</v>
      </c>
      <c r="L100" s="446">
        <f t="shared" si="2"/>
        <v>574</v>
      </c>
      <c r="M100" s="444">
        <f t="shared" si="2"/>
        <v>10495</v>
      </c>
      <c r="N100" s="446">
        <f t="shared" si="2"/>
        <v>17007</v>
      </c>
      <c r="O100" s="444">
        <f t="shared" si="2"/>
        <v>176</v>
      </c>
      <c r="P100" s="446">
        <f t="shared" si="2"/>
        <v>74</v>
      </c>
      <c r="Q100" s="439">
        <f t="shared" si="2"/>
        <v>471</v>
      </c>
      <c r="R100" s="440">
        <f t="shared" si="2"/>
        <v>175</v>
      </c>
      <c r="S100" s="441">
        <f>SUM(E100:R100)</f>
        <v>222884</v>
      </c>
    </row>
    <row r="101" spans="1:19" x14ac:dyDescent="0.25">
      <c r="A101" s="44" t="s">
        <v>315</v>
      </c>
      <c r="B101" s="44"/>
      <c r="C101" s="44"/>
      <c r="D101" s="44"/>
      <c r="E101" s="47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</row>
    <row r="102" spans="1:19" ht="11.15" customHeight="1" x14ac:dyDescent="0.25">
      <c r="A102" s="46"/>
      <c r="B102" s="24"/>
      <c r="C102" s="24"/>
      <c r="D102" s="24"/>
    </row>
    <row r="103" spans="1:19" ht="9" customHeight="1" x14ac:dyDescent="0.25">
      <c r="A103" s="24"/>
      <c r="B103" s="24"/>
      <c r="C103" s="24"/>
      <c r="D103" s="24"/>
    </row>
    <row r="104" spans="1:19" ht="9" customHeight="1" x14ac:dyDescent="0.25">
      <c r="A104" s="24"/>
      <c r="B104" s="24"/>
      <c r="C104" s="24"/>
      <c r="D104" s="24"/>
    </row>
    <row r="105" spans="1:19" ht="9" customHeight="1" x14ac:dyDescent="0.25">
      <c r="A105" s="24"/>
      <c r="B105" s="24"/>
      <c r="C105" s="24"/>
      <c r="D105" s="24"/>
    </row>
    <row r="106" spans="1:19" ht="9" customHeight="1" x14ac:dyDescent="0.25">
      <c r="A106" s="24"/>
      <c r="B106" s="24"/>
      <c r="C106" s="24"/>
      <c r="D106" s="24"/>
    </row>
    <row r="107" spans="1:19" ht="9" customHeight="1" x14ac:dyDescent="0.25">
      <c r="A107" s="24"/>
      <c r="B107" s="24"/>
      <c r="C107" s="24"/>
      <c r="D107" s="24"/>
    </row>
    <row r="108" spans="1:19" ht="9" customHeight="1" x14ac:dyDescent="0.25">
      <c r="A108" s="24"/>
      <c r="B108" s="24"/>
      <c r="C108" s="24"/>
      <c r="D108" s="24"/>
    </row>
    <row r="109" spans="1:19" ht="9" customHeight="1" x14ac:dyDescent="0.25">
      <c r="A109" s="24"/>
      <c r="B109" s="24"/>
      <c r="C109" s="24"/>
      <c r="D109" s="24"/>
    </row>
    <row r="110" spans="1:19" ht="11.15" customHeight="1" x14ac:dyDescent="0.25">
      <c r="A110" s="24"/>
      <c r="B110" s="24"/>
      <c r="C110" s="24"/>
      <c r="D110" s="24"/>
    </row>
    <row r="111" spans="1:19" ht="9" customHeight="1" x14ac:dyDescent="0.25">
      <c r="A111" s="24"/>
      <c r="B111" s="24"/>
      <c r="C111" s="24"/>
      <c r="D111" s="24"/>
    </row>
    <row r="112" spans="1:19" ht="9" customHeight="1" x14ac:dyDescent="0.25">
      <c r="A112" s="24"/>
      <c r="B112" s="24"/>
      <c r="C112" s="24"/>
      <c r="D112" s="24"/>
      <c r="G112" s="48"/>
      <c r="I112" s="48"/>
    </row>
    <row r="113" spans="1:19" ht="10" customHeight="1" x14ac:dyDescent="0.25">
      <c r="A113" s="49"/>
      <c r="B113" s="49"/>
      <c r="C113" s="49"/>
      <c r="D113" s="49"/>
      <c r="E113" s="49"/>
      <c r="F113" s="49"/>
      <c r="G113" s="49"/>
      <c r="H113" s="49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</row>
    <row r="114" spans="1:19" ht="9" customHeight="1" x14ac:dyDescent="0.25">
      <c r="A114" s="49"/>
      <c r="B114" s="49"/>
      <c r="C114" s="49"/>
      <c r="D114" s="49"/>
      <c r="E114" s="49"/>
      <c r="F114" s="49"/>
      <c r="G114" s="49"/>
      <c r="H114" s="49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</row>
    <row r="115" spans="1:19" ht="9" customHeight="1" x14ac:dyDescent="0.25">
      <c r="A115" s="49"/>
      <c r="B115" s="49"/>
      <c r="C115" s="49"/>
      <c r="D115" s="49"/>
      <c r="E115" s="49"/>
      <c r="F115" s="49"/>
      <c r="G115" s="49"/>
      <c r="H115" s="49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</row>
    <row r="116" spans="1:19" x14ac:dyDescent="0.25">
      <c r="A116" s="49"/>
      <c r="B116" s="49"/>
      <c r="C116" s="49"/>
      <c r="D116" s="49"/>
      <c r="E116" s="49"/>
      <c r="F116" s="49"/>
      <c r="G116" s="49"/>
      <c r="H116" s="49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</row>
    <row r="117" spans="1:19" ht="9" customHeight="1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</row>
    <row r="118" spans="1:19" ht="9" customHeight="1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</row>
    <row r="119" spans="1:19" ht="9" customHeight="1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</row>
    <row r="120" spans="1:19" ht="9" customHeight="1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</row>
    <row r="121" spans="1:19" ht="9" customHeight="1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</row>
    <row r="122" spans="1:19" ht="9" customHeight="1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</row>
    <row r="123" spans="1:19" ht="9" customHeight="1" x14ac:dyDescent="0.25">
      <c r="A123" s="24"/>
      <c r="B123" s="24"/>
      <c r="C123" s="24"/>
      <c r="D123" s="24"/>
    </row>
    <row r="124" spans="1:19" ht="9" customHeight="1" x14ac:dyDescent="0.25">
      <c r="A124" s="24"/>
      <c r="B124" s="24"/>
      <c r="C124" s="24"/>
      <c r="D124" s="24"/>
    </row>
    <row r="125" spans="1:19" ht="9" customHeight="1" x14ac:dyDescent="0.25">
      <c r="A125" s="24"/>
      <c r="B125" s="24"/>
      <c r="C125" s="24"/>
      <c r="D125" s="24"/>
    </row>
    <row r="126" spans="1:19" ht="9" customHeight="1" x14ac:dyDescent="0.25">
      <c r="A126" s="24"/>
      <c r="B126" s="24"/>
      <c r="C126" s="24"/>
      <c r="D126" s="24"/>
    </row>
    <row r="127" spans="1:19" ht="9" customHeight="1" x14ac:dyDescent="0.25">
      <c r="A127" s="24"/>
      <c r="B127" s="24"/>
      <c r="C127" s="24"/>
      <c r="D127" s="24"/>
    </row>
    <row r="128" spans="1:19" ht="9" customHeight="1" x14ac:dyDescent="0.25">
      <c r="A128" s="24"/>
      <c r="B128" s="24"/>
      <c r="C128" s="24"/>
      <c r="D128" s="24"/>
    </row>
    <row r="129" spans="1:4" ht="9" customHeight="1" x14ac:dyDescent="0.25">
      <c r="A129" s="24"/>
      <c r="B129" s="24"/>
      <c r="C129" s="24"/>
      <c r="D129" s="24"/>
    </row>
    <row r="130" spans="1:4" ht="9" customHeight="1" x14ac:dyDescent="0.25">
      <c r="A130" s="24"/>
      <c r="B130" s="24"/>
      <c r="C130" s="24"/>
      <c r="D130" s="24"/>
    </row>
    <row r="131" spans="1:4" ht="9" customHeight="1" x14ac:dyDescent="0.25">
      <c r="A131" s="24"/>
      <c r="B131" s="24"/>
      <c r="C131" s="24"/>
      <c r="D131" s="24"/>
    </row>
    <row r="132" spans="1:4" ht="9" customHeight="1" x14ac:dyDescent="0.25">
      <c r="A132" s="24"/>
      <c r="B132" s="24"/>
      <c r="C132" s="24"/>
      <c r="D132" s="24"/>
    </row>
    <row r="133" spans="1:4" ht="9" customHeight="1" x14ac:dyDescent="0.25">
      <c r="A133" s="24"/>
      <c r="B133" s="24"/>
      <c r="C133" s="24"/>
      <c r="D133" s="24"/>
    </row>
    <row r="134" spans="1:4" ht="9" customHeight="1" x14ac:dyDescent="0.25">
      <c r="A134" s="24"/>
      <c r="B134" s="24"/>
      <c r="C134" s="24"/>
      <c r="D134" s="24"/>
    </row>
    <row r="135" spans="1:4" ht="9" customHeight="1" x14ac:dyDescent="0.25">
      <c r="A135" s="24"/>
      <c r="B135" s="24"/>
      <c r="C135" s="24"/>
      <c r="D135" s="24"/>
    </row>
    <row r="136" spans="1:4" ht="9" customHeight="1" x14ac:dyDescent="0.25">
      <c r="A136" s="24"/>
      <c r="B136" s="24"/>
      <c r="C136" s="24"/>
      <c r="D136" s="24"/>
    </row>
    <row r="137" spans="1:4" ht="9" customHeight="1" x14ac:dyDescent="0.25">
      <c r="A137" s="24"/>
      <c r="B137" s="24"/>
      <c r="C137" s="24"/>
      <c r="D137" s="24"/>
    </row>
    <row r="138" spans="1:4" ht="9" customHeight="1" x14ac:dyDescent="0.25">
      <c r="A138" s="24"/>
      <c r="B138" s="24"/>
      <c r="C138" s="24"/>
      <c r="D138" s="24"/>
    </row>
    <row r="139" spans="1:4" ht="9" customHeight="1" x14ac:dyDescent="0.25">
      <c r="A139" s="24"/>
      <c r="B139" s="24"/>
      <c r="C139" s="24"/>
      <c r="D139" s="24"/>
    </row>
    <row r="140" spans="1:4" ht="9" customHeight="1" x14ac:dyDescent="0.25">
      <c r="A140" s="24"/>
      <c r="B140" s="24"/>
      <c r="C140" s="24"/>
      <c r="D140" s="24"/>
    </row>
    <row r="141" spans="1:4" ht="9" customHeight="1" x14ac:dyDescent="0.25">
      <c r="A141" s="24"/>
      <c r="B141" s="24"/>
      <c r="C141" s="24"/>
      <c r="D141" s="24"/>
    </row>
    <row r="142" spans="1:4" ht="9" customHeight="1" x14ac:dyDescent="0.25">
      <c r="A142" s="24"/>
      <c r="B142" s="24"/>
      <c r="C142" s="24"/>
      <c r="D142" s="24"/>
    </row>
    <row r="143" spans="1:4" ht="9" customHeight="1" x14ac:dyDescent="0.25">
      <c r="A143" s="24"/>
      <c r="B143" s="24"/>
      <c r="C143" s="24"/>
      <c r="D143" s="24"/>
    </row>
    <row r="144" spans="1:4" ht="9" customHeight="1" x14ac:dyDescent="0.25">
      <c r="A144" s="24"/>
      <c r="B144" s="24"/>
      <c r="C144" s="24"/>
      <c r="D144" s="24"/>
    </row>
    <row r="145" spans="1:4" ht="9" customHeight="1" x14ac:dyDescent="0.25">
      <c r="A145" s="24"/>
      <c r="B145" s="24"/>
      <c r="C145" s="24"/>
      <c r="D145" s="24"/>
    </row>
    <row r="146" spans="1:4" ht="9" customHeight="1" x14ac:dyDescent="0.25">
      <c r="A146" s="24"/>
      <c r="B146" s="24"/>
      <c r="C146" s="24"/>
      <c r="D146" s="24"/>
    </row>
    <row r="147" spans="1:4" ht="9" customHeight="1" x14ac:dyDescent="0.25">
      <c r="A147" s="24"/>
      <c r="B147" s="24"/>
      <c r="C147" s="24"/>
      <c r="D147" s="24"/>
    </row>
    <row r="148" spans="1:4" ht="9" customHeight="1" x14ac:dyDescent="0.25">
      <c r="A148" s="24"/>
      <c r="B148" s="24"/>
      <c r="C148" s="24"/>
      <c r="D148" s="24"/>
    </row>
    <row r="149" spans="1:4" ht="9" customHeight="1" x14ac:dyDescent="0.25">
      <c r="A149" s="24"/>
      <c r="B149" s="24"/>
      <c r="C149" s="24"/>
      <c r="D149" s="24"/>
    </row>
    <row r="150" spans="1:4" ht="9" customHeight="1" x14ac:dyDescent="0.25">
      <c r="A150" s="24"/>
      <c r="B150" s="24"/>
      <c r="C150" s="24"/>
      <c r="D150" s="24"/>
    </row>
    <row r="151" spans="1:4" ht="9" customHeight="1" x14ac:dyDescent="0.25">
      <c r="A151" s="24"/>
      <c r="B151" s="24"/>
      <c r="C151" s="24"/>
      <c r="D151" s="24"/>
    </row>
    <row r="152" spans="1:4" ht="9" customHeight="1" x14ac:dyDescent="0.25">
      <c r="A152" s="24"/>
      <c r="B152" s="24"/>
      <c r="C152" s="24"/>
      <c r="D152" s="24"/>
    </row>
    <row r="153" spans="1:4" ht="9" customHeight="1" x14ac:dyDescent="0.25">
      <c r="A153" s="24"/>
      <c r="B153" s="24"/>
      <c r="C153" s="24"/>
      <c r="D153" s="24"/>
    </row>
    <row r="154" spans="1:4" ht="9" customHeight="1" x14ac:dyDescent="0.25">
      <c r="A154" s="24"/>
      <c r="B154" s="24"/>
      <c r="C154" s="24"/>
      <c r="D154" s="24"/>
    </row>
    <row r="155" spans="1:4" ht="9" customHeight="1" x14ac:dyDescent="0.25">
      <c r="A155" s="24"/>
      <c r="B155" s="24"/>
      <c r="C155" s="24"/>
      <c r="D155" s="24"/>
    </row>
    <row r="156" spans="1:4" ht="9" customHeight="1" x14ac:dyDescent="0.25">
      <c r="A156" s="24"/>
      <c r="B156" s="24"/>
      <c r="C156" s="24"/>
      <c r="D156" s="24"/>
    </row>
    <row r="157" spans="1:4" ht="9" customHeight="1" x14ac:dyDescent="0.25">
      <c r="A157" s="24"/>
      <c r="B157" s="24"/>
      <c r="C157" s="24"/>
      <c r="D157" s="24"/>
    </row>
    <row r="158" spans="1:4" ht="9" customHeight="1" x14ac:dyDescent="0.25">
      <c r="A158" s="24"/>
      <c r="B158" s="24"/>
      <c r="C158" s="24"/>
      <c r="D158" s="24"/>
    </row>
    <row r="159" spans="1:4" ht="9" customHeight="1" x14ac:dyDescent="0.25">
      <c r="A159" s="24"/>
      <c r="B159" s="24"/>
      <c r="C159" s="24"/>
      <c r="D159" s="24"/>
    </row>
    <row r="160" spans="1:4" ht="9" customHeight="1" x14ac:dyDescent="0.25">
      <c r="A160" s="24"/>
      <c r="B160" s="24"/>
      <c r="C160" s="24"/>
      <c r="D160" s="24"/>
    </row>
    <row r="161" spans="1:4" ht="9" customHeight="1" x14ac:dyDescent="0.25">
      <c r="A161" s="24"/>
      <c r="B161" s="24"/>
      <c r="C161" s="24"/>
      <c r="D161" s="24"/>
    </row>
    <row r="162" spans="1:4" ht="9" customHeight="1" x14ac:dyDescent="0.25">
      <c r="A162" s="24"/>
      <c r="B162" s="24"/>
      <c r="C162" s="24"/>
      <c r="D162" s="24"/>
    </row>
    <row r="163" spans="1:4" ht="9" customHeight="1" x14ac:dyDescent="0.25">
      <c r="A163" s="24"/>
      <c r="B163" s="24"/>
      <c r="C163" s="24"/>
      <c r="D163" s="24"/>
    </row>
    <row r="164" spans="1:4" ht="9" customHeight="1" x14ac:dyDescent="0.25">
      <c r="A164" s="24"/>
      <c r="B164" s="24"/>
      <c r="C164" s="24"/>
      <c r="D164" s="24"/>
    </row>
    <row r="165" spans="1:4" ht="9" customHeight="1" x14ac:dyDescent="0.25">
      <c r="A165" s="24"/>
      <c r="B165" s="24"/>
      <c r="C165" s="24"/>
      <c r="D165" s="24"/>
    </row>
    <row r="166" spans="1:4" ht="9" customHeight="1" x14ac:dyDescent="0.25">
      <c r="A166" s="24"/>
      <c r="B166" s="24"/>
      <c r="C166" s="24"/>
      <c r="D166" s="24"/>
    </row>
    <row r="167" spans="1:4" ht="9" customHeight="1" x14ac:dyDescent="0.25">
      <c r="A167" s="24"/>
      <c r="B167" s="24"/>
      <c r="C167" s="24"/>
      <c r="D167" s="24"/>
    </row>
    <row r="168" spans="1:4" ht="9" customHeight="1" x14ac:dyDescent="0.25">
      <c r="A168" s="24"/>
      <c r="B168" s="24"/>
      <c r="C168" s="24"/>
      <c r="D168" s="24"/>
    </row>
    <row r="169" spans="1:4" ht="9" customHeight="1" x14ac:dyDescent="0.25">
      <c r="A169" s="24"/>
      <c r="B169" s="24"/>
      <c r="C169" s="24"/>
      <c r="D169" s="24"/>
    </row>
    <row r="170" spans="1:4" ht="9" customHeight="1" x14ac:dyDescent="0.25">
      <c r="A170" s="24"/>
      <c r="B170" s="24"/>
      <c r="C170" s="24"/>
      <c r="D170" s="24"/>
    </row>
    <row r="171" spans="1:4" ht="9" customHeight="1" x14ac:dyDescent="0.25">
      <c r="A171" s="24"/>
      <c r="B171" s="24"/>
      <c r="C171" s="24"/>
      <c r="D171" s="24"/>
    </row>
    <row r="172" spans="1:4" ht="9" customHeight="1" x14ac:dyDescent="0.25">
      <c r="A172" s="24"/>
      <c r="B172" s="24"/>
      <c r="C172" s="24"/>
      <c r="D172" s="24"/>
    </row>
    <row r="173" spans="1:4" ht="10" customHeight="1" x14ac:dyDescent="0.3">
      <c r="A173" s="23"/>
      <c r="B173" s="24"/>
      <c r="C173" s="24"/>
    </row>
    <row r="187" ht="11.15" customHeight="1" x14ac:dyDescent="0.25"/>
  </sheetData>
  <mergeCells count="18">
    <mergeCell ref="A7:S7"/>
    <mergeCell ref="A2:S2"/>
    <mergeCell ref="A3:S3"/>
    <mergeCell ref="A4:S4"/>
    <mergeCell ref="A5:S5"/>
    <mergeCell ref="A6:S6"/>
    <mergeCell ref="O12:P12"/>
    <mergeCell ref="Q12:R12"/>
    <mergeCell ref="A8:S8"/>
    <mergeCell ref="A9:S9"/>
    <mergeCell ref="A11:D11"/>
    <mergeCell ref="E11:R11"/>
    <mergeCell ref="A12:D12"/>
    <mergeCell ref="E12:F12"/>
    <mergeCell ref="G12:H12"/>
    <mergeCell ref="I12:J12"/>
    <mergeCell ref="K12:L12"/>
    <mergeCell ref="M12:N12"/>
  </mergeCells>
  <pageMargins left="0.7" right="0.7" top="0.75" bottom="0.75" header="0.3" footer="0.3"/>
  <pageSetup scale="68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syncVertical="1" syncRef="A1" transitionEvaluation="1" codeName="Hoja40">
    <pageSetUpPr fitToPage="1"/>
  </sheetPr>
  <dimension ref="A1:U187"/>
  <sheetViews>
    <sheetView showGridLines="0" view="pageBreakPreview" zoomScale="115" zoomScaleNormal="75" zoomScaleSheetLayoutView="115" workbookViewId="0">
      <selection activeCell="I30" sqref="I30"/>
    </sheetView>
  </sheetViews>
  <sheetFormatPr baseColWidth="10" defaultColWidth="6.7265625" defaultRowHeight="12.5" x14ac:dyDescent="0.25"/>
  <cols>
    <col min="1" max="1" width="2.453125" style="25" customWidth="1"/>
    <col min="2" max="2" width="2.81640625" style="25" customWidth="1"/>
    <col min="3" max="3" width="3.26953125" style="25" customWidth="1"/>
    <col min="4" max="4" width="4" style="25" customWidth="1"/>
    <col min="5" max="17" width="6.7265625" style="25" customWidth="1"/>
    <col min="18" max="18" width="6.7265625" style="25"/>
    <col min="19" max="19" width="6.7265625" style="25" customWidth="1"/>
    <col min="20" max="16384" width="6.7265625" style="25"/>
  </cols>
  <sheetData>
    <row r="1" spans="1:21" ht="12" customHeight="1" x14ac:dyDescent="0.25"/>
    <row r="2" spans="1:21" ht="12" customHeight="1" x14ac:dyDescent="0.25">
      <c r="A2" s="722" t="s">
        <v>62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  <c r="Q2" s="722"/>
      <c r="R2" s="722"/>
      <c r="S2" s="722"/>
    </row>
    <row r="3" spans="1:21" ht="13.5" customHeight="1" x14ac:dyDescent="0.25">
      <c r="A3" s="722" t="s">
        <v>37</v>
      </c>
      <c r="B3" s="722"/>
      <c r="C3" s="722"/>
      <c r="D3" s="722"/>
      <c r="E3" s="722"/>
      <c r="F3" s="722"/>
      <c r="G3" s="722"/>
      <c r="H3" s="722"/>
      <c r="I3" s="722"/>
      <c r="J3" s="722"/>
      <c r="K3" s="722"/>
      <c r="L3" s="722"/>
      <c r="M3" s="722"/>
      <c r="N3" s="722"/>
      <c r="O3" s="722"/>
      <c r="P3" s="722"/>
      <c r="Q3" s="722"/>
      <c r="R3" s="722"/>
      <c r="S3" s="722"/>
    </row>
    <row r="4" spans="1:21" ht="12" customHeight="1" x14ac:dyDescent="0.25">
      <c r="A4" s="723"/>
      <c r="B4" s="723"/>
      <c r="C4" s="723"/>
      <c r="D4" s="723"/>
      <c r="E4" s="723"/>
      <c r="F4" s="723"/>
      <c r="G4" s="723"/>
      <c r="H4" s="723"/>
      <c r="I4" s="723"/>
      <c r="J4" s="723"/>
      <c r="K4" s="723"/>
      <c r="L4" s="723"/>
      <c r="M4" s="723"/>
      <c r="N4" s="723"/>
      <c r="O4" s="723"/>
      <c r="P4" s="723"/>
      <c r="Q4" s="723"/>
      <c r="R4" s="723"/>
      <c r="S4" s="723"/>
    </row>
    <row r="5" spans="1:21" ht="12" customHeight="1" x14ac:dyDescent="0.25">
      <c r="A5" s="724" t="s">
        <v>302</v>
      </c>
      <c r="B5" s="724"/>
      <c r="C5" s="724"/>
      <c r="D5" s="724"/>
      <c r="E5" s="724"/>
      <c r="F5" s="724"/>
      <c r="G5" s="724"/>
      <c r="H5" s="724"/>
      <c r="I5" s="724"/>
      <c r="J5" s="724"/>
      <c r="K5" s="724"/>
      <c r="L5" s="724"/>
      <c r="M5" s="724"/>
      <c r="N5" s="724"/>
      <c r="O5" s="724"/>
      <c r="P5" s="724"/>
      <c r="Q5" s="724"/>
      <c r="R5" s="724"/>
      <c r="S5" s="724"/>
    </row>
    <row r="6" spans="1:21" ht="12" customHeight="1" x14ac:dyDescent="0.25">
      <c r="A6" s="725"/>
      <c r="B6" s="725"/>
      <c r="C6" s="725"/>
      <c r="D6" s="725"/>
      <c r="E6" s="725"/>
      <c r="F6" s="725"/>
      <c r="G6" s="725"/>
      <c r="H6" s="725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</row>
    <row r="7" spans="1:21" ht="12" customHeight="1" x14ac:dyDescent="0.25">
      <c r="A7" s="721" t="s">
        <v>58</v>
      </c>
      <c r="B7" s="721"/>
      <c r="C7" s="721"/>
      <c r="D7" s="721"/>
      <c r="E7" s="721"/>
      <c r="F7" s="721"/>
      <c r="G7" s="721"/>
      <c r="H7" s="721"/>
      <c r="I7" s="721"/>
      <c r="J7" s="721"/>
      <c r="K7" s="721"/>
      <c r="L7" s="721"/>
      <c r="M7" s="721"/>
      <c r="N7" s="721"/>
      <c r="O7" s="721"/>
      <c r="P7" s="721"/>
      <c r="Q7" s="721"/>
      <c r="R7" s="721"/>
      <c r="S7" s="721"/>
    </row>
    <row r="8" spans="1:21" ht="12" customHeight="1" x14ac:dyDescent="0.25">
      <c r="A8" s="721"/>
      <c r="B8" s="721"/>
      <c r="C8" s="721"/>
      <c r="D8" s="721"/>
      <c r="E8" s="721"/>
      <c r="F8" s="721"/>
      <c r="G8" s="721"/>
      <c r="H8" s="721"/>
      <c r="I8" s="721"/>
      <c r="J8" s="721"/>
      <c r="K8" s="721"/>
      <c r="L8" s="721"/>
      <c r="M8" s="721"/>
      <c r="N8" s="721"/>
      <c r="O8" s="721"/>
      <c r="P8" s="721"/>
      <c r="Q8" s="721"/>
      <c r="R8" s="721"/>
      <c r="S8" s="721"/>
    </row>
    <row r="9" spans="1:21" ht="12" customHeight="1" x14ac:dyDescent="0.25">
      <c r="A9" s="721"/>
      <c r="B9" s="721"/>
      <c r="C9" s="721"/>
      <c r="D9" s="721"/>
      <c r="E9" s="721"/>
      <c r="F9" s="721"/>
      <c r="G9" s="721"/>
      <c r="H9" s="721"/>
      <c r="I9" s="721"/>
      <c r="J9" s="721"/>
      <c r="K9" s="721"/>
      <c r="L9" s="721"/>
      <c r="M9" s="721"/>
      <c r="N9" s="721"/>
      <c r="O9" s="721"/>
      <c r="P9" s="721"/>
      <c r="Q9" s="721"/>
      <c r="R9" s="721"/>
      <c r="S9" s="721"/>
    </row>
    <row r="10" spans="1:21" ht="12" customHeight="1" thickBot="1" x14ac:dyDescent="0.3">
      <c r="A10" s="248"/>
      <c r="B10" s="248"/>
      <c r="C10" s="248"/>
      <c r="D10" s="248"/>
      <c r="E10" s="249">
        <v>2</v>
      </c>
      <c r="F10" s="249">
        <v>3</v>
      </c>
      <c r="G10" s="249">
        <v>4</v>
      </c>
      <c r="H10" s="249">
        <v>5</v>
      </c>
      <c r="I10" s="249">
        <v>6</v>
      </c>
      <c r="J10" s="249">
        <v>7</v>
      </c>
      <c r="K10" s="249">
        <v>8</v>
      </c>
      <c r="L10" s="249">
        <v>9</v>
      </c>
      <c r="M10" s="249">
        <v>10</v>
      </c>
      <c r="N10" s="249">
        <v>11</v>
      </c>
      <c r="O10" s="249">
        <v>12</v>
      </c>
      <c r="P10" s="249">
        <v>13</v>
      </c>
      <c r="Q10" s="249">
        <v>14</v>
      </c>
      <c r="R10" s="249">
        <v>15</v>
      </c>
      <c r="S10" s="248"/>
    </row>
    <row r="11" spans="1:21" s="23" customFormat="1" ht="11.15" customHeight="1" thickBot="1" x14ac:dyDescent="0.35">
      <c r="A11" s="727" t="s">
        <v>39</v>
      </c>
      <c r="B11" s="728"/>
      <c r="C11" s="728"/>
      <c r="D11" s="728"/>
      <c r="E11" s="729" t="s">
        <v>61</v>
      </c>
      <c r="F11" s="731"/>
      <c r="G11" s="731"/>
      <c r="H11" s="731"/>
      <c r="I11" s="731"/>
      <c r="J11" s="731"/>
      <c r="K11" s="731"/>
      <c r="L11" s="731"/>
      <c r="M11" s="731"/>
      <c r="N11" s="731"/>
      <c r="O11" s="731"/>
      <c r="P11" s="731"/>
      <c r="Q11" s="731"/>
      <c r="R11" s="730"/>
      <c r="S11" s="27"/>
    </row>
    <row r="12" spans="1:21" s="23" customFormat="1" ht="11.15" customHeight="1" x14ac:dyDescent="0.3">
      <c r="A12" s="734" t="s">
        <v>42</v>
      </c>
      <c r="B12" s="735"/>
      <c r="C12" s="735"/>
      <c r="D12" s="735"/>
      <c r="E12" s="748" t="s">
        <v>44</v>
      </c>
      <c r="F12" s="750"/>
      <c r="G12" s="748" t="s">
        <v>45</v>
      </c>
      <c r="H12" s="749"/>
      <c r="I12" s="750" t="s">
        <v>46</v>
      </c>
      <c r="J12" s="750"/>
      <c r="K12" s="748" t="s">
        <v>47</v>
      </c>
      <c r="L12" s="749"/>
      <c r="M12" s="750" t="s">
        <v>48</v>
      </c>
      <c r="N12" s="750"/>
      <c r="O12" s="748" t="s">
        <v>49</v>
      </c>
      <c r="P12" s="749"/>
      <c r="Q12" s="750" t="s">
        <v>50</v>
      </c>
      <c r="R12" s="749"/>
      <c r="S12" s="412" t="s">
        <v>8</v>
      </c>
    </row>
    <row r="13" spans="1:21" s="23" customFormat="1" ht="11.15" customHeight="1" thickBot="1" x14ac:dyDescent="0.35">
      <c r="A13" s="28"/>
      <c r="B13" s="29"/>
      <c r="C13" s="29"/>
      <c r="D13" s="29"/>
      <c r="E13" s="569" t="s">
        <v>51</v>
      </c>
      <c r="F13" s="470" t="s">
        <v>52</v>
      </c>
      <c r="G13" s="569" t="s">
        <v>51</v>
      </c>
      <c r="H13" s="472" t="s">
        <v>52</v>
      </c>
      <c r="I13" s="469" t="s">
        <v>51</v>
      </c>
      <c r="J13" s="470" t="s">
        <v>52</v>
      </c>
      <c r="K13" s="569" t="s">
        <v>51</v>
      </c>
      <c r="L13" s="472" t="s">
        <v>52</v>
      </c>
      <c r="M13" s="469" t="s">
        <v>51</v>
      </c>
      <c r="N13" s="470" t="s">
        <v>52</v>
      </c>
      <c r="O13" s="569" t="s">
        <v>51</v>
      </c>
      <c r="P13" s="472" t="s">
        <v>52</v>
      </c>
      <c r="Q13" s="469" t="s">
        <v>51</v>
      </c>
      <c r="R13" s="472" t="s">
        <v>52</v>
      </c>
      <c r="S13" s="32"/>
    </row>
    <row r="14" spans="1:21" ht="10" customHeight="1" x14ac:dyDescent="0.25">
      <c r="A14" s="37"/>
      <c r="B14" s="38" t="s">
        <v>301</v>
      </c>
      <c r="C14" s="38"/>
      <c r="D14" s="38"/>
      <c r="E14" s="337">
        <v>30</v>
      </c>
      <c r="F14" s="222">
        <v>15</v>
      </c>
      <c r="G14" s="337">
        <v>27</v>
      </c>
      <c r="H14" s="310">
        <v>17</v>
      </c>
      <c r="I14" s="337">
        <v>1</v>
      </c>
      <c r="J14" s="310">
        <v>2</v>
      </c>
      <c r="K14" s="337">
        <v>0</v>
      </c>
      <c r="L14" s="310">
        <v>0</v>
      </c>
      <c r="M14" s="337">
        <v>0</v>
      </c>
      <c r="N14" s="310">
        <v>0</v>
      </c>
      <c r="O14" s="337">
        <v>0</v>
      </c>
      <c r="P14" s="310">
        <v>0</v>
      </c>
      <c r="Q14" s="337">
        <v>0</v>
      </c>
      <c r="R14" s="190">
        <v>0</v>
      </c>
      <c r="S14" s="188">
        <f t="shared" ref="S14:S30" si="0">SUM(E14:R14)</f>
        <v>92</v>
      </c>
    </row>
    <row r="15" spans="1:21" ht="10" customHeight="1" x14ac:dyDescent="0.25">
      <c r="A15" s="40"/>
      <c r="B15" s="24">
        <v>16</v>
      </c>
      <c r="C15" s="24"/>
      <c r="D15" s="24"/>
      <c r="E15" s="336">
        <v>6</v>
      </c>
      <c r="F15" s="221">
        <v>2</v>
      </c>
      <c r="G15" s="336">
        <v>10</v>
      </c>
      <c r="H15" s="308">
        <v>0</v>
      </c>
      <c r="I15" s="336">
        <v>0</v>
      </c>
      <c r="J15" s="308">
        <v>0</v>
      </c>
      <c r="K15" s="336">
        <v>0</v>
      </c>
      <c r="L15" s="308">
        <v>0</v>
      </c>
      <c r="M15" s="336">
        <v>0</v>
      </c>
      <c r="N15" s="308">
        <v>0</v>
      </c>
      <c r="O15" s="336">
        <v>0</v>
      </c>
      <c r="P15" s="308">
        <v>0</v>
      </c>
      <c r="Q15" s="336">
        <v>0</v>
      </c>
      <c r="R15" s="194">
        <v>0</v>
      </c>
      <c r="S15" s="192">
        <f t="shared" si="0"/>
        <v>18</v>
      </c>
      <c r="U15" s="35"/>
    </row>
    <row r="16" spans="1:21" ht="10" customHeight="1" x14ac:dyDescent="0.25">
      <c r="A16" s="37"/>
      <c r="B16" s="38">
        <v>17</v>
      </c>
      <c r="C16" s="38"/>
      <c r="D16" s="38"/>
      <c r="E16" s="337">
        <v>4</v>
      </c>
      <c r="F16" s="222">
        <v>3</v>
      </c>
      <c r="G16" s="337">
        <v>4</v>
      </c>
      <c r="H16" s="310">
        <v>0</v>
      </c>
      <c r="I16" s="337">
        <v>3</v>
      </c>
      <c r="J16" s="310">
        <v>0</v>
      </c>
      <c r="K16" s="337">
        <v>0</v>
      </c>
      <c r="L16" s="310">
        <v>0</v>
      </c>
      <c r="M16" s="337">
        <v>0</v>
      </c>
      <c r="N16" s="310">
        <v>0</v>
      </c>
      <c r="O16" s="337">
        <v>0</v>
      </c>
      <c r="P16" s="310">
        <v>0</v>
      </c>
      <c r="Q16" s="337">
        <v>0</v>
      </c>
      <c r="R16" s="190">
        <v>0</v>
      </c>
      <c r="S16" s="188">
        <f t="shared" si="0"/>
        <v>14</v>
      </c>
    </row>
    <row r="17" spans="1:19" ht="10" customHeight="1" x14ac:dyDescent="0.25">
      <c r="A17" s="40"/>
      <c r="B17" s="24">
        <v>18</v>
      </c>
      <c r="C17" s="24"/>
      <c r="D17" s="24"/>
      <c r="E17" s="336">
        <v>4</v>
      </c>
      <c r="F17" s="221">
        <v>1</v>
      </c>
      <c r="G17" s="336">
        <v>6</v>
      </c>
      <c r="H17" s="308">
        <v>3</v>
      </c>
      <c r="I17" s="336">
        <v>0</v>
      </c>
      <c r="J17" s="308">
        <v>1</v>
      </c>
      <c r="K17" s="336">
        <v>0</v>
      </c>
      <c r="L17" s="308">
        <v>0</v>
      </c>
      <c r="M17" s="336">
        <v>0</v>
      </c>
      <c r="N17" s="308">
        <v>0</v>
      </c>
      <c r="O17" s="336">
        <v>0</v>
      </c>
      <c r="P17" s="308">
        <v>0</v>
      </c>
      <c r="Q17" s="336">
        <v>0</v>
      </c>
      <c r="R17" s="194">
        <v>0</v>
      </c>
      <c r="S17" s="192">
        <f t="shared" si="0"/>
        <v>15</v>
      </c>
    </row>
    <row r="18" spans="1:19" ht="10" customHeight="1" x14ac:dyDescent="0.25">
      <c r="A18" s="37"/>
      <c r="B18" s="38">
        <v>19</v>
      </c>
      <c r="C18" s="38"/>
      <c r="D18" s="38"/>
      <c r="E18" s="309">
        <v>37</v>
      </c>
      <c r="F18" s="190">
        <v>10</v>
      </c>
      <c r="G18" s="309">
        <v>53</v>
      </c>
      <c r="H18" s="310">
        <v>9</v>
      </c>
      <c r="I18" s="309">
        <v>3</v>
      </c>
      <c r="J18" s="310">
        <v>0</v>
      </c>
      <c r="K18" s="309">
        <v>0</v>
      </c>
      <c r="L18" s="310">
        <v>0</v>
      </c>
      <c r="M18" s="309">
        <v>1</v>
      </c>
      <c r="N18" s="310">
        <v>0</v>
      </c>
      <c r="O18" s="309">
        <v>0</v>
      </c>
      <c r="P18" s="310">
        <v>0</v>
      </c>
      <c r="Q18" s="190">
        <v>0</v>
      </c>
      <c r="R18" s="191">
        <v>0</v>
      </c>
      <c r="S18" s="188">
        <f t="shared" si="0"/>
        <v>113</v>
      </c>
    </row>
    <row r="19" spans="1:19" ht="10" customHeight="1" x14ac:dyDescent="0.25">
      <c r="A19" s="40"/>
      <c r="B19" s="24">
        <v>20</v>
      </c>
      <c r="C19" s="24"/>
      <c r="D19" s="24"/>
      <c r="E19" s="307">
        <v>58</v>
      </c>
      <c r="F19" s="194">
        <v>17</v>
      </c>
      <c r="G19" s="307">
        <v>85</v>
      </c>
      <c r="H19" s="308">
        <v>19</v>
      </c>
      <c r="I19" s="307">
        <v>3</v>
      </c>
      <c r="J19" s="308">
        <v>0</v>
      </c>
      <c r="K19" s="307">
        <v>0</v>
      </c>
      <c r="L19" s="308">
        <v>0</v>
      </c>
      <c r="M19" s="307">
        <v>0</v>
      </c>
      <c r="N19" s="308">
        <v>0</v>
      </c>
      <c r="O19" s="307">
        <v>0</v>
      </c>
      <c r="P19" s="308">
        <v>0</v>
      </c>
      <c r="Q19" s="194">
        <v>0</v>
      </c>
      <c r="R19" s="195">
        <v>0</v>
      </c>
      <c r="S19" s="192">
        <f t="shared" si="0"/>
        <v>182</v>
      </c>
    </row>
    <row r="20" spans="1:19" ht="10" customHeight="1" x14ac:dyDescent="0.25">
      <c r="A20" s="37"/>
      <c r="B20" s="38">
        <v>21</v>
      </c>
      <c r="C20" s="38"/>
      <c r="D20" s="38"/>
      <c r="E20" s="309">
        <v>49</v>
      </c>
      <c r="F20" s="190">
        <v>15</v>
      </c>
      <c r="G20" s="309">
        <v>105</v>
      </c>
      <c r="H20" s="310">
        <v>37</v>
      </c>
      <c r="I20" s="309">
        <v>5</v>
      </c>
      <c r="J20" s="310">
        <v>1</v>
      </c>
      <c r="K20" s="309">
        <v>0</v>
      </c>
      <c r="L20" s="310">
        <v>0</v>
      </c>
      <c r="M20" s="309">
        <v>0</v>
      </c>
      <c r="N20" s="310">
        <v>0</v>
      </c>
      <c r="O20" s="309">
        <v>0</v>
      </c>
      <c r="P20" s="310">
        <v>0</v>
      </c>
      <c r="Q20" s="190">
        <v>0</v>
      </c>
      <c r="R20" s="191">
        <v>0</v>
      </c>
      <c r="S20" s="188">
        <f t="shared" si="0"/>
        <v>212</v>
      </c>
    </row>
    <row r="21" spans="1:19" ht="10" customHeight="1" x14ac:dyDescent="0.25">
      <c r="A21" s="40"/>
      <c r="B21" s="24">
        <v>22</v>
      </c>
      <c r="C21" s="24"/>
      <c r="D21" s="24"/>
      <c r="E21" s="307">
        <v>72</v>
      </c>
      <c r="F21" s="194">
        <v>31</v>
      </c>
      <c r="G21" s="307">
        <v>125</v>
      </c>
      <c r="H21" s="308">
        <v>42</v>
      </c>
      <c r="I21" s="307">
        <v>7</v>
      </c>
      <c r="J21" s="308">
        <v>1</v>
      </c>
      <c r="K21" s="307">
        <v>1</v>
      </c>
      <c r="L21" s="308">
        <v>0</v>
      </c>
      <c r="M21" s="307">
        <v>0</v>
      </c>
      <c r="N21" s="308">
        <v>0</v>
      </c>
      <c r="O21" s="307">
        <v>0</v>
      </c>
      <c r="P21" s="308">
        <v>0</v>
      </c>
      <c r="Q21" s="194">
        <v>0</v>
      </c>
      <c r="R21" s="195">
        <v>0</v>
      </c>
      <c r="S21" s="192">
        <f t="shared" si="0"/>
        <v>279</v>
      </c>
    </row>
    <row r="22" spans="1:19" ht="10" customHeight="1" x14ac:dyDescent="0.25">
      <c r="A22" s="37"/>
      <c r="B22" s="38">
        <v>23</v>
      </c>
      <c r="C22" s="38"/>
      <c r="D22" s="38"/>
      <c r="E22" s="309">
        <v>91</v>
      </c>
      <c r="F22" s="190">
        <v>33</v>
      </c>
      <c r="G22" s="309">
        <v>130</v>
      </c>
      <c r="H22" s="310">
        <v>56</v>
      </c>
      <c r="I22" s="309">
        <v>12</v>
      </c>
      <c r="J22" s="310">
        <v>4</v>
      </c>
      <c r="K22" s="309">
        <v>0</v>
      </c>
      <c r="L22" s="310">
        <v>0</v>
      </c>
      <c r="M22" s="309">
        <v>0</v>
      </c>
      <c r="N22" s="310">
        <v>0</v>
      </c>
      <c r="O22" s="309">
        <v>0</v>
      </c>
      <c r="P22" s="310">
        <v>0</v>
      </c>
      <c r="Q22" s="190">
        <v>0</v>
      </c>
      <c r="R22" s="191">
        <v>0</v>
      </c>
      <c r="S22" s="188">
        <f t="shared" si="0"/>
        <v>326</v>
      </c>
    </row>
    <row r="23" spans="1:19" ht="10" customHeight="1" x14ac:dyDescent="0.25">
      <c r="A23" s="40"/>
      <c r="B23" s="24">
        <v>24</v>
      </c>
      <c r="C23" s="24"/>
      <c r="D23" s="24"/>
      <c r="E23" s="307">
        <v>108</v>
      </c>
      <c r="F23" s="194">
        <v>42</v>
      </c>
      <c r="G23" s="307">
        <v>154</v>
      </c>
      <c r="H23" s="308">
        <v>54</v>
      </c>
      <c r="I23" s="307">
        <v>8</v>
      </c>
      <c r="J23" s="308">
        <v>3</v>
      </c>
      <c r="K23" s="307">
        <v>1</v>
      </c>
      <c r="L23" s="308">
        <v>0</v>
      </c>
      <c r="M23" s="307">
        <v>1</v>
      </c>
      <c r="N23" s="308">
        <v>0</v>
      </c>
      <c r="O23" s="307">
        <v>0</v>
      </c>
      <c r="P23" s="308">
        <v>0</v>
      </c>
      <c r="Q23" s="194">
        <v>0</v>
      </c>
      <c r="R23" s="195">
        <v>0</v>
      </c>
      <c r="S23" s="192">
        <f t="shared" si="0"/>
        <v>371</v>
      </c>
    </row>
    <row r="24" spans="1:19" ht="10" customHeight="1" x14ac:dyDescent="0.25">
      <c r="A24" s="37"/>
      <c r="B24" s="38">
        <v>25</v>
      </c>
      <c r="C24" s="38"/>
      <c r="D24" s="38"/>
      <c r="E24" s="309">
        <v>125</v>
      </c>
      <c r="F24" s="190">
        <v>60</v>
      </c>
      <c r="G24" s="309">
        <v>173</v>
      </c>
      <c r="H24" s="310">
        <v>70</v>
      </c>
      <c r="I24" s="309">
        <v>15</v>
      </c>
      <c r="J24" s="310">
        <v>11</v>
      </c>
      <c r="K24" s="309">
        <v>1</v>
      </c>
      <c r="L24" s="310">
        <v>0</v>
      </c>
      <c r="M24" s="309">
        <v>0</v>
      </c>
      <c r="N24" s="310">
        <v>0</v>
      </c>
      <c r="O24" s="309">
        <v>0</v>
      </c>
      <c r="P24" s="310">
        <v>0</v>
      </c>
      <c r="Q24" s="190">
        <v>0</v>
      </c>
      <c r="R24" s="191">
        <v>0</v>
      </c>
      <c r="S24" s="188">
        <f t="shared" si="0"/>
        <v>455</v>
      </c>
    </row>
    <row r="25" spans="1:19" ht="10" customHeight="1" x14ac:dyDescent="0.25">
      <c r="A25" s="40"/>
      <c r="B25" s="24">
        <v>26</v>
      </c>
      <c r="C25" s="24"/>
      <c r="D25" s="24"/>
      <c r="E25" s="307">
        <v>163</v>
      </c>
      <c r="F25" s="194">
        <v>78</v>
      </c>
      <c r="G25" s="307">
        <v>198</v>
      </c>
      <c r="H25" s="308">
        <v>87</v>
      </c>
      <c r="I25" s="307">
        <v>26</v>
      </c>
      <c r="J25" s="308">
        <v>8</v>
      </c>
      <c r="K25" s="307">
        <v>1</v>
      </c>
      <c r="L25" s="308">
        <v>0</v>
      </c>
      <c r="M25" s="307">
        <v>2</v>
      </c>
      <c r="N25" s="308">
        <v>0</v>
      </c>
      <c r="O25" s="307">
        <v>1</v>
      </c>
      <c r="P25" s="308">
        <v>0</v>
      </c>
      <c r="Q25" s="194">
        <v>0</v>
      </c>
      <c r="R25" s="195">
        <v>0</v>
      </c>
      <c r="S25" s="192">
        <f t="shared" si="0"/>
        <v>564</v>
      </c>
    </row>
    <row r="26" spans="1:19" ht="10" customHeight="1" x14ac:dyDescent="0.25">
      <c r="A26" s="37"/>
      <c r="B26" s="38">
        <v>27</v>
      </c>
      <c r="C26" s="38"/>
      <c r="D26" s="38"/>
      <c r="E26" s="309">
        <v>160</v>
      </c>
      <c r="F26" s="190">
        <v>90</v>
      </c>
      <c r="G26" s="309">
        <v>178</v>
      </c>
      <c r="H26" s="310">
        <v>92</v>
      </c>
      <c r="I26" s="309">
        <v>26</v>
      </c>
      <c r="J26" s="310">
        <v>5</v>
      </c>
      <c r="K26" s="309">
        <v>1</v>
      </c>
      <c r="L26" s="310">
        <v>0</v>
      </c>
      <c r="M26" s="309">
        <v>0</v>
      </c>
      <c r="N26" s="310">
        <v>1</v>
      </c>
      <c r="O26" s="309">
        <v>0</v>
      </c>
      <c r="P26" s="310">
        <v>0</v>
      </c>
      <c r="Q26" s="190">
        <v>0</v>
      </c>
      <c r="R26" s="191">
        <v>0</v>
      </c>
      <c r="S26" s="188">
        <f t="shared" si="0"/>
        <v>553</v>
      </c>
    </row>
    <row r="27" spans="1:19" ht="10" customHeight="1" x14ac:dyDescent="0.25">
      <c r="A27" s="40"/>
      <c r="B27" s="24">
        <v>28</v>
      </c>
      <c r="C27" s="24"/>
      <c r="D27" s="24"/>
      <c r="E27" s="307">
        <v>187</v>
      </c>
      <c r="F27" s="194">
        <v>105</v>
      </c>
      <c r="G27" s="307">
        <v>208</v>
      </c>
      <c r="H27" s="308">
        <v>5847</v>
      </c>
      <c r="I27" s="307">
        <v>25</v>
      </c>
      <c r="J27" s="308">
        <v>4</v>
      </c>
      <c r="K27" s="307">
        <v>3</v>
      </c>
      <c r="L27" s="308">
        <v>1</v>
      </c>
      <c r="M27" s="307">
        <v>3</v>
      </c>
      <c r="N27" s="308">
        <v>0</v>
      </c>
      <c r="O27" s="307">
        <v>1</v>
      </c>
      <c r="P27" s="308">
        <v>0</v>
      </c>
      <c r="Q27" s="194">
        <v>1</v>
      </c>
      <c r="R27" s="195">
        <v>1</v>
      </c>
      <c r="S27" s="192">
        <f t="shared" si="0"/>
        <v>6386</v>
      </c>
    </row>
    <row r="28" spans="1:19" ht="10" customHeight="1" x14ac:dyDescent="0.25">
      <c r="A28" s="37"/>
      <c r="B28" s="38">
        <v>29</v>
      </c>
      <c r="C28" s="38"/>
      <c r="D28" s="38"/>
      <c r="E28" s="309">
        <v>210</v>
      </c>
      <c r="F28" s="190">
        <v>120</v>
      </c>
      <c r="G28" s="309">
        <v>265</v>
      </c>
      <c r="H28" s="310">
        <v>84</v>
      </c>
      <c r="I28" s="309">
        <v>17</v>
      </c>
      <c r="J28" s="310">
        <v>4</v>
      </c>
      <c r="K28" s="309">
        <v>7</v>
      </c>
      <c r="L28" s="310">
        <v>0</v>
      </c>
      <c r="M28" s="309">
        <v>4</v>
      </c>
      <c r="N28" s="310">
        <v>1</v>
      </c>
      <c r="O28" s="309">
        <v>0</v>
      </c>
      <c r="P28" s="310">
        <v>1</v>
      </c>
      <c r="Q28" s="190">
        <v>2</v>
      </c>
      <c r="R28" s="191">
        <v>2</v>
      </c>
      <c r="S28" s="188">
        <f t="shared" si="0"/>
        <v>717</v>
      </c>
    </row>
    <row r="29" spans="1:19" ht="10" customHeight="1" x14ac:dyDescent="0.25">
      <c r="A29" s="40"/>
      <c r="B29" s="24">
        <v>30</v>
      </c>
      <c r="C29" s="24"/>
      <c r="D29" s="24"/>
      <c r="E29" s="307">
        <v>406</v>
      </c>
      <c r="F29" s="194">
        <v>158</v>
      </c>
      <c r="G29" s="307">
        <v>731</v>
      </c>
      <c r="H29" s="308">
        <v>107</v>
      </c>
      <c r="I29" s="307">
        <v>17</v>
      </c>
      <c r="J29" s="308">
        <v>9</v>
      </c>
      <c r="K29" s="307">
        <v>5</v>
      </c>
      <c r="L29" s="308">
        <v>5</v>
      </c>
      <c r="M29" s="307">
        <v>4</v>
      </c>
      <c r="N29" s="308">
        <v>1</v>
      </c>
      <c r="O29" s="307">
        <v>1</v>
      </c>
      <c r="P29" s="308">
        <v>0</v>
      </c>
      <c r="Q29" s="194">
        <v>2</v>
      </c>
      <c r="R29" s="195">
        <v>1</v>
      </c>
      <c r="S29" s="192">
        <f t="shared" si="0"/>
        <v>1447</v>
      </c>
    </row>
    <row r="30" spans="1:19" ht="10" customHeight="1" x14ac:dyDescent="0.25">
      <c r="A30" s="37"/>
      <c r="B30" s="38">
        <v>31</v>
      </c>
      <c r="C30" s="38"/>
      <c r="D30" s="38"/>
      <c r="E30" s="309">
        <v>283</v>
      </c>
      <c r="F30" s="190">
        <v>171</v>
      </c>
      <c r="G30" s="309">
        <v>292</v>
      </c>
      <c r="H30" s="310">
        <v>102</v>
      </c>
      <c r="I30" s="309">
        <v>25</v>
      </c>
      <c r="J30" s="310">
        <v>9</v>
      </c>
      <c r="K30" s="309">
        <v>8</v>
      </c>
      <c r="L30" s="310">
        <v>2</v>
      </c>
      <c r="M30" s="309">
        <v>4</v>
      </c>
      <c r="N30" s="310">
        <v>1</v>
      </c>
      <c r="O30" s="309">
        <v>2</v>
      </c>
      <c r="P30" s="310">
        <v>0</v>
      </c>
      <c r="Q30" s="190">
        <v>0</v>
      </c>
      <c r="R30" s="191">
        <v>0</v>
      </c>
      <c r="S30" s="188">
        <f t="shared" si="0"/>
        <v>899</v>
      </c>
    </row>
    <row r="31" spans="1:19" ht="10" customHeight="1" x14ac:dyDescent="0.25">
      <c r="A31" s="40"/>
      <c r="B31" s="24">
        <v>32</v>
      </c>
      <c r="C31" s="24"/>
      <c r="D31" s="24"/>
      <c r="E31" s="307">
        <v>268</v>
      </c>
      <c r="F31" s="194">
        <v>169</v>
      </c>
      <c r="G31" s="307">
        <v>239</v>
      </c>
      <c r="H31" s="308">
        <v>122</v>
      </c>
      <c r="I31" s="307">
        <v>28</v>
      </c>
      <c r="J31" s="308">
        <v>8</v>
      </c>
      <c r="K31" s="307">
        <v>7</v>
      </c>
      <c r="L31" s="308">
        <v>1</v>
      </c>
      <c r="M31" s="307">
        <v>4</v>
      </c>
      <c r="N31" s="308">
        <v>0</v>
      </c>
      <c r="O31" s="307">
        <v>1</v>
      </c>
      <c r="P31" s="308">
        <v>0</v>
      </c>
      <c r="Q31" s="194">
        <v>1</v>
      </c>
      <c r="R31" s="195">
        <v>0</v>
      </c>
      <c r="S31" s="192">
        <f t="shared" ref="S31:S62" si="1">SUM(E31:R31)</f>
        <v>848</v>
      </c>
    </row>
    <row r="32" spans="1:19" ht="10" customHeight="1" thickBot="1" x14ac:dyDescent="0.3">
      <c r="A32" s="41"/>
      <c r="B32" s="42">
        <v>33</v>
      </c>
      <c r="C32" s="42"/>
      <c r="D32" s="42"/>
      <c r="E32" s="313">
        <v>321</v>
      </c>
      <c r="F32" s="228">
        <v>164</v>
      </c>
      <c r="G32" s="313">
        <v>287</v>
      </c>
      <c r="H32" s="338">
        <v>131</v>
      </c>
      <c r="I32" s="313">
        <v>25</v>
      </c>
      <c r="J32" s="338">
        <v>10</v>
      </c>
      <c r="K32" s="313">
        <v>6</v>
      </c>
      <c r="L32" s="338">
        <v>2</v>
      </c>
      <c r="M32" s="313">
        <v>2</v>
      </c>
      <c r="N32" s="338">
        <v>1</v>
      </c>
      <c r="O32" s="313">
        <v>0</v>
      </c>
      <c r="P32" s="338">
        <v>0</v>
      </c>
      <c r="Q32" s="228">
        <v>1</v>
      </c>
      <c r="R32" s="227">
        <v>0</v>
      </c>
      <c r="S32" s="230">
        <f t="shared" si="1"/>
        <v>950</v>
      </c>
    </row>
    <row r="33" spans="1:19" ht="10" customHeight="1" x14ac:dyDescent="0.25">
      <c r="A33" s="40"/>
      <c r="B33" s="24">
        <v>34</v>
      </c>
      <c r="C33" s="24"/>
      <c r="D33" s="24"/>
      <c r="E33" s="307">
        <v>330</v>
      </c>
      <c r="F33" s="194">
        <v>190</v>
      </c>
      <c r="G33" s="307">
        <v>337</v>
      </c>
      <c r="H33" s="308">
        <v>133</v>
      </c>
      <c r="I33" s="307">
        <v>29</v>
      </c>
      <c r="J33" s="308">
        <v>17</v>
      </c>
      <c r="K33" s="307">
        <v>10</v>
      </c>
      <c r="L33" s="308">
        <v>2</v>
      </c>
      <c r="M33" s="307">
        <v>5</v>
      </c>
      <c r="N33" s="308">
        <v>1</v>
      </c>
      <c r="O33" s="307">
        <v>3</v>
      </c>
      <c r="P33" s="308">
        <v>0</v>
      </c>
      <c r="Q33" s="194">
        <v>1</v>
      </c>
      <c r="R33" s="195">
        <v>0</v>
      </c>
      <c r="S33" s="192">
        <f t="shared" si="1"/>
        <v>1058</v>
      </c>
    </row>
    <row r="34" spans="1:19" ht="10" customHeight="1" x14ac:dyDescent="0.25">
      <c r="A34" s="37"/>
      <c r="B34" s="38">
        <v>35</v>
      </c>
      <c r="C34" s="38"/>
      <c r="D34" s="38"/>
      <c r="E34" s="309">
        <v>357</v>
      </c>
      <c r="F34" s="190">
        <v>12393</v>
      </c>
      <c r="G34" s="309">
        <v>335</v>
      </c>
      <c r="H34" s="310">
        <v>131</v>
      </c>
      <c r="I34" s="309">
        <v>34</v>
      </c>
      <c r="J34" s="310">
        <v>11</v>
      </c>
      <c r="K34" s="309">
        <v>5</v>
      </c>
      <c r="L34" s="310">
        <v>5</v>
      </c>
      <c r="M34" s="309">
        <v>6</v>
      </c>
      <c r="N34" s="310">
        <v>2</v>
      </c>
      <c r="O34" s="309">
        <v>0</v>
      </c>
      <c r="P34" s="310">
        <v>0</v>
      </c>
      <c r="Q34" s="190">
        <v>4</v>
      </c>
      <c r="R34" s="191">
        <v>1</v>
      </c>
      <c r="S34" s="188">
        <f t="shared" si="1"/>
        <v>13284</v>
      </c>
    </row>
    <row r="35" spans="1:19" ht="10" customHeight="1" x14ac:dyDescent="0.25">
      <c r="A35" s="40"/>
      <c r="B35" s="24">
        <v>36</v>
      </c>
      <c r="C35" s="24"/>
      <c r="D35" s="24"/>
      <c r="E35" s="307">
        <v>407</v>
      </c>
      <c r="F35" s="194">
        <v>204</v>
      </c>
      <c r="G35" s="307">
        <v>375</v>
      </c>
      <c r="H35" s="308">
        <v>164</v>
      </c>
      <c r="I35" s="307">
        <v>28</v>
      </c>
      <c r="J35" s="308">
        <v>19</v>
      </c>
      <c r="K35" s="307">
        <v>6</v>
      </c>
      <c r="L35" s="308">
        <v>2</v>
      </c>
      <c r="M35" s="307">
        <v>3</v>
      </c>
      <c r="N35" s="308">
        <v>0</v>
      </c>
      <c r="O35" s="307">
        <v>1</v>
      </c>
      <c r="P35" s="308">
        <v>0</v>
      </c>
      <c r="Q35" s="194">
        <v>3</v>
      </c>
      <c r="R35" s="195">
        <v>1</v>
      </c>
      <c r="S35" s="192">
        <f t="shared" si="1"/>
        <v>1213</v>
      </c>
    </row>
    <row r="36" spans="1:19" ht="10" customHeight="1" x14ac:dyDescent="0.25">
      <c r="A36" s="37"/>
      <c r="B36" s="38">
        <v>37</v>
      </c>
      <c r="C36" s="38"/>
      <c r="D36" s="38"/>
      <c r="E36" s="309">
        <v>462</v>
      </c>
      <c r="F36" s="190">
        <v>280</v>
      </c>
      <c r="G36" s="309">
        <v>412</v>
      </c>
      <c r="H36" s="310">
        <v>149</v>
      </c>
      <c r="I36" s="309">
        <v>34</v>
      </c>
      <c r="J36" s="310">
        <v>10</v>
      </c>
      <c r="K36" s="309">
        <v>10</v>
      </c>
      <c r="L36" s="310">
        <v>3</v>
      </c>
      <c r="M36" s="309">
        <v>5</v>
      </c>
      <c r="N36" s="310">
        <v>1</v>
      </c>
      <c r="O36" s="309">
        <v>2</v>
      </c>
      <c r="P36" s="310">
        <v>0</v>
      </c>
      <c r="Q36" s="190">
        <v>2</v>
      </c>
      <c r="R36" s="191">
        <v>0</v>
      </c>
      <c r="S36" s="188">
        <f t="shared" si="1"/>
        <v>1370</v>
      </c>
    </row>
    <row r="37" spans="1:19" ht="10" customHeight="1" x14ac:dyDescent="0.25">
      <c r="A37" s="40"/>
      <c r="B37" s="24">
        <v>38</v>
      </c>
      <c r="C37" s="24"/>
      <c r="D37" s="24"/>
      <c r="E37" s="307">
        <v>457</v>
      </c>
      <c r="F37" s="194">
        <v>235</v>
      </c>
      <c r="G37" s="307">
        <v>407</v>
      </c>
      <c r="H37" s="308">
        <v>179</v>
      </c>
      <c r="I37" s="307">
        <v>35</v>
      </c>
      <c r="J37" s="308">
        <v>8</v>
      </c>
      <c r="K37" s="307">
        <v>13</v>
      </c>
      <c r="L37" s="308">
        <v>3</v>
      </c>
      <c r="M37" s="307">
        <v>6</v>
      </c>
      <c r="N37" s="308">
        <v>2</v>
      </c>
      <c r="O37" s="307">
        <v>2</v>
      </c>
      <c r="P37" s="308">
        <v>0</v>
      </c>
      <c r="Q37" s="194">
        <v>3</v>
      </c>
      <c r="R37" s="195">
        <v>1</v>
      </c>
      <c r="S37" s="192">
        <f t="shared" si="1"/>
        <v>1351</v>
      </c>
    </row>
    <row r="38" spans="1:19" ht="10" customHeight="1" x14ac:dyDescent="0.25">
      <c r="A38" s="37"/>
      <c r="B38" s="38">
        <v>39</v>
      </c>
      <c r="C38" s="38"/>
      <c r="D38" s="38"/>
      <c r="E38" s="309">
        <v>504</v>
      </c>
      <c r="F38" s="190">
        <v>226</v>
      </c>
      <c r="G38" s="309">
        <v>425</v>
      </c>
      <c r="H38" s="310">
        <v>206</v>
      </c>
      <c r="I38" s="309">
        <v>56</v>
      </c>
      <c r="J38" s="310">
        <v>12</v>
      </c>
      <c r="K38" s="309">
        <v>5</v>
      </c>
      <c r="L38" s="310">
        <v>1</v>
      </c>
      <c r="M38" s="309">
        <v>4</v>
      </c>
      <c r="N38" s="310">
        <v>1</v>
      </c>
      <c r="O38" s="309">
        <v>2</v>
      </c>
      <c r="P38" s="310">
        <v>1</v>
      </c>
      <c r="Q38" s="190">
        <v>2</v>
      </c>
      <c r="R38" s="191">
        <v>3</v>
      </c>
      <c r="S38" s="188">
        <f t="shared" si="1"/>
        <v>1448</v>
      </c>
    </row>
    <row r="39" spans="1:19" ht="10" customHeight="1" x14ac:dyDescent="0.25">
      <c r="A39" s="40"/>
      <c r="B39" s="24">
        <v>40</v>
      </c>
      <c r="C39" s="24"/>
      <c r="D39" s="24"/>
      <c r="E39" s="307">
        <v>699</v>
      </c>
      <c r="F39" s="194">
        <v>2373</v>
      </c>
      <c r="G39" s="307">
        <v>532</v>
      </c>
      <c r="H39" s="308">
        <v>179</v>
      </c>
      <c r="I39" s="307">
        <v>28</v>
      </c>
      <c r="J39" s="308">
        <v>29</v>
      </c>
      <c r="K39" s="307">
        <v>11</v>
      </c>
      <c r="L39" s="308">
        <v>6</v>
      </c>
      <c r="M39" s="307">
        <v>0</v>
      </c>
      <c r="N39" s="308">
        <v>3</v>
      </c>
      <c r="O39" s="307">
        <v>0</v>
      </c>
      <c r="P39" s="308">
        <v>0</v>
      </c>
      <c r="Q39" s="194">
        <v>5</v>
      </c>
      <c r="R39" s="195">
        <v>1</v>
      </c>
      <c r="S39" s="192">
        <f t="shared" si="1"/>
        <v>3866</v>
      </c>
    </row>
    <row r="40" spans="1:19" ht="10" customHeight="1" x14ac:dyDescent="0.25">
      <c r="A40" s="37"/>
      <c r="B40" s="38">
        <v>41</v>
      </c>
      <c r="C40" s="38"/>
      <c r="D40" s="38"/>
      <c r="E40" s="309">
        <v>505</v>
      </c>
      <c r="F40" s="190">
        <v>259</v>
      </c>
      <c r="G40" s="309">
        <v>732</v>
      </c>
      <c r="H40" s="310">
        <v>399</v>
      </c>
      <c r="I40" s="309">
        <v>49</v>
      </c>
      <c r="J40" s="310">
        <v>15</v>
      </c>
      <c r="K40" s="309">
        <v>15</v>
      </c>
      <c r="L40" s="310">
        <v>6</v>
      </c>
      <c r="M40" s="309">
        <v>4</v>
      </c>
      <c r="N40" s="310">
        <v>3</v>
      </c>
      <c r="O40" s="309">
        <v>1</v>
      </c>
      <c r="P40" s="310">
        <v>1</v>
      </c>
      <c r="Q40" s="190">
        <v>6</v>
      </c>
      <c r="R40" s="191">
        <v>0</v>
      </c>
      <c r="S40" s="188">
        <f t="shared" si="1"/>
        <v>1995</v>
      </c>
    </row>
    <row r="41" spans="1:19" ht="10" customHeight="1" x14ac:dyDescent="0.25">
      <c r="A41" s="40"/>
      <c r="B41" s="24">
        <v>42</v>
      </c>
      <c r="C41" s="24"/>
      <c r="D41" s="24"/>
      <c r="E41" s="307">
        <v>568</v>
      </c>
      <c r="F41" s="194">
        <v>830</v>
      </c>
      <c r="G41" s="307">
        <v>535</v>
      </c>
      <c r="H41" s="308">
        <v>194</v>
      </c>
      <c r="I41" s="307">
        <v>42</v>
      </c>
      <c r="J41" s="308">
        <v>28</v>
      </c>
      <c r="K41" s="307">
        <v>9</v>
      </c>
      <c r="L41" s="308">
        <v>5</v>
      </c>
      <c r="M41" s="307">
        <v>6</v>
      </c>
      <c r="N41" s="308">
        <v>1</v>
      </c>
      <c r="O41" s="307">
        <v>2</v>
      </c>
      <c r="P41" s="308">
        <v>0</v>
      </c>
      <c r="Q41" s="194">
        <v>3</v>
      </c>
      <c r="R41" s="195">
        <v>0</v>
      </c>
      <c r="S41" s="192">
        <f t="shared" si="1"/>
        <v>2223</v>
      </c>
    </row>
    <row r="42" spans="1:19" ht="10" customHeight="1" x14ac:dyDescent="0.25">
      <c r="A42" s="37"/>
      <c r="B42" s="38">
        <v>43</v>
      </c>
      <c r="C42" s="38"/>
      <c r="D42" s="38"/>
      <c r="E42" s="309">
        <v>2332</v>
      </c>
      <c r="F42" s="190">
        <v>500</v>
      </c>
      <c r="G42" s="309">
        <v>928</v>
      </c>
      <c r="H42" s="310">
        <v>218</v>
      </c>
      <c r="I42" s="309">
        <v>37</v>
      </c>
      <c r="J42" s="310">
        <v>23</v>
      </c>
      <c r="K42" s="309">
        <v>10</v>
      </c>
      <c r="L42" s="310">
        <v>9</v>
      </c>
      <c r="M42" s="309">
        <v>7</v>
      </c>
      <c r="N42" s="310">
        <v>1</v>
      </c>
      <c r="O42" s="309">
        <v>3</v>
      </c>
      <c r="P42" s="310">
        <v>0</v>
      </c>
      <c r="Q42" s="190">
        <v>9</v>
      </c>
      <c r="R42" s="191">
        <v>3</v>
      </c>
      <c r="S42" s="188">
        <f t="shared" si="1"/>
        <v>4080</v>
      </c>
    </row>
    <row r="43" spans="1:19" ht="10" customHeight="1" x14ac:dyDescent="0.25">
      <c r="A43" s="40"/>
      <c r="B43" s="24">
        <v>44</v>
      </c>
      <c r="C43" s="24"/>
      <c r="D43" s="24"/>
      <c r="E43" s="307">
        <v>646</v>
      </c>
      <c r="F43" s="194">
        <v>262</v>
      </c>
      <c r="G43" s="307">
        <v>624</v>
      </c>
      <c r="H43" s="308">
        <v>272</v>
      </c>
      <c r="I43" s="307">
        <v>49</v>
      </c>
      <c r="J43" s="308">
        <v>36</v>
      </c>
      <c r="K43" s="307">
        <v>14</v>
      </c>
      <c r="L43" s="308">
        <v>0</v>
      </c>
      <c r="M43" s="307">
        <v>5</v>
      </c>
      <c r="N43" s="308">
        <v>0</v>
      </c>
      <c r="O43" s="307">
        <v>0</v>
      </c>
      <c r="P43" s="308">
        <v>0</v>
      </c>
      <c r="Q43" s="194">
        <v>1</v>
      </c>
      <c r="R43" s="195">
        <v>2</v>
      </c>
      <c r="S43" s="192">
        <f t="shared" si="1"/>
        <v>1911</v>
      </c>
    </row>
    <row r="44" spans="1:19" ht="10" customHeight="1" x14ac:dyDescent="0.25">
      <c r="A44" s="37"/>
      <c r="B44" s="38">
        <v>45</v>
      </c>
      <c r="C44" s="38"/>
      <c r="D44" s="38"/>
      <c r="E44" s="309">
        <v>696</v>
      </c>
      <c r="F44" s="190">
        <v>332</v>
      </c>
      <c r="G44" s="309">
        <v>589</v>
      </c>
      <c r="H44" s="310">
        <v>279</v>
      </c>
      <c r="I44" s="309">
        <v>62</v>
      </c>
      <c r="J44" s="310">
        <v>27</v>
      </c>
      <c r="K44" s="309">
        <v>14</v>
      </c>
      <c r="L44" s="310">
        <v>5</v>
      </c>
      <c r="M44" s="309">
        <v>5</v>
      </c>
      <c r="N44" s="310">
        <v>1</v>
      </c>
      <c r="O44" s="309">
        <v>0</v>
      </c>
      <c r="P44" s="310">
        <v>1</v>
      </c>
      <c r="Q44" s="190">
        <v>1</v>
      </c>
      <c r="R44" s="191">
        <v>3</v>
      </c>
      <c r="S44" s="188">
        <f t="shared" si="1"/>
        <v>2015</v>
      </c>
    </row>
    <row r="45" spans="1:19" ht="10" customHeight="1" x14ac:dyDescent="0.25">
      <c r="A45" s="40"/>
      <c r="B45" s="24">
        <v>46</v>
      </c>
      <c r="C45" s="24"/>
      <c r="D45" s="24"/>
      <c r="E45" s="307">
        <v>886</v>
      </c>
      <c r="F45" s="194">
        <v>373</v>
      </c>
      <c r="G45" s="307">
        <v>657</v>
      </c>
      <c r="H45" s="308">
        <v>451</v>
      </c>
      <c r="I45" s="307">
        <v>78</v>
      </c>
      <c r="J45" s="308">
        <v>31</v>
      </c>
      <c r="K45" s="307">
        <v>22</v>
      </c>
      <c r="L45" s="308">
        <v>10</v>
      </c>
      <c r="M45" s="307">
        <v>8</v>
      </c>
      <c r="N45" s="308">
        <v>1</v>
      </c>
      <c r="O45" s="307">
        <v>3</v>
      </c>
      <c r="P45" s="308">
        <v>0</v>
      </c>
      <c r="Q45" s="194">
        <v>4</v>
      </c>
      <c r="R45" s="195">
        <v>1</v>
      </c>
      <c r="S45" s="192">
        <f t="shared" si="1"/>
        <v>2525</v>
      </c>
    </row>
    <row r="46" spans="1:19" ht="10" customHeight="1" x14ac:dyDescent="0.25">
      <c r="A46" s="37"/>
      <c r="B46" s="38">
        <v>47</v>
      </c>
      <c r="C46" s="38"/>
      <c r="D46" s="38"/>
      <c r="E46" s="309">
        <v>879</v>
      </c>
      <c r="F46" s="190">
        <v>345</v>
      </c>
      <c r="G46" s="309">
        <v>770</v>
      </c>
      <c r="H46" s="310">
        <v>301</v>
      </c>
      <c r="I46" s="309">
        <v>68</v>
      </c>
      <c r="J46" s="310">
        <v>38</v>
      </c>
      <c r="K46" s="309">
        <v>23</v>
      </c>
      <c r="L46" s="310">
        <v>8</v>
      </c>
      <c r="M46" s="309">
        <v>8</v>
      </c>
      <c r="N46" s="310">
        <v>2</v>
      </c>
      <c r="O46" s="309">
        <v>0</v>
      </c>
      <c r="P46" s="310">
        <v>0</v>
      </c>
      <c r="Q46" s="190">
        <v>7</v>
      </c>
      <c r="R46" s="191">
        <v>3</v>
      </c>
      <c r="S46" s="188">
        <f t="shared" si="1"/>
        <v>2452</v>
      </c>
    </row>
    <row r="47" spans="1:19" ht="10" customHeight="1" x14ac:dyDescent="0.25">
      <c r="A47" s="40"/>
      <c r="B47" s="24">
        <v>48</v>
      </c>
      <c r="C47" s="24"/>
      <c r="D47" s="24"/>
      <c r="E47" s="307">
        <v>921</v>
      </c>
      <c r="F47" s="194">
        <v>370</v>
      </c>
      <c r="G47" s="307">
        <v>791</v>
      </c>
      <c r="H47" s="308">
        <v>306</v>
      </c>
      <c r="I47" s="307">
        <v>88</v>
      </c>
      <c r="J47" s="308">
        <v>43</v>
      </c>
      <c r="K47" s="307">
        <v>21</v>
      </c>
      <c r="L47" s="308">
        <v>9</v>
      </c>
      <c r="M47" s="307">
        <v>10</v>
      </c>
      <c r="N47" s="308">
        <v>1</v>
      </c>
      <c r="O47" s="307">
        <v>6</v>
      </c>
      <c r="P47" s="308">
        <v>0</v>
      </c>
      <c r="Q47" s="194">
        <v>17</v>
      </c>
      <c r="R47" s="195">
        <v>3</v>
      </c>
      <c r="S47" s="192">
        <f t="shared" si="1"/>
        <v>2586</v>
      </c>
    </row>
    <row r="48" spans="1:19" ht="10" customHeight="1" x14ac:dyDescent="0.25">
      <c r="A48" s="37"/>
      <c r="B48" s="38">
        <v>49</v>
      </c>
      <c r="C48" s="38"/>
      <c r="D48" s="38"/>
      <c r="E48" s="309">
        <v>960</v>
      </c>
      <c r="F48" s="190">
        <v>401</v>
      </c>
      <c r="G48" s="309">
        <v>796</v>
      </c>
      <c r="H48" s="310">
        <v>326</v>
      </c>
      <c r="I48" s="309">
        <v>79</v>
      </c>
      <c r="J48" s="310">
        <v>35</v>
      </c>
      <c r="K48" s="309">
        <v>19</v>
      </c>
      <c r="L48" s="310">
        <v>15</v>
      </c>
      <c r="M48" s="309">
        <v>6</v>
      </c>
      <c r="N48" s="310">
        <v>3</v>
      </c>
      <c r="O48" s="309">
        <v>1</v>
      </c>
      <c r="P48" s="310">
        <v>0</v>
      </c>
      <c r="Q48" s="190">
        <v>8</v>
      </c>
      <c r="R48" s="191">
        <v>2</v>
      </c>
      <c r="S48" s="188">
        <f t="shared" si="1"/>
        <v>2651</v>
      </c>
    </row>
    <row r="49" spans="1:19" ht="10" customHeight="1" x14ac:dyDescent="0.25">
      <c r="A49" s="40"/>
      <c r="B49" s="24">
        <v>50</v>
      </c>
      <c r="C49" s="24"/>
      <c r="D49" s="24"/>
      <c r="E49" s="307">
        <v>1290</v>
      </c>
      <c r="F49" s="194">
        <v>3128</v>
      </c>
      <c r="G49" s="307">
        <v>1210</v>
      </c>
      <c r="H49" s="308">
        <v>511</v>
      </c>
      <c r="I49" s="307">
        <v>122</v>
      </c>
      <c r="J49" s="308">
        <v>56</v>
      </c>
      <c r="K49" s="307">
        <v>22</v>
      </c>
      <c r="L49" s="308">
        <v>8</v>
      </c>
      <c r="M49" s="307">
        <v>6</v>
      </c>
      <c r="N49" s="308">
        <v>6</v>
      </c>
      <c r="O49" s="307">
        <v>8</v>
      </c>
      <c r="P49" s="308">
        <v>1</v>
      </c>
      <c r="Q49" s="194">
        <v>4</v>
      </c>
      <c r="R49" s="195">
        <v>3</v>
      </c>
      <c r="S49" s="192">
        <f t="shared" si="1"/>
        <v>6375</v>
      </c>
    </row>
    <row r="50" spans="1:19" ht="10" customHeight="1" x14ac:dyDescent="0.25">
      <c r="A50" s="37"/>
      <c r="B50" s="38">
        <v>51</v>
      </c>
      <c r="C50" s="38"/>
      <c r="D50" s="38"/>
      <c r="E50" s="309">
        <v>1145</v>
      </c>
      <c r="F50" s="190">
        <v>407</v>
      </c>
      <c r="G50" s="309">
        <v>825</v>
      </c>
      <c r="H50" s="310">
        <v>369</v>
      </c>
      <c r="I50" s="309">
        <v>79</v>
      </c>
      <c r="J50" s="310">
        <v>43</v>
      </c>
      <c r="K50" s="309">
        <v>24</v>
      </c>
      <c r="L50" s="310">
        <v>4</v>
      </c>
      <c r="M50" s="309">
        <v>10</v>
      </c>
      <c r="N50" s="310">
        <v>5</v>
      </c>
      <c r="O50" s="309">
        <v>7</v>
      </c>
      <c r="P50" s="310">
        <v>1</v>
      </c>
      <c r="Q50" s="190">
        <v>6</v>
      </c>
      <c r="R50" s="191">
        <v>4</v>
      </c>
      <c r="S50" s="188">
        <f t="shared" si="1"/>
        <v>2929</v>
      </c>
    </row>
    <row r="51" spans="1:19" ht="10" customHeight="1" x14ac:dyDescent="0.25">
      <c r="A51" s="40"/>
      <c r="B51" s="24">
        <v>52</v>
      </c>
      <c r="C51" s="24"/>
      <c r="D51" s="24"/>
      <c r="E51" s="307">
        <v>1272</v>
      </c>
      <c r="F51" s="194">
        <v>457</v>
      </c>
      <c r="G51" s="307">
        <v>930</v>
      </c>
      <c r="H51" s="308">
        <v>362</v>
      </c>
      <c r="I51" s="307">
        <v>91</v>
      </c>
      <c r="J51" s="308">
        <v>54</v>
      </c>
      <c r="K51" s="307">
        <v>26</v>
      </c>
      <c r="L51" s="308">
        <v>18</v>
      </c>
      <c r="M51" s="307">
        <v>8</v>
      </c>
      <c r="N51" s="308">
        <v>5</v>
      </c>
      <c r="O51" s="307">
        <v>1</v>
      </c>
      <c r="P51" s="308">
        <v>0</v>
      </c>
      <c r="Q51" s="194">
        <v>4</v>
      </c>
      <c r="R51" s="195">
        <v>2</v>
      </c>
      <c r="S51" s="192">
        <f t="shared" si="1"/>
        <v>3230</v>
      </c>
    </row>
    <row r="52" spans="1:19" ht="10" customHeight="1" x14ac:dyDescent="0.25">
      <c r="A52" s="37"/>
      <c r="B52" s="38">
        <v>53</v>
      </c>
      <c r="C52" s="38"/>
      <c r="D52" s="38"/>
      <c r="E52" s="309">
        <v>1211</v>
      </c>
      <c r="F52" s="190">
        <v>466</v>
      </c>
      <c r="G52" s="309">
        <v>876</v>
      </c>
      <c r="H52" s="310">
        <v>438</v>
      </c>
      <c r="I52" s="309">
        <v>108</v>
      </c>
      <c r="J52" s="310">
        <v>61</v>
      </c>
      <c r="K52" s="309">
        <v>31</v>
      </c>
      <c r="L52" s="310">
        <v>14</v>
      </c>
      <c r="M52" s="309">
        <v>12</v>
      </c>
      <c r="N52" s="310">
        <v>2</v>
      </c>
      <c r="O52" s="309">
        <v>2</v>
      </c>
      <c r="P52" s="310">
        <v>1</v>
      </c>
      <c r="Q52" s="190">
        <v>8</v>
      </c>
      <c r="R52" s="191">
        <v>4</v>
      </c>
      <c r="S52" s="188">
        <f t="shared" si="1"/>
        <v>3234</v>
      </c>
    </row>
    <row r="53" spans="1:19" ht="10" customHeight="1" x14ac:dyDescent="0.25">
      <c r="A53" s="40"/>
      <c r="B53" s="24">
        <v>54</v>
      </c>
      <c r="C53" s="24"/>
      <c r="D53" s="24"/>
      <c r="E53" s="307">
        <v>1243</v>
      </c>
      <c r="F53" s="194">
        <v>513</v>
      </c>
      <c r="G53" s="307">
        <v>1003</v>
      </c>
      <c r="H53" s="308">
        <v>434</v>
      </c>
      <c r="I53" s="307">
        <v>106</v>
      </c>
      <c r="J53" s="308">
        <v>50</v>
      </c>
      <c r="K53" s="307">
        <v>38</v>
      </c>
      <c r="L53" s="308">
        <v>11</v>
      </c>
      <c r="M53" s="307">
        <v>14</v>
      </c>
      <c r="N53" s="308">
        <v>5</v>
      </c>
      <c r="O53" s="307">
        <v>2</v>
      </c>
      <c r="P53" s="308">
        <v>5</v>
      </c>
      <c r="Q53" s="194">
        <v>8</v>
      </c>
      <c r="R53" s="195">
        <v>6</v>
      </c>
      <c r="S53" s="192">
        <f t="shared" si="1"/>
        <v>3438</v>
      </c>
    </row>
    <row r="54" spans="1:19" ht="10" customHeight="1" x14ac:dyDescent="0.25">
      <c r="A54" s="37"/>
      <c r="B54" s="38">
        <v>55</v>
      </c>
      <c r="C54" s="38"/>
      <c r="D54" s="38"/>
      <c r="E54" s="309">
        <v>1403</v>
      </c>
      <c r="F54" s="190">
        <v>640</v>
      </c>
      <c r="G54" s="309">
        <v>1017</v>
      </c>
      <c r="H54" s="310">
        <v>475</v>
      </c>
      <c r="I54" s="309">
        <v>102</v>
      </c>
      <c r="J54" s="310">
        <v>62</v>
      </c>
      <c r="K54" s="309">
        <v>36</v>
      </c>
      <c r="L54" s="310">
        <v>17</v>
      </c>
      <c r="M54" s="309">
        <v>18</v>
      </c>
      <c r="N54" s="310">
        <v>5</v>
      </c>
      <c r="O54" s="309">
        <v>2</v>
      </c>
      <c r="P54" s="310">
        <v>2</v>
      </c>
      <c r="Q54" s="190">
        <v>9</v>
      </c>
      <c r="R54" s="191">
        <v>3</v>
      </c>
      <c r="S54" s="188">
        <f t="shared" si="1"/>
        <v>3791</v>
      </c>
    </row>
    <row r="55" spans="1:19" ht="10" customHeight="1" x14ac:dyDescent="0.25">
      <c r="A55" s="40"/>
      <c r="B55" s="24">
        <v>56</v>
      </c>
      <c r="C55" s="24"/>
      <c r="D55" s="24"/>
      <c r="E55" s="307">
        <v>1490</v>
      </c>
      <c r="F55" s="194">
        <v>659</v>
      </c>
      <c r="G55" s="307">
        <v>1196</v>
      </c>
      <c r="H55" s="308">
        <v>519</v>
      </c>
      <c r="I55" s="307">
        <v>145</v>
      </c>
      <c r="J55" s="308">
        <v>67</v>
      </c>
      <c r="K55" s="307">
        <v>37</v>
      </c>
      <c r="L55" s="308">
        <v>8</v>
      </c>
      <c r="M55" s="307">
        <v>12</v>
      </c>
      <c r="N55" s="308">
        <v>7</v>
      </c>
      <c r="O55" s="307">
        <v>6</v>
      </c>
      <c r="P55" s="308">
        <v>5</v>
      </c>
      <c r="Q55" s="194">
        <v>12</v>
      </c>
      <c r="R55" s="195">
        <v>4</v>
      </c>
      <c r="S55" s="192">
        <f t="shared" si="1"/>
        <v>4167</v>
      </c>
    </row>
    <row r="56" spans="1:19" ht="10" customHeight="1" x14ac:dyDescent="0.25">
      <c r="A56" s="37"/>
      <c r="B56" s="38">
        <v>57</v>
      </c>
      <c r="C56" s="38"/>
      <c r="D56" s="38"/>
      <c r="E56" s="309">
        <v>1495</v>
      </c>
      <c r="F56" s="190">
        <v>654</v>
      </c>
      <c r="G56" s="309">
        <v>1086</v>
      </c>
      <c r="H56" s="310">
        <v>479</v>
      </c>
      <c r="I56" s="309">
        <v>120</v>
      </c>
      <c r="J56" s="310">
        <v>70</v>
      </c>
      <c r="K56" s="309">
        <v>33</v>
      </c>
      <c r="L56" s="310">
        <v>15</v>
      </c>
      <c r="M56" s="309">
        <v>21</v>
      </c>
      <c r="N56" s="310">
        <v>8</v>
      </c>
      <c r="O56" s="309">
        <v>3</v>
      </c>
      <c r="P56" s="310">
        <v>3</v>
      </c>
      <c r="Q56" s="190">
        <v>8</v>
      </c>
      <c r="R56" s="191">
        <v>5</v>
      </c>
      <c r="S56" s="188">
        <f t="shared" si="1"/>
        <v>4000</v>
      </c>
    </row>
    <row r="57" spans="1:19" ht="10" customHeight="1" x14ac:dyDescent="0.25">
      <c r="A57" s="40"/>
      <c r="B57" s="24">
        <v>58</v>
      </c>
      <c r="C57" s="24"/>
      <c r="D57" s="24"/>
      <c r="E57" s="307">
        <v>1507</v>
      </c>
      <c r="F57" s="194">
        <v>701</v>
      </c>
      <c r="G57" s="307">
        <v>1111</v>
      </c>
      <c r="H57" s="308">
        <v>528</v>
      </c>
      <c r="I57" s="307">
        <v>132</v>
      </c>
      <c r="J57" s="308">
        <v>65</v>
      </c>
      <c r="K57" s="307">
        <v>38</v>
      </c>
      <c r="L57" s="308">
        <v>17</v>
      </c>
      <c r="M57" s="307">
        <v>22</v>
      </c>
      <c r="N57" s="308">
        <v>15</v>
      </c>
      <c r="O57" s="307">
        <v>6</v>
      </c>
      <c r="P57" s="308">
        <v>1</v>
      </c>
      <c r="Q57" s="194">
        <v>9</v>
      </c>
      <c r="R57" s="195">
        <v>2</v>
      </c>
      <c r="S57" s="192">
        <f t="shared" si="1"/>
        <v>4154</v>
      </c>
    </row>
    <row r="58" spans="1:19" ht="10" customHeight="1" x14ac:dyDescent="0.25">
      <c r="A58" s="37"/>
      <c r="B58" s="38">
        <v>59</v>
      </c>
      <c r="C58" s="38"/>
      <c r="D58" s="38"/>
      <c r="E58" s="309">
        <v>1689</v>
      </c>
      <c r="F58" s="190">
        <v>707</v>
      </c>
      <c r="G58" s="309">
        <v>1238</v>
      </c>
      <c r="H58" s="310">
        <v>554</v>
      </c>
      <c r="I58" s="309">
        <v>148</v>
      </c>
      <c r="J58" s="310">
        <v>73</v>
      </c>
      <c r="K58" s="309">
        <v>42</v>
      </c>
      <c r="L58" s="310">
        <v>10</v>
      </c>
      <c r="M58" s="309">
        <v>24</v>
      </c>
      <c r="N58" s="310">
        <v>11</v>
      </c>
      <c r="O58" s="309">
        <v>5</v>
      </c>
      <c r="P58" s="310">
        <v>2</v>
      </c>
      <c r="Q58" s="190">
        <v>10</v>
      </c>
      <c r="R58" s="191">
        <v>6</v>
      </c>
      <c r="S58" s="188">
        <f t="shared" si="1"/>
        <v>4519</v>
      </c>
    </row>
    <row r="59" spans="1:19" ht="10" customHeight="1" x14ac:dyDescent="0.25">
      <c r="A59" s="40"/>
      <c r="B59" s="24">
        <v>60</v>
      </c>
      <c r="C59" s="24"/>
      <c r="D59" s="24"/>
      <c r="E59" s="307">
        <v>3363</v>
      </c>
      <c r="F59" s="194">
        <v>723</v>
      </c>
      <c r="G59" s="307">
        <v>1575</v>
      </c>
      <c r="H59" s="308">
        <v>577</v>
      </c>
      <c r="I59" s="307">
        <v>197</v>
      </c>
      <c r="J59" s="308">
        <v>85</v>
      </c>
      <c r="K59" s="307">
        <v>72</v>
      </c>
      <c r="L59" s="308">
        <v>16</v>
      </c>
      <c r="M59" s="307">
        <v>42</v>
      </c>
      <c r="N59" s="308">
        <v>8</v>
      </c>
      <c r="O59" s="307">
        <v>10</v>
      </c>
      <c r="P59" s="308">
        <v>4</v>
      </c>
      <c r="Q59" s="194">
        <v>18</v>
      </c>
      <c r="R59" s="195">
        <v>6</v>
      </c>
      <c r="S59" s="192">
        <f t="shared" si="1"/>
        <v>6696</v>
      </c>
    </row>
    <row r="60" spans="1:19" ht="10" customHeight="1" x14ac:dyDescent="0.25">
      <c r="A60" s="37"/>
      <c r="B60" s="38">
        <v>61</v>
      </c>
      <c r="C60" s="38"/>
      <c r="D60" s="38"/>
      <c r="E60" s="309">
        <v>1732</v>
      </c>
      <c r="F60" s="190">
        <v>775</v>
      </c>
      <c r="G60" s="309">
        <v>1182</v>
      </c>
      <c r="H60" s="310">
        <v>597</v>
      </c>
      <c r="I60" s="309">
        <v>126</v>
      </c>
      <c r="J60" s="310">
        <v>76</v>
      </c>
      <c r="K60" s="309">
        <v>44</v>
      </c>
      <c r="L60" s="310">
        <v>21</v>
      </c>
      <c r="M60" s="309">
        <v>27</v>
      </c>
      <c r="N60" s="310">
        <v>6</v>
      </c>
      <c r="O60" s="309">
        <v>4</v>
      </c>
      <c r="P60" s="310">
        <v>2</v>
      </c>
      <c r="Q60" s="190">
        <v>11</v>
      </c>
      <c r="R60" s="191">
        <v>5</v>
      </c>
      <c r="S60" s="188">
        <f t="shared" si="1"/>
        <v>4608</v>
      </c>
    </row>
    <row r="61" spans="1:19" ht="10" customHeight="1" x14ac:dyDescent="0.25">
      <c r="A61" s="40"/>
      <c r="B61" s="24">
        <v>62</v>
      </c>
      <c r="C61" s="24"/>
      <c r="D61" s="24"/>
      <c r="E61" s="307">
        <v>1594</v>
      </c>
      <c r="F61" s="194">
        <v>883</v>
      </c>
      <c r="G61" s="307">
        <v>1249</v>
      </c>
      <c r="H61" s="308">
        <v>584</v>
      </c>
      <c r="I61" s="307">
        <v>137</v>
      </c>
      <c r="J61" s="308">
        <v>73</v>
      </c>
      <c r="K61" s="307">
        <v>38</v>
      </c>
      <c r="L61" s="308">
        <v>25</v>
      </c>
      <c r="M61" s="307">
        <v>14</v>
      </c>
      <c r="N61" s="308">
        <v>3</v>
      </c>
      <c r="O61" s="307">
        <v>6</v>
      </c>
      <c r="P61" s="308">
        <v>5</v>
      </c>
      <c r="Q61" s="194">
        <v>22</v>
      </c>
      <c r="R61" s="195">
        <v>5</v>
      </c>
      <c r="S61" s="192">
        <f t="shared" si="1"/>
        <v>4638</v>
      </c>
    </row>
    <row r="62" spans="1:19" ht="10" customHeight="1" x14ac:dyDescent="0.25">
      <c r="A62" s="37"/>
      <c r="B62" s="38">
        <v>63</v>
      </c>
      <c r="C62" s="38"/>
      <c r="D62" s="38"/>
      <c r="E62" s="309">
        <v>5984</v>
      </c>
      <c r="F62" s="190">
        <v>1155</v>
      </c>
      <c r="G62" s="309">
        <v>1317</v>
      </c>
      <c r="H62" s="310">
        <v>549</v>
      </c>
      <c r="I62" s="309">
        <v>212</v>
      </c>
      <c r="J62" s="310">
        <v>78</v>
      </c>
      <c r="K62" s="309">
        <v>49</v>
      </c>
      <c r="L62" s="310">
        <v>9</v>
      </c>
      <c r="M62" s="309">
        <v>22</v>
      </c>
      <c r="N62" s="310">
        <v>6</v>
      </c>
      <c r="O62" s="309">
        <v>11</v>
      </c>
      <c r="P62" s="310">
        <v>1</v>
      </c>
      <c r="Q62" s="190">
        <v>19</v>
      </c>
      <c r="R62" s="191">
        <v>6</v>
      </c>
      <c r="S62" s="188">
        <f t="shared" si="1"/>
        <v>9418</v>
      </c>
    </row>
    <row r="63" spans="1:19" ht="10" customHeight="1" x14ac:dyDescent="0.25">
      <c r="A63" s="40"/>
      <c r="B63" s="24">
        <v>64</v>
      </c>
      <c r="C63" s="24"/>
      <c r="D63" s="24"/>
      <c r="E63" s="307">
        <v>1789</v>
      </c>
      <c r="F63" s="194">
        <v>697</v>
      </c>
      <c r="G63" s="307">
        <v>1317</v>
      </c>
      <c r="H63" s="308">
        <v>627</v>
      </c>
      <c r="I63" s="307">
        <v>200</v>
      </c>
      <c r="J63" s="308">
        <v>90</v>
      </c>
      <c r="K63" s="307">
        <v>56</v>
      </c>
      <c r="L63" s="308">
        <v>23</v>
      </c>
      <c r="M63" s="307">
        <v>19</v>
      </c>
      <c r="N63" s="308">
        <v>10</v>
      </c>
      <c r="O63" s="307">
        <v>2</v>
      </c>
      <c r="P63" s="308">
        <v>1</v>
      </c>
      <c r="Q63" s="194">
        <v>21</v>
      </c>
      <c r="R63" s="195">
        <v>8</v>
      </c>
      <c r="S63" s="192">
        <f t="shared" ref="S63:S99" si="2">SUM(E63:R63)</f>
        <v>4860</v>
      </c>
    </row>
    <row r="64" spans="1:19" ht="10" customHeight="1" x14ac:dyDescent="0.25">
      <c r="A64" s="37"/>
      <c r="B64" s="38">
        <v>65</v>
      </c>
      <c r="C64" s="38"/>
      <c r="D64" s="38"/>
      <c r="E64" s="309">
        <v>1885</v>
      </c>
      <c r="F64" s="190">
        <v>641</v>
      </c>
      <c r="G64" s="309">
        <v>1401</v>
      </c>
      <c r="H64" s="310">
        <v>554</v>
      </c>
      <c r="I64" s="309">
        <v>192</v>
      </c>
      <c r="J64" s="310">
        <v>82</v>
      </c>
      <c r="K64" s="309">
        <v>61</v>
      </c>
      <c r="L64" s="310">
        <v>26</v>
      </c>
      <c r="M64" s="309">
        <v>23</v>
      </c>
      <c r="N64" s="310">
        <v>16</v>
      </c>
      <c r="O64" s="309">
        <v>4</v>
      </c>
      <c r="P64" s="310">
        <v>3</v>
      </c>
      <c r="Q64" s="190">
        <v>13</v>
      </c>
      <c r="R64" s="191">
        <v>4</v>
      </c>
      <c r="S64" s="188">
        <f t="shared" si="2"/>
        <v>4905</v>
      </c>
    </row>
    <row r="65" spans="1:19" ht="10" customHeight="1" x14ac:dyDescent="0.25">
      <c r="A65" s="40"/>
      <c r="B65" s="24">
        <v>66</v>
      </c>
      <c r="C65" s="24"/>
      <c r="D65" s="24"/>
      <c r="E65" s="307">
        <v>1758</v>
      </c>
      <c r="F65" s="194">
        <v>680</v>
      </c>
      <c r="G65" s="307">
        <v>1373</v>
      </c>
      <c r="H65" s="308">
        <v>621</v>
      </c>
      <c r="I65" s="307">
        <v>206</v>
      </c>
      <c r="J65" s="308">
        <v>79</v>
      </c>
      <c r="K65" s="307">
        <v>48</v>
      </c>
      <c r="L65" s="308">
        <v>21</v>
      </c>
      <c r="M65" s="307">
        <v>18</v>
      </c>
      <c r="N65" s="308">
        <v>11</v>
      </c>
      <c r="O65" s="307">
        <v>8</v>
      </c>
      <c r="P65" s="308">
        <v>3</v>
      </c>
      <c r="Q65" s="194">
        <v>18</v>
      </c>
      <c r="R65" s="195">
        <v>5</v>
      </c>
      <c r="S65" s="192">
        <f t="shared" si="2"/>
        <v>4849</v>
      </c>
    </row>
    <row r="66" spans="1:19" ht="10" customHeight="1" thickBot="1" x14ac:dyDescent="0.3">
      <c r="A66" s="41"/>
      <c r="B66" s="42">
        <v>67</v>
      </c>
      <c r="C66" s="42"/>
      <c r="D66" s="42"/>
      <c r="E66" s="313">
        <v>1714</v>
      </c>
      <c r="F66" s="228">
        <v>603</v>
      </c>
      <c r="G66" s="313">
        <v>1452</v>
      </c>
      <c r="H66" s="338">
        <v>559</v>
      </c>
      <c r="I66" s="313">
        <v>211</v>
      </c>
      <c r="J66" s="338">
        <v>77</v>
      </c>
      <c r="K66" s="313">
        <v>63</v>
      </c>
      <c r="L66" s="338">
        <v>16</v>
      </c>
      <c r="M66" s="313">
        <v>21</v>
      </c>
      <c r="N66" s="338">
        <v>6</v>
      </c>
      <c r="O66" s="313">
        <v>3</v>
      </c>
      <c r="P66" s="338">
        <v>1</v>
      </c>
      <c r="Q66" s="228">
        <v>15</v>
      </c>
      <c r="R66" s="227">
        <v>3</v>
      </c>
      <c r="S66" s="230">
        <f t="shared" si="2"/>
        <v>4744</v>
      </c>
    </row>
    <row r="67" spans="1:19" ht="10" customHeight="1" x14ac:dyDescent="0.25">
      <c r="A67" s="40"/>
      <c r="B67" s="24">
        <v>68</v>
      </c>
      <c r="C67" s="24"/>
      <c r="D67" s="24"/>
      <c r="E67" s="307">
        <v>1666</v>
      </c>
      <c r="F67" s="194">
        <v>618</v>
      </c>
      <c r="G67" s="307">
        <v>1309</v>
      </c>
      <c r="H67" s="308">
        <v>549</v>
      </c>
      <c r="I67" s="307">
        <v>191</v>
      </c>
      <c r="J67" s="308">
        <v>84</v>
      </c>
      <c r="K67" s="307">
        <v>49</v>
      </c>
      <c r="L67" s="308">
        <v>19</v>
      </c>
      <c r="M67" s="307">
        <v>19</v>
      </c>
      <c r="N67" s="308">
        <v>8</v>
      </c>
      <c r="O67" s="307">
        <v>5</v>
      </c>
      <c r="P67" s="308">
        <v>3</v>
      </c>
      <c r="Q67" s="194">
        <v>18</v>
      </c>
      <c r="R67" s="195">
        <v>5</v>
      </c>
      <c r="S67" s="192">
        <f t="shared" si="2"/>
        <v>4543</v>
      </c>
    </row>
    <row r="68" spans="1:19" ht="10" customHeight="1" x14ac:dyDescent="0.25">
      <c r="A68" s="37"/>
      <c r="B68" s="38">
        <v>69</v>
      </c>
      <c r="C68" s="38"/>
      <c r="D68" s="38"/>
      <c r="E68" s="309">
        <v>1616</v>
      </c>
      <c r="F68" s="190">
        <v>668</v>
      </c>
      <c r="G68" s="309">
        <v>1371</v>
      </c>
      <c r="H68" s="310">
        <v>521</v>
      </c>
      <c r="I68" s="309">
        <v>156</v>
      </c>
      <c r="J68" s="310">
        <v>87</v>
      </c>
      <c r="K68" s="309">
        <v>38</v>
      </c>
      <c r="L68" s="310">
        <v>20</v>
      </c>
      <c r="M68" s="309">
        <v>20</v>
      </c>
      <c r="N68" s="310">
        <v>6</v>
      </c>
      <c r="O68" s="309">
        <v>2</v>
      </c>
      <c r="P68" s="310">
        <v>2</v>
      </c>
      <c r="Q68" s="190">
        <v>15</v>
      </c>
      <c r="R68" s="191">
        <v>5</v>
      </c>
      <c r="S68" s="188">
        <f t="shared" si="2"/>
        <v>4527</v>
      </c>
    </row>
    <row r="69" spans="1:19" ht="10" customHeight="1" x14ac:dyDescent="0.25">
      <c r="A69" s="40"/>
      <c r="B69" s="24">
        <v>70</v>
      </c>
      <c r="C69" s="24"/>
      <c r="D69" s="24"/>
      <c r="E69" s="307">
        <v>1666</v>
      </c>
      <c r="F69" s="194">
        <v>508</v>
      </c>
      <c r="G69" s="307">
        <v>1310</v>
      </c>
      <c r="H69" s="308">
        <v>499</v>
      </c>
      <c r="I69" s="307">
        <v>172</v>
      </c>
      <c r="J69" s="308">
        <v>73</v>
      </c>
      <c r="K69" s="307">
        <v>66</v>
      </c>
      <c r="L69" s="308">
        <v>24</v>
      </c>
      <c r="M69" s="307">
        <v>11</v>
      </c>
      <c r="N69" s="308">
        <v>12</v>
      </c>
      <c r="O69" s="307">
        <v>8</v>
      </c>
      <c r="P69" s="308">
        <v>5</v>
      </c>
      <c r="Q69" s="194">
        <v>7</v>
      </c>
      <c r="R69" s="195">
        <v>6</v>
      </c>
      <c r="S69" s="192">
        <f t="shared" si="2"/>
        <v>4367</v>
      </c>
    </row>
    <row r="70" spans="1:19" ht="10" customHeight="1" x14ac:dyDescent="0.25">
      <c r="A70" s="37"/>
      <c r="B70" s="38">
        <v>71</v>
      </c>
      <c r="C70" s="38"/>
      <c r="D70" s="38"/>
      <c r="E70" s="309">
        <v>1460</v>
      </c>
      <c r="F70" s="190">
        <v>531</v>
      </c>
      <c r="G70" s="309">
        <v>1212</v>
      </c>
      <c r="H70" s="310">
        <v>439</v>
      </c>
      <c r="I70" s="309">
        <v>169</v>
      </c>
      <c r="J70" s="310">
        <v>68</v>
      </c>
      <c r="K70" s="309">
        <v>47</v>
      </c>
      <c r="L70" s="310">
        <v>22</v>
      </c>
      <c r="M70" s="309">
        <v>29</v>
      </c>
      <c r="N70" s="310">
        <v>8</v>
      </c>
      <c r="O70" s="309">
        <v>4</v>
      </c>
      <c r="P70" s="310">
        <v>2</v>
      </c>
      <c r="Q70" s="190">
        <v>16</v>
      </c>
      <c r="R70" s="191">
        <v>2</v>
      </c>
      <c r="S70" s="188">
        <f t="shared" si="2"/>
        <v>4009</v>
      </c>
    </row>
    <row r="71" spans="1:19" ht="10" customHeight="1" x14ac:dyDescent="0.25">
      <c r="A71" s="40"/>
      <c r="B71" s="24">
        <v>72</v>
      </c>
      <c r="C71" s="24"/>
      <c r="D71" s="24"/>
      <c r="E71" s="307">
        <v>1398</v>
      </c>
      <c r="F71" s="194">
        <v>500</v>
      </c>
      <c r="G71" s="307">
        <v>1104</v>
      </c>
      <c r="H71" s="308">
        <v>483</v>
      </c>
      <c r="I71" s="307">
        <v>167</v>
      </c>
      <c r="J71" s="308">
        <v>67</v>
      </c>
      <c r="K71" s="307">
        <v>51</v>
      </c>
      <c r="L71" s="308">
        <v>19</v>
      </c>
      <c r="M71" s="307">
        <v>15</v>
      </c>
      <c r="N71" s="308">
        <v>13</v>
      </c>
      <c r="O71" s="307">
        <v>4</v>
      </c>
      <c r="P71" s="308">
        <v>1</v>
      </c>
      <c r="Q71" s="194">
        <v>6</v>
      </c>
      <c r="R71" s="195">
        <v>9</v>
      </c>
      <c r="S71" s="192">
        <f t="shared" si="2"/>
        <v>3837</v>
      </c>
    </row>
    <row r="72" spans="1:19" ht="10" customHeight="1" x14ac:dyDescent="0.25">
      <c r="A72" s="37"/>
      <c r="B72" s="38">
        <v>73</v>
      </c>
      <c r="C72" s="38"/>
      <c r="D72" s="38"/>
      <c r="E72" s="309">
        <v>1263</v>
      </c>
      <c r="F72" s="190">
        <v>510</v>
      </c>
      <c r="G72" s="309">
        <v>1040</v>
      </c>
      <c r="H72" s="310">
        <v>454</v>
      </c>
      <c r="I72" s="309">
        <v>130</v>
      </c>
      <c r="J72" s="310">
        <v>39</v>
      </c>
      <c r="K72" s="309">
        <v>56</v>
      </c>
      <c r="L72" s="310">
        <v>18</v>
      </c>
      <c r="M72" s="309">
        <v>31</v>
      </c>
      <c r="N72" s="310">
        <v>13</v>
      </c>
      <c r="O72" s="309">
        <v>7</v>
      </c>
      <c r="P72" s="310">
        <v>3</v>
      </c>
      <c r="Q72" s="190">
        <v>10</v>
      </c>
      <c r="R72" s="191">
        <v>3</v>
      </c>
      <c r="S72" s="188">
        <f t="shared" si="2"/>
        <v>3577</v>
      </c>
    </row>
    <row r="73" spans="1:19" ht="10" customHeight="1" x14ac:dyDescent="0.25">
      <c r="A73" s="40"/>
      <c r="B73" s="24">
        <v>74</v>
      </c>
      <c r="C73" s="24"/>
      <c r="D73" s="24"/>
      <c r="E73" s="307">
        <v>1223</v>
      </c>
      <c r="F73" s="194">
        <v>401</v>
      </c>
      <c r="G73" s="307">
        <v>911</v>
      </c>
      <c r="H73" s="308">
        <v>373</v>
      </c>
      <c r="I73" s="307">
        <v>105</v>
      </c>
      <c r="J73" s="308">
        <v>47</v>
      </c>
      <c r="K73" s="307">
        <v>23</v>
      </c>
      <c r="L73" s="308">
        <v>19</v>
      </c>
      <c r="M73" s="307">
        <v>26</v>
      </c>
      <c r="N73" s="308">
        <v>6</v>
      </c>
      <c r="O73" s="307">
        <v>5</v>
      </c>
      <c r="P73" s="308">
        <v>3</v>
      </c>
      <c r="Q73" s="194">
        <v>9</v>
      </c>
      <c r="R73" s="195">
        <v>5</v>
      </c>
      <c r="S73" s="192">
        <f t="shared" si="2"/>
        <v>3156</v>
      </c>
    </row>
    <row r="74" spans="1:19" ht="10" customHeight="1" x14ac:dyDescent="0.25">
      <c r="A74" s="37"/>
      <c r="B74" s="38">
        <v>75</v>
      </c>
      <c r="C74" s="38"/>
      <c r="D74" s="38"/>
      <c r="E74" s="309">
        <v>1108</v>
      </c>
      <c r="F74" s="190">
        <v>386</v>
      </c>
      <c r="G74" s="309">
        <v>873</v>
      </c>
      <c r="H74" s="310">
        <v>328</v>
      </c>
      <c r="I74" s="309">
        <v>99</v>
      </c>
      <c r="J74" s="310">
        <v>32</v>
      </c>
      <c r="K74" s="309">
        <v>25</v>
      </c>
      <c r="L74" s="310">
        <v>20</v>
      </c>
      <c r="M74" s="309">
        <v>5</v>
      </c>
      <c r="N74" s="310">
        <v>8</v>
      </c>
      <c r="O74" s="309">
        <v>4</v>
      </c>
      <c r="P74" s="310">
        <v>3</v>
      </c>
      <c r="Q74" s="190">
        <v>2</v>
      </c>
      <c r="R74" s="191">
        <v>3</v>
      </c>
      <c r="S74" s="188">
        <f t="shared" si="2"/>
        <v>2896</v>
      </c>
    </row>
    <row r="75" spans="1:19" ht="10" customHeight="1" x14ac:dyDescent="0.25">
      <c r="A75" s="40"/>
      <c r="B75" s="24">
        <v>76</v>
      </c>
      <c r="C75" s="24"/>
      <c r="D75" s="24"/>
      <c r="E75" s="307">
        <v>961</v>
      </c>
      <c r="F75" s="194">
        <v>280</v>
      </c>
      <c r="G75" s="307">
        <v>751</v>
      </c>
      <c r="H75" s="308">
        <v>283</v>
      </c>
      <c r="I75" s="307">
        <v>77</v>
      </c>
      <c r="J75" s="308">
        <v>31</v>
      </c>
      <c r="K75" s="307">
        <v>6</v>
      </c>
      <c r="L75" s="308">
        <v>2</v>
      </c>
      <c r="M75" s="307">
        <v>5</v>
      </c>
      <c r="N75" s="308">
        <v>2</v>
      </c>
      <c r="O75" s="307">
        <v>1</v>
      </c>
      <c r="P75" s="308">
        <v>0</v>
      </c>
      <c r="Q75" s="194">
        <v>11</v>
      </c>
      <c r="R75" s="195">
        <v>3</v>
      </c>
      <c r="S75" s="192">
        <f t="shared" si="2"/>
        <v>2413</v>
      </c>
    </row>
    <row r="76" spans="1:19" ht="10" customHeight="1" x14ac:dyDescent="0.25">
      <c r="A76" s="37"/>
      <c r="B76" s="38">
        <v>77</v>
      </c>
      <c r="C76" s="38"/>
      <c r="D76" s="38"/>
      <c r="E76" s="309">
        <v>799</v>
      </c>
      <c r="F76" s="190">
        <v>285</v>
      </c>
      <c r="G76" s="309">
        <v>694</v>
      </c>
      <c r="H76" s="310">
        <v>236</v>
      </c>
      <c r="I76" s="309">
        <v>71</v>
      </c>
      <c r="J76" s="310">
        <v>24</v>
      </c>
      <c r="K76" s="309">
        <v>9</v>
      </c>
      <c r="L76" s="310">
        <v>5</v>
      </c>
      <c r="M76" s="309">
        <v>1</v>
      </c>
      <c r="N76" s="310">
        <v>2</v>
      </c>
      <c r="O76" s="309">
        <v>1</v>
      </c>
      <c r="P76" s="310">
        <v>0</v>
      </c>
      <c r="Q76" s="190">
        <v>6</v>
      </c>
      <c r="R76" s="191">
        <v>2</v>
      </c>
      <c r="S76" s="188">
        <f t="shared" si="2"/>
        <v>2135</v>
      </c>
    </row>
    <row r="77" spans="1:19" ht="10" customHeight="1" x14ac:dyDescent="0.25">
      <c r="A77" s="40"/>
      <c r="B77" s="24">
        <v>78</v>
      </c>
      <c r="C77" s="24"/>
      <c r="D77" s="24"/>
      <c r="E77" s="307">
        <v>787</v>
      </c>
      <c r="F77" s="194">
        <v>213</v>
      </c>
      <c r="G77" s="307">
        <v>602</v>
      </c>
      <c r="H77" s="308">
        <v>229</v>
      </c>
      <c r="I77" s="307">
        <v>63</v>
      </c>
      <c r="J77" s="308">
        <v>22</v>
      </c>
      <c r="K77" s="307">
        <v>8</v>
      </c>
      <c r="L77" s="308">
        <v>5</v>
      </c>
      <c r="M77" s="307">
        <v>2</v>
      </c>
      <c r="N77" s="308">
        <v>1</v>
      </c>
      <c r="O77" s="307">
        <v>0</v>
      </c>
      <c r="P77" s="308">
        <v>1</v>
      </c>
      <c r="Q77" s="194">
        <v>6</v>
      </c>
      <c r="R77" s="195">
        <v>1</v>
      </c>
      <c r="S77" s="192">
        <f t="shared" si="2"/>
        <v>1940</v>
      </c>
    </row>
    <row r="78" spans="1:19" ht="10" customHeight="1" x14ac:dyDescent="0.25">
      <c r="A78" s="37"/>
      <c r="B78" s="38">
        <v>79</v>
      </c>
      <c r="C78" s="38"/>
      <c r="D78" s="38"/>
      <c r="E78" s="309">
        <v>641</v>
      </c>
      <c r="F78" s="190">
        <v>229</v>
      </c>
      <c r="G78" s="309">
        <v>452</v>
      </c>
      <c r="H78" s="310">
        <v>209</v>
      </c>
      <c r="I78" s="309">
        <v>34</v>
      </c>
      <c r="J78" s="310">
        <v>13</v>
      </c>
      <c r="K78" s="309">
        <v>5</v>
      </c>
      <c r="L78" s="310">
        <v>1</v>
      </c>
      <c r="M78" s="309">
        <v>1</v>
      </c>
      <c r="N78" s="310">
        <v>0</v>
      </c>
      <c r="O78" s="309">
        <v>2</v>
      </c>
      <c r="P78" s="310">
        <v>0</v>
      </c>
      <c r="Q78" s="190">
        <v>3</v>
      </c>
      <c r="R78" s="191">
        <v>4</v>
      </c>
      <c r="S78" s="188">
        <f t="shared" si="2"/>
        <v>1594</v>
      </c>
    </row>
    <row r="79" spans="1:19" ht="10" customHeight="1" x14ac:dyDescent="0.25">
      <c r="A79" s="40"/>
      <c r="B79" s="24">
        <v>80</v>
      </c>
      <c r="C79" s="24"/>
      <c r="D79" s="24"/>
      <c r="E79" s="307">
        <v>595</v>
      </c>
      <c r="F79" s="194">
        <v>211</v>
      </c>
      <c r="G79" s="307">
        <v>527</v>
      </c>
      <c r="H79" s="308">
        <v>206</v>
      </c>
      <c r="I79" s="307">
        <v>42</v>
      </c>
      <c r="J79" s="308">
        <v>12</v>
      </c>
      <c r="K79" s="307">
        <v>2</v>
      </c>
      <c r="L79" s="308">
        <v>2</v>
      </c>
      <c r="M79" s="307">
        <v>1</v>
      </c>
      <c r="N79" s="308">
        <v>1</v>
      </c>
      <c r="O79" s="307">
        <v>1</v>
      </c>
      <c r="P79" s="308">
        <v>0</v>
      </c>
      <c r="Q79" s="194">
        <v>5</v>
      </c>
      <c r="R79" s="195">
        <v>1</v>
      </c>
      <c r="S79" s="192">
        <f t="shared" si="2"/>
        <v>1606</v>
      </c>
    </row>
    <row r="80" spans="1:19" ht="10" customHeight="1" x14ac:dyDescent="0.25">
      <c r="A80" s="37"/>
      <c r="B80" s="38">
        <v>81</v>
      </c>
      <c r="C80" s="38"/>
      <c r="D80" s="38"/>
      <c r="E80" s="309">
        <v>490</v>
      </c>
      <c r="F80" s="190">
        <v>178</v>
      </c>
      <c r="G80" s="309">
        <v>428</v>
      </c>
      <c r="H80" s="310">
        <v>172</v>
      </c>
      <c r="I80" s="309">
        <v>23</v>
      </c>
      <c r="J80" s="310">
        <v>9</v>
      </c>
      <c r="K80" s="309">
        <v>5</v>
      </c>
      <c r="L80" s="310">
        <v>2</v>
      </c>
      <c r="M80" s="309">
        <v>770</v>
      </c>
      <c r="N80" s="310">
        <v>0</v>
      </c>
      <c r="O80" s="309">
        <v>0</v>
      </c>
      <c r="P80" s="310">
        <v>0</v>
      </c>
      <c r="Q80" s="190">
        <v>3</v>
      </c>
      <c r="R80" s="191">
        <v>2</v>
      </c>
      <c r="S80" s="188">
        <f t="shared" si="2"/>
        <v>2082</v>
      </c>
    </row>
    <row r="81" spans="1:19" ht="10" customHeight="1" x14ac:dyDescent="0.25">
      <c r="A81" s="40"/>
      <c r="B81" s="24">
        <v>82</v>
      </c>
      <c r="C81" s="24"/>
      <c r="D81" s="24"/>
      <c r="E81" s="307">
        <v>499</v>
      </c>
      <c r="F81" s="194">
        <v>176</v>
      </c>
      <c r="G81" s="307">
        <v>375</v>
      </c>
      <c r="H81" s="308">
        <v>153</v>
      </c>
      <c r="I81" s="307">
        <v>29</v>
      </c>
      <c r="J81" s="308">
        <v>12</v>
      </c>
      <c r="K81" s="307">
        <v>3</v>
      </c>
      <c r="L81" s="308">
        <v>1</v>
      </c>
      <c r="M81" s="307">
        <v>1245</v>
      </c>
      <c r="N81" s="308">
        <v>1</v>
      </c>
      <c r="O81" s="307">
        <v>1</v>
      </c>
      <c r="P81" s="308">
        <v>0</v>
      </c>
      <c r="Q81" s="194">
        <v>5</v>
      </c>
      <c r="R81" s="195">
        <v>2</v>
      </c>
      <c r="S81" s="192">
        <f t="shared" si="2"/>
        <v>2502</v>
      </c>
    </row>
    <row r="82" spans="1:19" ht="10" customHeight="1" x14ac:dyDescent="0.25">
      <c r="A82" s="37"/>
      <c r="B82" s="38">
        <v>83</v>
      </c>
      <c r="C82" s="38"/>
      <c r="D82" s="38"/>
      <c r="E82" s="309">
        <v>401</v>
      </c>
      <c r="F82" s="190">
        <v>142</v>
      </c>
      <c r="G82" s="309">
        <v>319</v>
      </c>
      <c r="H82" s="310">
        <v>159</v>
      </c>
      <c r="I82" s="309">
        <v>35</v>
      </c>
      <c r="J82" s="310">
        <v>13</v>
      </c>
      <c r="K82" s="309">
        <v>5</v>
      </c>
      <c r="L82" s="310">
        <v>4</v>
      </c>
      <c r="M82" s="309">
        <v>2</v>
      </c>
      <c r="N82" s="310">
        <v>0</v>
      </c>
      <c r="O82" s="309">
        <v>1</v>
      </c>
      <c r="P82" s="310">
        <v>0</v>
      </c>
      <c r="Q82" s="190">
        <v>4</v>
      </c>
      <c r="R82" s="191">
        <v>1</v>
      </c>
      <c r="S82" s="188">
        <f t="shared" si="2"/>
        <v>1086</v>
      </c>
    </row>
    <row r="83" spans="1:19" ht="10" customHeight="1" x14ac:dyDescent="0.25">
      <c r="A83" s="40"/>
      <c r="B83" s="24">
        <v>84</v>
      </c>
      <c r="C83" s="24"/>
      <c r="D83" s="24"/>
      <c r="E83" s="307">
        <v>410</v>
      </c>
      <c r="F83" s="194">
        <v>144</v>
      </c>
      <c r="G83" s="307">
        <v>295</v>
      </c>
      <c r="H83" s="308">
        <v>115</v>
      </c>
      <c r="I83" s="307">
        <v>14</v>
      </c>
      <c r="J83" s="308">
        <v>4</v>
      </c>
      <c r="K83" s="307">
        <v>2</v>
      </c>
      <c r="L83" s="308">
        <v>2</v>
      </c>
      <c r="M83" s="307">
        <v>1</v>
      </c>
      <c r="N83" s="308">
        <v>3</v>
      </c>
      <c r="O83" s="307">
        <v>0</v>
      </c>
      <c r="P83" s="308">
        <v>1</v>
      </c>
      <c r="Q83" s="194">
        <v>5</v>
      </c>
      <c r="R83" s="195">
        <v>2</v>
      </c>
      <c r="S83" s="192">
        <f t="shared" si="2"/>
        <v>998</v>
      </c>
    </row>
    <row r="84" spans="1:19" ht="10" customHeight="1" x14ac:dyDescent="0.25">
      <c r="A84" s="37"/>
      <c r="B84" s="38">
        <v>85</v>
      </c>
      <c r="C84" s="38"/>
      <c r="D84" s="38"/>
      <c r="E84" s="309">
        <v>407</v>
      </c>
      <c r="F84" s="190">
        <v>115</v>
      </c>
      <c r="G84" s="309">
        <v>269</v>
      </c>
      <c r="H84" s="310">
        <v>108</v>
      </c>
      <c r="I84" s="309">
        <v>18</v>
      </c>
      <c r="J84" s="310">
        <v>8</v>
      </c>
      <c r="K84" s="309">
        <v>3</v>
      </c>
      <c r="L84" s="310">
        <v>3</v>
      </c>
      <c r="M84" s="309">
        <v>1</v>
      </c>
      <c r="N84" s="310">
        <v>0</v>
      </c>
      <c r="O84" s="309">
        <v>0</v>
      </c>
      <c r="P84" s="310">
        <v>0</v>
      </c>
      <c r="Q84" s="190">
        <v>4</v>
      </c>
      <c r="R84" s="191">
        <v>2</v>
      </c>
      <c r="S84" s="188">
        <f t="shared" si="2"/>
        <v>938</v>
      </c>
    </row>
    <row r="85" spans="1:19" ht="10" customHeight="1" x14ac:dyDescent="0.25">
      <c r="A85" s="40"/>
      <c r="B85" s="24">
        <v>86</v>
      </c>
      <c r="C85" s="24"/>
      <c r="D85" s="24"/>
      <c r="E85" s="307">
        <v>272</v>
      </c>
      <c r="F85" s="194">
        <v>115</v>
      </c>
      <c r="G85" s="307">
        <v>230</v>
      </c>
      <c r="H85" s="308">
        <v>114</v>
      </c>
      <c r="I85" s="307">
        <v>20</v>
      </c>
      <c r="J85" s="308">
        <v>6</v>
      </c>
      <c r="K85" s="307">
        <v>0</v>
      </c>
      <c r="L85" s="308">
        <v>1</v>
      </c>
      <c r="M85" s="307">
        <v>1</v>
      </c>
      <c r="N85" s="308">
        <v>0</v>
      </c>
      <c r="O85" s="307">
        <v>1</v>
      </c>
      <c r="P85" s="308">
        <v>0</v>
      </c>
      <c r="Q85" s="194">
        <v>2</v>
      </c>
      <c r="R85" s="195">
        <v>1</v>
      </c>
      <c r="S85" s="192">
        <f t="shared" si="2"/>
        <v>763</v>
      </c>
    </row>
    <row r="86" spans="1:19" ht="10" customHeight="1" x14ac:dyDescent="0.25">
      <c r="A86" s="37"/>
      <c r="B86" s="38">
        <v>87</v>
      </c>
      <c r="C86" s="38"/>
      <c r="D86" s="38"/>
      <c r="E86" s="309">
        <v>249</v>
      </c>
      <c r="F86" s="190">
        <v>92</v>
      </c>
      <c r="G86" s="309">
        <v>157</v>
      </c>
      <c r="H86" s="310">
        <v>96</v>
      </c>
      <c r="I86" s="309">
        <v>14</v>
      </c>
      <c r="J86" s="310">
        <v>11</v>
      </c>
      <c r="K86" s="309">
        <v>0</v>
      </c>
      <c r="L86" s="310">
        <v>1</v>
      </c>
      <c r="M86" s="309">
        <v>0</v>
      </c>
      <c r="N86" s="310">
        <v>0</v>
      </c>
      <c r="O86" s="309">
        <v>1</v>
      </c>
      <c r="P86" s="310">
        <v>0</v>
      </c>
      <c r="Q86" s="190">
        <v>6</v>
      </c>
      <c r="R86" s="191">
        <v>0</v>
      </c>
      <c r="S86" s="188">
        <f t="shared" si="2"/>
        <v>627</v>
      </c>
    </row>
    <row r="87" spans="1:19" ht="10" customHeight="1" x14ac:dyDescent="0.25">
      <c r="A87" s="40"/>
      <c r="B87" s="24">
        <v>88</v>
      </c>
      <c r="C87" s="24"/>
      <c r="D87" s="24"/>
      <c r="E87" s="307">
        <v>250</v>
      </c>
      <c r="F87" s="194">
        <v>98</v>
      </c>
      <c r="G87" s="307">
        <v>161</v>
      </c>
      <c r="H87" s="308">
        <v>82</v>
      </c>
      <c r="I87" s="307">
        <v>12</v>
      </c>
      <c r="J87" s="308">
        <v>8</v>
      </c>
      <c r="K87" s="307">
        <v>2</v>
      </c>
      <c r="L87" s="308">
        <v>0</v>
      </c>
      <c r="M87" s="307">
        <v>2</v>
      </c>
      <c r="N87" s="308">
        <v>0</v>
      </c>
      <c r="O87" s="307">
        <v>0</v>
      </c>
      <c r="P87" s="308">
        <v>1</v>
      </c>
      <c r="Q87" s="194">
        <v>2</v>
      </c>
      <c r="R87" s="195">
        <v>2</v>
      </c>
      <c r="S87" s="192">
        <f t="shared" si="2"/>
        <v>620</v>
      </c>
    </row>
    <row r="88" spans="1:19" ht="10" customHeight="1" x14ac:dyDescent="0.25">
      <c r="A88" s="37"/>
      <c r="B88" s="38">
        <v>89</v>
      </c>
      <c r="C88" s="38"/>
      <c r="D88" s="38"/>
      <c r="E88" s="309">
        <v>197</v>
      </c>
      <c r="F88" s="190">
        <v>70</v>
      </c>
      <c r="G88" s="309">
        <v>149</v>
      </c>
      <c r="H88" s="310">
        <v>78</v>
      </c>
      <c r="I88" s="309">
        <v>16</v>
      </c>
      <c r="J88" s="310">
        <v>6</v>
      </c>
      <c r="K88" s="309">
        <v>0</v>
      </c>
      <c r="L88" s="310">
        <v>2</v>
      </c>
      <c r="M88" s="309">
        <v>0</v>
      </c>
      <c r="N88" s="310">
        <v>0</v>
      </c>
      <c r="O88" s="309">
        <v>0</v>
      </c>
      <c r="P88" s="310">
        <v>0</v>
      </c>
      <c r="Q88" s="190">
        <v>2</v>
      </c>
      <c r="R88" s="191">
        <v>1</v>
      </c>
      <c r="S88" s="188">
        <f t="shared" si="2"/>
        <v>521</v>
      </c>
    </row>
    <row r="89" spans="1:19" ht="10" customHeight="1" x14ac:dyDescent="0.25">
      <c r="A89" s="40"/>
      <c r="B89" s="24">
        <v>90</v>
      </c>
      <c r="C89" s="24"/>
      <c r="D89" s="24"/>
      <c r="E89" s="307">
        <v>205</v>
      </c>
      <c r="F89" s="194">
        <v>95</v>
      </c>
      <c r="G89" s="307">
        <v>114</v>
      </c>
      <c r="H89" s="308">
        <v>61</v>
      </c>
      <c r="I89" s="307">
        <v>14</v>
      </c>
      <c r="J89" s="308">
        <v>2</v>
      </c>
      <c r="K89" s="307">
        <v>0</v>
      </c>
      <c r="L89" s="308">
        <v>0</v>
      </c>
      <c r="M89" s="307">
        <v>0</v>
      </c>
      <c r="N89" s="308">
        <v>0</v>
      </c>
      <c r="O89" s="307">
        <v>2</v>
      </c>
      <c r="P89" s="308">
        <v>0</v>
      </c>
      <c r="Q89" s="194">
        <v>5</v>
      </c>
      <c r="R89" s="195">
        <v>1</v>
      </c>
      <c r="S89" s="192">
        <f t="shared" si="2"/>
        <v>499</v>
      </c>
    </row>
    <row r="90" spans="1:19" ht="10" customHeight="1" x14ac:dyDescent="0.25">
      <c r="A90" s="37"/>
      <c r="B90" s="38">
        <v>91</v>
      </c>
      <c r="C90" s="38"/>
      <c r="D90" s="38"/>
      <c r="E90" s="309">
        <v>149</v>
      </c>
      <c r="F90" s="190">
        <v>59</v>
      </c>
      <c r="G90" s="309">
        <v>111</v>
      </c>
      <c r="H90" s="310">
        <v>52</v>
      </c>
      <c r="I90" s="309">
        <v>11</v>
      </c>
      <c r="J90" s="310">
        <v>0</v>
      </c>
      <c r="K90" s="309">
        <v>1</v>
      </c>
      <c r="L90" s="310">
        <v>1</v>
      </c>
      <c r="M90" s="309">
        <v>0</v>
      </c>
      <c r="N90" s="310">
        <v>4</v>
      </c>
      <c r="O90" s="309">
        <v>0</v>
      </c>
      <c r="P90" s="310">
        <v>1</v>
      </c>
      <c r="Q90" s="190">
        <v>4</v>
      </c>
      <c r="R90" s="191">
        <v>2</v>
      </c>
      <c r="S90" s="188">
        <f t="shared" si="2"/>
        <v>395</v>
      </c>
    </row>
    <row r="91" spans="1:19" ht="10" customHeight="1" x14ac:dyDescent="0.25">
      <c r="A91" s="40"/>
      <c r="B91" s="24">
        <v>92</v>
      </c>
      <c r="C91" s="24"/>
      <c r="D91" s="24"/>
      <c r="E91" s="307">
        <v>122</v>
      </c>
      <c r="F91" s="194">
        <v>48</v>
      </c>
      <c r="G91" s="307">
        <v>96</v>
      </c>
      <c r="H91" s="308">
        <v>48</v>
      </c>
      <c r="I91" s="307">
        <v>5</v>
      </c>
      <c r="J91" s="308">
        <v>4</v>
      </c>
      <c r="K91" s="307">
        <v>1</v>
      </c>
      <c r="L91" s="308">
        <v>0</v>
      </c>
      <c r="M91" s="307">
        <v>1</v>
      </c>
      <c r="N91" s="308">
        <v>1</v>
      </c>
      <c r="O91" s="307">
        <v>0</v>
      </c>
      <c r="P91" s="308">
        <v>1</v>
      </c>
      <c r="Q91" s="194">
        <v>3</v>
      </c>
      <c r="R91" s="195">
        <v>0</v>
      </c>
      <c r="S91" s="192">
        <f t="shared" si="2"/>
        <v>330</v>
      </c>
    </row>
    <row r="92" spans="1:19" ht="10" customHeight="1" x14ac:dyDescent="0.25">
      <c r="A92" s="37"/>
      <c r="B92" s="38">
        <v>93</v>
      </c>
      <c r="C92" s="38"/>
      <c r="D92" s="38"/>
      <c r="E92" s="309">
        <v>118</v>
      </c>
      <c r="F92" s="190">
        <v>46</v>
      </c>
      <c r="G92" s="309">
        <v>83</v>
      </c>
      <c r="H92" s="310">
        <v>55</v>
      </c>
      <c r="I92" s="309">
        <v>8</v>
      </c>
      <c r="J92" s="310">
        <v>3</v>
      </c>
      <c r="K92" s="309">
        <v>0</v>
      </c>
      <c r="L92" s="310">
        <v>1</v>
      </c>
      <c r="M92" s="309">
        <v>0</v>
      </c>
      <c r="N92" s="310">
        <v>2</v>
      </c>
      <c r="O92" s="309">
        <v>0</v>
      </c>
      <c r="P92" s="310">
        <v>0</v>
      </c>
      <c r="Q92" s="190">
        <v>4</v>
      </c>
      <c r="R92" s="191">
        <v>0</v>
      </c>
      <c r="S92" s="188">
        <f t="shared" si="2"/>
        <v>320</v>
      </c>
    </row>
    <row r="93" spans="1:19" ht="10" customHeight="1" x14ac:dyDescent="0.25">
      <c r="A93" s="40"/>
      <c r="B93" s="24">
        <v>94</v>
      </c>
      <c r="C93" s="24"/>
      <c r="D93" s="24"/>
      <c r="E93" s="307">
        <v>80</v>
      </c>
      <c r="F93" s="194">
        <v>27</v>
      </c>
      <c r="G93" s="307">
        <v>84</v>
      </c>
      <c r="H93" s="308">
        <v>35</v>
      </c>
      <c r="I93" s="307">
        <v>9</v>
      </c>
      <c r="J93" s="308">
        <v>7</v>
      </c>
      <c r="K93" s="307">
        <v>1</v>
      </c>
      <c r="L93" s="308">
        <v>1</v>
      </c>
      <c r="M93" s="307">
        <v>0</v>
      </c>
      <c r="N93" s="308">
        <v>0</v>
      </c>
      <c r="O93" s="307">
        <v>0</v>
      </c>
      <c r="P93" s="308">
        <v>0</v>
      </c>
      <c r="Q93" s="194">
        <v>2</v>
      </c>
      <c r="R93" s="195">
        <v>0</v>
      </c>
      <c r="S93" s="192">
        <f t="shared" si="2"/>
        <v>246</v>
      </c>
    </row>
    <row r="94" spans="1:19" ht="10" customHeight="1" x14ac:dyDescent="0.25">
      <c r="A94" s="37"/>
      <c r="B94" s="38">
        <v>95</v>
      </c>
      <c r="C94" s="38"/>
      <c r="D94" s="38"/>
      <c r="E94" s="309">
        <v>66</v>
      </c>
      <c r="F94" s="190">
        <v>20</v>
      </c>
      <c r="G94" s="309">
        <v>59</v>
      </c>
      <c r="H94" s="310">
        <v>40</v>
      </c>
      <c r="I94" s="309">
        <v>1</v>
      </c>
      <c r="J94" s="310">
        <v>2</v>
      </c>
      <c r="K94" s="309">
        <v>1</v>
      </c>
      <c r="L94" s="310">
        <v>0</v>
      </c>
      <c r="M94" s="309">
        <v>0</v>
      </c>
      <c r="N94" s="310">
        <v>0</v>
      </c>
      <c r="O94" s="309">
        <v>2</v>
      </c>
      <c r="P94" s="310">
        <v>0</v>
      </c>
      <c r="Q94" s="190">
        <v>2</v>
      </c>
      <c r="R94" s="191">
        <v>0</v>
      </c>
      <c r="S94" s="188">
        <f t="shared" si="2"/>
        <v>193</v>
      </c>
    </row>
    <row r="95" spans="1:19" ht="10" customHeight="1" x14ac:dyDescent="0.25">
      <c r="A95" s="40"/>
      <c r="B95" s="24">
        <v>96</v>
      </c>
      <c r="C95" s="24"/>
      <c r="D95" s="24"/>
      <c r="E95" s="307">
        <v>52</v>
      </c>
      <c r="F95" s="194">
        <v>26</v>
      </c>
      <c r="G95" s="307">
        <v>37</v>
      </c>
      <c r="H95" s="308">
        <v>28</v>
      </c>
      <c r="I95" s="307">
        <v>0</v>
      </c>
      <c r="J95" s="308">
        <v>2</v>
      </c>
      <c r="K95" s="307">
        <v>0</v>
      </c>
      <c r="L95" s="308">
        <v>0</v>
      </c>
      <c r="M95" s="307">
        <v>0</v>
      </c>
      <c r="N95" s="308">
        <v>0</v>
      </c>
      <c r="O95" s="307">
        <v>0</v>
      </c>
      <c r="P95" s="308">
        <v>0</v>
      </c>
      <c r="Q95" s="194">
        <v>3</v>
      </c>
      <c r="R95" s="195">
        <v>0</v>
      </c>
      <c r="S95" s="192">
        <f t="shared" si="2"/>
        <v>148</v>
      </c>
    </row>
    <row r="96" spans="1:19" ht="10" customHeight="1" x14ac:dyDescent="0.25">
      <c r="A96" s="37"/>
      <c r="B96" s="38">
        <v>97</v>
      </c>
      <c r="C96" s="38"/>
      <c r="D96" s="38"/>
      <c r="E96" s="309">
        <v>37</v>
      </c>
      <c r="F96" s="190">
        <v>14</v>
      </c>
      <c r="G96" s="309">
        <v>34</v>
      </c>
      <c r="H96" s="310">
        <v>19</v>
      </c>
      <c r="I96" s="309">
        <v>3</v>
      </c>
      <c r="J96" s="310">
        <v>2</v>
      </c>
      <c r="K96" s="309">
        <v>1</v>
      </c>
      <c r="L96" s="310">
        <v>0</v>
      </c>
      <c r="M96" s="309">
        <v>0</v>
      </c>
      <c r="N96" s="310">
        <v>0</v>
      </c>
      <c r="O96" s="309">
        <v>2</v>
      </c>
      <c r="P96" s="310">
        <v>1</v>
      </c>
      <c r="Q96" s="190">
        <v>0</v>
      </c>
      <c r="R96" s="191">
        <v>1</v>
      </c>
      <c r="S96" s="188">
        <f t="shared" si="2"/>
        <v>114</v>
      </c>
    </row>
    <row r="97" spans="1:19" ht="10" customHeight="1" x14ac:dyDescent="0.25">
      <c r="A97" s="40"/>
      <c r="B97" s="24">
        <v>98</v>
      </c>
      <c r="C97" s="24"/>
      <c r="D97" s="24"/>
      <c r="E97" s="307">
        <v>37</v>
      </c>
      <c r="F97" s="194">
        <v>23</v>
      </c>
      <c r="G97" s="307">
        <v>29</v>
      </c>
      <c r="H97" s="308">
        <v>26</v>
      </c>
      <c r="I97" s="307">
        <v>6</v>
      </c>
      <c r="J97" s="308">
        <v>0</v>
      </c>
      <c r="K97" s="307">
        <v>1</v>
      </c>
      <c r="L97" s="308">
        <v>0</v>
      </c>
      <c r="M97" s="307">
        <v>3180</v>
      </c>
      <c r="N97" s="308">
        <v>0</v>
      </c>
      <c r="O97" s="307">
        <v>0</v>
      </c>
      <c r="P97" s="308">
        <v>0</v>
      </c>
      <c r="Q97" s="194">
        <v>0</v>
      </c>
      <c r="R97" s="195">
        <v>0</v>
      </c>
      <c r="S97" s="192">
        <f t="shared" si="2"/>
        <v>3302</v>
      </c>
    </row>
    <row r="98" spans="1:19" ht="10" customHeight="1" x14ac:dyDescent="0.25">
      <c r="A98" s="37"/>
      <c r="B98" s="38">
        <v>99</v>
      </c>
      <c r="C98" s="38"/>
      <c r="D98" s="38"/>
      <c r="E98" s="309">
        <v>18</v>
      </c>
      <c r="F98" s="190">
        <v>8</v>
      </c>
      <c r="G98" s="309">
        <v>19</v>
      </c>
      <c r="H98" s="310">
        <v>8</v>
      </c>
      <c r="I98" s="309">
        <v>4</v>
      </c>
      <c r="J98" s="310">
        <v>0</v>
      </c>
      <c r="K98" s="309">
        <v>0</v>
      </c>
      <c r="L98" s="310">
        <v>0</v>
      </c>
      <c r="M98" s="309">
        <v>4680</v>
      </c>
      <c r="N98" s="310">
        <v>0</v>
      </c>
      <c r="O98" s="309">
        <v>0</v>
      </c>
      <c r="P98" s="310">
        <v>0</v>
      </c>
      <c r="Q98" s="190">
        <v>0</v>
      </c>
      <c r="R98" s="191">
        <v>0</v>
      </c>
      <c r="S98" s="188">
        <f t="shared" si="2"/>
        <v>4737</v>
      </c>
    </row>
    <row r="99" spans="1:19" ht="11.15" customHeight="1" x14ac:dyDescent="0.25">
      <c r="A99" s="33" t="s">
        <v>53</v>
      </c>
      <c r="B99" s="24" t="s">
        <v>269</v>
      </c>
      <c r="C99" s="34" t="s">
        <v>55</v>
      </c>
      <c r="D99" s="24"/>
      <c r="E99" s="307">
        <v>20</v>
      </c>
      <c r="F99" s="198">
        <v>4</v>
      </c>
      <c r="G99" s="307">
        <v>35</v>
      </c>
      <c r="H99" s="311">
        <v>18</v>
      </c>
      <c r="I99" s="307">
        <v>2</v>
      </c>
      <c r="J99" s="311">
        <v>3</v>
      </c>
      <c r="K99" s="307">
        <v>0</v>
      </c>
      <c r="L99" s="311">
        <v>0</v>
      </c>
      <c r="M99" s="307">
        <v>0</v>
      </c>
      <c r="N99" s="311">
        <v>16753</v>
      </c>
      <c r="O99" s="307">
        <v>0</v>
      </c>
      <c r="P99" s="311">
        <v>1</v>
      </c>
      <c r="Q99" s="198">
        <v>3</v>
      </c>
      <c r="R99" s="197">
        <v>0</v>
      </c>
      <c r="S99" s="192">
        <f t="shared" si="2"/>
        <v>16839</v>
      </c>
    </row>
    <row r="100" spans="1:19" s="23" customFormat="1" ht="11.15" customHeight="1" thickBot="1" x14ac:dyDescent="0.35">
      <c r="A100" s="442" t="s">
        <v>8</v>
      </c>
      <c r="B100" s="404"/>
      <c r="C100" s="404"/>
      <c r="D100" s="404"/>
      <c r="E100" s="444">
        <f>SUM(E14:E99)</f>
        <v>67017</v>
      </c>
      <c r="F100" s="445">
        <f t="shared" ref="F100:R100" si="3">SUM(F14:F99)</f>
        <v>42186</v>
      </c>
      <c r="G100" s="444">
        <f t="shared" si="3"/>
        <v>49113</v>
      </c>
      <c r="H100" s="446">
        <f t="shared" si="3"/>
        <v>26379</v>
      </c>
      <c r="I100" s="444">
        <f t="shared" si="3"/>
        <v>5396</v>
      </c>
      <c r="J100" s="446">
        <f t="shared" si="3"/>
        <v>2404</v>
      </c>
      <c r="K100" s="444">
        <f t="shared" si="3"/>
        <v>1417</v>
      </c>
      <c r="L100" s="446">
        <f t="shared" si="3"/>
        <v>574</v>
      </c>
      <c r="M100" s="444">
        <f t="shared" si="3"/>
        <v>10495</v>
      </c>
      <c r="N100" s="446">
        <f t="shared" si="3"/>
        <v>17007</v>
      </c>
      <c r="O100" s="444">
        <f t="shared" si="3"/>
        <v>176</v>
      </c>
      <c r="P100" s="446">
        <f t="shared" si="3"/>
        <v>74</v>
      </c>
      <c r="Q100" s="439">
        <f t="shared" si="3"/>
        <v>471</v>
      </c>
      <c r="R100" s="440">
        <f t="shared" si="3"/>
        <v>175</v>
      </c>
      <c r="S100" s="441">
        <f>SUM(E100:R100)</f>
        <v>222884</v>
      </c>
    </row>
    <row r="101" spans="1:19" ht="5.25" customHeight="1" x14ac:dyDescent="0.25">
      <c r="A101" s="44"/>
      <c r="B101" s="44"/>
      <c r="C101" s="44"/>
      <c r="D101" s="44"/>
      <c r="E101" s="47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</row>
    <row r="102" spans="1:19" ht="11.15" customHeight="1" x14ac:dyDescent="0.25">
      <c r="A102" s="46" t="s">
        <v>310</v>
      </c>
      <c r="B102" s="24"/>
      <c r="C102" s="24"/>
      <c r="D102" s="24"/>
    </row>
    <row r="103" spans="1:19" ht="9" customHeight="1" x14ac:dyDescent="0.25">
      <c r="A103" s="24"/>
      <c r="B103" s="24"/>
      <c r="C103" s="24"/>
      <c r="D103" s="24"/>
    </row>
    <row r="104" spans="1:19" ht="9" customHeight="1" x14ac:dyDescent="0.25">
      <c r="A104" s="24"/>
      <c r="B104" s="24"/>
      <c r="C104" s="24"/>
      <c r="D104" s="24"/>
    </row>
    <row r="105" spans="1:19" ht="9" customHeight="1" x14ac:dyDescent="0.25">
      <c r="A105" s="24"/>
      <c r="B105" s="24"/>
      <c r="C105" s="24"/>
      <c r="D105" s="24"/>
    </row>
    <row r="106" spans="1:19" ht="9" customHeight="1" x14ac:dyDescent="0.25">
      <c r="A106" s="24"/>
      <c r="B106" s="24"/>
      <c r="C106" s="24"/>
      <c r="D106" s="24"/>
    </row>
    <row r="107" spans="1:19" ht="9" customHeight="1" x14ac:dyDescent="0.25">
      <c r="A107" s="24"/>
      <c r="B107" s="24"/>
      <c r="C107" s="24"/>
      <c r="D107" s="24"/>
    </row>
    <row r="108" spans="1:19" ht="9" customHeight="1" x14ac:dyDescent="0.25">
      <c r="A108" s="24"/>
      <c r="B108" s="24"/>
      <c r="C108" s="24"/>
      <c r="D108" s="24"/>
    </row>
    <row r="109" spans="1:19" ht="9" customHeight="1" x14ac:dyDescent="0.25">
      <c r="A109" s="24"/>
      <c r="B109" s="24"/>
      <c r="C109" s="24"/>
      <c r="D109" s="24"/>
    </row>
    <row r="110" spans="1:19" ht="11.15" customHeight="1" x14ac:dyDescent="0.25">
      <c r="A110" s="24"/>
      <c r="B110" s="24"/>
      <c r="C110" s="24"/>
      <c r="D110" s="24"/>
    </row>
    <row r="111" spans="1:19" ht="9" customHeight="1" x14ac:dyDescent="0.25">
      <c r="A111" s="24"/>
      <c r="B111" s="24"/>
      <c r="C111" s="24"/>
      <c r="D111" s="24"/>
    </row>
    <row r="112" spans="1:19" ht="9" customHeight="1" x14ac:dyDescent="0.25">
      <c r="A112" s="24"/>
      <c r="B112" s="24"/>
      <c r="C112" s="24"/>
      <c r="D112" s="24"/>
      <c r="G112" s="48"/>
      <c r="I112" s="48"/>
    </row>
    <row r="113" spans="1:19" ht="10" customHeight="1" x14ac:dyDescent="0.25">
      <c r="A113" s="49"/>
      <c r="B113" s="49"/>
      <c r="C113" s="49"/>
      <c r="D113" s="49"/>
      <c r="E113" s="49"/>
      <c r="F113" s="49"/>
      <c r="G113" s="49"/>
      <c r="H113" s="49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</row>
    <row r="114" spans="1:19" ht="9" customHeight="1" x14ac:dyDescent="0.25">
      <c r="A114" s="49"/>
      <c r="B114" s="49"/>
      <c r="C114" s="49"/>
      <c r="D114" s="49"/>
      <c r="E114" s="49"/>
      <c r="F114" s="49"/>
      <c r="G114" s="49"/>
      <c r="H114" s="49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</row>
    <row r="115" spans="1:19" ht="9" customHeight="1" x14ac:dyDescent="0.25">
      <c r="A115" s="49"/>
      <c r="B115" s="49"/>
      <c r="C115" s="49"/>
      <c r="D115" s="49"/>
      <c r="E115" s="49"/>
      <c r="F115" s="49"/>
      <c r="G115" s="49"/>
      <c r="H115" s="49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</row>
    <row r="116" spans="1:19" x14ac:dyDescent="0.25">
      <c r="A116" s="49"/>
      <c r="B116" s="49"/>
      <c r="C116" s="49"/>
      <c r="D116" s="49"/>
      <c r="E116" s="49"/>
      <c r="F116" s="49"/>
      <c r="G116" s="49"/>
      <c r="H116" s="49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</row>
    <row r="117" spans="1:19" ht="9" customHeight="1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</row>
    <row r="118" spans="1:19" ht="9" customHeight="1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</row>
    <row r="119" spans="1:19" ht="9" customHeight="1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</row>
    <row r="120" spans="1:19" ht="9" customHeight="1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</row>
    <row r="121" spans="1:19" ht="9" customHeight="1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</row>
    <row r="122" spans="1:19" ht="9" customHeight="1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</row>
    <row r="123" spans="1:19" ht="9" customHeight="1" x14ac:dyDescent="0.25">
      <c r="A123" s="24"/>
      <c r="B123" s="24"/>
      <c r="C123" s="24"/>
      <c r="D123" s="24"/>
    </row>
    <row r="124" spans="1:19" ht="9" customHeight="1" x14ac:dyDescent="0.25">
      <c r="A124" s="24"/>
      <c r="B124" s="24"/>
      <c r="C124" s="24"/>
      <c r="D124" s="24"/>
    </row>
    <row r="125" spans="1:19" ht="9" customHeight="1" x14ac:dyDescent="0.25">
      <c r="A125" s="24"/>
      <c r="B125" s="24"/>
      <c r="C125" s="24"/>
      <c r="D125" s="24"/>
    </row>
    <row r="126" spans="1:19" ht="9" customHeight="1" x14ac:dyDescent="0.25">
      <c r="A126" s="24"/>
      <c r="B126" s="24"/>
      <c r="C126" s="24"/>
      <c r="D126" s="24"/>
    </row>
    <row r="127" spans="1:19" ht="9" customHeight="1" x14ac:dyDescent="0.25">
      <c r="A127" s="24"/>
      <c r="B127" s="24"/>
      <c r="C127" s="24"/>
      <c r="D127" s="24"/>
    </row>
    <row r="128" spans="1:19" ht="9" customHeight="1" x14ac:dyDescent="0.25">
      <c r="A128" s="24"/>
      <c r="B128" s="24"/>
      <c r="C128" s="24"/>
      <c r="D128" s="24"/>
    </row>
    <row r="129" spans="1:4" ht="9" customHeight="1" x14ac:dyDescent="0.25">
      <c r="A129" s="24"/>
      <c r="B129" s="24"/>
      <c r="C129" s="24"/>
      <c r="D129" s="24"/>
    </row>
    <row r="130" spans="1:4" ht="9" customHeight="1" x14ac:dyDescent="0.25">
      <c r="A130" s="24"/>
      <c r="B130" s="24"/>
      <c r="C130" s="24"/>
      <c r="D130" s="24"/>
    </row>
    <row r="131" spans="1:4" ht="9" customHeight="1" x14ac:dyDescent="0.25">
      <c r="A131" s="24"/>
      <c r="B131" s="24"/>
      <c r="C131" s="24"/>
      <c r="D131" s="24"/>
    </row>
    <row r="132" spans="1:4" ht="9" customHeight="1" x14ac:dyDescent="0.25">
      <c r="A132" s="24"/>
      <c r="B132" s="24"/>
      <c r="C132" s="24"/>
      <c r="D132" s="24"/>
    </row>
    <row r="133" spans="1:4" ht="9" customHeight="1" x14ac:dyDescent="0.25">
      <c r="A133" s="24"/>
      <c r="B133" s="24"/>
      <c r="C133" s="24"/>
      <c r="D133" s="24"/>
    </row>
    <row r="134" spans="1:4" ht="9" customHeight="1" x14ac:dyDescent="0.25">
      <c r="A134" s="24"/>
      <c r="B134" s="24"/>
      <c r="C134" s="24"/>
      <c r="D134" s="24"/>
    </row>
    <row r="135" spans="1:4" ht="9" customHeight="1" x14ac:dyDescent="0.25">
      <c r="A135" s="24"/>
      <c r="B135" s="24"/>
      <c r="C135" s="24"/>
      <c r="D135" s="24"/>
    </row>
    <row r="136" spans="1:4" ht="9" customHeight="1" x14ac:dyDescent="0.25">
      <c r="A136" s="24"/>
      <c r="B136" s="24"/>
      <c r="C136" s="24"/>
      <c r="D136" s="24"/>
    </row>
    <row r="137" spans="1:4" ht="9" customHeight="1" x14ac:dyDescent="0.25">
      <c r="A137" s="24"/>
      <c r="B137" s="24"/>
      <c r="C137" s="24"/>
      <c r="D137" s="24"/>
    </row>
    <row r="138" spans="1:4" ht="9" customHeight="1" x14ac:dyDescent="0.25">
      <c r="A138" s="24"/>
      <c r="B138" s="24"/>
      <c r="C138" s="24"/>
      <c r="D138" s="24"/>
    </row>
    <row r="139" spans="1:4" ht="9" customHeight="1" x14ac:dyDescent="0.25">
      <c r="A139" s="24"/>
      <c r="B139" s="24"/>
      <c r="C139" s="24"/>
      <c r="D139" s="24"/>
    </row>
    <row r="140" spans="1:4" ht="9" customHeight="1" x14ac:dyDescent="0.25">
      <c r="A140" s="24"/>
      <c r="B140" s="24"/>
      <c r="C140" s="24"/>
      <c r="D140" s="24"/>
    </row>
    <row r="141" spans="1:4" ht="9" customHeight="1" x14ac:dyDescent="0.25">
      <c r="A141" s="24"/>
      <c r="B141" s="24"/>
      <c r="C141" s="24"/>
      <c r="D141" s="24"/>
    </row>
    <row r="142" spans="1:4" ht="9" customHeight="1" x14ac:dyDescent="0.25">
      <c r="A142" s="24"/>
      <c r="B142" s="24"/>
      <c r="C142" s="24"/>
      <c r="D142" s="24"/>
    </row>
    <row r="143" spans="1:4" ht="9" customHeight="1" x14ac:dyDescent="0.25">
      <c r="A143" s="24"/>
      <c r="B143" s="24"/>
      <c r="C143" s="24"/>
      <c r="D143" s="24"/>
    </row>
    <row r="144" spans="1:4" ht="9" customHeight="1" x14ac:dyDescent="0.25">
      <c r="A144" s="24"/>
      <c r="B144" s="24"/>
      <c r="C144" s="24"/>
      <c r="D144" s="24"/>
    </row>
    <row r="145" spans="1:4" ht="9" customHeight="1" x14ac:dyDescent="0.25">
      <c r="A145" s="24"/>
      <c r="B145" s="24"/>
      <c r="C145" s="24"/>
      <c r="D145" s="24"/>
    </row>
    <row r="146" spans="1:4" ht="9" customHeight="1" x14ac:dyDescent="0.25">
      <c r="A146" s="24"/>
      <c r="B146" s="24"/>
      <c r="C146" s="24"/>
      <c r="D146" s="24"/>
    </row>
    <row r="147" spans="1:4" ht="9" customHeight="1" x14ac:dyDescent="0.25">
      <c r="A147" s="24"/>
      <c r="B147" s="24"/>
      <c r="C147" s="24"/>
      <c r="D147" s="24"/>
    </row>
    <row r="148" spans="1:4" ht="9" customHeight="1" x14ac:dyDescent="0.25">
      <c r="A148" s="24"/>
      <c r="B148" s="24"/>
      <c r="C148" s="24"/>
      <c r="D148" s="24"/>
    </row>
    <row r="149" spans="1:4" ht="9" customHeight="1" x14ac:dyDescent="0.25">
      <c r="A149" s="24"/>
      <c r="B149" s="24"/>
      <c r="C149" s="24"/>
      <c r="D149" s="24"/>
    </row>
    <row r="150" spans="1:4" ht="9" customHeight="1" x14ac:dyDescent="0.25">
      <c r="A150" s="24"/>
      <c r="B150" s="24"/>
      <c r="C150" s="24"/>
      <c r="D150" s="24"/>
    </row>
    <row r="151" spans="1:4" ht="9" customHeight="1" x14ac:dyDescent="0.25">
      <c r="A151" s="24"/>
      <c r="B151" s="24"/>
      <c r="C151" s="24"/>
      <c r="D151" s="24"/>
    </row>
    <row r="152" spans="1:4" ht="9" customHeight="1" x14ac:dyDescent="0.25">
      <c r="A152" s="24"/>
      <c r="B152" s="24"/>
      <c r="C152" s="24"/>
      <c r="D152" s="24"/>
    </row>
    <row r="153" spans="1:4" ht="9" customHeight="1" x14ac:dyDescent="0.25">
      <c r="A153" s="24"/>
      <c r="B153" s="24"/>
      <c r="C153" s="24"/>
      <c r="D153" s="24"/>
    </row>
    <row r="154" spans="1:4" ht="9" customHeight="1" x14ac:dyDescent="0.25">
      <c r="A154" s="24"/>
      <c r="B154" s="24"/>
      <c r="C154" s="24"/>
      <c r="D154" s="24"/>
    </row>
    <row r="155" spans="1:4" ht="9" customHeight="1" x14ac:dyDescent="0.25">
      <c r="A155" s="24"/>
      <c r="B155" s="24"/>
      <c r="C155" s="24"/>
      <c r="D155" s="24"/>
    </row>
    <row r="156" spans="1:4" ht="9" customHeight="1" x14ac:dyDescent="0.25">
      <c r="A156" s="24"/>
      <c r="B156" s="24"/>
      <c r="C156" s="24"/>
      <c r="D156" s="24"/>
    </row>
    <row r="157" spans="1:4" ht="9" customHeight="1" x14ac:dyDescent="0.25">
      <c r="A157" s="24"/>
      <c r="B157" s="24"/>
      <c r="C157" s="24"/>
      <c r="D157" s="24"/>
    </row>
    <row r="158" spans="1:4" ht="9" customHeight="1" x14ac:dyDescent="0.25">
      <c r="A158" s="24"/>
      <c r="B158" s="24"/>
      <c r="C158" s="24"/>
      <c r="D158" s="24"/>
    </row>
    <row r="159" spans="1:4" ht="9" customHeight="1" x14ac:dyDescent="0.25">
      <c r="A159" s="24"/>
      <c r="B159" s="24"/>
      <c r="C159" s="24"/>
      <c r="D159" s="24"/>
    </row>
    <row r="160" spans="1:4" ht="9" customHeight="1" x14ac:dyDescent="0.25">
      <c r="A160" s="24"/>
      <c r="B160" s="24"/>
      <c r="C160" s="24"/>
      <c r="D160" s="24"/>
    </row>
    <row r="161" spans="1:4" ht="9" customHeight="1" x14ac:dyDescent="0.25">
      <c r="A161" s="24"/>
      <c r="B161" s="24"/>
      <c r="C161" s="24"/>
      <c r="D161" s="24"/>
    </row>
    <row r="162" spans="1:4" ht="9" customHeight="1" x14ac:dyDescent="0.25">
      <c r="A162" s="24"/>
      <c r="B162" s="24"/>
      <c r="C162" s="24"/>
      <c r="D162" s="24"/>
    </row>
    <row r="163" spans="1:4" ht="9" customHeight="1" x14ac:dyDescent="0.25">
      <c r="A163" s="24"/>
      <c r="B163" s="24"/>
      <c r="C163" s="24"/>
      <c r="D163" s="24"/>
    </row>
    <row r="164" spans="1:4" ht="9" customHeight="1" x14ac:dyDescent="0.25">
      <c r="A164" s="24"/>
      <c r="B164" s="24"/>
      <c r="C164" s="24"/>
      <c r="D164" s="24"/>
    </row>
    <row r="165" spans="1:4" ht="9" customHeight="1" x14ac:dyDescent="0.25">
      <c r="A165" s="24"/>
      <c r="B165" s="24"/>
      <c r="C165" s="24"/>
      <c r="D165" s="24"/>
    </row>
    <row r="166" spans="1:4" ht="9" customHeight="1" x14ac:dyDescent="0.25">
      <c r="A166" s="24"/>
      <c r="B166" s="24"/>
      <c r="C166" s="24"/>
      <c r="D166" s="24"/>
    </row>
    <row r="167" spans="1:4" ht="9" customHeight="1" x14ac:dyDescent="0.25">
      <c r="A167" s="24"/>
      <c r="B167" s="24"/>
      <c r="C167" s="24"/>
      <c r="D167" s="24"/>
    </row>
    <row r="168" spans="1:4" ht="9" customHeight="1" x14ac:dyDescent="0.25">
      <c r="A168" s="24"/>
      <c r="B168" s="24"/>
      <c r="C168" s="24"/>
      <c r="D168" s="24"/>
    </row>
    <row r="169" spans="1:4" ht="9" customHeight="1" x14ac:dyDescent="0.25">
      <c r="A169" s="24"/>
      <c r="B169" s="24"/>
      <c r="C169" s="24"/>
      <c r="D169" s="24"/>
    </row>
    <row r="170" spans="1:4" ht="9" customHeight="1" x14ac:dyDescent="0.25">
      <c r="A170" s="24"/>
      <c r="B170" s="24"/>
      <c r="C170" s="24"/>
      <c r="D170" s="24"/>
    </row>
    <row r="171" spans="1:4" ht="9" customHeight="1" x14ac:dyDescent="0.25">
      <c r="A171" s="24"/>
      <c r="B171" s="24"/>
      <c r="C171" s="24"/>
      <c r="D171" s="24"/>
    </row>
    <row r="172" spans="1:4" ht="9" customHeight="1" x14ac:dyDescent="0.25">
      <c r="A172" s="24"/>
      <c r="B172" s="24"/>
      <c r="C172" s="24"/>
      <c r="D172" s="24"/>
    </row>
    <row r="173" spans="1:4" ht="10" customHeight="1" x14ac:dyDescent="0.3">
      <c r="A173" s="23"/>
      <c r="B173" s="24"/>
      <c r="C173" s="24"/>
    </row>
    <row r="187" ht="11.15" customHeight="1" x14ac:dyDescent="0.25"/>
  </sheetData>
  <mergeCells count="18">
    <mergeCell ref="A7:S7"/>
    <mergeCell ref="A2:S2"/>
    <mergeCell ref="A3:S3"/>
    <mergeCell ref="A4:S4"/>
    <mergeCell ref="A5:S5"/>
    <mergeCell ref="A6:S6"/>
    <mergeCell ref="O12:P12"/>
    <mergeCell ref="Q12:R12"/>
    <mergeCell ref="A8:S8"/>
    <mergeCell ref="A9:S9"/>
    <mergeCell ref="A11:D11"/>
    <mergeCell ref="E11:R11"/>
    <mergeCell ref="A12:D12"/>
    <mergeCell ref="E12:F12"/>
    <mergeCell ref="G12:H12"/>
    <mergeCell ref="I12:J12"/>
    <mergeCell ref="K12:L12"/>
    <mergeCell ref="M12:N12"/>
  </mergeCells>
  <printOptions horizontalCentered="1"/>
  <pageMargins left="0.31496062992125984" right="0.19685039370078741" top="0.39370078740157483" bottom="0.23622047244094491" header="0" footer="0.23622047244094491"/>
  <pageSetup firstPageNumber="19" fitToHeight="0" orientation="landscape" useFirstPageNumber="1" r:id="rId1"/>
  <headerFooter>
    <oddFooter>&amp;R&amp;P</oddFooter>
  </headerFooter>
  <rowBreaks count="2" manualBreakCount="2">
    <brk id="32" max="20" man="1"/>
    <brk id="66" max="20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pageSetUpPr fitToPage="1"/>
  </sheetPr>
  <dimension ref="A1"/>
  <sheetViews>
    <sheetView view="pageBreakPreview" zoomScale="55" zoomScaleNormal="40" zoomScaleSheetLayoutView="55" workbookViewId="0">
      <selection activeCell="P21" sqref="P21"/>
    </sheetView>
  </sheetViews>
  <sheetFormatPr baseColWidth="10" defaultRowHeight="13" x14ac:dyDescent="0.3"/>
  <sheetData/>
  <pageMargins left="0" right="0" top="0" bottom="0" header="0.31496062992125984" footer="0.31496062992125984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syncVertical="1" syncRef="A70" transitionEvaluation="1" codeName="Hoja41">
    <pageSetUpPr fitToPage="1"/>
  </sheetPr>
  <dimension ref="A2:U187"/>
  <sheetViews>
    <sheetView showGridLines="0" view="pageBreakPreview" topLeftCell="A70" zoomScaleNormal="98" zoomScaleSheetLayoutView="100" workbookViewId="0">
      <selection activeCell="R98" sqref="R98"/>
    </sheetView>
  </sheetViews>
  <sheetFormatPr baseColWidth="10" defaultColWidth="6.7265625" defaultRowHeight="12.5" x14ac:dyDescent="0.25"/>
  <cols>
    <col min="1" max="1" width="2.453125" style="25" customWidth="1"/>
    <col min="2" max="2" width="2.54296875" style="25" customWidth="1"/>
    <col min="3" max="3" width="3.26953125" style="25" customWidth="1"/>
    <col min="4" max="4" width="4" style="25" customWidth="1"/>
    <col min="5" max="17" width="6.7265625" style="25" customWidth="1"/>
    <col min="18" max="18" width="6.7265625" style="25"/>
    <col min="19" max="19" width="6.7265625" style="25" customWidth="1"/>
    <col min="20" max="16384" width="6.7265625" style="25"/>
  </cols>
  <sheetData>
    <row r="2" spans="1:19" ht="13" x14ac:dyDescent="0.25">
      <c r="A2" s="722" t="s">
        <v>63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  <c r="Q2" s="722"/>
      <c r="R2" s="722"/>
      <c r="S2" s="722"/>
    </row>
    <row r="3" spans="1:19" ht="13" x14ac:dyDescent="0.25">
      <c r="A3" s="722" t="s">
        <v>37</v>
      </c>
      <c r="B3" s="722"/>
      <c r="C3" s="722"/>
      <c r="D3" s="722"/>
      <c r="E3" s="722"/>
      <c r="F3" s="722"/>
      <c r="G3" s="722"/>
      <c r="H3" s="722"/>
      <c r="I3" s="722"/>
      <c r="J3" s="722"/>
      <c r="K3" s="722"/>
      <c r="L3" s="722"/>
      <c r="M3" s="722"/>
      <c r="N3" s="722"/>
      <c r="O3" s="722"/>
      <c r="P3" s="722"/>
      <c r="Q3" s="722"/>
      <c r="R3" s="722"/>
      <c r="S3" s="722"/>
    </row>
    <row r="5" spans="1:19" x14ac:dyDescent="0.25">
      <c r="A5" s="724" t="s">
        <v>302</v>
      </c>
      <c r="B5" s="724"/>
      <c r="C5" s="724"/>
      <c r="D5" s="724"/>
      <c r="E5" s="724"/>
      <c r="F5" s="724"/>
      <c r="G5" s="724"/>
      <c r="H5" s="724"/>
      <c r="I5" s="724"/>
      <c r="J5" s="724"/>
      <c r="K5" s="724"/>
      <c r="L5" s="724"/>
      <c r="M5" s="724"/>
      <c r="N5" s="724"/>
      <c r="O5" s="724"/>
      <c r="P5" s="724"/>
      <c r="Q5" s="724"/>
      <c r="R5" s="724"/>
      <c r="S5" s="724"/>
    </row>
    <row r="7" spans="1:19" ht="13" x14ac:dyDescent="0.25">
      <c r="A7" s="725"/>
      <c r="B7" s="725"/>
      <c r="C7" s="725"/>
      <c r="D7" s="725"/>
      <c r="E7" s="725"/>
      <c r="F7" s="725"/>
      <c r="G7" s="725"/>
      <c r="H7" s="725"/>
      <c r="I7" s="725"/>
      <c r="J7" s="725"/>
      <c r="K7" s="725"/>
      <c r="L7" s="725"/>
      <c r="M7" s="725"/>
      <c r="N7" s="725"/>
      <c r="O7" s="725"/>
      <c r="P7" s="725"/>
      <c r="Q7" s="725"/>
      <c r="R7" s="725"/>
      <c r="S7" s="725"/>
    </row>
    <row r="8" spans="1:19" x14ac:dyDescent="0.25">
      <c r="A8" s="721" t="s">
        <v>38</v>
      </c>
      <c r="B8" s="721"/>
      <c r="C8" s="721"/>
      <c r="D8" s="721"/>
      <c r="E8" s="721"/>
      <c r="F8" s="721"/>
      <c r="G8" s="721"/>
      <c r="H8" s="721"/>
      <c r="I8" s="721"/>
      <c r="J8" s="721"/>
      <c r="K8" s="721"/>
      <c r="L8" s="721"/>
      <c r="M8" s="721"/>
      <c r="N8" s="721"/>
      <c r="O8" s="721"/>
      <c r="P8" s="721"/>
      <c r="Q8" s="721"/>
      <c r="R8" s="721"/>
      <c r="S8" s="721"/>
    </row>
    <row r="9" spans="1:19" ht="10.5" customHeight="1" x14ac:dyDescent="0.25">
      <c r="A9" s="721"/>
      <c r="B9" s="721"/>
      <c r="C9" s="721"/>
      <c r="D9" s="721"/>
      <c r="E9" s="721"/>
      <c r="F9" s="721"/>
      <c r="G9" s="721"/>
      <c r="H9" s="721"/>
      <c r="I9" s="721"/>
      <c r="J9" s="721"/>
      <c r="K9" s="721"/>
      <c r="L9" s="721"/>
      <c r="M9" s="721"/>
      <c r="N9" s="721"/>
      <c r="O9" s="721"/>
      <c r="P9" s="721"/>
      <c r="Q9" s="721"/>
      <c r="R9" s="721"/>
      <c r="S9" s="721"/>
    </row>
    <row r="10" spans="1:19" ht="10.5" customHeight="1" thickBot="1" x14ac:dyDescent="0.3">
      <c r="A10" s="248"/>
      <c r="B10" s="248"/>
      <c r="C10" s="248"/>
      <c r="D10" s="248"/>
      <c r="E10" s="249">
        <v>2</v>
      </c>
      <c r="F10" s="249">
        <v>3</v>
      </c>
      <c r="G10" s="249">
        <v>4</v>
      </c>
      <c r="H10" s="249">
        <v>5</v>
      </c>
      <c r="I10" s="249">
        <v>6</v>
      </c>
      <c r="J10" s="249">
        <v>7</v>
      </c>
      <c r="K10" s="249">
        <v>8</v>
      </c>
      <c r="L10" s="249">
        <v>9</v>
      </c>
      <c r="M10" s="249">
        <v>10</v>
      </c>
      <c r="N10" s="249">
        <v>11</v>
      </c>
      <c r="O10" s="249">
        <v>12</v>
      </c>
      <c r="P10" s="249">
        <v>13</v>
      </c>
      <c r="Q10" s="249">
        <v>14</v>
      </c>
      <c r="R10" s="249">
        <v>15</v>
      </c>
      <c r="S10" s="248"/>
    </row>
    <row r="11" spans="1:19" s="23" customFormat="1" ht="11.15" customHeight="1" thickBot="1" x14ac:dyDescent="0.35">
      <c r="A11" s="727" t="s">
        <v>39</v>
      </c>
      <c r="B11" s="728"/>
      <c r="C11" s="728"/>
      <c r="D11" s="728"/>
      <c r="E11" s="729" t="s">
        <v>61</v>
      </c>
      <c r="F11" s="731"/>
      <c r="G11" s="731"/>
      <c r="H11" s="731"/>
      <c r="I11" s="731"/>
      <c r="J11" s="731"/>
      <c r="K11" s="731"/>
      <c r="L11" s="731"/>
      <c r="M11" s="731"/>
      <c r="N11" s="731"/>
      <c r="O11" s="731"/>
      <c r="P11" s="731"/>
      <c r="Q11" s="731"/>
      <c r="R11" s="731"/>
      <c r="S11" s="27"/>
    </row>
    <row r="12" spans="1:19" s="23" customFormat="1" ht="11.15" customHeight="1" x14ac:dyDescent="0.3">
      <c r="A12" s="734" t="s">
        <v>42</v>
      </c>
      <c r="B12" s="735"/>
      <c r="C12" s="735"/>
      <c r="D12" s="735"/>
      <c r="E12" s="748" t="s">
        <v>44</v>
      </c>
      <c r="F12" s="750"/>
      <c r="G12" s="748" t="s">
        <v>45</v>
      </c>
      <c r="H12" s="749"/>
      <c r="I12" s="750" t="s">
        <v>46</v>
      </c>
      <c r="J12" s="750"/>
      <c r="K12" s="748" t="s">
        <v>47</v>
      </c>
      <c r="L12" s="749"/>
      <c r="M12" s="750" t="s">
        <v>48</v>
      </c>
      <c r="N12" s="750"/>
      <c r="O12" s="748" t="s">
        <v>49</v>
      </c>
      <c r="P12" s="749"/>
      <c r="Q12" s="750" t="s">
        <v>50</v>
      </c>
      <c r="R12" s="749"/>
      <c r="S12" s="451" t="s">
        <v>8</v>
      </c>
    </row>
    <row r="13" spans="1:19" s="23" customFormat="1" ht="11.15" customHeight="1" thickBot="1" x14ac:dyDescent="0.35">
      <c r="A13" s="28"/>
      <c r="B13" s="29"/>
      <c r="C13" s="29"/>
      <c r="D13" s="29"/>
      <c r="E13" s="569" t="s">
        <v>51</v>
      </c>
      <c r="F13" s="470" t="s">
        <v>52</v>
      </c>
      <c r="G13" s="569" t="s">
        <v>51</v>
      </c>
      <c r="H13" s="472" t="s">
        <v>52</v>
      </c>
      <c r="I13" s="469" t="s">
        <v>51</v>
      </c>
      <c r="J13" s="470" t="s">
        <v>52</v>
      </c>
      <c r="K13" s="569" t="s">
        <v>51</v>
      </c>
      <c r="L13" s="472" t="s">
        <v>52</v>
      </c>
      <c r="M13" s="469" t="s">
        <v>51</v>
      </c>
      <c r="N13" s="470" t="s">
        <v>52</v>
      </c>
      <c r="O13" s="569" t="s">
        <v>51</v>
      </c>
      <c r="P13" s="472" t="s">
        <v>52</v>
      </c>
      <c r="Q13" s="469" t="s">
        <v>51</v>
      </c>
      <c r="R13" s="472" t="s">
        <v>52</v>
      </c>
      <c r="S13" s="568"/>
    </row>
    <row r="14" spans="1:19" ht="10.5" customHeight="1" x14ac:dyDescent="0.25">
      <c r="A14" s="37"/>
      <c r="B14" s="38" t="s">
        <v>301</v>
      </c>
      <c r="C14" s="38"/>
      <c r="D14" s="38"/>
      <c r="E14" s="337">
        <v>0</v>
      </c>
      <c r="F14" s="222">
        <v>0</v>
      </c>
      <c r="G14" s="337">
        <v>0</v>
      </c>
      <c r="H14" s="310">
        <v>0</v>
      </c>
      <c r="I14" s="337">
        <v>0</v>
      </c>
      <c r="J14" s="310">
        <v>0</v>
      </c>
      <c r="K14" s="337">
        <v>0</v>
      </c>
      <c r="L14" s="310">
        <v>0</v>
      </c>
      <c r="M14" s="337">
        <v>0</v>
      </c>
      <c r="N14" s="310">
        <v>0</v>
      </c>
      <c r="O14" s="337">
        <v>0</v>
      </c>
      <c r="P14" s="310">
        <v>0</v>
      </c>
      <c r="Q14" s="337">
        <v>47</v>
      </c>
      <c r="R14" s="190">
        <v>16</v>
      </c>
      <c r="S14" s="188">
        <f t="shared" ref="S14:S30" si="0">SUM(E14:R14)</f>
        <v>63</v>
      </c>
    </row>
    <row r="15" spans="1:19" ht="10.5" customHeight="1" x14ac:dyDescent="0.25">
      <c r="A15" s="40"/>
      <c r="B15" s="24">
        <v>16</v>
      </c>
      <c r="C15" s="24"/>
      <c r="D15" s="24"/>
      <c r="E15" s="336">
        <v>0</v>
      </c>
      <c r="F15" s="221">
        <v>0</v>
      </c>
      <c r="G15" s="336">
        <v>0</v>
      </c>
      <c r="H15" s="308">
        <v>0</v>
      </c>
      <c r="I15" s="336">
        <v>0</v>
      </c>
      <c r="J15" s="308">
        <v>0</v>
      </c>
      <c r="K15" s="336">
        <v>0</v>
      </c>
      <c r="L15" s="308">
        <v>0</v>
      </c>
      <c r="M15" s="336">
        <v>0</v>
      </c>
      <c r="N15" s="308">
        <v>0</v>
      </c>
      <c r="O15" s="336">
        <v>0</v>
      </c>
      <c r="P15" s="308">
        <v>0</v>
      </c>
      <c r="Q15" s="336">
        <v>2</v>
      </c>
      <c r="R15" s="194">
        <v>2</v>
      </c>
      <c r="S15" s="192">
        <f t="shared" si="0"/>
        <v>4</v>
      </c>
    </row>
    <row r="16" spans="1:19" ht="10.5" customHeight="1" x14ac:dyDescent="0.25">
      <c r="A16" s="37"/>
      <c r="B16" s="38">
        <v>17</v>
      </c>
      <c r="C16" s="38"/>
      <c r="D16" s="38"/>
      <c r="E16" s="337">
        <v>0</v>
      </c>
      <c r="F16" s="222">
        <v>0</v>
      </c>
      <c r="G16" s="337">
        <v>0</v>
      </c>
      <c r="H16" s="310">
        <v>0</v>
      </c>
      <c r="I16" s="337">
        <v>0</v>
      </c>
      <c r="J16" s="310">
        <v>0</v>
      </c>
      <c r="K16" s="337">
        <v>0</v>
      </c>
      <c r="L16" s="310">
        <v>0</v>
      </c>
      <c r="M16" s="337">
        <v>0</v>
      </c>
      <c r="N16" s="310">
        <v>0</v>
      </c>
      <c r="O16" s="337">
        <v>0</v>
      </c>
      <c r="P16" s="310">
        <v>0</v>
      </c>
      <c r="Q16" s="337">
        <v>7</v>
      </c>
      <c r="R16" s="190">
        <v>1</v>
      </c>
      <c r="S16" s="188">
        <f t="shared" si="0"/>
        <v>8</v>
      </c>
    </row>
    <row r="17" spans="1:19" ht="10.5" customHeight="1" x14ac:dyDescent="0.25">
      <c r="A17" s="40"/>
      <c r="B17" s="24">
        <v>18</v>
      </c>
      <c r="C17" s="24"/>
      <c r="D17" s="24"/>
      <c r="E17" s="336">
        <v>0</v>
      </c>
      <c r="F17" s="221">
        <v>0</v>
      </c>
      <c r="G17" s="336">
        <v>0</v>
      </c>
      <c r="H17" s="308">
        <v>0</v>
      </c>
      <c r="I17" s="336">
        <v>0</v>
      </c>
      <c r="J17" s="308">
        <v>0</v>
      </c>
      <c r="K17" s="336">
        <v>0</v>
      </c>
      <c r="L17" s="308">
        <v>0</v>
      </c>
      <c r="M17" s="336">
        <v>0</v>
      </c>
      <c r="N17" s="308">
        <v>0</v>
      </c>
      <c r="O17" s="336">
        <v>0</v>
      </c>
      <c r="P17" s="308">
        <v>0</v>
      </c>
      <c r="Q17" s="336">
        <v>325</v>
      </c>
      <c r="R17" s="194">
        <v>2</v>
      </c>
      <c r="S17" s="192">
        <f t="shared" si="0"/>
        <v>327</v>
      </c>
    </row>
    <row r="18" spans="1:19" ht="10.5" customHeight="1" x14ac:dyDescent="0.25">
      <c r="A18" s="37"/>
      <c r="B18" s="38">
        <v>19</v>
      </c>
      <c r="C18" s="38"/>
      <c r="D18" s="38"/>
      <c r="E18" s="309">
        <v>0</v>
      </c>
      <c r="F18" s="190">
        <v>0</v>
      </c>
      <c r="G18" s="309">
        <v>0</v>
      </c>
      <c r="H18" s="310">
        <v>0</v>
      </c>
      <c r="I18" s="309">
        <v>0</v>
      </c>
      <c r="J18" s="310">
        <v>0</v>
      </c>
      <c r="K18" s="309">
        <v>0</v>
      </c>
      <c r="L18" s="310">
        <v>0</v>
      </c>
      <c r="M18" s="309">
        <v>0</v>
      </c>
      <c r="N18" s="310">
        <v>0</v>
      </c>
      <c r="O18" s="309">
        <v>0</v>
      </c>
      <c r="P18" s="310">
        <v>0</v>
      </c>
      <c r="Q18" s="190">
        <v>40</v>
      </c>
      <c r="R18" s="191">
        <v>4</v>
      </c>
      <c r="S18" s="188">
        <f t="shared" si="0"/>
        <v>44</v>
      </c>
    </row>
    <row r="19" spans="1:19" ht="10.5" customHeight="1" x14ac:dyDescent="0.25">
      <c r="A19" s="40"/>
      <c r="B19" s="24">
        <v>20</v>
      </c>
      <c r="C19" s="24"/>
      <c r="D19" s="24"/>
      <c r="E19" s="307">
        <v>0</v>
      </c>
      <c r="F19" s="194">
        <v>0</v>
      </c>
      <c r="G19" s="307">
        <v>0</v>
      </c>
      <c r="H19" s="308">
        <v>0</v>
      </c>
      <c r="I19" s="307">
        <v>0</v>
      </c>
      <c r="J19" s="308">
        <v>0</v>
      </c>
      <c r="K19" s="307">
        <v>0</v>
      </c>
      <c r="L19" s="308">
        <v>0</v>
      </c>
      <c r="M19" s="307">
        <v>0</v>
      </c>
      <c r="N19" s="308">
        <v>0</v>
      </c>
      <c r="O19" s="307">
        <v>0</v>
      </c>
      <c r="P19" s="308">
        <v>0</v>
      </c>
      <c r="Q19" s="194">
        <v>29</v>
      </c>
      <c r="R19" s="195">
        <v>8</v>
      </c>
      <c r="S19" s="192">
        <f t="shared" si="0"/>
        <v>37</v>
      </c>
    </row>
    <row r="20" spans="1:19" ht="10.5" customHeight="1" x14ac:dyDescent="0.25">
      <c r="A20" s="37"/>
      <c r="B20" s="38">
        <v>21</v>
      </c>
      <c r="C20" s="38"/>
      <c r="D20" s="38"/>
      <c r="E20" s="309">
        <v>0</v>
      </c>
      <c r="F20" s="190">
        <v>0</v>
      </c>
      <c r="G20" s="309">
        <v>0</v>
      </c>
      <c r="H20" s="310">
        <v>0</v>
      </c>
      <c r="I20" s="309">
        <v>0</v>
      </c>
      <c r="J20" s="310">
        <v>0</v>
      </c>
      <c r="K20" s="309">
        <v>0</v>
      </c>
      <c r="L20" s="310">
        <v>0</v>
      </c>
      <c r="M20" s="309">
        <v>0</v>
      </c>
      <c r="N20" s="310">
        <v>0</v>
      </c>
      <c r="O20" s="309">
        <v>0</v>
      </c>
      <c r="P20" s="310">
        <v>0</v>
      </c>
      <c r="Q20" s="190">
        <v>61</v>
      </c>
      <c r="R20" s="191">
        <v>6</v>
      </c>
      <c r="S20" s="188">
        <f t="shared" si="0"/>
        <v>67</v>
      </c>
    </row>
    <row r="21" spans="1:19" ht="10.5" customHeight="1" x14ac:dyDescent="0.25">
      <c r="A21" s="40"/>
      <c r="B21" s="24">
        <v>22</v>
      </c>
      <c r="C21" s="24"/>
      <c r="D21" s="24"/>
      <c r="E21" s="307">
        <v>0</v>
      </c>
      <c r="F21" s="194">
        <v>0</v>
      </c>
      <c r="G21" s="307">
        <v>0</v>
      </c>
      <c r="H21" s="308">
        <v>0</v>
      </c>
      <c r="I21" s="307">
        <v>0</v>
      </c>
      <c r="J21" s="308">
        <v>0</v>
      </c>
      <c r="K21" s="307">
        <v>0</v>
      </c>
      <c r="L21" s="308">
        <v>0</v>
      </c>
      <c r="M21" s="307">
        <v>0</v>
      </c>
      <c r="N21" s="308">
        <v>0</v>
      </c>
      <c r="O21" s="307">
        <v>0</v>
      </c>
      <c r="P21" s="308">
        <v>0</v>
      </c>
      <c r="Q21" s="194">
        <v>85</v>
      </c>
      <c r="R21" s="195">
        <v>12</v>
      </c>
      <c r="S21" s="192">
        <f t="shared" si="0"/>
        <v>97</v>
      </c>
    </row>
    <row r="22" spans="1:19" ht="10.5" customHeight="1" x14ac:dyDescent="0.25">
      <c r="A22" s="37"/>
      <c r="B22" s="38">
        <v>23</v>
      </c>
      <c r="C22" s="38"/>
      <c r="D22" s="38"/>
      <c r="E22" s="309">
        <v>0</v>
      </c>
      <c r="F22" s="190">
        <v>0</v>
      </c>
      <c r="G22" s="309">
        <v>0</v>
      </c>
      <c r="H22" s="310">
        <v>0</v>
      </c>
      <c r="I22" s="309">
        <v>0</v>
      </c>
      <c r="J22" s="310">
        <v>0</v>
      </c>
      <c r="K22" s="309">
        <v>0</v>
      </c>
      <c r="L22" s="310">
        <v>0</v>
      </c>
      <c r="M22" s="309">
        <v>0</v>
      </c>
      <c r="N22" s="310">
        <v>0</v>
      </c>
      <c r="O22" s="309">
        <v>0</v>
      </c>
      <c r="P22" s="310">
        <v>0</v>
      </c>
      <c r="Q22" s="190">
        <v>183</v>
      </c>
      <c r="R22" s="191">
        <v>13</v>
      </c>
      <c r="S22" s="188">
        <f t="shared" si="0"/>
        <v>196</v>
      </c>
    </row>
    <row r="23" spans="1:19" ht="10.5" customHeight="1" x14ac:dyDescent="0.25">
      <c r="A23" s="40"/>
      <c r="B23" s="24">
        <v>24</v>
      </c>
      <c r="C23" s="24"/>
      <c r="D23" s="24"/>
      <c r="E23" s="307">
        <v>0</v>
      </c>
      <c r="F23" s="194">
        <v>0</v>
      </c>
      <c r="G23" s="307">
        <v>0</v>
      </c>
      <c r="H23" s="308">
        <v>0</v>
      </c>
      <c r="I23" s="307">
        <v>0</v>
      </c>
      <c r="J23" s="308">
        <v>0</v>
      </c>
      <c r="K23" s="307">
        <v>0</v>
      </c>
      <c r="L23" s="308">
        <v>0</v>
      </c>
      <c r="M23" s="307">
        <v>0</v>
      </c>
      <c r="N23" s="308">
        <v>0</v>
      </c>
      <c r="O23" s="307">
        <v>0</v>
      </c>
      <c r="P23" s="308">
        <v>0</v>
      </c>
      <c r="Q23" s="194">
        <v>72</v>
      </c>
      <c r="R23" s="195">
        <v>17</v>
      </c>
      <c r="S23" s="192">
        <f t="shared" si="0"/>
        <v>89</v>
      </c>
    </row>
    <row r="24" spans="1:19" ht="10.5" customHeight="1" x14ac:dyDescent="0.25">
      <c r="A24" s="37"/>
      <c r="B24" s="38">
        <v>25</v>
      </c>
      <c r="C24" s="38"/>
      <c r="D24" s="38"/>
      <c r="E24" s="309">
        <v>0</v>
      </c>
      <c r="F24" s="190">
        <v>0</v>
      </c>
      <c r="G24" s="309">
        <v>0</v>
      </c>
      <c r="H24" s="310">
        <v>0</v>
      </c>
      <c r="I24" s="309">
        <v>0</v>
      </c>
      <c r="J24" s="310">
        <v>0</v>
      </c>
      <c r="K24" s="309">
        <v>0</v>
      </c>
      <c r="L24" s="310">
        <v>0</v>
      </c>
      <c r="M24" s="309">
        <v>0</v>
      </c>
      <c r="N24" s="310">
        <v>0</v>
      </c>
      <c r="O24" s="309">
        <v>0</v>
      </c>
      <c r="P24" s="310">
        <v>0</v>
      </c>
      <c r="Q24" s="190">
        <v>105</v>
      </c>
      <c r="R24" s="191">
        <v>37</v>
      </c>
      <c r="S24" s="188">
        <f t="shared" si="0"/>
        <v>142</v>
      </c>
    </row>
    <row r="25" spans="1:19" ht="10.5" customHeight="1" x14ac:dyDescent="0.25">
      <c r="A25" s="40"/>
      <c r="B25" s="24">
        <v>26</v>
      </c>
      <c r="C25" s="24"/>
      <c r="D25" s="24"/>
      <c r="E25" s="307">
        <v>0</v>
      </c>
      <c r="F25" s="194">
        <v>0</v>
      </c>
      <c r="G25" s="307">
        <v>0</v>
      </c>
      <c r="H25" s="308">
        <v>0</v>
      </c>
      <c r="I25" s="307">
        <v>0</v>
      </c>
      <c r="J25" s="308">
        <v>0</v>
      </c>
      <c r="K25" s="307">
        <v>0</v>
      </c>
      <c r="L25" s="308">
        <v>0</v>
      </c>
      <c r="M25" s="307">
        <v>0</v>
      </c>
      <c r="N25" s="308">
        <v>0</v>
      </c>
      <c r="O25" s="307">
        <v>0</v>
      </c>
      <c r="P25" s="308">
        <v>0</v>
      </c>
      <c r="Q25" s="194">
        <v>114</v>
      </c>
      <c r="R25" s="195">
        <v>28</v>
      </c>
      <c r="S25" s="192">
        <f t="shared" si="0"/>
        <v>142</v>
      </c>
    </row>
    <row r="26" spans="1:19" ht="10.5" customHeight="1" x14ac:dyDescent="0.25">
      <c r="A26" s="37"/>
      <c r="B26" s="38">
        <v>27</v>
      </c>
      <c r="C26" s="38"/>
      <c r="D26" s="38"/>
      <c r="E26" s="309">
        <v>0</v>
      </c>
      <c r="F26" s="190">
        <v>0</v>
      </c>
      <c r="G26" s="309">
        <v>0</v>
      </c>
      <c r="H26" s="310">
        <v>0</v>
      </c>
      <c r="I26" s="309">
        <v>0</v>
      </c>
      <c r="J26" s="310">
        <v>0</v>
      </c>
      <c r="K26" s="309">
        <v>0</v>
      </c>
      <c r="L26" s="310">
        <v>0</v>
      </c>
      <c r="M26" s="309">
        <v>0</v>
      </c>
      <c r="N26" s="310">
        <v>0</v>
      </c>
      <c r="O26" s="309">
        <v>0</v>
      </c>
      <c r="P26" s="310">
        <v>0</v>
      </c>
      <c r="Q26" s="190">
        <v>1329</v>
      </c>
      <c r="R26" s="191">
        <v>49</v>
      </c>
      <c r="S26" s="188">
        <f t="shared" si="0"/>
        <v>1378</v>
      </c>
    </row>
    <row r="27" spans="1:19" ht="10.5" customHeight="1" x14ac:dyDescent="0.25">
      <c r="A27" s="40"/>
      <c r="B27" s="24">
        <v>28</v>
      </c>
      <c r="C27" s="24"/>
      <c r="D27" s="24"/>
      <c r="E27" s="307">
        <v>0</v>
      </c>
      <c r="F27" s="194">
        <v>0</v>
      </c>
      <c r="G27" s="307">
        <v>0</v>
      </c>
      <c r="H27" s="308">
        <v>0</v>
      </c>
      <c r="I27" s="307">
        <v>0</v>
      </c>
      <c r="J27" s="308">
        <v>0</v>
      </c>
      <c r="K27" s="307">
        <v>0</v>
      </c>
      <c r="L27" s="308">
        <v>0</v>
      </c>
      <c r="M27" s="307">
        <v>0</v>
      </c>
      <c r="N27" s="308">
        <v>0</v>
      </c>
      <c r="O27" s="307">
        <v>0</v>
      </c>
      <c r="P27" s="308">
        <v>0</v>
      </c>
      <c r="Q27" s="194">
        <v>158</v>
      </c>
      <c r="R27" s="195">
        <v>52</v>
      </c>
      <c r="S27" s="192">
        <f t="shared" si="0"/>
        <v>210</v>
      </c>
    </row>
    <row r="28" spans="1:19" ht="10.5" customHeight="1" x14ac:dyDescent="0.25">
      <c r="A28" s="37"/>
      <c r="B28" s="38">
        <v>29</v>
      </c>
      <c r="C28" s="38"/>
      <c r="D28" s="38"/>
      <c r="E28" s="309">
        <v>0</v>
      </c>
      <c r="F28" s="190">
        <v>0</v>
      </c>
      <c r="G28" s="309">
        <v>0</v>
      </c>
      <c r="H28" s="310">
        <v>0</v>
      </c>
      <c r="I28" s="309">
        <v>0</v>
      </c>
      <c r="J28" s="310">
        <v>0</v>
      </c>
      <c r="K28" s="309">
        <v>0</v>
      </c>
      <c r="L28" s="310">
        <v>0</v>
      </c>
      <c r="M28" s="309">
        <v>0</v>
      </c>
      <c r="N28" s="310">
        <v>0</v>
      </c>
      <c r="O28" s="309">
        <v>0</v>
      </c>
      <c r="P28" s="310">
        <v>0</v>
      </c>
      <c r="Q28" s="190">
        <v>192</v>
      </c>
      <c r="R28" s="191">
        <v>69</v>
      </c>
      <c r="S28" s="188">
        <f t="shared" si="0"/>
        <v>261</v>
      </c>
    </row>
    <row r="29" spans="1:19" ht="10.5" customHeight="1" x14ac:dyDescent="0.25">
      <c r="A29" s="40"/>
      <c r="B29" s="24">
        <v>30</v>
      </c>
      <c r="C29" s="24"/>
      <c r="D29" s="24"/>
      <c r="E29" s="307">
        <v>0</v>
      </c>
      <c r="F29" s="194">
        <v>0</v>
      </c>
      <c r="G29" s="307">
        <v>0</v>
      </c>
      <c r="H29" s="308">
        <v>0</v>
      </c>
      <c r="I29" s="307">
        <v>0</v>
      </c>
      <c r="J29" s="308">
        <v>0</v>
      </c>
      <c r="K29" s="307">
        <v>0</v>
      </c>
      <c r="L29" s="308">
        <v>0</v>
      </c>
      <c r="M29" s="307">
        <v>0</v>
      </c>
      <c r="N29" s="308">
        <v>0</v>
      </c>
      <c r="O29" s="307">
        <v>0</v>
      </c>
      <c r="P29" s="308">
        <v>0</v>
      </c>
      <c r="Q29" s="194">
        <v>209</v>
      </c>
      <c r="R29" s="195">
        <v>63</v>
      </c>
      <c r="S29" s="192">
        <f t="shared" si="0"/>
        <v>272</v>
      </c>
    </row>
    <row r="30" spans="1:19" ht="10.5" customHeight="1" x14ac:dyDescent="0.25">
      <c r="A30" s="37"/>
      <c r="B30" s="38">
        <v>31</v>
      </c>
      <c r="C30" s="38"/>
      <c r="D30" s="38"/>
      <c r="E30" s="309">
        <v>0</v>
      </c>
      <c r="F30" s="190">
        <v>0</v>
      </c>
      <c r="G30" s="309">
        <v>0</v>
      </c>
      <c r="H30" s="310">
        <v>0</v>
      </c>
      <c r="I30" s="309">
        <v>0</v>
      </c>
      <c r="J30" s="310">
        <v>0</v>
      </c>
      <c r="K30" s="309">
        <v>0</v>
      </c>
      <c r="L30" s="310">
        <v>0</v>
      </c>
      <c r="M30" s="309">
        <v>0</v>
      </c>
      <c r="N30" s="310">
        <v>0</v>
      </c>
      <c r="O30" s="309">
        <v>0</v>
      </c>
      <c r="P30" s="310">
        <v>0</v>
      </c>
      <c r="Q30" s="190">
        <v>165</v>
      </c>
      <c r="R30" s="191">
        <v>65</v>
      </c>
      <c r="S30" s="188">
        <f t="shared" si="0"/>
        <v>230</v>
      </c>
    </row>
    <row r="31" spans="1:19" ht="10.5" customHeight="1" x14ac:dyDescent="0.25">
      <c r="A31" s="40"/>
      <c r="B31" s="24">
        <v>32</v>
      </c>
      <c r="C31" s="24"/>
      <c r="D31" s="24"/>
      <c r="E31" s="307">
        <v>0</v>
      </c>
      <c r="F31" s="194">
        <v>0</v>
      </c>
      <c r="G31" s="307">
        <v>0</v>
      </c>
      <c r="H31" s="308">
        <v>0</v>
      </c>
      <c r="I31" s="307">
        <v>0</v>
      </c>
      <c r="J31" s="308">
        <v>0</v>
      </c>
      <c r="K31" s="307">
        <v>0</v>
      </c>
      <c r="L31" s="308">
        <v>0</v>
      </c>
      <c r="M31" s="307">
        <v>0</v>
      </c>
      <c r="N31" s="308">
        <v>0</v>
      </c>
      <c r="O31" s="307">
        <v>0</v>
      </c>
      <c r="P31" s="308">
        <v>0</v>
      </c>
      <c r="Q31" s="194">
        <v>161</v>
      </c>
      <c r="R31" s="195">
        <v>91</v>
      </c>
      <c r="S31" s="192">
        <f t="shared" ref="S31:S62" si="1">SUM(E31:R31)</f>
        <v>252</v>
      </c>
    </row>
    <row r="32" spans="1:19" ht="10.5" customHeight="1" thickBot="1" x14ac:dyDescent="0.3">
      <c r="A32" s="41"/>
      <c r="B32" s="42">
        <v>33</v>
      </c>
      <c r="C32" s="42"/>
      <c r="D32" s="42"/>
      <c r="E32" s="313">
        <v>0</v>
      </c>
      <c r="F32" s="228">
        <v>0</v>
      </c>
      <c r="G32" s="313">
        <v>0</v>
      </c>
      <c r="H32" s="338">
        <v>0</v>
      </c>
      <c r="I32" s="313">
        <v>0</v>
      </c>
      <c r="J32" s="338">
        <v>0</v>
      </c>
      <c r="K32" s="313">
        <v>0</v>
      </c>
      <c r="L32" s="338">
        <v>0</v>
      </c>
      <c r="M32" s="313">
        <v>0</v>
      </c>
      <c r="N32" s="338">
        <v>0</v>
      </c>
      <c r="O32" s="313">
        <v>0</v>
      </c>
      <c r="P32" s="338">
        <v>0</v>
      </c>
      <c r="Q32" s="228">
        <v>184</v>
      </c>
      <c r="R32" s="227">
        <v>87</v>
      </c>
      <c r="S32" s="230">
        <f t="shared" si="1"/>
        <v>271</v>
      </c>
    </row>
    <row r="33" spans="1:19" ht="10.5" customHeight="1" x14ac:dyDescent="0.25">
      <c r="A33" s="40"/>
      <c r="B33" s="24">
        <v>34</v>
      </c>
      <c r="C33" s="24"/>
      <c r="D33" s="24"/>
      <c r="E33" s="307">
        <v>0</v>
      </c>
      <c r="F33" s="194">
        <v>0</v>
      </c>
      <c r="G33" s="307">
        <v>0</v>
      </c>
      <c r="H33" s="308">
        <v>0</v>
      </c>
      <c r="I33" s="307">
        <v>0</v>
      </c>
      <c r="J33" s="308">
        <v>0</v>
      </c>
      <c r="K33" s="307">
        <v>0</v>
      </c>
      <c r="L33" s="308">
        <v>0</v>
      </c>
      <c r="M33" s="307">
        <v>0</v>
      </c>
      <c r="N33" s="308">
        <v>0</v>
      </c>
      <c r="O33" s="307">
        <v>0</v>
      </c>
      <c r="P33" s="308">
        <v>0</v>
      </c>
      <c r="Q33" s="194">
        <v>192</v>
      </c>
      <c r="R33" s="195">
        <v>78</v>
      </c>
      <c r="S33" s="192">
        <f t="shared" si="1"/>
        <v>270</v>
      </c>
    </row>
    <row r="34" spans="1:19" ht="10.5" customHeight="1" x14ac:dyDescent="0.25">
      <c r="A34" s="37"/>
      <c r="B34" s="38">
        <v>35</v>
      </c>
      <c r="C34" s="38"/>
      <c r="D34" s="38"/>
      <c r="E34" s="309">
        <v>0</v>
      </c>
      <c r="F34" s="190">
        <v>0</v>
      </c>
      <c r="G34" s="309">
        <v>0</v>
      </c>
      <c r="H34" s="310">
        <v>0</v>
      </c>
      <c r="I34" s="309">
        <v>0</v>
      </c>
      <c r="J34" s="310">
        <v>0</v>
      </c>
      <c r="K34" s="309">
        <v>0</v>
      </c>
      <c r="L34" s="310">
        <v>0</v>
      </c>
      <c r="M34" s="309">
        <v>0</v>
      </c>
      <c r="N34" s="310">
        <v>0</v>
      </c>
      <c r="O34" s="309">
        <v>0</v>
      </c>
      <c r="P34" s="310">
        <v>0</v>
      </c>
      <c r="Q34" s="190">
        <v>370</v>
      </c>
      <c r="R34" s="191">
        <v>79</v>
      </c>
      <c r="S34" s="188">
        <f t="shared" si="1"/>
        <v>449</v>
      </c>
    </row>
    <row r="35" spans="1:19" ht="10.5" customHeight="1" x14ac:dyDescent="0.25">
      <c r="A35" s="40"/>
      <c r="B35" s="24">
        <v>36</v>
      </c>
      <c r="C35" s="24"/>
      <c r="D35" s="24"/>
      <c r="E35" s="307">
        <v>0</v>
      </c>
      <c r="F35" s="194">
        <v>0</v>
      </c>
      <c r="G35" s="307">
        <v>0</v>
      </c>
      <c r="H35" s="308">
        <v>0</v>
      </c>
      <c r="I35" s="307">
        <v>0</v>
      </c>
      <c r="J35" s="308">
        <v>0</v>
      </c>
      <c r="K35" s="307">
        <v>0</v>
      </c>
      <c r="L35" s="308">
        <v>0</v>
      </c>
      <c r="M35" s="307">
        <v>0</v>
      </c>
      <c r="N35" s="308">
        <v>0</v>
      </c>
      <c r="O35" s="307">
        <v>0</v>
      </c>
      <c r="P35" s="308">
        <v>0</v>
      </c>
      <c r="Q35" s="194">
        <v>249</v>
      </c>
      <c r="R35" s="195">
        <v>101</v>
      </c>
      <c r="S35" s="192">
        <f t="shared" si="1"/>
        <v>350</v>
      </c>
    </row>
    <row r="36" spans="1:19" ht="10.5" customHeight="1" x14ac:dyDescent="0.25">
      <c r="A36" s="37"/>
      <c r="B36" s="38">
        <v>37</v>
      </c>
      <c r="C36" s="38"/>
      <c r="D36" s="38"/>
      <c r="E36" s="309">
        <v>0</v>
      </c>
      <c r="F36" s="190">
        <v>0</v>
      </c>
      <c r="G36" s="309">
        <v>0</v>
      </c>
      <c r="H36" s="310">
        <v>0</v>
      </c>
      <c r="I36" s="309">
        <v>0</v>
      </c>
      <c r="J36" s="310">
        <v>0</v>
      </c>
      <c r="K36" s="309">
        <v>0</v>
      </c>
      <c r="L36" s="310">
        <v>0</v>
      </c>
      <c r="M36" s="309">
        <v>0</v>
      </c>
      <c r="N36" s="310">
        <v>0</v>
      </c>
      <c r="O36" s="309">
        <v>0</v>
      </c>
      <c r="P36" s="310">
        <v>0</v>
      </c>
      <c r="Q36" s="190">
        <v>234</v>
      </c>
      <c r="R36" s="191">
        <v>91</v>
      </c>
      <c r="S36" s="188">
        <f t="shared" si="1"/>
        <v>325</v>
      </c>
    </row>
    <row r="37" spans="1:19" ht="10.5" customHeight="1" x14ac:dyDescent="0.25">
      <c r="A37" s="40"/>
      <c r="B37" s="24">
        <v>38</v>
      </c>
      <c r="C37" s="24"/>
      <c r="D37" s="24"/>
      <c r="E37" s="307">
        <v>0</v>
      </c>
      <c r="F37" s="194">
        <v>0</v>
      </c>
      <c r="G37" s="307">
        <v>0</v>
      </c>
      <c r="H37" s="308">
        <v>0</v>
      </c>
      <c r="I37" s="307">
        <v>0</v>
      </c>
      <c r="J37" s="308">
        <v>0</v>
      </c>
      <c r="K37" s="307">
        <v>0</v>
      </c>
      <c r="L37" s="308">
        <v>0</v>
      </c>
      <c r="M37" s="307">
        <v>0</v>
      </c>
      <c r="N37" s="308">
        <v>0</v>
      </c>
      <c r="O37" s="307">
        <v>0</v>
      </c>
      <c r="P37" s="308">
        <v>0</v>
      </c>
      <c r="Q37" s="194">
        <v>237</v>
      </c>
      <c r="R37" s="195">
        <v>101</v>
      </c>
      <c r="S37" s="192">
        <f t="shared" si="1"/>
        <v>338</v>
      </c>
    </row>
    <row r="38" spans="1:19" ht="10.5" customHeight="1" x14ac:dyDescent="0.25">
      <c r="A38" s="37"/>
      <c r="B38" s="38">
        <v>39</v>
      </c>
      <c r="C38" s="38"/>
      <c r="D38" s="38"/>
      <c r="E38" s="309">
        <v>0</v>
      </c>
      <c r="F38" s="190">
        <v>0</v>
      </c>
      <c r="G38" s="309">
        <v>0</v>
      </c>
      <c r="H38" s="310">
        <v>0</v>
      </c>
      <c r="I38" s="309">
        <v>0</v>
      </c>
      <c r="J38" s="310">
        <v>0</v>
      </c>
      <c r="K38" s="309">
        <v>0</v>
      </c>
      <c r="L38" s="310">
        <v>0</v>
      </c>
      <c r="M38" s="309">
        <v>0</v>
      </c>
      <c r="N38" s="310">
        <v>0</v>
      </c>
      <c r="O38" s="309">
        <v>0</v>
      </c>
      <c r="P38" s="310">
        <v>0</v>
      </c>
      <c r="Q38" s="190">
        <v>223</v>
      </c>
      <c r="R38" s="191">
        <v>108</v>
      </c>
      <c r="S38" s="188">
        <f t="shared" si="1"/>
        <v>331</v>
      </c>
    </row>
    <row r="39" spans="1:19" ht="10.5" customHeight="1" x14ac:dyDescent="0.25">
      <c r="A39" s="40"/>
      <c r="B39" s="24">
        <v>40</v>
      </c>
      <c r="C39" s="24"/>
      <c r="D39" s="24"/>
      <c r="E39" s="307">
        <v>0</v>
      </c>
      <c r="F39" s="194">
        <v>0</v>
      </c>
      <c r="G39" s="307">
        <v>0</v>
      </c>
      <c r="H39" s="308">
        <v>0</v>
      </c>
      <c r="I39" s="307">
        <v>0</v>
      </c>
      <c r="J39" s="308">
        <v>0</v>
      </c>
      <c r="K39" s="307">
        <v>0</v>
      </c>
      <c r="L39" s="308">
        <v>0</v>
      </c>
      <c r="M39" s="307">
        <v>0</v>
      </c>
      <c r="N39" s="308">
        <v>0</v>
      </c>
      <c r="O39" s="307">
        <v>0</v>
      </c>
      <c r="P39" s="308">
        <v>0</v>
      </c>
      <c r="Q39" s="194">
        <v>230</v>
      </c>
      <c r="R39" s="195">
        <v>92</v>
      </c>
      <c r="S39" s="192">
        <f t="shared" si="1"/>
        <v>322</v>
      </c>
    </row>
    <row r="40" spans="1:19" ht="10.5" customHeight="1" x14ac:dyDescent="0.25">
      <c r="A40" s="37"/>
      <c r="B40" s="38">
        <v>41</v>
      </c>
      <c r="C40" s="38"/>
      <c r="D40" s="38"/>
      <c r="E40" s="309">
        <v>0</v>
      </c>
      <c r="F40" s="190">
        <v>0</v>
      </c>
      <c r="G40" s="309">
        <v>0</v>
      </c>
      <c r="H40" s="310">
        <v>0</v>
      </c>
      <c r="I40" s="309">
        <v>0</v>
      </c>
      <c r="J40" s="310">
        <v>0</v>
      </c>
      <c r="K40" s="309">
        <v>0</v>
      </c>
      <c r="L40" s="310">
        <v>0</v>
      </c>
      <c r="M40" s="309">
        <v>0</v>
      </c>
      <c r="N40" s="310">
        <v>0</v>
      </c>
      <c r="O40" s="309">
        <v>0</v>
      </c>
      <c r="P40" s="310">
        <v>0</v>
      </c>
      <c r="Q40" s="190">
        <v>291</v>
      </c>
      <c r="R40" s="191">
        <v>110</v>
      </c>
      <c r="S40" s="188">
        <f t="shared" si="1"/>
        <v>401</v>
      </c>
    </row>
    <row r="41" spans="1:19" ht="10.5" customHeight="1" x14ac:dyDescent="0.25">
      <c r="A41" s="40"/>
      <c r="B41" s="24">
        <v>42</v>
      </c>
      <c r="C41" s="24"/>
      <c r="D41" s="24"/>
      <c r="E41" s="307">
        <v>0</v>
      </c>
      <c r="F41" s="194">
        <v>0</v>
      </c>
      <c r="G41" s="307">
        <v>0</v>
      </c>
      <c r="H41" s="308">
        <v>0</v>
      </c>
      <c r="I41" s="307">
        <v>0</v>
      </c>
      <c r="J41" s="308">
        <v>0</v>
      </c>
      <c r="K41" s="307">
        <v>0</v>
      </c>
      <c r="L41" s="308">
        <v>0</v>
      </c>
      <c r="M41" s="307">
        <v>0</v>
      </c>
      <c r="N41" s="308">
        <v>0</v>
      </c>
      <c r="O41" s="307">
        <v>0</v>
      </c>
      <c r="P41" s="308">
        <v>0</v>
      </c>
      <c r="Q41" s="194">
        <v>294</v>
      </c>
      <c r="R41" s="195">
        <v>111</v>
      </c>
      <c r="S41" s="192">
        <f t="shared" si="1"/>
        <v>405</v>
      </c>
    </row>
    <row r="42" spans="1:19" ht="10.5" customHeight="1" x14ac:dyDescent="0.25">
      <c r="A42" s="37"/>
      <c r="B42" s="38">
        <v>43</v>
      </c>
      <c r="C42" s="38"/>
      <c r="D42" s="38"/>
      <c r="E42" s="309">
        <v>0</v>
      </c>
      <c r="F42" s="190">
        <v>0</v>
      </c>
      <c r="G42" s="309">
        <v>0</v>
      </c>
      <c r="H42" s="310">
        <v>0</v>
      </c>
      <c r="I42" s="309">
        <v>0</v>
      </c>
      <c r="J42" s="310">
        <v>0</v>
      </c>
      <c r="K42" s="309">
        <v>0</v>
      </c>
      <c r="L42" s="310">
        <v>0</v>
      </c>
      <c r="M42" s="309">
        <v>0</v>
      </c>
      <c r="N42" s="310">
        <v>0</v>
      </c>
      <c r="O42" s="309">
        <v>0</v>
      </c>
      <c r="P42" s="310">
        <v>0</v>
      </c>
      <c r="Q42" s="190">
        <v>309</v>
      </c>
      <c r="R42" s="191">
        <v>109</v>
      </c>
      <c r="S42" s="188">
        <f t="shared" si="1"/>
        <v>418</v>
      </c>
    </row>
    <row r="43" spans="1:19" ht="10.5" customHeight="1" x14ac:dyDescent="0.25">
      <c r="A43" s="40"/>
      <c r="B43" s="24">
        <v>44</v>
      </c>
      <c r="C43" s="24"/>
      <c r="D43" s="24"/>
      <c r="E43" s="307">
        <v>0</v>
      </c>
      <c r="F43" s="194">
        <v>0</v>
      </c>
      <c r="G43" s="307">
        <v>0</v>
      </c>
      <c r="H43" s="308">
        <v>0</v>
      </c>
      <c r="I43" s="307">
        <v>0</v>
      </c>
      <c r="J43" s="308">
        <v>0</v>
      </c>
      <c r="K43" s="307">
        <v>0</v>
      </c>
      <c r="L43" s="308">
        <v>0</v>
      </c>
      <c r="M43" s="307">
        <v>0</v>
      </c>
      <c r="N43" s="308">
        <v>0</v>
      </c>
      <c r="O43" s="307">
        <v>0</v>
      </c>
      <c r="P43" s="308">
        <v>0</v>
      </c>
      <c r="Q43" s="194">
        <v>327</v>
      </c>
      <c r="R43" s="195">
        <v>107</v>
      </c>
      <c r="S43" s="192">
        <f t="shared" si="1"/>
        <v>434</v>
      </c>
    </row>
    <row r="44" spans="1:19" ht="10.5" customHeight="1" x14ac:dyDescent="0.25">
      <c r="A44" s="37"/>
      <c r="B44" s="38">
        <v>45</v>
      </c>
      <c r="C44" s="38"/>
      <c r="D44" s="38"/>
      <c r="E44" s="309">
        <v>0</v>
      </c>
      <c r="F44" s="190">
        <v>0</v>
      </c>
      <c r="G44" s="309">
        <v>0</v>
      </c>
      <c r="H44" s="310">
        <v>0</v>
      </c>
      <c r="I44" s="309">
        <v>0</v>
      </c>
      <c r="J44" s="310">
        <v>0</v>
      </c>
      <c r="K44" s="309">
        <v>0</v>
      </c>
      <c r="L44" s="310">
        <v>0</v>
      </c>
      <c r="M44" s="309">
        <v>0</v>
      </c>
      <c r="N44" s="310">
        <v>0</v>
      </c>
      <c r="O44" s="309">
        <v>0</v>
      </c>
      <c r="P44" s="310">
        <v>0</v>
      </c>
      <c r="Q44" s="190">
        <v>357</v>
      </c>
      <c r="R44" s="191">
        <v>135</v>
      </c>
      <c r="S44" s="188">
        <f t="shared" si="1"/>
        <v>492</v>
      </c>
    </row>
    <row r="45" spans="1:19" ht="10.5" customHeight="1" x14ac:dyDescent="0.25">
      <c r="A45" s="40"/>
      <c r="B45" s="24">
        <v>46</v>
      </c>
      <c r="C45" s="24"/>
      <c r="D45" s="24"/>
      <c r="E45" s="307">
        <v>0</v>
      </c>
      <c r="F45" s="194">
        <v>0</v>
      </c>
      <c r="G45" s="307">
        <v>0</v>
      </c>
      <c r="H45" s="308">
        <v>0</v>
      </c>
      <c r="I45" s="307">
        <v>0</v>
      </c>
      <c r="J45" s="308">
        <v>0</v>
      </c>
      <c r="K45" s="307">
        <v>0</v>
      </c>
      <c r="L45" s="308">
        <v>0</v>
      </c>
      <c r="M45" s="307">
        <v>0</v>
      </c>
      <c r="N45" s="308">
        <v>0</v>
      </c>
      <c r="O45" s="307">
        <v>0</v>
      </c>
      <c r="P45" s="308">
        <v>0</v>
      </c>
      <c r="Q45" s="194">
        <v>433</v>
      </c>
      <c r="R45" s="195">
        <v>143</v>
      </c>
      <c r="S45" s="192">
        <f t="shared" si="1"/>
        <v>576</v>
      </c>
    </row>
    <row r="46" spans="1:19" ht="10.5" customHeight="1" x14ac:dyDescent="0.25">
      <c r="A46" s="37"/>
      <c r="B46" s="38">
        <v>47</v>
      </c>
      <c r="C46" s="38"/>
      <c r="D46" s="38"/>
      <c r="E46" s="309">
        <v>0</v>
      </c>
      <c r="F46" s="190">
        <v>0</v>
      </c>
      <c r="G46" s="309">
        <v>0</v>
      </c>
      <c r="H46" s="310">
        <v>0</v>
      </c>
      <c r="I46" s="309">
        <v>0</v>
      </c>
      <c r="J46" s="310">
        <v>0</v>
      </c>
      <c r="K46" s="309">
        <v>0</v>
      </c>
      <c r="L46" s="310">
        <v>0</v>
      </c>
      <c r="M46" s="309">
        <v>0</v>
      </c>
      <c r="N46" s="310">
        <v>0</v>
      </c>
      <c r="O46" s="309">
        <v>0</v>
      </c>
      <c r="P46" s="310">
        <v>0</v>
      </c>
      <c r="Q46" s="190">
        <v>425</v>
      </c>
      <c r="R46" s="191">
        <v>135</v>
      </c>
      <c r="S46" s="188">
        <f t="shared" si="1"/>
        <v>560</v>
      </c>
    </row>
    <row r="47" spans="1:19" ht="10.5" customHeight="1" x14ac:dyDescent="0.25">
      <c r="A47" s="40"/>
      <c r="B47" s="24">
        <v>48</v>
      </c>
      <c r="C47" s="24"/>
      <c r="D47" s="24"/>
      <c r="E47" s="307">
        <v>0</v>
      </c>
      <c r="F47" s="194">
        <v>0</v>
      </c>
      <c r="G47" s="307">
        <v>0</v>
      </c>
      <c r="H47" s="308">
        <v>0</v>
      </c>
      <c r="I47" s="307">
        <v>0</v>
      </c>
      <c r="J47" s="308">
        <v>0</v>
      </c>
      <c r="K47" s="307">
        <v>0</v>
      </c>
      <c r="L47" s="308">
        <v>0</v>
      </c>
      <c r="M47" s="307">
        <v>0</v>
      </c>
      <c r="N47" s="308">
        <v>0</v>
      </c>
      <c r="O47" s="307">
        <v>0</v>
      </c>
      <c r="P47" s="308">
        <v>0</v>
      </c>
      <c r="Q47" s="194">
        <v>431</v>
      </c>
      <c r="R47" s="195">
        <v>152</v>
      </c>
      <c r="S47" s="192">
        <f t="shared" si="1"/>
        <v>583</v>
      </c>
    </row>
    <row r="48" spans="1:19" ht="10.5" customHeight="1" x14ac:dyDescent="0.25">
      <c r="A48" s="37"/>
      <c r="B48" s="38">
        <v>49</v>
      </c>
      <c r="C48" s="38"/>
      <c r="D48" s="38"/>
      <c r="E48" s="309">
        <v>0</v>
      </c>
      <c r="F48" s="190">
        <v>0</v>
      </c>
      <c r="G48" s="309">
        <v>0</v>
      </c>
      <c r="H48" s="310">
        <v>0</v>
      </c>
      <c r="I48" s="309">
        <v>0</v>
      </c>
      <c r="J48" s="310">
        <v>0</v>
      </c>
      <c r="K48" s="309">
        <v>0</v>
      </c>
      <c r="L48" s="310">
        <v>0</v>
      </c>
      <c r="M48" s="309">
        <v>0</v>
      </c>
      <c r="N48" s="310">
        <v>0</v>
      </c>
      <c r="O48" s="309">
        <v>0</v>
      </c>
      <c r="P48" s="310">
        <v>0</v>
      </c>
      <c r="Q48" s="190">
        <v>596</v>
      </c>
      <c r="R48" s="191">
        <v>171</v>
      </c>
      <c r="S48" s="188">
        <f t="shared" si="1"/>
        <v>767</v>
      </c>
    </row>
    <row r="49" spans="1:19" ht="10.5" customHeight="1" x14ac:dyDescent="0.25">
      <c r="A49" s="40"/>
      <c r="B49" s="24">
        <v>50</v>
      </c>
      <c r="C49" s="24"/>
      <c r="D49" s="24"/>
      <c r="E49" s="307">
        <v>0</v>
      </c>
      <c r="F49" s="194">
        <v>0</v>
      </c>
      <c r="G49" s="307">
        <v>0</v>
      </c>
      <c r="H49" s="308">
        <v>0</v>
      </c>
      <c r="I49" s="307">
        <v>0</v>
      </c>
      <c r="J49" s="308">
        <v>0</v>
      </c>
      <c r="K49" s="307">
        <v>0</v>
      </c>
      <c r="L49" s="308">
        <v>0</v>
      </c>
      <c r="M49" s="307">
        <v>0</v>
      </c>
      <c r="N49" s="308">
        <v>0</v>
      </c>
      <c r="O49" s="307">
        <v>0</v>
      </c>
      <c r="P49" s="308">
        <v>0</v>
      </c>
      <c r="Q49" s="194">
        <v>443</v>
      </c>
      <c r="R49" s="195">
        <v>161</v>
      </c>
      <c r="S49" s="192">
        <f t="shared" si="1"/>
        <v>604</v>
      </c>
    </row>
    <row r="50" spans="1:19" ht="10.5" customHeight="1" x14ac:dyDescent="0.25">
      <c r="A50" s="37"/>
      <c r="B50" s="38">
        <v>51</v>
      </c>
      <c r="C50" s="38"/>
      <c r="D50" s="38"/>
      <c r="E50" s="309">
        <v>0</v>
      </c>
      <c r="F50" s="190">
        <v>0</v>
      </c>
      <c r="G50" s="309">
        <v>0</v>
      </c>
      <c r="H50" s="310">
        <v>0</v>
      </c>
      <c r="I50" s="309">
        <v>0</v>
      </c>
      <c r="J50" s="310">
        <v>0</v>
      </c>
      <c r="K50" s="309">
        <v>0</v>
      </c>
      <c r="L50" s="310">
        <v>0</v>
      </c>
      <c r="M50" s="309">
        <v>0</v>
      </c>
      <c r="N50" s="310">
        <v>0</v>
      </c>
      <c r="O50" s="309">
        <v>0</v>
      </c>
      <c r="P50" s="310">
        <v>0</v>
      </c>
      <c r="Q50" s="190">
        <v>495</v>
      </c>
      <c r="R50" s="191">
        <v>157</v>
      </c>
      <c r="S50" s="188">
        <f t="shared" si="1"/>
        <v>652</v>
      </c>
    </row>
    <row r="51" spans="1:19" ht="10.5" customHeight="1" x14ac:dyDescent="0.25">
      <c r="A51" s="40"/>
      <c r="B51" s="24">
        <v>52</v>
      </c>
      <c r="C51" s="24"/>
      <c r="D51" s="24"/>
      <c r="E51" s="307">
        <v>0</v>
      </c>
      <c r="F51" s="194">
        <v>0</v>
      </c>
      <c r="G51" s="307">
        <v>0</v>
      </c>
      <c r="H51" s="308">
        <v>0</v>
      </c>
      <c r="I51" s="307">
        <v>0</v>
      </c>
      <c r="J51" s="308">
        <v>0</v>
      </c>
      <c r="K51" s="307">
        <v>0</v>
      </c>
      <c r="L51" s="308">
        <v>0</v>
      </c>
      <c r="M51" s="307">
        <v>0</v>
      </c>
      <c r="N51" s="308">
        <v>0</v>
      </c>
      <c r="O51" s="307">
        <v>0</v>
      </c>
      <c r="P51" s="308">
        <v>0</v>
      </c>
      <c r="Q51" s="194">
        <v>555</v>
      </c>
      <c r="R51" s="195">
        <v>188</v>
      </c>
      <c r="S51" s="192">
        <f t="shared" si="1"/>
        <v>743</v>
      </c>
    </row>
    <row r="52" spans="1:19" ht="10.5" customHeight="1" x14ac:dyDescent="0.25">
      <c r="A52" s="37"/>
      <c r="B52" s="38">
        <v>53</v>
      </c>
      <c r="C52" s="38"/>
      <c r="D52" s="38"/>
      <c r="E52" s="309">
        <v>0</v>
      </c>
      <c r="F52" s="190">
        <v>0</v>
      </c>
      <c r="G52" s="309">
        <v>0</v>
      </c>
      <c r="H52" s="310">
        <v>0</v>
      </c>
      <c r="I52" s="309">
        <v>0</v>
      </c>
      <c r="J52" s="310">
        <v>0</v>
      </c>
      <c r="K52" s="309">
        <v>0</v>
      </c>
      <c r="L52" s="310">
        <v>0</v>
      </c>
      <c r="M52" s="309">
        <v>0</v>
      </c>
      <c r="N52" s="310">
        <v>0</v>
      </c>
      <c r="O52" s="309">
        <v>0</v>
      </c>
      <c r="P52" s="310">
        <v>0</v>
      </c>
      <c r="Q52" s="190">
        <v>610</v>
      </c>
      <c r="R52" s="191">
        <v>204</v>
      </c>
      <c r="S52" s="188">
        <f t="shared" si="1"/>
        <v>814</v>
      </c>
    </row>
    <row r="53" spans="1:19" ht="10.5" customHeight="1" x14ac:dyDescent="0.25">
      <c r="A53" s="40"/>
      <c r="B53" s="24">
        <v>54</v>
      </c>
      <c r="C53" s="24"/>
      <c r="D53" s="24"/>
      <c r="E53" s="307">
        <v>0</v>
      </c>
      <c r="F53" s="194">
        <v>0</v>
      </c>
      <c r="G53" s="307">
        <v>0</v>
      </c>
      <c r="H53" s="308">
        <v>0</v>
      </c>
      <c r="I53" s="307">
        <v>0</v>
      </c>
      <c r="J53" s="308">
        <v>0</v>
      </c>
      <c r="K53" s="307">
        <v>0</v>
      </c>
      <c r="L53" s="308">
        <v>0</v>
      </c>
      <c r="M53" s="307">
        <v>0</v>
      </c>
      <c r="N53" s="308">
        <v>0</v>
      </c>
      <c r="O53" s="307">
        <v>0</v>
      </c>
      <c r="P53" s="308">
        <v>0</v>
      </c>
      <c r="Q53" s="194">
        <v>606</v>
      </c>
      <c r="R53" s="195">
        <v>186</v>
      </c>
      <c r="S53" s="192">
        <f t="shared" si="1"/>
        <v>792</v>
      </c>
    </row>
    <row r="54" spans="1:19" ht="10.5" customHeight="1" x14ac:dyDescent="0.25">
      <c r="A54" s="37"/>
      <c r="B54" s="38">
        <v>55</v>
      </c>
      <c r="C54" s="38"/>
      <c r="D54" s="38"/>
      <c r="E54" s="309">
        <v>0</v>
      </c>
      <c r="F54" s="190">
        <v>0</v>
      </c>
      <c r="G54" s="309">
        <v>0</v>
      </c>
      <c r="H54" s="310">
        <v>0</v>
      </c>
      <c r="I54" s="309">
        <v>0</v>
      </c>
      <c r="J54" s="310">
        <v>0</v>
      </c>
      <c r="K54" s="309">
        <v>0</v>
      </c>
      <c r="L54" s="310">
        <v>0</v>
      </c>
      <c r="M54" s="309">
        <v>0</v>
      </c>
      <c r="N54" s="310">
        <v>0</v>
      </c>
      <c r="O54" s="309">
        <v>0</v>
      </c>
      <c r="P54" s="310">
        <v>0</v>
      </c>
      <c r="Q54" s="190">
        <v>677</v>
      </c>
      <c r="R54" s="191">
        <v>208</v>
      </c>
      <c r="S54" s="188">
        <f t="shared" si="1"/>
        <v>885</v>
      </c>
    </row>
    <row r="55" spans="1:19" ht="10.5" customHeight="1" x14ac:dyDescent="0.25">
      <c r="A55" s="40"/>
      <c r="B55" s="24">
        <v>56</v>
      </c>
      <c r="C55" s="24"/>
      <c r="D55" s="24"/>
      <c r="E55" s="307">
        <v>0</v>
      </c>
      <c r="F55" s="194">
        <v>0</v>
      </c>
      <c r="G55" s="307">
        <v>0</v>
      </c>
      <c r="H55" s="308">
        <v>0</v>
      </c>
      <c r="I55" s="307">
        <v>0</v>
      </c>
      <c r="J55" s="308">
        <v>0</v>
      </c>
      <c r="K55" s="307">
        <v>0</v>
      </c>
      <c r="L55" s="308">
        <v>0</v>
      </c>
      <c r="M55" s="307">
        <v>0</v>
      </c>
      <c r="N55" s="308">
        <v>0</v>
      </c>
      <c r="O55" s="307">
        <v>0</v>
      </c>
      <c r="P55" s="308">
        <v>0</v>
      </c>
      <c r="Q55" s="194">
        <v>654</v>
      </c>
      <c r="R55" s="195">
        <v>187</v>
      </c>
      <c r="S55" s="192">
        <f t="shared" si="1"/>
        <v>841</v>
      </c>
    </row>
    <row r="56" spans="1:19" ht="10.5" customHeight="1" x14ac:dyDescent="0.25">
      <c r="A56" s="37"/>
      <c r="B56" s="38">
        <v>57</v>
      </c>
      <c r="C56" s="38"/>
      <c r="D56" s="38"/>
      <c r="E56" s="309">
        <v>0</v>
      </c>
      <c r="F56" s="190">
        <v>0</v>
      </c>
      <c r="G56" s="309">
        <v>0</v>
      </c>
      <c r="H56" s="310">
        <v>0</v>
      </c>
      <c r="I56" s="309">
        <v>0</v>
      </c>
      <c r="J56" s="310">
        <v>0</v>
      </c>
      <c r="K56" s="309">
        <v>0</v>
      </c>
      <c r="L56" s="310">
        <v>0</v>
      </c>
      <c r="M56" s="309">
        <v>0</v>
      </c>
      <c r="N56" s="310">
        <v>0</v>
      </c>
      <c r="O56" s="309">
        <v>0</v>
      </c>
      <c r="P56" s="310">
        <v>0</v>
      </c>
      <c r="Q56" s="190">
        <v>693</v>
      </c>
      <c r="R56" s="191">
        <v>237</v>
      </c>
      <c r="S56" s="188">
        <f t="shared" si="1"/>
        <v>930</v>
      </c>
    </row>
    <row r="57" spans="1:19" ht="10.5" customHeight="1" x14ac:dyDescent="0.25">
      <c r="A57" s="40"/>
      <c r="B57" s="24">
        <v>58</v>
      </c>
      <c r="C57" s="24"/>
      <c r="D57" s="24"/>
      <c r="E57" s="307">
        <v>0</v>
      </c>
      <c r="F57" s="194">
        <v>0</v>
      </c>
      <c r="G57" s="307">
        <v>0</v>
      </c>
      <c r="H57" s="308">
        <v>0</v>
      </c>
      <c r="I57" s="307">
        <v>0</v>
      </c>
      <c r="J57" s="308">
        <v>0</v>
      </c>
      <c r="K57" s="307">
        <v>0</v>
      </c>
      <c r="L57" s="308">
        <v>0</v>
      </c>
      <c r="M57" s="307">
        <v>0</v>
      </c>
      <c r="N57" s="308">
        <v>0</v>
      </c>
      <c r="O57" s="307">
        <v>0</v>
      </c>
      <c r="P57" s="308">
        <v>0</v>
      </c>
      <c r="Q57" s="194">
        <v>661</v>
      </c>
      <c r="R57" s="195">
        <v>199</v>
      </c>
      <c r="S57" s="192">
        <f t="shared" si="1"/>
        <v>860</v>
      </c>
    </row>
    <row r="58" spans="1:19" ht="10.5" customHeight="1" x14ac:dyDescent="0.25">
      <c r="A58" s="37"/>
      <c r="B58" s="38">
        <v>59</v>
      </c>
      <c r="C58" s="38"/>
      <c r="D58" s="38"/>
      <c r="E58" s="309">
        <v>0</v>
      </c>
      <c r="F58" s="190">
        <v>0</v>
      </c>
      <c r="G58" s="309">
        <v>0</v>
      </c>
      <c r="H58" s="310">
        <v>0</v>
      </c>
      <c r="I58" s="309">
        <v>0</v>
      </c>
      <c r="J58" s="310">
        <v>0</v>
      </c>
      <c r="K58" s="309">
        <v>0</v>
      </c>
      <c r="L58" s="310">
        <v>0</v>
      </c>
      <c r="M58" s="309">
        <v>0</v>
      </c>
      <c r="N58" s="310">
        <v>0</v>
      </c>
      <c r="O58" s="309">
        <v>0</v>
      </c>
      <c r="P58" s="310">
        <v>0</v>
      </c>
      <c r="Q58" s="190">
        <v>779</v>
      </c>
      <c r="R58" s="191">
        <v>223</v>
      </c>
      <c r="S58" s="188">
        <f t="shared" si="1"/>
        <v>1002</v>
      </c>
    </row>
    <row r="59" spans="1:19" ht="10.5" customHeight="1" x14ac:dyDescent="0.25">
      <c r="A59" s="40"/>
      <c r="B59" s="24">
        <v>60</v>
      </c>
      <c r="C59" s="24"/>
      <c r="D59" s="24"/>
      <c r="E59" s="307">
        <v>0</v>
      </c>
      <c r="F59" s="194">
        <v>0</v>
      </c>
      <c r="G59" s="307">
        <v>0</v>
      </c>
      <c r="H59" s="308">
        <v>0</v>
      </c>
      <c r="I59" s="307">
        <v>0</v>
      </c>
      <c r="J59" s="308">
        <v>0</v>
      </c>
      <c r="K59" s="307">
        <v>0</v>
      </c>
      <c r="L59" s="308">
        <v>0</v>
      </c>
      <c r="M59" s="307">
        <v>0</v>
      </c>
      <c r="N59" s="308">
        <v>0</v>
      </c>
      <c r="O59" s="307">
        <v>0</v>
      </c>
      <c r="P59" s="308">
        <v>0</v>
      </c>
      <c r="Q59" s="194">
        <v>715</v>
      </c>
      <c r="R59" s="195">
        <v>218</v>
      </c>
      <c r="S59" s="192">
        <f t="shared" si="1"/>
        <v>933</v>
      </c>
    </row>
    <row r="60" spans="1:19" ht="10.5" customHeight="1" x14ac:dyDescent="0.25">
      <c r="A60" s="37"/>
      <c r="B60" s="38">
        <v>61</v>
      </c>
      <c r="C60" s="38"/>
      <c r="D60" s="38"/>
      <c r="E60" s="309">
        <v>0</v>
      </c>
      <c r="F60" s="190">
        <v>0</v>
      </c>
      <c r="G60" s="309">
        <v>0</v>
      </c>
      <c r="H60" s="310">
        <v>0</v>
      </c>
      <c r="I60" s="309">
        <v>0</v>
      </c>
      <c r="J60" s="310">
        <v>0</v>
      </c>
      <c r="K60" s="309">
        <v>0</v>
      </c>
      <c r="L60" s="310">
        <v>0</v>
      </c>
      <c r="M60" s="309">
        <v>0</v>
      </c>
      <c r="N60" s="310">
        <v>0</v>
      </c>
      <c r="O60" s="309">
        <v>0</v>
      </c>
      <c r="P60" s="310">
        <v>0</v>
      </c>
      <c r="Q60" s="190">
        <v>757</v>
      </c>
      <c r="R60" s="191">
        <v>232</v>
      </c>
      <c r="S60" s="188">
        <f t="shared" si="1"/>
        <v>989</v>
      </c>
    </row>
    <row r="61" spans="1:19" ht="10.5" customHeight="1" x14ac:dyDescent="0.25">
      <c r="A61" s="40"/>
      <c r="B61" s="24">
        <v>62</v>
      </c>
      <c r="C61" s="24"/>
      <c r="D61" s="24"/>
      <c r="E61" s="307">
        <v>0</v>
      </c>
      <c r="F61" s="194">
        <v>0</v>
      </c>
      <c r="G61" s="307">
        <v>0</v>
      </c>
      <c r="H61" s="308">
        <v>0</v>
      </c>
      <c r="I61" s="307">
        <v>0</v>
      </c>
      <c r="J61" s="308">
        <v>0</v>
      </c>
      <c r="K61" s="307">
        <v>0</v>
      </c>
      <c r="L61" s="308">
        <v>0</v>
      </c>
      <c r="M61" s="307">
        <v>0</v>
      </c>
      <c r="N61" s="308">
        <v>0</v>
      </c>
      <c r="O61" s="307">
        <v>0</v>
      </c>
      <c r="P61" s="308">
        <v>0</v>
      </c>
      <c r="Q61" s="194">
        <v>1375</v>
      </c>
      <c r="R61" s="195">
        <v>240</v>
      </c>
      <c r="S61" s="192">
        <f t="shared" si="1"/>
        <v>1615</v>
      </c>
    </row>
    <row r="62" spans="1:19" ht="10.5" customHeight="1" x14ac:dyDescent="0.25">
      <c r="A62" s="37"/>
      <c r="B62" s="38">
        <v>63</v>
      </c>
      <c r="C62" s="38"/>
      <c r="D62" s="38"/>
      <c r="E62" s="309">
        <v>0</v>
      </c>
      <c r="F62" s="190">
        <v>0</v>
      </c>
      <c r="G62" s="309">
        <v>0</v>
      </c>
      <c r="H62" s="310">
        <v>0</v>
      </c>
      <c r="I62" s="309">
        <v>0</v>
      </c>
      <c r="J62" s="310">
        <v>0</v>
      </c>
      <c r="K62" s="309">
        <v>0</v>
      </c>
      <c r="L62" s="310">
        <v>0</v>
      </c>
      <c r="M62" s="309">
        <v>0</v>
      </c>
      <c r="N62" s="310">
        <v>0</v>
      </c>
      <c r="O62" s="309">
        <v>0</v>
      </c>
      <c r="P62" s="310">
        <v>0</v>
      </c>
      <c r="Q62" s="190">
        <v>722</v>
      </c>
      <c r="R62" s="191">
        <v>188</v>
      </c>
      <c r="S62" s="188">
        <f t="shared" si="1"/>
        <v>910</v>
      </c>
    </row>
    <row r="63" spans="1:19" ht="10.5" customHeight="1" x14ac:dyDescent="0.25">
      <c r="A63" s="40"/>
      <c r="B63" s="24">
        <v>64</v>
      </c>
      <c r="C63" s="24"/>
      <c r="D63" s="24"/>
      <c r="E63" s="307">
        <v>0</v>
      </c>
      <c r="F63" s="194">
        <v>0</v>
      </c>
      <c r="G63" s="307">
        <v>0</v>
      </c>
      <c r="H63" s="308">
        <v>0</v>
      </c>
      <c r="I63" s="307">
        <v>0</v>
      </c>
      <c r="J63" s="308">
        <v>0</v>
      </c>
      <c r="K63" s="307">
        <v>0</v>
      </c>
      <c r="L63" s="308">
        <v>0</v>
      </c>
      <c r="M63" s="307">
        <v>0</v>
      </c>
      <c r="N63" s="308">
        <v>0</v>
      </c>
      <c r="O63" s="307">
        <v>0</v>
      </c>
      <c r="P63" s="308">
        <v>0</v>
      </c>
      <c r="Q63" s="194">
        <v>759</v>
      </c>
      <c r="R63" s="195">
        <v>187</v>
      </c>
      <c r="S63" s="192">
        <f t="shared" ref="S63:S100" si="2">SUM(E63:R63)</f>
        <v>946</v>
      </c>
    </row>
    <row r="64" spans="1:19" ht="10.5" customHeight="1" x14ac:dyDescent="0.25">
      <c r="A64" s="37"/>
      <c r="B64" s="38">
        <v>65</v>
      </c>
      <c r="C64" s="38"/>
      <c r="D64" s="38"/>
      <c r="E64" s="309">
        <v>0</v>
      </c>
      <c r="F64" s="190">
        <v>0</v>
      </c>
      <c r="G64" s="309">
        <v>0</v>
      </c>
      <c r="H64" s="310">
        <v>0</v>
      </c>
      <c r="I64" s="309">
        <v>0</v>
      </c>
      <c r="J64" s="310">
        <v>0</v>
      </c>
      <c r="K64" s="309">
        <v>0</v>
      </c>
      <c r="L64" s="310">
        <v>0</v>
      </c>
      <c r="M64" s="309">
        <v>0</v>
      </c>
      <c r="N64" s="310">
        <v>0</v>
      </c>
      <c r="O64" s="309">
        <v>0</v>
      </c>
      <c r="P64" s="310">
        <v>0</v>
      </c>
      <c r="Q64" s="190">
        <v>788</v>
      </c>
      <c r="R64" s="191">
        <v>182</v>
      </c>
      <c r="S64" s="188">
        <f t="shared" si="2"/>
        <v>970</v>
      </c>
    </row>
    <row r="65" spans="1:19" ht="10.5" customHeight="1" x14ac:dyDescent="0.25">
      <c r="A65" s="40"/>
      <c r="B65" s="24">
        <v>66</v>
      </c>
      <c r="C65" s="24"/>
      <c r="D65" s="24"/>
      <c r="E65" s="307">
        <v>0</v>
      </c>
      <c r="F65" s="194">
        <v>0</v>
      </c>
      <c r="G65" s="307">
        <v>0</v>
      </c>
      <c r="H65" s="308">
        <v>0</v>
      </c>
      <c r="I65" s="307">
        <v>0</v>
      </c>
      <c r="J65" s="308">
        <v>0</v>
      </c>
      <c r="K65" s="307">
        <v>0</v>
      </c>
      <c r="L65" s="308">
        <v>0</v>
      </c>
      <c r="M65" s="307">
        <v>0</v>
      </c>
      <c r="N65" s="308">
        <v>0</v>
      </c>
      <c r="O65" s="307">
        <v>0</v>
      </c>
      <c r="P65" s="308">
        <v>0</v>
      </c>
      <c r="Q65" s="194">
        <v>697</v>
      </c>
      <c r="R65" s="195">
        <v>185</v>
      </c>
      <c r="S65" s="192">
        <f t="shared" si="2"/>
        <v>882</v>
      </c>
    </row>
    <row r="66" spans="1:19" ht="10.5" customHeight="1" thickBot="1" x14ac:dyDescent="0.3">
      <c r="A66" s="41"/>
      <c r="B66" s="42">
        <v>67</v>
      </c>
      <c r="C66" s="42"/>
      <c r="D66" s="42"/>
      <c r="E66" s="313">
        <v>0</v>
      </c>
      <c r="F66" s="228">
        <v>0</v>
      </c>
      <c r="G66" s="313">
        <v>0</v>
      </c>
      <c r="H66" s="338">
        <v>0</v>
      </c>
      <c r="I66" s="313">
        <v>0</v>
      </c>
      <c r="J66" s="338">
        <v>0</v>
      </c>
      <c r="K66" s="313">
        <v>0</v>
      </c>
      <c r="L66" s="338">
        <v>0</v>
      </c>
      <c r="M66" s="313">
        <v>0</v>
      </c>
      <c r="N66" s="338">
        <v>0</v>
      </c>
      <c r="O66" s="313">
        <v>0</v>
      </c>
      <c r="P66" s="338">
        <v>0</v>
      </c>
      <c r="Q66" s="228">
        <v>690</v>
      </c>
      <c r="R66" s="227">
        <v>204</v>
      </c>
      <c r="S66" s="230">
        <f t="shared" si="2"/>
        <v>894</v>
      </c>
    </row>
    <row r="67" spans="1:19" ht="10.5" customHeight="1" x14ac:dyDescent="0.25">
      <c r="A67" s="40"/>
      <c r="B67" s="24">
        <v>68</v>
      </c>
      <c r="C67" s="24"/>
      <c r="D67" s="24"/>
      <c r="E67" s="307">
        <v>0</v>
      </c>
      <c r="F67" s="194">
        <v>0</v>
      </c>
      <c r="G67" s="307">
        <v>0</v>
      </c>
      <c r="H67" s="308">
        <v>0</v>
      </c>
      <c r="I67" s="307">
        <v>0</v>
      </c>
      <c r="J67" s="308">
        <v>0</v>
      </c>
      <c r="K67" s="307">
        <v>0</v>
      </c>
      <c r="L67" s="308">
        <v>0</v>
      </c>
      <c r="M67" s="307">
        <v>0</v>
      </c>
      <c r="N67" s="308">
        <v>0</v>
      </c>
      <c r="O67" s="307">
        <v>0</v>
      </c>
      <c r="P67" s="308">
        <v>0</v>
      </c>
      <c r="Q67" s="194">
        <v>721</v>
      </c>
      <c r="R67" s="195">
        <v>166</v>
      </c>
      <c r="S67" s="192">
        <f t="shared" si="2"/>
        <v>887</v>
      </c>
    </row>
    <row r="68" spans="1:19" ht="10.5" customHeight="1" x14ac:dyDescent="0.25">
      <c r="A68" s="37"/>
      <c r="B68" s="38">
        <v>69</v>
      </c>
      <c r="C68" s="38"/>
      <c r="D68" s="38"/>
      <c r="E68" s="309">
        <v>0</v>
      </c>
      <c r="F68" s="190">
        <v>0</v>
      </c>
      <c r="G68" s="309">
        <v>0</v>
      </c>
      <c r="H68" s="310">
        <v>0</v>
      </c>
      <c r="I68" s="309">
        <v>0</v>
      </c>
      <c r="J68" s="310">
        <v>0</v>
      </c>
      <c r="K68" s="309">
        <v>0</v>
      </c>
      <c r="L68" s="310">
        <v>0</v>
      </c>
      <c r="M68" s="309">
        <v>0</v>
      </c>
      <c r="N68" s="310">
        <v>0</v>
      </c>
      <c r="O68" s="309">
        <v>0</v>
      </c>
      <c r="P68" s="310">
        <v>0</v>
      </c>
      <c r="Q68" s="190">
        <v>664</v>
      </c>
      <c r="R68" s="191">
        <v>140</v>
      </c>
      <c r="S68" s="188">
        <f t="shared" si="2"/>
        <v>804</v>
      </c>
    </row>
    <row r="69" spans="1:19" ht="10.5" customHeight="1" x14ac:dyDescent="0.25">
      <c r="A69" s="40"/>
      <c r="B69" s="24">
        <v>70</v>
      </c>
      <c r="C69" s="24"/>
      <c r="D69" s="24"/>
      <c r="E69" s="307">
        <v>0</v>
      </c>
      <c r="F69" s="194">
        <v>0</v>
      </c>
      <c r="G69" s="307">
        <v>0</v>
      </c>
      <c r="H69" s="308">
        <v>0</v>
      </c>
      <c r="I69" s="307">
        <v>0</v>
      </c>
      <c r="J69" s="308">
        <v>0</v>
      </c>
      <c r="K69" s="307">
        <v>0</v>
      </c>
      <c r="L69" s="308">
        <v>0</v>
      </c>
      <c r="M69" s="307">
        <v>0</v>
      </c>
      <c r="N69" s="308">
        <v>0</v>
      </c>
      <c r="O69" s="307">
        <v>0</v>
      </c>
      <c r="P69" s="308">
        <v>0</v>
      </c>
      <c r="Q69" s="194">
        <v>594</v>
      </c>
      <c r="R69" s="195">
        <v>149</v>
      </c>
      <c r="S69" s="192">
        <f t="shared" si="2"/>
        <v>743</v>
      </c>
    </row>
    <row r="70" spans="1:19" ht="10.5" customHeight="1" x14ac:dyDescent="0.25">
      <c r="A70" s="37"/>
      <c r="B70" s="38">
        <v>71</v>
      </c>
      <c r="C70" s="38"/>
      <c r="D70" s="38"/>
      <c r="E70" s="309">
        <v>0</v>
      </c>
      <c r="F70" s="190">
        <v>0</v>
      </c>
      <c r="G70" s="309">
        <v>0</v>
      </c>
      <c r="H70" s="310">
        <v>0</v>
      </c>
      <c r="I70" s="309">
        <v>0</v>
      </c>
      <c r="J70" s="310">
        <v>0</v>
      </c>
      <c r="K70" s="309">
        <v>0</v>
      </c>
      <c r="L70" s="310">
        <v>0</v>
      </c>
      <c r="M70" s="309">
        <v>0</v>
      </c>
      <c r="N70" s="310">
        <v>0</v>
      </c>
      <c r="O70" s="309">
        <v>0</v>
      </c>
      <c r="P70" s="310">
        <v>0</v>
      </c>
      <c r="Q70" s="190">
        <v>543</v>
      </c>
      <c r="R70" s="191">
        <v>130</v>
      </c>
      <c r="S70" s="188">
        <f t="shared" si="2"/>
        <v>673</v>
      </c>
    </row>
    <row r="71" spans="1:19" ht="10.5" customHeight="1" x14ac:dyDescent="0.25">
      <c r="A71" s="40"/>
      <c r="B71" s="24">
        <v>72</v>
      </c>
      <c r="C71" s="24"/>
      <c r="D71" s="24"/>
      <c r="E71" s="307">
        <v>0</v>
      </c>
      <c r="F71" s="194">
        <v>0</v>
      </c>
      <c r="G71" s="307">
        <v>0</v>
      </c>
      <c r="H71" s="308">
        <v>0</v>
      </c>
      <c r="I71" s="307">
        <v>0</v>
      </c>
      <c r="J71" s="308">
        <v>0</v>
      </c>
      <c r="K71" s="307">
        <v>0</v>
      </c>
      <c r="L71" s="308">
        <v>0</v>
      </c>
      <c r="M71" s="307">
        <v>0</v>
      </c>
      <c r="N71" s="308">
        <v>0</v>
      </c>
      <c r="O71" s="307">
        <v>0</v>
      </c>
      <c r="P71" s="308">
        <v>0</v>
      </c>
      <c r="Q71" s="194">
        <v>485</v>
      </c>
      <c r="R71" s="195">
        <v>158</v>
      </c>
      <c r="S71" s="192">
        <f t="shared" si="2"/>
        <v>643</v>
      </c>
    </row>
    <row r="72" spans="1:19" ht="10.5" customHeight="1" x14ac:dyDescent="0.25">
      <c r="A72" s="37"/>
      <c r="B72" s="38">
        <v>73</v>
      </c>
      <c r="C72" s="38"/>
      <c r="D72" s="38"/>
      <c r="E72" s="309">
        <v>0</v>
      </c>
      <c r="F72" s="190">
        <v>0</v>
      </c>
      <c r="G72" s="309">
        <v>0</v>
      </c>
      <c r="H72" s="310">
        <v>0</v>
      </c>
      <c r="I72" s="309">
        <v>0</v>
      </c>
      <c r="J72" s="310">
        <v>0</v>
      </c>
      <c r="K72" s="309">
        <v>0</v>
      </c>
      <c r="L72" s="310">
        <v>0</v>
      </c>
      <c r="M72" s="309">
        <v>0</v>
      </c>
      <c r="N72" s="310">
        <v>0</v>
      </c>
      <c r="O72" s="309">
        <v>0</v>
      </c>
      <c r="P72" s="310">
        <v>0</v>
      </c>
      <c r="Q72" s="190">
        <v>405</v>
      </c>
      <c r="R72" s="191">
        <v>106</v>
      </c>
      <c r="S72" s="188">
        <f t="shared" si="2"/>
        <v>511</v>
      </c>
    </row>
    <row r="73" spans="1:19" ht="10.5" customHeight="1" x14ac:dyDescent="0.25">
      <c r="A73" s="40"/>
      <c r="B73" s="24">
        <v>74</v>
      </c>
      <c r="C73" s="24"/>
      <c r="D73" s="24"/>
      <c r="E73" s="307">
        <v>0</v>
      </c>
      <c r="F73" s="194">
        <v>0</v>
      </c>
      <c r="G73" s="307">
        <v>0</v>
      </c>
      <c r="H73" s="308">
        <v>0</v>
      </c>
      <c r="I73" s="307">
        <v>0</v>
      </c>
      <c r="J73" s="308">
        <v>0</v>
      </c>
      <c r="K73" s="307">
        <v>0</v>
      </c>
      <c r="L73" s="308">
        <v>0</v>
      </c>
      <c r="M73" s="307">
        <v>0</v>
      </c>
      <c r="N73" s="308">
        <v>0</v>
      </c>
      <c r="O73" s="307">
        <v>0</v>
      </c>
      <c r="P73" s="308">
        <v>0</v>
      </c>
      <c r="Q73" s="194">
        <v>420</v>
      </c>
      <c r="R73" s="195">
        <v>122</v>
      </c>
      <c r="S73" s="192">
        <f t="shared" si="2"/>
        <v>542</v>
      </c>
    </row>
    <row r="74" spans="1:19" ht="10.5" customHeight="1" x14ac:dyDescent="0.25">
      <c r="A74" s="37"/>
      <c r="B74" s="38">
        <v>75</v>
      </c>
      <c r="C74" s="38"/>
      <c r="D74" s="38"/>
      <c r="E74" s="309">
        <v>0</v>
      </c>
      <c r="F74" s="190">
        <v>0</v>
      </c>
      <c r="G74" s="309">
        <v>0</v>
      </c>
      <c r="H74" s="310">
        <v>0</v>
      </c>
      <c r="I74" s="309">
        <v>0</v>
      </c>
      <c r="J74" s="310">
        <v>0</v>
      </c>
      <c r="K74" s="309">
        <v>0</v>
      </c>
      <c r="L74" s="310">
        <v>0</v>
      </c>
      <c r="M74" s="309">
        <v>0</v>
      </c>
      <c r="N74" s="310">
        <v>0</v>
      </c>
      <c r="O74" s="309">
        <v>0</v>
      </c>
      <c r="P74" s="310">
        <v>0</v>
      </c>
      <c r="Q74" s="190">
        <v>384</v>
      </c>
      <c r="R74" s="191">
        <v>95</v>
      </c>
      <c r="S74" s="188">
        <f t="shared" si="2"/>
        <v>479</v>
      </c>
    </row>
    <row r="75" spans="1:19" ht="10.5" customHeight="1" x14ac:dyDescent="0.25">
      <c r="A75" s="40"/>
      <c r="B75" s="24">
        <v>76</v>
      </c>
      <c r="C75" s="24"/>
      <c r="D75" s="24"/>
      <c r="E75" s="307">
        <v>0</v>
      </c>
      <c r="F75" s="194">
        <v>0</v>
      </c>
      <c r="G75" s="307">
        <v>0</v>
      </c>
      <c r="H75" s="308">
        <v>0</v>
      </c>
      <c r="I75" s="307">
        <v>0</v>
      </c>
      <c r="J75" s="308">
        <v>0</v>
      </c>
      <c r="K75" s="307">
        <v>0</v>
      </c>
      <c r="L75" s="308">
        <v>0</v>
      </c>
      <c r="M75" s="307">
        <v>0</v>
      </c>
      <c r="N75" s="308">
        <v>0</v>
      </c>
      <c r="O75" s="307">
        <v>0</v>
      </c>
      <c r="P75" s="308">
        <v>0</v>
      </c>
      <c r="Q75" s="194">
        <v>305</v>
      </c>
      <c r="R75" s="195">
        <v>84</v>
      </c>
      <c r="S75" s="192">
        <f t="shared" si="2"/>
        <v>389</v>
      </c>
    </row>
    <row r="76" spans="1:19" ht="10.5" customHeight="1" x14ac:dyDescent="0.25">
      <c r="A76" s="37"/>
      <c r="B76" s="38">
        <v>77</v>
      </c>
      <c r="C76" s="38"/>
      <c r="D76" s="38"/>
      <c r="E76" s="309">
        <v>0</v>
      </c>
      <c r="F76" s="190">
        <v>0</v>
      </c>
      <c r="G76" s="309">
        <v>0</v>
      </c>
      <c r="H76" s="310">
        <v>0</v>
      </c>
      <c r="I76" s="309">
        <v>0</v>
      </c>
      <c r="J76" s="310">
        <v>0</v>
      </c>
      <c r="K76" s="309">
        <v>0</v>
      </c>
      <c r="L76" s="310">
        <v>0</v>
      </c>
      <c r="M76" s="309">
        <v>0</v>
      </c>
      <c r="N76" s="310">
        <v>0</v>
      </c>
      <c r="O76" s="309">
        <v>0</v>
      </c>
      <c r="P76" s="310">
        <v>0</v>
      </c>
      <c r="Q76" s="190">
        <v>293</v>
      </c>
      <c r="R76" s="191">
        <v>91</v>
      </c>
      <c r="S76" s="188">
        <f t="shared" si="2"/>
        <v>384</v>
      </c>
    </row>
    <row r="77" spans="1:19" ht="10.5" customHeight="1" x14ac:dyDescent="0.25">
      <c r="A77" s="40"/>
      <c r="B77" s="24">
        <v>78</v>
      </c>
      <c r="C77" s="24"/>
      <c r="D77" s="24"/>
      <c r="E77" s="307">
        <v>0</v>
      </c>
      <c r="F77" s="194">
        <v>0</v>
      </c>
      <c r="G77" s="307">
        <v>0</v>
      </c>
      <c r="H77" s="308">
        <v>0</v>
      </c>
      <c r="I77" s="307">
        <v>0</v>
      </c>
      <c r="J77" s="308">
        <v>0</v>
      </c>
      <c r="K77" s="307">
        <v>0</v>
      </c>
      <c r="L77" s="308">
        <v>0</v>
      </c>
      <c r="M77" s="307">
        <v>0</v>
      </c>
      <c r="N77" s="308">
        <v>0</v>
      </c>
      <c r="O77" s="307">
        <v>0</v>
      </c>
      <c r="P77" s="308">
        <v>0</v>
      </c>
      <c r="Q77" s="194">
        <v>217</v>
      </c>
      <c r="R77" s="195">
        <v>70</v>
      </c>
      <c r="S77" s="192">
        <f t="shared" si="2"/>
        <v>287</v>
      </c>
    </row>
    <row r="78" spans="1:19" ht="10.5" customHeight="1" x14ac:dyDescent="0.25">
      <c r="A78" s="37"/>
      <c r="B78" s="38">
        <v>79</v>
      </c>
      <c r="C78" s="38"/>
      <c r="D78" s="38"/>
      <c r="E78" s="309">
        <v>0</v>
      </c>
      <c r="F78" s="190">
        <v>0</v>
      </c>
      <c r="G78" s="309">
        <v>0</v>
      </c>
      <c r="H78" s="310">
        <v>0</v>
      </c>
      <c r="I78" s="309">
        <v>0</v>
      </c>
      <c r="J78" s="310">
        <v>0</v>
      </c>
      <c r="K78" s="309">
        <v>0</v>
      </c>
      <c r="L78" s="310">
        <v>0</v>
      </c>
      <c r="M78" s="309">
        <v>0</v>
      </c>
      <c r="N78" s="310">
        <v>0</v>
      </c>
      <c r="O78" s="309">
        <v>0</v>
      </c>
      <c r="P78" s="310">
        <v>0</v>
      </c>
      <c r="Q78" s="190">
        <v>196</v>
      </c>
      <c r="R78" s="191">
        <v>60</v>
      </c>
      <c r="S78" s="188">
        <f t="shared" si="2"/>
        <v>256</v>
      </c>
    </row>
    <row r="79" spans="1:19" ht="10.5" customHeight="1" x14ac:dyDescent="0.25">
      <c r="A79" s="40"/>
      <c r="B79" s="24">
        <v>80</v>
      </c>
      <c r="C79" s="24"/>
      <c r="D79" s="24"/>
      <c r="E79" s="307">
        <v>0</v>
      </c>
      <c r="F79" s="194">
        <v>0</v>
      </c>
      <c r="G79" s="307">
        <v>0</v>
      </c>
      <c r="H79" s="308">
        <v>0</v>
      </c>
      <c r="I79" s="307">
        <v>0</v>
      </c>
      <c r="J79" s="308">
        <v>0</v>
      </c>
      <c r="K79" s="307">
        <v>0</v>
      </c>
      <c r="L79" s="308">
        <v>0</v>
      </c>
      <c r="M79" s="307">
        <v>0</v>
      </c>
      <c r="N79" s="308">
        <v>0</v>
      </c>
      <c r="O79" s="307">
        <v>0</v>
      </c>
      <c r="P79" s="308">
        <v>0</v>
      </c>
      <c r="Q79" s="194">
        <v>171</v>
      </c>
      <c r="R79" s="195">
        <v>71</v>
      </c>
      <c r="S79" s="192">
        <f t="shared" si="2"/>
        <v>242</v>
      </c>
    </row>
    <row r="80" spans="1:19" ht="10.5" customHeight="1" x14ac:dyDescent="0.25">
      <c r="A80" s="37"/>
      <c r="B80" s="38">
        <v>81</v>
      </c>
      <c r="C80" s="38"/>
      <c r="D80" s="38"/>
      <c r="E80" s="309">
        <v>0</v>
      </c>
      <c r="F80" s="190">
        <v>0</v>
      </c>
      <c r="G80" s="309">
        <v>0</v>
      </c>
      <c r="H80" s="310">
        <v>0</v>
      </c>
      <c r="I80" s="309">
        <v>0</v>
      </c>
      <c r="J80" s="310">
        <v>0</v>
      </c>
      <c r="K80" s="309">
        <v>0</v>
      </c>
      <c r="L80" s="310">
        <v>0</v>
      </c>
      <c r="M80" s="309">
        <v>0</v>
      </c>
      <c r="N80" s="310">
        <v>0</v>
      </c>
      <c r="O80" s="309">
        <v>0</v>
      </c>
      <c r="P80" s="310">
        <v>0</v>
      </c>
      <c r="Q80" s="190">
        <v>135</v>
      </c>
      <c r="R80" s="191">
        <v>60</v>
      </c>
      <c r="S80" s="188">
        <f t="shared" si="2"/>
        <v>195</v>
      </c>
    </row>
    <row r="81" spans="1:19" ht="10.5" customHeight="1" x14ac:dyDescent="0.25">
      <c r="A81" s="40"/>
      <c r="B81" s="24">
        <v>82</v>
      </c>
      <c r="C81" s="24"/>
      <c r="D81" s="24"/>
      <c r="E81" s="307">
        <v>0</v>
      </c>
      <c r="F81" s="194">
        <v>0</v>
      </c>
      <c r="G81" s="307">
        <v>0</v>
      </c>
      <c r="H81" s="308">
        <v>0</v>
      </c>
      <c r="I81" s="307">
        <v>0</v>
      </c>
      <c r="J81" s="308">
        <v>0</v>
      </c>
      <c r="K81" s="307">
        <v>0</v>
      </c>
      <c r="L81" s="308">
        <v>0</v>
      </c>
      <c r="M81" s="307">
        <v>0</v>
      </c>
      <c r="N81" s="308">
        <v>0</v>
      </c>
      <c r="O81" s="307">
        <v>0</v>
      </c>
      <c r="P81" s="308">
        <v>0</v>
      </c>
      <c r="Q81" s="194">
        <v>119</v>
      </c>
      <c r="R81" s="195">
        <v>54</v>
      </c>
      <c r="S81" s="192">
        <f t="shared" si="2"/>
        <v>173</v>
      </c>
    </row>
    <row r="82" spans="1:19" ht="10.5" customHeight="1" x14ac:dyDescent="0.25">
      <c r="A82" s="37"/>
      <c r="B82" s="38">
        <v>83</v>
      </c>
      <c r="C82" s="38"/>
      <c r="D82" s="38"/>
      <c r="E82" s="309">
        <v>0</v>
      </c>
      <c r="F82" s="190">
        <v>0</v>
      </c>
      <c r="G82" s="309">
        <v>0</v>
      </c>
      <c r="H82" s="310">
        <v>0</v>
      </c>
      <c r="I82" s="309">
        <v>0</v>
      </c>
      <c r="J82" s="310">
        <v>0</v>
      </c>
      <c r="K82" s="309">
        <v>0</v>
      </c>
      <c r="L82" s="310">
        <v>0</v>
      </c>
      <c r="M82" s="309">
        <v>0</v>
      </c>
      <c r="N82" s="310">
        <v>0</v>
      </c>
      <c r="O82" s="309">
        <v>0</v>
      </c>
      <c r="P82" s="310">
        <v>0</v>
      </c>
      <c r="Q82" s="190">
        <v>108</v>
      </c>
      <c r="R82" s="191">
        <v>40</v>
      </c>
      <c r="S82" s="188">
        <f t="shared" si="2"/>
        <v>148</v>
      </c>
    </row>
    <row r="83" spans="1:19" ht="10.5" customHeight="1" x14ac:dyDescent="0.25">
      <c r="A83" s="40"/>
      <c r="B83" s="24">
        <v>84</v>
      </c>
      <c r="C83" s="24"/>
      <c r="D83" s="24"/>
      <c r="E83" s="307">
        <v>0</v>
      </c>
      <c r="F83" s="194">
        <v>0</v>
      </c>
      <c r="G83" s="307">
        <v>0</v>
      </c>
      <c r="H83" s="308">
        <v>0</v>
      </c>
      <c r="I83" s="307">
        <v>0</v>
      </c>
      <c r="J83" s="308">
        <v>0</v>
      </c>
      <c r="K83" s="307">
        <v>0</v>
      </c>
      <c r="L83" s="308">
        <v>0</v>
      </c>
      <c r="M83" s="307">
        <v>0</v>
      </c>
      <c r="N83" s="308">
        <v>0</v>
      </c>
      <c r="O83" s="307">
        <v>0</v>
      </c>
      <c r="P83" s="308">
        <v>0</v>
      </c>
      <c r="Q83" s="194">
        <v>94</v>
      </c>
      <c r="R83" s="195">
        <v>44</v>
      </c>
      <c r="S83" s="192">
        <f t="shared" si="2"/>
        <v>138</v>
      </c>
    </row>
    <row r="84" spans="1:19" ht="10.5" customHeight="1" x14ac:dyDescent="0.25">
      <c r="A84" s="37"/>
      <c r="B84" s="38">
        <v>85</v>
      </c>
      <c r="C84" s="38"/>
      <c r="D84" s="38"/>
      <c r="E84" s="309">
        <v>0</v>
      </c>
      <c r="F84" s="190">
        <v>0</v>
      </c>
      <c r="G84" s="309">
        <v>0</v>
      </c>
      <c r="H84" s="310">
        <v>0</v>
      </c>
      <c r="I84" s="309">
        <v>0</v>
      </c>
      <c r="J84" s="310">
        <v>0</v>
      </c>
      <c r="K84" s="309">
        <v>0</v>
      </c>
      <c r="L84" s="310">
        <v>0</v>
      </c>
      <c r="M84" s="309">
        <v>0</v>
      </c>
      <c r="N84" s="310">
        <v>0</v>
      </c>
      <c r="O84" s="309">
        <v>0</v>
      </c>
      <c r="P84" s="310">
        <v>0</v>
      </c>
      <c r="Q84" s="190">
        <v>80</v>
      </c>
      <c r="R84" s="191">
        <v>38</v>
      </c>
      <c r="S84" s="188">
        <f t="shared" si="2"/>
        <v>118</v>
      </c>
    </row>
    <row r="85" spans="1:19" ht="10.5" customHeight="1" x14ac:dyDescent="0.25">
      <c r="A85" s="40"/>
      <c r="B85" s="24">
        <v>86</v>
      </c>
      <c r="C85" s="24"/>
      <c r="D85" s="24"/>
      <c r="E85" s="307">
        <v>0</v>
      </c>
      <c r="F85" s="194">
        <v>0</v>
      </c>
      <c r="G85" s="307">
        <v>0</v>
      </c>
      <c r="H85" s="308">
        <v>0</v>
      </c>
      <c r="I85" s="307">
        <v>0</v>
      </c>
      <c r="J85" s="308">
        <v>0</v>
      </c>
      <c r="K85" s="307">
        <v>0</v>
      </c>
      <c r="L85" s="308">
        <v>0</v>
      </c>
      <c r="M85" s="307">
        <v>0</v>
      </c>
      <c r="N85" s="308">
        <v>0</v>
      </c>
      <c r="O85" s="307">
        <v>0</v>
      </c>
      <c r="P85" s="308">
        <v>0</v>
      </c>
      <c r="Q85" s="194">
        <v>71</v>
      </c>
      <c r="R85" s="195">
        <v>41</v>
      </c>
      <c r="S85" s="192">
        <f t="shared" si="2"/>
        <v>112</v>
      </c>
    </row>
    <row r="86" spans="1:19" ht="10.5" customHeight="1" x14ac:dyDescent="0.25">
      <c r="A86" s="37"/>
      <c r="B86" s="38">
        <v>87</v>
      </c>
      <c r="C86" s="38"/>
      <c r="D86" s="38"/>
      <c r="E86" s="309">
        <v>0</v>
      </c>
      <c r="F86" s="190">
        <v>0</v>
      </c>
      <c r="G86" s="309">
        <v>0</v>
      </c>
      <c r="H86" s="310">
        <v>0</v>
      </c>
      <c r="I86" s="309">
        <v>0</v>
      </c>
      <c r="J86" s="310">
        <v>0</v>
      </c>
      <c r="K86" s="309">
        <v>0</v>
      </c>
      <c r="L86" s="310">
        <v>0</v>
      </c>
      <c r="M86" s="309">
        <v>0</v>
      </c>
      <c r="N86" s="310">
        <v>0</v>
      </c>
      <c r="O86" s="309">
        <v>0</v>
      </c>
      <c r="P86" s="310">
        <v>0</v>
      </c>
      <c r="Q86" s="190">
        <v>51</v>
      </c>
      <c r="R86" s="191">
        <v>17</v>
      </c>
      <c r="S86" s="188">
        <f t="shared" si="2"/>
        <v>68</v>
      </c>
    </row>
    <row r="87" spans="1:19" ht="10.5" customHeight="1" x14ac:dyDescent="0.25">
      <c r="A87" s="40"/>
      <c r="B87" s="24">
        <v>88</v>
      </c>
      <c r="C87" s="24"/>
      <c r="D87" s="24"/>
      <c r="E87" s="307">
        <v>0</v>
      </c>
      <c r="F87" s="194">
        <v>0</v>
      </c>
      <c r="G87" s="307">
        <v>0</v>
      </c>
      <c r="H87" s="308">
        <v>0</v>
      </c>
      <c r="I87" s="307">
        <v>0</v>
      </c>
      <c r="J87" s="308">
        <v>0</v>
      </c>
      <c r="K87" s="307">
        <v>0</v>
      </c>
      <c r="L87" s="308">
        <v>0</v>
      </c>
      <c r="M87" s="307">
        <v>0</v>
      </c>
      <c r="N87" s="308">
        <v>0</v>
      </c>
      <c r="O87" s="307">
        <v>0</v>
      </c>
      <c r="P87" s="308">
        <v>0</v>
      </c>
      <c r="Q87" s="194">
        <v>56</v>
      </c>
      <c r="R87" s="195">
        <v>20</v>
      </c>
      <c r="S87" s="192">
        <f t="shared" si="2"/>
        <v>76</v>
      </c>
    </row>
    <row r="88" spans="1:19" ht="10.5" customHeight="1" x14ac:dyDescent="0.25">
      <c r="A88" s="37"/>
      <c r="B88" s="38">
        <v>89</v>
      </c>
      <c r="C88" s="38"/>
      <c r="D88" s="38"/>
      <c r="E88" s="309">
        <v>0</v>
      </c>
      <c r="F88" s="190">
        <v>0</v>
      </c>
      <c r="G88" s="309">
        <v>0</v>
      </c>
      <c r="H88" s="310">
        <v>0</v>
      </c>
      <c r="I88" s="309">
        <v>0</v>
      </c>
      <c r="J88" s="310">
        <v>0</v>
      </c>
      <c r="K88" s="309">
        <v>0</v>
      </c>
      <c r="L88" s="310">
        <v>0</v>
      </c>
      <c r="M88" s="309">
        <v>0</v>
      </c>
      <c r="N88" s="310">
        <v>0</v>
      </c>
      <c r="O88" s="309">
        <v>0</v>
      </c>
      <c r="P88" s="310">
        <v>0</v>
      </c>
      <c r="Q88" s="190">
        <v>46</v>
      </c>
      <c r="R88" s="191">
        <v>35</v>
      </c>
      <c r="S88" s="188">
        <f t="shared" si="2"/>
        <v>81</v>
      </c>
    </row>
    <row r="89" spans="1:19" ht="10.5" customHeight="1" x14ac:dyDescent="0.25">
      <c r="A89" s="40"/>
      <c r="B89" s="24">
        <v>90</v>
      </c>
      <c r="C89" s="24"/>
      <c r="D89" s="24"/>
      <c r="E89" s="307">
        <v>0</v>
      </c>
      <c r="F89" s="194">
        <v>0</v>
      </c>
      <c r="G89" s="307">
        <v>0</v>
      </c>
      <c r="H89" s="308">
        <v>0</v>
      </c>
      <c r="I89" s="307">
        <v>0</v>
      </c>
      <c r="J89" s="308">
        <v>0</v>
      </c>
      <c r="K89" s="307">
        <v>0</v>
      </c>
      <c r="L89" s="308">
        <v>0</v>
      </c>
      <c r="M89" s="307">
        <v>0</v>
      </c>
      <c r="N89" s="308">
        <v>0</v>
      </c>
      <c r="O89" s="307">
        <v>0</v>
      </c>
      <c r="P89" s="308">
        <v>0</v>
      </c>
      <c r="Q89" s="194">
        <v>45</v>
      </c>
      <c r="R89" s="195">
        <v>19</v>
      </c>
      <c r="S89" s="192">
        <f t="shared" si="2"/>
        <v>64</v>
      </c>
    </row>
    <row r="90" spans="1:19" ht="10.5" customHeight="1" x14ac:dyDescent="0.25">
      <c r="A90" s="37"/>
      <c r="B90" s="38">
        <v>91</v>
      </c>
      <c r="C90" s="38"/>
      <c r="D90" s="38"/>
      <c r="E90" s="309">
        <v>0</v>
      </c>
      <c r="F90" s="190">
        <v>0</v>
      </c>
      <c r="G90" s="309">
        <v>0</v>
      </c>
      <c r="H90" s="310">
        <v>0</v>
      </c>
      <c r="I90" s="309">
        <v>0</v>
      </c>
      <c r="J90" s="310">
        <v>0</v>
      </c>
      <c r="K90" s="309">
        <v>0</v>
      </c>
      <c r="L90" s="310">
        <v>0</v>
      </c>
      <c r="M90" s="309">
        <v>0</v>
      </c>
      <c r="N90" s="310">
        <v>0</v>
      </c>
      <c r="O90" s="309">
        <v>0</v>
      </c>
      <c r="P90" s="310">
        <v>0</v>
      </c>
      <c r="Q90" s="190">
        <v>33</v>
      </c>
      <c r="R90" s="191">
        <v>15</v>
      </c>
      <c r="S90" s="188">
        <f t="shared" si="2"/>
        <v>48</v>
      </c>
    </row>
    <row r="91" spans="1:19" ht="10.5" customHeight="1" x14ac:dyDescent="0.25">
      <c r="A91" s="40"/>
      <c r="B91" s="24">
        <v>92</v>
      </c>
      <c r="C91" s="24"/>
      <c r="D91" s="24"/>
      <c r="E91" s="307">
        <v>0</v>
      </c>
      <c r="F91" s="194">
        <v>0</v>
      </c>
      <c r="G91" s="307">
        <v>0</v>
      </c>
      <c r="H91" s="308">
        <v>0</v>
      </c>
      <c r="I91" s="307">
        <v>0</v>
      </c>
      <c r="J91" s="308">
        <v>0</v>
      </c>
      <c r="K91" s="307">
        <v>0</v>
      </c>
      <c r="L91" s="308">
        <v>0</v>
      </c>
      <c r="M91" s="307">
        <v>0</v>
      </c>
      <c r="N91" s="308">
        <v>0</v>
      </c>
      <c r="O91" s="307">
        <v>0</v>
      </c>
      <c r="P91" s="308">
        <v>0</v>
      </c>
      <c r="Q91" s="194">
        <v>19</v>
      </c>
      <c r="R91" s="195">
        <v>16</v>
      </c>
      <c r="S91" s="192">
        <f t="shared" si="2"/>
        <v>35</v>
      </c>
    </row>
    <row r="92" spans="1:19" ht="10.5" customHeight="1" x14ac:dyDescent="0.25">
      <c r="A92" s="37"/>
      <c r="B92" s="38">
        <v>93</v>
      </c>
      <c r="C92" s="38"/>
      <c r="D92" s="38"/>
      <c r="E92" s="309">
        <v>0</v>
      </c>
      <c r="F92" s="190">
        <v>0</v>
      </c>
      <c r="G92" s="309">
        <v>0</v>
      </c>
      <c r="H92" s="310">
        <v>0</v>
      </c>
      <c r="I92" s="309">
        <v>0</v>
      </c>
      <c r="J92" s="310">
        <v>0</v>
      </c>
      <c r="K92" s="309">
        <v>0</v>
      </c>
      <c r="L92" s="310">
        <v>0</v>
      </c>
      <c r="M92" s="309">
        <v>0</v>
      </c>
      <c r="N92" s="310">
        <v>0</v>
      </c>
      <c r="O92" s="309">
        <v>0</v>
      </c>
      <c r="P92" s="310">
        <v>0</v>
      </c>
      <c r="Q92" s="190">
        <v>24</v>
      </c>
      <c r="R92" s="191">
        <v>9</v>
      </c>
      <c r="S92" s="188">
        <f t="shared" si="2"/>
        <v>33</v>
      </c>
    </row>
    <row r="93" spans="1:19" ht="10.5" customHeight="1" x14ac:dyDescent="0.25">
      <c r="A93" s="40"/>
      <c r="B93" s="24">
        <v>94</v>
      </c>
      <c r="C93" s="24"/>
      <c r="D93" s="24"/>
      <c r="E93" s="307">
        <v>0</v>
      </c>
      <c r="F93" s="194">
        <v>0</v>
      </c>
      <c r="G93" s="307">
        <v>0</v>
      </c>
      <c r="H93" s="308">
        <v>0</v>
      </c>
      <c r="I93" s="307">
        <v>0</v>
      </c>
      <c r="J93" s="308">
        <v>0</v>
      </c>
      <c r="K93" s="307">
        <v>0</v>
      </c>
      <c r="L93" s="308">
        <v>0</v>
      </c>
      <c r="M93" s="307">
        <v>0</v>
      </c>
      <c r="N93" s="308">
        <v>0</v>
      </c>
      <c r="O93" s="307">
        <v>0</v>
      </c>
      <c r="P93" s="308">
        <v>0</v>
      </c>
      <c r="Q93" s="194">
        <v>15</v>
      </c>
      <c r="R93" s="195">
        <v>12</v>
      </c>
      <c r="S93" s="192">
        <f t="shared" si="2"/>
        <v>27</v>
      </c>
    </row>
    <row r="94" spans="1:19" ht="10.5" customHeight="1" x14ac:dyDescent="0.25">
      <c r="A94" s="37"/>
      <c r="B94" s="38">
        <v>95</v>
      </c>
      <c r="C94" s="38"/>
      <c r="D94" s="38"/>
      <c r="E94" s="309">
        <v>0</v>
      </c>
      <c r="F94" s="190">
        <v>0</v>
      </c>
      <c r="G94" s="309">
        <v>0</v>
      </c>
      <c r="H94" s="310">
        <v>0</v>
      </c>
      <c r="I94" s="309">
        <v>0</v>
      </c>
      <c r="J94" s="310">
        <v>0</v>
      </c>
      <c r="K94" s="309">
        <v>0</v>
      </c>
      <c r="L94" s="310">
        <v>0</v>
      </c>
      <c r="M94" s="309">
        <v>0</v>
      </c>
      <c r="N94" s="310">
        <v>0</v>
      </c>
      <c r="O94" s="309">
        <v>0</v>
      </c>
      <c r="P94" s="310">
        <v>0</v>
      </c>
      <c r="Q94" s="190">
        <v>21</v>
      </c>
      <c r="R94" s="191">
        <v>6</v>
      </c>
      <c r="S94" s="188">
        <f t="shared" si="2"/>
        <v>27</v>
      </c>
    </row>
    <row r="95" spans="1:19" ht="10.5" customHeight="1" x14ac:dyDescent="0.25">
      <c r="A95" s="40"/>
      <c r="B95" s="24">
        <v>96</v>
      </c>
      <c r="C95" s="24"/>
      <c r="D95" s="24"/>
      <c r="E95" s="307">
        <v>0</v>
      </c>
      <c r="F95" s="194">
        <v>0</v>
      </c>
      <c r="G95" s="307">
        <v>0</v>
      </c>
      <c r="H95" s="308">
        <v>0</v>
      </c>
      <c r="I95" s="307">
        <v>0</v>
      </c>
      <c r="J95" s="308">
        <v>0</v>
      </c>
      <c r="K95" s="307">
        <v>0</v>
      </c>
      <c r="L95" s="308">
        <v>0</v>
      </c>
      <c r="M95" s="307">
        <v>0</v>
      </c>
      <c r="N95" s="308">
        <v>0</v>
      </c>
      <c r="O95" s="307">
        <v>0</v>
      </c>
      <c r="P95" s="308">
        <v>0</v>
      </c>
      <c r="Q95" s="194">
        <v>16</v>
      </c>
      <c r="R95" s="195">
        <v>1</v>
      </c>
      <c r="S95" s="192">
        <f t="shared" si="2"/>
        <v>17</v>
      </c>
    </row>
    <row r="96" spans="1:19" ht="10.5" customHeight="1" x14ac:dyDescent="0.25">
      <c r="A96" s="37"/>
      <c r="B96" s="38">
        <v>97</v>
      </c>
      <c r="C96" s="38"/>
      <c r="D96" s="38"/>
      <c r="E96" s="309">
        <v>0</v>
      </c>
      <c r="F96" s="190">
        <v>0</v>
      </c>
      <c r="G96" s="309">
        <v>0</v>
      </c>
      <c r="H96" s="310">
        <v>0</v>
      </c>
      <c r="I96" s="309">
        <v>0</v>
      </c>
      <c r="J96" s="310">
        <v>0</v>
      </c>
      <c r="K96" s="309">
        <v>0</v>
      </c>
      <c r="L96" s="310">
        <v>0</v>
      </c>
      <c r="M96" s="309">
        <v>0</v>
      </c>
      <c r="N96" s="310">
        <v>0</v>
      </c>
      <c r="O96" s="309">
        <v>0</v>
      </c>
      <c r="P96" s="310">
        <v>0</v>
      </c>
      <c r="Q96" s="190">
        <v>13</v>
      </c>
      <c r="R96" s="191">
        <v>3</v>
      </c>
      <c r="S96" s="188">
        <f t="shared" si="2"/>
        <v>16</v>
      </c>
    </row>
    <row r="97" spans="1:21" ht="10.5" customHeight="1" x14ac:dyDescent="0.25">
      <c r="A97" s="40"/>
      <c r="B97" s="24">
        <v>98</v>
      </c>
      <c r="C97" s="24"/>
      <c r="D97" s="24"/>
      <c r="E97" s="307">
        <v>0</v>
      </c>
      <c r="F97" s="194">
        <v>0</v>
      </c>
      <c r="G97" s="307">
        <v>0</v>
      </c>
      <c r="H97" s="308">
        <v>0</v>
      </c>
      <c r="I97" s="307">
        <v>0</v>
      </c>
      <c r="J97" s="308">
        <v>0</v>
      </c>
      <c r="K97" s="307">
        <v>0</v>
      </c>
      <c r="L97" s="308">
        <v>0</v>
      </c>
      <c r="M97" s="307">
        <v>0</v>
      </c>
      <c r="N97" s="308">
        <v>0</v>
      </c>
      <c r="O97" s="307">
        <v>0</v>
      </c>
      <c r="P97" s="308">
        <v>0</v>
      </c>
      <c r="Q97" s="194">
        <v>4</v>
      </c>
      <c r="R97" s="195">
        <v>6</v>
      </c>
      <c r="S97" s="192">
        <f t="shared" si="2"/>
        <v>10</v>
      </c>
    </row>
    <row r="98" spans="1:21" ht="10.5" customHeight="1" x14ac:dyDescent="0.25">
      <c r="A98" s="37"/>
      <c r="B98" s="38">
        <v>99</v>
      </c>
      <c r="C98" s="38"/>
      <c r="D98" s="38"/>
      <c r="E98" s="309">
        <v>0</v>
      </c>
      <c r="F98" s="190">
        <v>0</v>
      </c>
      <c r="G98" s="309">
        <v>0</v>
      </c>
      <c r="H98" s="310">
        <v>0</v>
      </c>
      <c r="I98" s="309">
        <v>0</v>
      </c>
      <c r="J98" s="310">
        <v>0</v>
      </c>
      <c r="K98" s="309">
        <v>0</v>
      </c>
      <c r="L98" s="310">
        <v>0</v>
      </c>
      <c r="M98" s="309">
        <v>0</v>
      </c>
      <c r="N98" s="310">
        <v>0</v>
      </c>
      <c r="O98" s="309">
        <v>0</v>
      </c>
      <c r="P98" s="310">
        <v>0</v>
      </c>
      <c r="Q98" s="190">
        <v>1</v>
      </c>
      <c r="R98" s="191">
        <v>2</v>
      </c>
      <c r="S98" s="188">
        <f t="shared" si="2"/>
        <v>3</v>
      </c>
    </row>
    <row r="99" spans="1:21" ht="10.5" customHeight="1" x14ac:dyDescent="0.25">
      <c r="A99" s="33" t="s">
        <v>53</v>
      </c>
      <c r="B99" s="24" t="s">
        <v>269</v>
      </c>
      <c r="C99" s="34" t="s">
        <v>55</v>
      </c>
      <c r="D99" s="24"/>
      <c r="E99" s="307">
        <v>0</v>
      </c>
      <c r="F99" s="198">
        <v>0</v>
      </c>
      <c r="G99" s="307">
        <v>0</v>
      </c>
      <c r="H99" s="311">
        <v>0</v>
      </c>
      <c r="I99" s="307">
        <v>0</v>
      </c>
      <c r="J99" s="311">
        <v>0</v>
      </c>
      <c r="K99" s="307">
        <v>0</v>
      </c>
      <c r="L99" s="311">
        <v>0</v>
      </c>
      <c r="M99" s="307">
        <v>0</v>
      </c>
      <c r="N99" s="311">
        <v>0</v>
      </c>
      <c r="O99" s="307">
        <v>0</v>
      </c>
      <c r="P99" s="311">
        <v>0</v>
      </c>
      <c r="Q99" s="198">
        <v>54</v>
      </c>
      <c r="R99" s="197">
        <v>8</v>
      </c>
      <c r="S99" s="192">
        <f t="shared" si="2"/>
        <v>62</v>
      </c>
    </row>
    <row r="100" spans="1:21" s="23" customFormat="1" ht="11.15" customHeight="1" thickBot="1" x14ac:dyDescent="0.35">
      <c r="A100" s="436" t="s">
        <v>8</v>
      </c>
      <c r="B100" s="437"/>
      <c r="C100" s="437"/>
      <c r="D100" s="437"/>
      <c r="E100" s="444">
        <f>SUM(E14:E99)</f>
        <v>0</v>
      </c>
      <c r="F100" s="445">
        <f t="shared" ref="F100:R100" si="3">SUM(F14:F99)</f>
        <v>0</v>
      </c>
      <c r="G100" s="444">
        <f t="shared" si="3"/>
        <v>0</v>
      </c>
      <c r="H100" s="446">
        <f t="shared" si="3"/>
        <v>0</v>
      </c>
      <c r="I100" s="444">
        <f t="shared" si="3"/>
        <v>0</v>
      </c>
      <c r="J100" s="446">
        <f t="shared" si="3"/>
        <v>0</v>
      </c>
      <c r="K100" s="444">
        <f t="shared" si="3"/>
        <v>0</v>
      </c>
      <c r="L100" s="446">
        <f t="shared" si="3"/>
        <v>0</v>
      </c>
      <c r="M100" s="444">
        <f t="shared" si="3"/>
        <v>0</v>
      </c>
      <c r="N100" s="446">
        <f t="shared" si="3"/>
        <v>0</v>
      </c>
      <c r="O100" s="444">
        <f t="shared" si="3"/>
        <v>0</v>
      </c>
      <c r="P100" s="446">
        <f t="shared" si="3"/>
        <v>0</v>
      </c>
      <c r="Q100" s="439">
        <f t="shared" si="3"/>
        <v>27745</v>
      </c>
      <c r="R100" s="440">
        <f t="shared" si="3"/>
        <v>7919</v>
      </c>
      <c r="S100" s="441">
        <f t="shared" si="2"/>
        <v>35664</v>
      </c>
      <c r="T100" s="447"/>
    </row>
    <row r="101" spans="1:21" ht="0.75" customHeight="1" x14ac:dyDescent="0.25">
      <c r="A101" s="44"/>
      <c r="B101" s="44"/>
      <c r="C101" s="44"/>
      <c r="D101" s="44"/>
      <c r="I101" s="45"/>
      <c r="J101" s="45"/>
      <c r="K101" s="45"/>
      <c r="L101" s="45"/>
      <c r="M101" s="45"/>
      <c r="N101" s="45"/>
      <c r="Q101" s="45"/>
      <c r="R101" s="45"/>
      <c r="S101" s="45"/>
    </row>
    <row r="102" spans="1:21" ht="11.15" customHeight="1" x14ac:dyDescent="0.25">
      <c r="A102" s="46" t="s">
        <v>312</v>
      </c>
      <c r="B102" s="24"/>
      <c r="C102" s="24"/>
      <c r="D102" s="24"/>
    </row>
    <row r="103" spans="1:21" ht="9" customHeight="1" x14ac:dyDescent="0.25">
      <c r="A103" s="53"/>
      <c r="B103" s="24"/>
      <c r="C103" s="24"/>
      <c r="D103" s="24"/>
    </row>
    <row r="104" spans="1:21" ht="9" customHeight="1" x14ac:dyDescent="0.25">
      <c r="A104" s="24"/>
      <c r="B104" s="24"/>
      <c r="C104" s="24"/>
      <c r="D104" s="24"/>
    </row>
    <row r="105" spans="1:21" ht="9" customHeight="1" x14ac:dyDescent="0.25">
      <c r="A105" s="24"/>
      <c r="B105" s="24"/>
      <c r="C105" s="24"/>
      <c r="D105" s="24"/>
    </row>
    <row r="106" spans="1:21" ht="9" customHeight="1" x14ac:dyDescent="0.25">
      <c r="A106" s="24"/>
      <c r="B106" s="24"/>
      <c r="C106" s="24"/>
      <c r="D106" s="24"/>
    </row>
    <row r="107" spans="1:21" ht="9" customHeight="1" x14ac:dyDescent="0.25">
      <c r="A107" s="24"/>
      <c r="B107" s="24"/>
      <c r="C107" s="24"/>
      <c r="D107" s="24"/>
    </row>
    <row r="108" spans="1:21" ht="9" customHeight="1" x14ac:dyDescent="0.25">
      <c r="A108" s="24"/>
      <c r="B108" s="24"/>
      <c r="C108" s="24"/>
      <c r="D108" s="24"/>
    </row>
    <row r="109" spans="1:21" ht="9" customHeight="1" x14ac:dyDescent="0.25">
      <c r="A109" s="24"/>
      <c r="B109" s="24"/>
      <c r="C109" s="24"/>
      <c r="D109" s="24"/>
    </row>
    <row r="110" spans="1:21" ht="11.15" customHeight="1" x14ac:dyDescent="0.25">
      <c r="A110" s="24"/>
      <c r="B110" s="24"/>
      <c r="C110" s="24"/>
      <c r="D110" s="24"/>
      <c r="U110" s="25" t="s">
        <v>304</v>
      </c>
    </row>
    <row r="111" spans="1:21" ht="9" customHeight="1" x14ac:dyDescent="0.25">
      <c r="A111" s="24"/>
      <c r="B111" s="24"/>
      <c r="C111" s="24"/>
      <c r="D111" s="24"/>
    </row>
    <row r="112" spans="1:21" ht="9" customHeight="1" x14ac:dyDescent="0.25">
      <c r="A112" s="24"/>
      <c r="B112" s="24"/>
      <c r="C112" s="24"/>
      <c r="D112" s="24"/>
      <c r="G112" s="48"/>
      <c r="I112" s="48"/>
    </row>
    <row r="113" spans="1:19" ht="10" customHeight="1" x14ac:dyDescent="0.25">
      <c r="A113" s="49"/>
      <c r="B113" s="49"/>
      <c r="C113" s="49"/>
      <c r="D113" s="49"/>
      <c r="E113" s="49"/>
      <c r="F113" s="49"/>
      <c r="G113" s="49"/>
      <c r="H113" s="49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</row>
    <row r="114" spans="1:19" ht="9" customHeight="1" x14ac:dyDescent="0.25">
      <c r="A114" s="49"/>
      <c r="B114" s="49"/>
      <c r="C114" s="49"/>
      <c r="D114" s="49"/>
      <c r="E114" s="49"/>
      <c r="F114" s="49"/>
      <c r="G114" s="49"/>
      <c r="H114" s="49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</row>
    <row r="115" spans="1:19" ht="9" customHeight="1" x14ac:dyDescent="0.25">
      <c r="A115" s="49"/>
      <c r="B115" s="49"/>
      <c r="C115" s="49"/>
      <c r="D115" s="49"/>
      <c r="E115" s="49"/>
      <c r="F115" s="49"/>
      <c r="G115" s="49"/>
      <c r="H115" s="49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</row>
    <row r="116" spans="1:19" x14ac:dyDescent="0.25">
      <c r="A116" s="49"/>
      <c r="B116" s="49"/>
      <c r="C116" s="49"/>
      <c r="D116" s="49"/>
      <c r="E116" s="49"/>
      <c r="F116" s="49"/>
      <c r="G116" s="49"/>
      <c r="H116" s="49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</row>
    <row r="117" spans="1:19" ht="9" customHeight="1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</row>
    <row r="118" spans="1:19" ht="9" customHeight="1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</row>
    <row r="119" spans="1:19" ht="9" customHeight="1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</row>
    <row r="120" spans="1:19" ht="9" customHeight="1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</row>
    <row r="121" spans="1:19" ht="9" customHeight="1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</row>
    <row r="122" spans="1:19" ht="9" customHeight="1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</row>
    <row r="123" spans="1:19" ht="9" customHeight="1" x14ac:dyDescent="0.25">
      <c r="A123" s="24"/>
      <c r="B123" s="24"/>
      <c r="C123" s="24"/>
      <c r="D123" s="24"/>
    </row>
    <row r="124" spans="1:19" ht="9" customHeight="1" x14ac:dyDescent="0.25">
      <c r="A124" s="24"/>
      <c r="B124" s="24"/>
      <c r="C124" s="24"/>
      <c r="D124" s="24"/>
    </row>
    <row r="125" spans="1:19" ht="9" customHeight="1" x14ac:dyDescent="0.25">
      <c r="A125" s="24"/>
      <c r="B125" s="24"/>
      <c r="C125" s="24"/>
      <c r="D125" s="24"/>
    </row>
    <row r="126" spans="1:19" ht="9" customHeight="1" x14ac:dyDescent="0.25">
      <c r="A126" s="24"/>
      <c r="B126" s="24"/>
      <c r="C126" s="24"/>
      <c r="D126" s="24"/>
    </row>
    <row r="127" spans="1:19" ht="9" customHeight="1" x14ac:dyDescent="0.25">
      <c r="A127" s="24"/>
      <c r="B127" s="24"/>
      <c r="C127" s="24"/>
      <c r="D127" s="24"/>
    </row>
    <row r="128" spans="1:19" ht="9" customHeight="1" x14ac:dyDescent="0.25">
      <c r="A128" s="24"/>
      <c r="B128" s="24"/>
      <c r="C128" s="24"/>
      <c r="D128" s="24"/>
    </row>
    <row r="129" spans="1:4" ht="9" customHeight="1" x14ac:dyDescent="0.25">
      <c r="A129" s="24"/>
      <c r="B129" s="24"/>
      <c r="C129" s="24"/>
      <c r="D129" s="24"/>
    </row>
    <row r="130" spans="1:4" ht="9" customHeight="1" x14ac:dyDescent="0.25">
      <c r="A130" s="24"/>
      <c r="B130" s="24"/>
      <c r="C130" s="24"/>
      <c r="D130" s="24"/>
    </row>
    <row r="131" spans="1:4" ht="9" customHeight="1" x14ac:dyDescent="0.25">
      <c r="A131" s="24"/>
      <c r="B131" s="24"/>
      <c r="C131" s="24"/>
      <c r="D131" s="24"/>
    </row>
    <row r="132" spans="1:4" ht="9" customHeight="1" x14ac:dyDescent="0.25">
      <c r="A132" s="24"/>
      <c r="B132" s="24"/>
      <c r="C132" s="24"/>
      <c r="D132" s="24"/>
    </row>
    <row r="133" spans="1:4" ht="9" customHeight="1" x14ac:dyDescent="0.25">
      <c r="A133" s="24"/>
      <c r="B133" s="24"/>
      <c r="C133" s="24"/>
      <c r="D133" s="24"/>
    </row>
    <row r="134" spans="1:4" ht="9" customHeight="1" x14ac:dyDescent="0.25">
      <c r="A134" s="24"/>
      <c r="B134" s="24"/>
      <c r="C134" s="24"/>
      <c r="D134" s="24"/>
    </row>
    <row r="135" spans="1:4" ht="9" customHeight="1" x14ac:dyDescent="0.25">
      <c r="A135" s="24"/>
      <c r="B135" s="24"/>
      <c r="C135" s="24"/>
      <c r="D135" s="24"/>
    </row>
    <row r="136" spans="1:4" ht="9" customHeight="1" x14ac:dyDescent="0.25">
      <c r="A136" s="24"/>
      <c r="B136" s="24"/>
      <c r="C136" s="24"/>
      <c r="D136" s="24"/>
    </row>
    <row r="137" spans="1:4" ht="9" customHeight="1" x14ac:dyDescent="0.25">
      <c r="A137" s="24"/>
      <c r="B137" s="24"/>
      <c r="C137" s="24"/>
      <c r="D137" s="24"/>
    </row>
    <row r="138" spans="1:4" ht="9" customHeight="1" x14ac:dyDescent="0.25">
      <c r="A138" s="24"/>
      <c r="B138" s="24"/>
      <c r="C138" s="24"/>
      <c r="D138" s="24"/>
    </row>
    <row r="139" spans="1:4" ht="9" customHeight="1" x14ac:dyDescent="0.25">
      <c r="A139" s="24"/>
      <c r="B139" s="24"/>
      <c r="C139" s="24"/>
      <c r="D139" s="24"/>
    </row>
    <row r="140" spans="1:4" ht="9" customHeight="1" x14ac:dyDescent="0.25">
      <c r="A140" s="24"/>
      <c r="B140" s="24"/>
      <c r="C140" s="24"/>
      <c r="D140" s="24"/>
    </row>
    <row r="141" spans="1:4" ht="9" customHeight="1" x14ac:dyDescent="0.25">
      <c r="A141" s="24"/>
      <c r="B141" s="24"/>
      <c r="C141" s="24"/>
      <c r="D141" s="24"/>
    </row>
    <row r="142" spans="1:4" ht="9" customHeight="1" x14ac:dyDescent="0.25">
      <c r="A142" s="24"/>
      <c r="B142" s="24"/>
      <c r="C142" s="24"/>
      <c r="D142" s="24"/>
    </row>
    <row r="143" spans="1:4" ht="9" customHeight="1" x14ac:dyDescent="0.25">
      <c r="A143" s="24"/>
      <c r="B143" s="24"/>
      <c r="C143" s="24"/>
      <c r="D143" s="24"/>
    </row>
    <row r="144" spans="1:4" ht="9" customHeight="1" x14ac:dyDescent="0.25">
      <c r="A144" s="24"/>
      <c r="B144" s="24"/>
      <c r="C144" s="24"/>
      <c r="D144" s="24"/>
    </row>
    <row r="145" spans="1:4" ht="9" customHeight="1" x14ac:dyDescent="0.25">
      <c r="A145" s="24"/>
      <c r="B145" s="24"/>
      <c r="C145" s="24"/>
      <c r="D145" s="24"/>
    </row>
    <row r="146" spans="1:4" ht="9" customHeight="1" x14ac:dyDescent="0.25">
      <c r="A146" s="24"/>
      <c r="B146" s="24"/>
      <c r="C146" s="24"/>
      <c r="D146" s="24"/>
    </row>
    <row r="147" spans="1:4" ht="9" customHeight="1" x14ac:dyDescent="0.25">
      <c r="A147" s="24"/>
      <c r="B147" s="24"/>
      <c r="C147" s="24"/>
      <c r="D147" s="24"/>
    </row>
    <row r="148" spans="1:4" ht="9" customHeight="1" x14ac:dyDescent="0.25">
      <c r="A148" s="24"/>
      <c r="B148" s="24"/>
      <c r="C148" s="24"/>
      <c r="D148" s="24"/>
    </row>
    <row r="149" spans="1:4" ht="9" customHeight="1" x14ac:dyDescent="0.25">
      <c r="A149" s="24"/>
      <c r="B149" s="24"/>
      <c r="C149" s="24"/>
      <c r="D149" s="24"/>
    </row>
    <row r="150" spans="1:4" ht="9" customHeight="1" x14ac:dyDescent="0.25">
      <c r="A150" s="24"/>
      <c r="B150" s="24"/>
      <c r="C150" s="24"/>
      <c r="D150" s="24"/>
    </row>
    <row r="151" spans="1:4" ht="9" customHeight="1" x14ac:dyDescent="0.25">
      <c r="A151" s="24"/>
      <c r="B151" s="24"/>
      <c r="C151" s="24"/>
      <c r="D151" s="24"/>
    </row>
    <row r="152" spans="1:4" ht="9" customHeight="1" x14ac:dyDescent="0.25">
      <c r="A152" s="24"/>
      <c r="B152" s="24"/>
      <c r="C152" s="24"/>
      <c r="D152" s="24"/>
    </row>
    <row r="153" spans="1:4" ht="9" customHeight="1" x14ac:dyDescent="0.25">
      <c r="A153" s="24"/>
      <c r="B153" s="24"/>
      <c r="C153" s="24"/>
      <c r="D153" s="24"/>
    </row>
    <row r="154" spans="1:4" ht="9" customHeight="1" x14ac:dyDescent="0.25">
      <c r="A154" s="24"/>
      <c r="B154" s="24"/>
      <c r="C154" s="24"/>
      <c r="D154" s="24"/>
    </row>
    <row r="155" spans="1:4" ht="9" customHeight="1" x14ac:dyDescent="0.25">
      <c r="A155" s="24"/>
      <c r="B155" s="24"/>
      <c r="C155" s="24"/>
      <c r="D155" s="24"/>
    </row>
    <row r="156" spans="1:4" ht="9" customHeight="1" x14ac:dyDescent="0.25">
      <c r="A156" s="24"/>
      <c r="B156" s="24"/>
      <c r="C156" s="24"/>
      <c r="D156" s="24"/>
    </row>
    <row r="157" spans="1:4" ht="9" customHeight="1" x14ac:dyDescent="0.25">
      <c r="A157" s="24"/>
      <c r="B157" s="24"/>
      <c r="C157" s="24"/>
      <c r="D157" s="24"/>
    </row>
    <row r="158" spans="1:4" ht="9" customHeight="1" x14ac:dyDescent="0.25">
      <c r="A158" s="24"/>
      <c r="B158" s="24"/>
      <c r="C158" s="24"/>
      <c r="D158" s="24"/>
    </row>
    <row r="159" spans="1:4" ht="9" customHeight="1" x14ac:dyDescent="0.25">
      <c r="A159" s="24"/>
      <c r="B159" s="24"/>
      <c r="C159" s="24"/>
      <c r="D159" s="24"/>
    </row>
    <row r="160" spans="1:4" ht="9" customHeight="1" x14ac:dyDescent="0.25">
      <c r="A160" s="24"/>
      <c r="B160" s="24"/>
      <c r="C160" s="24"/>
      <c r="D160" s="24"/>
    </row>
    <row r="161" spans="1:4" ht="9" customHeight="1" x14ac:dyDescent="0.25">
      <c r="A161" s="24"/>
      <c r="B161" s="24"/>
      <c r="C161" s="24"/>
      <c r="D161" s="24"/>
    </row>
    <row r="162" spans="1:4" ht="9" customHeight="1" x14ac:dyDescent="0.25">
      <c r="A162" s="24"/>
      <c r="B162" s="24"/>
      <c r="C162" s="24"/>
      <c r="D162" s="24"/>
    </row>
    <row r="163" spans="1:4" ht="9" customHeight="1" x14ac:dyDescent="0.25">
      <c r="A163" s="24"/>
      <c r="B163" s="24"/>
      <c r="C163" s="24"/>
      <c r="D163" s="24"/>
    </row>
    <row r="164" spans="1:4" ht="9" customHeight="1" x14ac:dyDescent="0.25">
      <c r="A164" s="24"/>
      <c r="B164" s="24"/>
      <c r="C164" s="24"/>
      <c r="D164" s="24"/>
    </row>
    <row r="165" spans="1:4" ht="9" customHeight="1" x14ac:dyDescent="0.25">
      <c r="A165" s="24"/>
      <c r="B165" s="24"/>
      <c r="C165" s="24"/>
      <c r="D165" s="24"/>
    </row>
    <row r="166" spans="1:4" ht="9" customHeight="1" x14ac:dyDescent="0.25">
      <c r="A166" s="24"/>
      <c r="B166" s="24"/>
      <c r="C166" s="24"/>
      <c r="D166" s="24"/>
    </row>
    <row r="167" spans="1:4" ht="9" customHeight="1" x14ac:dyDescent="0.25">
      <c r="A167" s="24"/>
      <c r="B167" s="24"/>
      <c r="C167" s="24"/>
      <c r="D167" s="24"/>
    </row>
    <row r="168" spans="1:4" ht="9" customHeight="1" x14ac:dyDescent="0.25">
      <c r="A168" s="24"/>
      <c r="B168" s="24"/>
      <c r="C168" s="24"/>
      <c r="D168" s="24"/>
    </row>
    <row r="169" spans="1:4" ht="9" customHeight="1" x14ac:dyDescent="0.25">
      <c r="A169" s="24"/>
      <c r="B169" s="24"/>
      <c r="C169" s="24"/>
      <c r="D169" s="24"/>
    </row>
    <row r="170" spans="1:4" ht="9" customHeight="1" x14ac:dyDescent="0.25">
      <c r="A170" s="24"/>
      <c r="B170" s="24"/>
      <c r="C170" s="24"/>
      <c r="D170" s="24"/>
    </row>
    <row r="171" spans="1:4" ht="9" customHeight="1" x14ac:dyDescent="0.25">
      <c r="A171" s="24"/>
      <c r="B171" s="24"/>
      <c r="C171" s="24"/>
      <c r="D171" s="24"/>
    </row>
    <row r="172" spans="1:4" ht="9" customHeight="1" x14ac:dyDescent="0.25">
      <c r="A172" s="24"/>
      <c r="B172" s="24"/>
      <c r="C172" s="24"/>
      <c r="D172" s="24"/>
    </row>
    <row r="173" spans="1:4" ht="10" customHeight="1" x14ac:dyDescent="0.3">
      <c r="A173" s="23"/>
      <c r="B173" s="24"/>
      <c r="C173" s="24"/>
    </row>
    <row r="187" ht="11.15" customHeight="1" x14ac:dyDescent="0.25"/>
  </sheetData>
  <mergeCells count="16">
    <mergeCell ref="A9:S9"/>
    <mergeCell ref="A2:S2"/>
    <mergeCell ref="A3:S3"/>
    <mergeCell ref="A5:S5"/>
    <mergeCell ref="A7:S7"/>
    <mergeCell ref="A8:S8"/>
    <mergeCell ref="A11:D11"/>
    <mergeCell ref="E11:R11"/>
    <mergeCell ref="A12:D12"/>
    <mergeCell ref="E12:F12"/>
    <mergeCell ref="G12:H12"/>
    <mergeCell ref="I12:J12"/>
    <mergeCell ref="K12:L12"/>
    <mergeCell ref="M12:N12"/>
    <mergeCell ref="O12:P12"/>
    <mergeCell ref="Q12:R12"/>
  </mergeCells>
  <printOptions horizontalCentered="1"/>
  <pageMargins left="0.31496062992125984" right="0.19685039370078741" top="0.39370078740157483" bottom="0.23622047244094491" header="0" footer="0.23622047244094491"/>
  <pageSetup firstPageNumber="22" fitToHeight="0" orientation="landscape" useFirstPageNumber="1" r:id="rId1"/>
  <headerFooter>
    <oddFooter>&amp;R&amp;8&amp;P</oddFooter>
  </headerFooter>
  <rowBreaks count="2" manualBreakCount="2">
    <brk id="32" max="18" man="1"/>
    <brk id="66" max="18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syncVertical="1" syncRef="A1" transitionEvaluation="1" codeName="Hoja17">
    <pageSetUpPr fitToPage="1"/>
  </sheetPr>
  <dimension ref="A1:U80"/>
  <sheetViews>
    <sheetView showGridLines="0" view="pageBreakPreview" zoomScale="85" zoomScaleNormal="100" zoomScaleSheetLayoutView="85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722" t="s">
        <v>77</v>
      </c>
      <c r="B3" s="722"/>
      <c r="C3" s="722"/>
      <c r="D3" s="722"/>
      <c r="E3" s="722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722" t="s">
        <v>78</v>
      </c>
      <c r="B4" s="722"/>
      <c r="C4" s="722"/>
      <c r="D4" s="722"/>
      <c r="E4" s="722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724" t="str">
        <f>'1 Total'!A4:N4</f>
        <v>DICIEMBRE DE 2020</v>
      </c>
      <c r="B6" s="724"/>
      <c r="C6" s="724"/>
      <c r="D6" s="724"/>
      <c r="E6" s="724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725"/>
      <c r="B7" s="725"/>
      <c r="C7" s="725"/>
      <c r="D7" s="725"/>
      <c r="E7" s="725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755" t="s">
        <v>38</v>
      </c>
      <c r="B8" s="755"/>
      <c r="C8" s="755"/>
      <c r="D8" s="755"/>
      <c r="E8" s="755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ht="6" customHeight="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755" t="s">
        <v>79</v>
      </c>
      <c r="B10" s="755"/>
      <c r="C10" s="755"/>
      <c r="D10" s="755"/>
      <c r="E10" s="755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ht="4.5" customHeight="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/>
      <c r="B12" s="79"/>
      <c r="C12" s="79" t="s">
        <v>8</v>
      </c>
      <c r="D12" s="79"/>
      <c r="E12" s="79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80"/>
      <c r="C13" s="80"/>
      <c r="D13" s="81"/>
      <c r="E13" s="82"/>
      <c r="F13" s="82"/>
      <c r="G13" s="82"/>
      <c r="H13" s="83"/>
      <c r="I13" s="84"/>
      <c r="J13" s="84"/>
    </row>
    <row r="14" spans="1:21" ht="12.75" customHeight="1" x14ac:dyDescent="0.25">
      <c r="A14" s="449" t="s">
        <v>80</v>
      </c>
      <c r="B14" s="751" t="s">
        <v>313</v>
      </c>
      <c r="C14" s="751"/>
      <c r="D14" s="752" t="s">
        <v>81</v>
      </c>
      <c r="E14" s="753"/>
      <c r="F14" s="86"/>
      <c r="G14" s="754"/>
      <c r="H14" s="754"/>
      <c r="I14" s="754"/>
      <c r="J14" s="754"/>
    </row>
    <row r="15" spans="1:21" ht="13" thickBot="1" x14ac:dyDescent="0.3">
      <c r="A15" s="450" t="s">
        <v>42</v>
      </c>
      <c r="B15" s="427" t="s">
        <v>71</v>
      </c>
      <c r="C15" s="428" t="s">
        <v>72</v>
      </c>
      <c r="D15" s="434" t="s">
        <v>71</v>
      </c>
      <c r="E15" s="435" t="s">
        <v>72</v>
      </c>
      <c r="F15" s="86"/>
      <c r="G15" s="88"/>
      <c r="H15" s="88"/>
      <c r="I15" s="88"/>
      <c r="J15" s="88"/>
    </row>
    <row r="16" spans="1:21" x14ac:dyDescent="0.25">
      <c r="A16" s="676" t="s">
        <v>82</v>
      </c>
      <c r="B16" s="678">
        <f>'4V 4_1 EPP.3'!B16+'4V 4_1 EPP.6'!B16+'4V 4_1 EPP.9'!B16</f>
        <v>2434</v>
      </c>
      <c r="C16" s="590">
        <f>'4V 4_1 EPP.3'!C16+'4V 4_1 EPP.6'!C16+'4V 4_1 EPP.9'!C16</f>
        <v>7104</v>
      </c>
      <c r="D16" s="235">
        <f>'4V 4_1 EPP.3'!D16+'4V 4_1 EPP.6'!D16+'4V 4_1 EPP.9'!D16</f>
        <v>1</v>
      </c>
      <c r="E16" s="238">
        <f>'4V 4_1 EPP.3'!E16+'4V 4_1 EPP.6'!E16+'4V 4_1 EPP.9'!E16</f>
        <v>13</v>
      </c>
    </row>
    <row r="17" spans="1:5" x14ac:dyDescent="0.25">
      <c r="A17" s="91" t="s">
        <v>83</v>
      </c>
      <c r="B17" s="328">
        <f>'4V 4_1 EPP.3'!B17+'4V 4_1 EPP.6'!B17+'4V 4_1 EPP.9'!B17</f>
        <v>291</v>
      </c>
      <c r="C17" s="329">
        <f>'4V 4_1 EPP.3'!C17+'4V 4_1 EPP.6'!C17+'4V 4_1 EPP.9'!C17</f>
        <v>1045</v>
      </c>
      <c r="D17" s="231">
        <f>'4V 4_1 EPP.3'!D17+'4V 4_1 EPP.6'!D17+'4V 4_1 EPP.9'!D17</f>
        <v>0</v>
      </c>
      <c r="E17" s="234">
        <f>'4V 4_1 EPP.3'!E17+'4V 4_1 EPP.6'!E17+'4V 4_1 EPP.9'!E17</f>
        <v>3</v>
      </c>
    </row>
    <row r="18" spans="1:5" x14ac:dyDescent="0.25">
      <c r="A18" s="676" t="s">
        <v>84</v>
      </c>
      <c r="B18" s="326">
        <f>'4V 4_1 EPP.3'!B18+'4V 4_1 EPP.6'!B18+'4V 4_1 EPP.9'!B18</f>
        <v>332</v>
      </c>
      <c r="C18" s="327">
        <f>'4V 4_1 EPP.3'!C18+'4V 4_1 EPP.6'!C18+'4V 4_1 EPP.9'!C18</f>
        <v>1060</v>
      </c>
      <c r="D18" s="235">
        <f>'4V 4_1 EPP.3'!D18+'4V 4_1 EPP.6'!D18+'4V 4_1 EPP.9'!D18</f>
        <v>0</v>
      </c>
      <c r="E18" s="238">
        <f>'4V 4_1 EPP.3'!E18+'4V 4_1 EPP.6'!E18+'4V 4_1 EPP.9'!E18</f>
        <v>1</v>
      </c>
    </row>
    <row r="19" spans="1:5" x14ac:dyDescent="0.25">
      <c r="A19" s="91" t="s">
        <v>85</v>
      </c>
      <c r="B19" s="328">
        <f>'4V 4_1 EPP.3'!B19+'4V 4_1 EPP.6'!B19+'4V 4_1 EPP.9'!B19</f>
        <v>694</v>
      </c>
      <c r="C19" s="329">
        <f>'4V 4_1 EPP.3'!C19+'4V 4_1 EPP.6'!C19+'4V 4_1 EPP.9'!C19</f>
        <v>824</v>
      </c>
      <c r="D19" s="231">
        <f>'4V 4_1 EPP.3'!D19+'4V 4_1 EPP.6'!D19+'4V 4_1 EPP.9'!D19</f>
        <v>0</v>
      </c>
      <c r="E19" s="234">
        <f>'4V 4_1 EPP.3'!E19+'4V 4_1 EPP.6'!E19+'4V 4_1 EPP.9'!E19</f>
        <v>1</v>
      </c>
    </row>
    <row r="20" spans="1:5" x14ac:dyDescent="0.25">
      <c r="A20" s="676" t="s">
        <v>86</v>
      </c>
      <c r="B20" s="326">
        <f>'4V 4_1 EPP.3'!B20+'4V 4_1 EPP.6'!B20+'4V 4_1 EPP.9'!B20</f>
        <v>1540</v>
      </c>
      <c r="C20" s="327">
        <f>'4V 4_1 EPP.3'!C20+'4V 4_1 EPP.6'!C20+'4V 4_1 EPP.9'!C20</f>
        <v>1118</v>
      </c>
      <c r="D20" s="235">
        <f>'4V 4_1 EPP.3'!D20+'4V 4_1 EPP.6'!D20+'4V 4_1 EPP.9'!D20</f>
        <v>0</v>
      </c>
      <c r="E20" s="238">
        <f>'4V 4_1 EPP.3'!E20+'4V 4_1 EPP.6'!E20+'4V 4_1 EPP.9'!E20</f>
        <v>0</v>
      </c>
    </row>
    <row r="21" spans="1:5" x14ac:dyDescent="0.25">
      <c r="A21" s="91" t="s">
        <v>87</v>
      </c>
      <c r="B21" s="328">
        <f>'4V 4_1 EPP.3'!B21+'4V 4_1 EPP.6'!B21+'4V 4_1 EPP.9'!B21</f>
        <v>2488</v>
      </c>
      <c r="C21" s="329">
        <f>'4V 4_1 EPP.3'!C21+'4V 4_1 EPP.6'!C21+'4V 4_1 EPP.9'!C21</f>
        <v>1639</v>
      </c>
      <c r="D21" s="231">
        <f>'4V 4_1 EPP.3'!D21+'4V 4_1 EPP.6'!D21+'4V 4_1 EPP.9'!D21</f>
        <v>0</v>
      </c>
      <c r="E21" s="234">
        <f>'4V 4_1 EPP.3'!E21+'4V 4_1 EPP.6'!E21+'4V 4_1 EPP.9'!E21</f>
        <v>0</v>
      </c>
    </row>
    <row r="22" spans="1:5" x14ac:dyDescent="0.25">
      <c r="A22" s="676" t="s">
        <v>88</v>
      </c>
      <c r="B22" s="326">
        <f>'4V 4_1 EPP.3'!B22+'4V 4_1 EPP.6'!B22+'4V 4_1 EPP.9'!B22</f>
        <v>3308</v>
      </c>
      <c r="C22" s="327">
        <f>'4V 4_1 EPP.3'!C22+'4V 4_1 EPP.6'!C22+'4V 4_1 EPP.9'!C22</f>
        <v>2327</v>
      </c>
      <c r="D22" s="235">
        <f>'4V 4_1 EPP.3'!D22+'4V 4_1 EPP.6'!D22+'4V 4_1 EPP.9'!D22</f>
        <v>1</v>
      </c>
      <c r="E22" s="238">
        <f>'4V 4_1 EPP.3'!E22+'4V 4_1 EPP.6'!E22+'4V 4_1 EPP.9'!E22</f>
        <v>0</v>
      </c>
    </row>
    <row r="23" spans="1:5" x14ac:dyDescent="0.25">
      <c r="A23" s="91" t="s">
        <v>89</v>
      </c>
      <c r="B23" s="328">
        <f>'4V 4_1 EPP.3'!B23+'4V 4_1 EPP.6'!B23+'4V 4_1 EPP.9'!B23</f>
        <v>4238</v>
      </c>
      <c r="C23" s="329">
        <f>'4V 4_1 EPP.3'!C23+'4V 4_1 EPP.6'!C23+'4V 4_1 EPP.9'!C23</f>
        <v>2970</v>
      </c>
      <c r="D23" s="231">
        <f>'4V 4_1 EPP.3'!D23+'4V 4_1 EPP.6'!D23+'4V 4_1 EPP.9'!D23</f>
        <v>1</v>
      </c>
      <c r="E23" s="234">
        <f>'4V 4_1 EPP.3'!E23+'4V 4_1 EPP.6'!E23+'4V 4_1 EPP.9'!E23</f>
        <v>1</v>
      </c>
    </row>
    <row r="24" spans="1:5" x14ac:dyDescent="0.25">
      <c r="A24" s="676" t="s">
        <v>90</v>
      </c>
      <c r="B24" s="326">
        <f>'4V 4_1 EPP.3'!B24+'4V 4_1 EPP.6'!B24+'4V 4_1 EPP.9'!B24</f>
        <v>5364</v>
      </c>
      <c r="C24" s="327">
        <f>'4V 4_1 EPP.3'!C24+'4V 4_1 EPP.6'!C24+'4V 4_1 EPP.9'!C24</f>
        <v>4866</v>
      </c>
      <c r="D24" s="235">
        <f>'4V 4_1 EPP.3'!D24+'4V 4_1 EPP.6'!D24+'4V 4_1 EPP.9'!D24</f>
        <v>0</v>
      </c>
      <c r="E24" s="238">
        <f>'4V 4_1 EPP.3'!E24+'4V 4_1 EPP.6'!E24+'4V 4_1 EPP.9'!E24</f>
        <v>1</v>
      </c>
    </row>
    <row r="25" spans="1:5" x14ac:dyDescent="0.25">
      <c r="A25" s="91" t="s">
        <v>91</v>
      </c>
      <c r="B25" s="328">
        <f>'4V 4_1 EPP.3'!B25+'4V 4_1 EPP.6'!B25+'4V 4_1 EPP.9'!B25</f>
        <v>7195</v>
      </c>
      <c r="C25" s="329">
        <f>'4V 4_1 EPP.3'!C25+'4V 4_1 EPP.6'!C25+'4V 4_1 EPP.9'!C25</f>
        <v>7207</v>
      </c>
      <c r="D25" s="231">
        <f>'4V 4_1 EPP.3'!D25+'4V 4_1 EPP.6'!D25+'4V 4_1 EPP.9'!D25</f>
        <v>0</v>
      </c>
      <c r="E25" s="234">
        <f>'4V 4_1 EPP.3'!E25+'4V 4_1 EPP.6'!E25+'4V 4_1 EPP.9'!E25</f>
        <v>0</v>
      </c>
    </row>
    <row r="26" spans="1:5" x14ac:dyDescent="0.25">
      <c r="A26" s="676" t="s">
        <v>92</v>
      </c>
      <c r="B26" s="326">
        <f>'4V 4_1 EPP.3'!B26+'4V 4_1 EPP.6'!B26+'4V 4_1 EPP.9'!B26</f>
        <v>9423</v>
      </c>
      <c r="C26" s="327">
        <f>'4V 4_1 EPP.3'!C26+'4V 4_1 EPP.6'!C26+'4V 4_1 EPP.9'!C26</f>
        <v>11076</v>
      </c>
      <c r="D26" s="235">
        <f>'4V 4_1 EPP.3'!D26+'4V 4_1 EPP.6'!D26+'4V 4_1 EPP.9'!D26</f>
        <v>0</v>
      </c>
      <c r="E26" s="238">
        <f>'4V 4_1 EPP.3'!E26+'4V 4_1 EPP.6'!E26+'4V 4_1 EPP.9'!E26</f>
        <v>1</v>
      </c>
    </row>
    <row r="27" spans="1:5" x14ac:dyDescent="0.25">
      <c r="A27" s="91" t="s">
        <v>93</v>
      </c>
      <c r="B27" s="328">
        <f>'4V 4_1 EPP.3'!B27+'4V 4_1 EPP.6'!B27+'4V 4_1 EPP.9'!B27</f>
        <v>12050</v>
      </c>
      <c r="C27" s="329">
        <f>'4V 4_1 EPP.3'!C27+'4V 4_1 EPP.6'!C27+'4V 4_1 EPP.9'!C27</f>
        <v>16000</v>
      </c>
      <c r="D27" s="231">
        <f>'4V 4_1 EPP.3'!D27+'4V 4_1 EPP.6'!D27+'4V 4_1 EPP.9'!D27</f>
        <v>2</v>
      </c>
      <c r="E27" s="234">
        <f>'4V 4_1 EPP.3'!E27+'4V 4_1 EPP.6'!E27+'4V 4_1 EPP.9'!E27</f>
        <v>0</v>
      </c>
    </row>
    <row r="28" spans="1:5" x14ac:dyDescent="0.25">
      <c r="A28" s="676" t="s">
        <v>94</v>
      </c>
      <c r="B28" s="326">
        <f>'4V 4_1 EPP.3'!B28+'4V 4_1 EPP.6'!B28+'4V 4_1 EPP.9'!B28</f>
        <v>14824</v>
      </c>
      <c r="C28" s="327">
        <f>'4V 4_1 EPP.3'!C28+'4V 4_1 EPP.6'!C28+'4V 4_1 EPP.9'!C28</f>
        <v>20594</v>
      </c>
      <c r="D28" s="235">
        <f>'4V 4_1 EPP.3'!D28+'4V 4_1 EPP.6'!D28+'4V 4_1 EPP.9'!D28</f>
        <v>1</v>
      </c>
      <c r="E28" s="238">
        <f>'4V 4_1 EPP.3'!E28+'4V 4_1 EPP.6'!E28+'4V 4_1 EPP.9'!E28</f>
        <v>0</v>
      </c>
    </row>
    <row r="29" spans="1:5" x14ac:dyDescent="0.25">
      <c r="A29" s="91" t="s">
        <v>95</v>
      </c>
      <c r="B29" s="328">
        <f>'4V 4_1 EPP.3'!B29+'4V 4_1 EPP.6'!B29+'4V 4_1 EPP.9'!B29</f>
        <v>16874</v>
      </c>
      <c r="C29" s="329">
        <f>'4V 4_1 EPP.3'!C29+'4V 4_1 EPP.6'!C29+'4V 4_1 EPP.9'!C29</f>
        <v>24152</v>
      </c>
      <c r="D29" s="231">
        <f>'4V 4_1 EPP.3'!D29+'4V 4_1 EPP.6'!D29+'4V 4_1 EPP.9'!D29</f>
        <v>0</v>
      </c>
      <c r="E29" s="234">
        <f>'4V 4_1 EPP.3'!E29+'4V 4_1 EPP.6'!E29+'4V 4_1 EPP.9'!E29</f>
        <v>0</v>
      </c>
    </row>
    <row r="30" spans="1:5" x14ac:dyDescent="0.25">
      <c r="A30" s="676" t="s">
        <v>96</v>
      </c>
      <c r="B30" s="326">
        <f>'4V 4_1 EPP.3'!B30+'4V 4_1 EPP.6'!B30+'4V 4_1 EPP.9'!B30</f>
        <v>19043</v>
      </c>
      <c r="C30" s="327">
        <f>'4V 4_1 EPP.3'!C30+'4V 4_1 EPP.6'!C30+'4V 4_1 EPP.9'!C30</f>
        <v>27132</v>
      </c>
      <c r="D30" s="235">
        <f>'4V 4_1 EPP.3'!D30+'4V 4_1 EPP.6'!D30+'4V 4_1 EPP.9'!D30</f>
        <v>4</v>
      </c>
      <c r="E30" s="238">
        <f>'4V 4_1 EPP.3'!E30+'4V 4_1 EPP.6'!E30+'4V 4_1 EPP.9'!E30</f>
        <v>1</v>
      </c>
    </row>
    <row r="31" spans="1:5" x14ac:dyDescent="0.25">
      <c r="A31" s="91" t="s">
        <v>97</v>
      </c>
      <c r="B31" s="328">
        <f>'4V 4_1 EPP.3'!B31+'4V 4_1 EPP.6'!B31+'4V 4_1 EPP.9'!B31</f>
        <v>21885</v>
      </c>
      <c r="C31" s="329">
        <f>'4V 4_1 EPP.3'!C31+'4V 4_1 EPP.6'!C31+'4V 4_1 EPP.9'!C31</f>
        <v>31473</v>
      </c>
      <c r="D31" s="231">
        <f>'4V 4_1 EPP.3'!D31+'4V 4_1 EPP.6'!D31+'4V 4_1 EPP.9'!D31</f>
        <v>3</v>
      </c>
      <c r="E31" s="234">
        <f>'4V 4_1 EPP.3'!E31+'4V 4_1 EPP.6'!E31+'4V 4_1 EPP.9'!E31</f>
        <v>1</v>
      </c>
    </row>
    <row r="32" spans="1:5" x14ac:dyDescent="0.25">
      <c r="A32" s="676" t="s">
        <v>98</v>
      </c>
      <c r="B32" s="326">
        <f>'4V 4_1 EPP.3'!B32+'4V 4_1 EPP.6'!B32+'4V 4_1 EPP.9'!B32</f>
        <v>24116</v>
      </c>
      <c r="C32" s="327">
        <f>'4V 4_1 EPP.3'!C32+'4V 4_1 EPP.6'!C32+'4V 4_1 EPP.9'!C32</f>
        <v>35517</v>
      </c>
      <c r="D32" s="235">
        <f>'4V 4_1 EPP.3'!D32+'4V 4_1 EPP.6'!D32+'4V 4_1 EPP.9'!D32</f>
        <v>1</v>
      </c>
      <c r="E32" s="238">
        <f>'4V 4_1 EPP.3'!E32+'4V 4_1 EPP.6'!E32+'4V 4_1 EPP.9'!E32</f>
        <v>3</v>
      </c>
    </row>
    <row r="33" spans="1:5" x14ac:dyDescent="0.25">
      <c r="A33" s="91" t="s">
        <v>99</v>
      </c>
      <c r="B33" s="328">
        <f>'4V 4_1 EPP.3'!B33+'4V 4_1 EPP.6'!B33+'4V 4_1 EPP.9'!B33</f>
        <v>26588</v>
      </c>
      <c r="C33" s="329">
        <f>'4V 4_1 EPP.3'!C33+'4V 4_1 EPP.6'!C33+'4V 4_1 EPP.9'!C33</f>
        <v>39123</v>
      </c>
      <c r="D33" s="231">
        <f>'4V 4_1 EPP.3'!D33+'4V 4_1 EPP.6'!D33+'4V 4_1 EPP.9'!D33</f>
        <v>7</v>
      </c>
      <c r="E33" s="234">
        <f>'4V 4_1 EPP.3'!E33+'4V 4_1 EPP.6'!E33+'4V 4_1 EPP.9'!E33</f>
        <v>4</v>
      </c>
    </row>
    <row r="34" spans="1:5" x14ac:dyDescent="0.25">
      <c r="A34" s="676" t="s">
        <v>100</v>
      </c>
      <c r="B34" s="326">
        <f>'4V 4_1 EPP.3'!B34+'4V 4_1 EPP.6'!B34+'4V 4_1 EPP.9'!B34</f>
        <v>28721</v>
      </c>
      <c r="C34" s="327">
        <f>'4V 4_1 EPP.3'!C34+'4V 4_1 EPP.6'!C34+'4V 4_1 EPP.9'!C34</f>
        <v>42072</v>
      </c>
      <c r="D34" s="235">
        <f>'4V 4_1 EPP.3'!D34+'4V 4_1 EPP.6'!D34+'4V 4_1 EPP.9'!D34</f>
        <v>12</v>
      </c>
      <c r="E34" s="238">
        <f>'4V 4_1 EPP.3'!E34+'4V 4_1 EPP.6'!E34+'4V 4_1 EPP.9'!E34</f>
        <v>1</v>
      </c>
    </row>
    <row r="35" spans="1:5" x14ac:dyDescent="0.25">
      <c r="A35" s="91" t="s">
        <v>101</v>
      </c>
      <c r="B35" s="328">
        <f>'4V 4_1 EPP.3'!B35+'4V 4_1 EPP.6'!B35+'4V 4_1 EPP.9'!B35</f>
        <v>31848</v>
      </c>
      <c r="C35" s="329">
        <f>'4V 4_1 EPP.3'!C35+'4V 4_1 EPP.6'!C35+'4V 4_1 EPP.9'!C35</f>
        <v>45127</v>
      </c>
      <c r="D35" s="231">
        <f>'4V 4_1 EPP.3'!D35+'4V 4_1 EPP.6'!D35+'4V 4_1 EPP.9'!D35</f>
        <v>3</v>
      </c>
      <c r="E35" s="234">
        <f>'4V 4_1 EPP.3'!E35+'4V 4_1 EPP.6'!E35+'4V 4_1 EPP.9'!E35</f>
        <v>2</v>
      </c>
    </row>
    <row r="36" spans="1:5" x14ac:dyDescent="0.25">
      <c r="A36" s="676" t="s">
        <v>102</v>
      </c>
      <c r="B36" s="326">
        <f>'4V 4_1 EPP.3'!B36+'4V 4_1 EPP.6'!B36+'4V 4_1 EPP.9'!B36</f>
        <v>33692</v>
      </c>
      <c r="C36" s="327">
        <f>'4V 4_1 EPP.3'!C36+'4V 4_1 EPP.6'!C36+'4V 4_1 EPP.9'!C36</f>
        <v>48292</v>
      </c>
      <c r="D36" s="235">
        <f>'4V 4_1 EPP.3'!D36+'4V 4_1 EPP.6'!D36+'4V 4_1 EPP.9'!D36</f>
        <v>4</v>
      </c>
      <c r="E36" s="238">
        <f>'4V 4_1 EPP.3'!E36+'4V 4_1 EPP.6'!E36+'4V 4_1 EPP.9'!E36</f>
        <v>4</v>
      </c>
    </row>
    <row r="37" spans="1:5" x14ac:dyDescent="0.25">
      <c r="A37" s="91" t="s">
        <v>103</v>
      </c>
      <c r="B37" s="328">
        <f>'4V 4_1 EPP.3'!B37+'4V 4_1 EPP.6'!B37+'4V 4_1 EPP.9'!B37</f>
        <v>35929</v>
      </c>
      <c r="C37" s="329">
        <f>'4V 4_1 EPP.3'!C37+'4V 4_1 EPP.6'!C37+'4V 4_1 EPP.9'!C37</f>
        <v>51044</v>
      </c>
      <c r="D37" s="231">
        <f>'4V 4_1 EPP.3'!D37+'4V 4_1 EPP.6'!D37+'4V 4_1 EPP.9'!D37</f>
        <v>6</v>
      </c>
      <c r="E37" s="234">
        <f>'4V 4_1 EPP.3'!E37+'4V 4_1 EPP.6'!E37+'4V 4_1 EPP.9'!E37</f>
        <v>4</v>
      </c>
    </row>
    <row r="38" spans="1:5" x14ac:dyDescent="0.25">
      <c r="A38" s="676" t="s">
        <v>104</v>
      </c>
      <c r="B38" s="326">
        <f>'4V 4_1 EPP.3'!B38+'4V 4_1 EPP.6'!B38+'4V 4_1 EPP.9'!B38</f>
        <v>37832</v>
      </c>
      <c r="C38" s="327">
        <f>'4V 4_1 EPP.3'!C38+'4V 4_1 EPP.6'!C38+'4V 4_1 EPP.9'!C38</f>
        <v>52786</v>
      </c>
      <c r="D38" s="235">
        <f>'4V 4_1 EPP.3'!D38+'4V 4_1 EPP.6'!D38+'4V 4_1 EPP.9'!D38</f>
        <v>11</v>
      </c>
      <c r="E38" s="238">
        <f>'4V 4_1 EPP.3'!E38+'4V 4_1 EPP.6'!E38+'4V 4_1 EPP.9'!E38</f>
        <v>6</v>
      </c>
    </row>
    <row r="39" spans="1:5" x14ac:dyDescent="0.25">
      <c r="A39" s="91" t="s">
        <v>105</v>
      </c>
      <c r="B39" s="328">
        <f>'4V 4_1 EPP.3'!B39+'4V 4_1 EPP.6'!B39+'4V 4_1 EPP.9'!B39</f>
        <v>38649</v>
      </c>
      <c r="C39" s="329">
        <f>'4V 4_1 EPP.3'!C39+'4V 4_1 EPP.6'!C39+'4V 4_1 EPP.9'!C39</f>
        <v>53155</v>
      </c>
      <c r="D39" s="231">
        <f>'4V 4_1 EPP.3'!D39+'4V 4_1 EPP.6'!D39+'4V 4_1 EPP.9'!D39</f>
        <v>18</v>
      </c>
      <c r="E39" s="234">
        <f>'4V 4_1 EPP.3'!E39+'4V 4_1 EPP.6'!E39+'4V 4_1 EPP.9'!E39</f>
        <v>8</v>
      </c>
    </row>
    <row r="40" spans="1:5" x14ac:dyDescent="0.25">
      <c r="A40" s="676" t="s">
        <v>106</v>
      </c>
      <c r="B40" s="326">
        <f>'4V 4_1 EPP.3'!B40+'4V 4_1 EPP.6'!B40+'4V 4_1 EPP.9'!B40</f>
        <v>38905</v>
      </c>
      <c r="C40" s="327">
        <f>'4V 4_1 EPP.3'!C40+'4V 4_1 EPP.6'!C40+'4V 4_1 EPP.9'!C40</f>
        <v>53012</v>
      </c>
      <c r="D40" s="235">
        <f>'4V 4_1 EPP.3'!D40+'4V 4_1 EPP.6'!D40+'4V 4_1 EPP.9'!D40</f>
        <v>12</v>
      </c>
      <c r="E40" s="238">
        <f>'4V 4_1 EPP.3'!E40+'4V 4_1 EPP.6'!E40+'4V 4_1 EPP.9'!E40</f>
        <v>6</v>
      </c>
    </row>
    <row r="41" spans="1:5" x14ac:dyDescent="0.25">
      <c r="A41" s="91" t="s">
        <v>107</v>
      </c>
      <c r="B41" s="328">
        <f>'4V 4_1 EPP.3'!B41+'4V 4_1 EPP.6'!B41+'4V 4_1 EPP.9'!B41</f>
        <v>40257</v>
      </c>
      <c r="C41" s="329">
        <f>'4V 4_1 EPP.3'!C41+'4V 4_1 EPP.6'!C41+'4V 4_1 EPP.9'!C41</f>
        <v>54429</v>
      </c>
      <c r="D41" s="231">
        <f>'4V 4_1 EPP.3'!D41+'4V 4_1 EPP.6'!D41+'4V 4_1 EPP.9'!D41</f>
        <v>20</v>
      </c>
      <c r="E41" s="234">
        <f>'4V 4_1 EPP.3'!E41+'4V 4_1 EPP.6'!E41+'4V 4_1 EPP.9'!E41</f>
        <v>7</v>
      </c>
    </row>
    <row r="42" spans="1:5" x14ac:dyDescent="0.25">
      <c r="A42" s="676">
        <v>41</v>
      </c>
      <c r="B42" s="326">
        <f>'4V 4_1 EPP.3'!B42+'4V 4_1 EPP.6'!B42+'4V 4_1 EPP.9'!B42</f>
        <v>39760</v>
      </c>
      <c r="C42" s="327">
        <f>'4V 4_1 EPP.3'!C42+'4V 4_1 EPP.6'!C42+'4V 4_1 EPP.9'!C42</f>
        <v>52233</v>
      </c>
      <c r="D42" s="235">
        <f>'4V 4_1 EPP.3'!D42+'4V 4_1 EPP.6'!D42+'4V 4_1 EPP.9'!D42</f>
        <v>25</v>
      </c>
      <c r="E42" s="238">
        <f>'4V 4_1 EPP.3'!E42+'4V 4_1 EPP.6'!E42+'4V 4_1 EPP.9'!E42</f>
        <v>10</v>
      </c>
    </row>
    <row r="43" spans="1:5" x14ac:dyDescent="0.25">
      <c r="A43" s="91" t="s">
        <v>108</v>
      </c>
      <c r="B43" s="328">
        <f>'4V 4_1 EPP.3'!B43+'4V 4_1 EPP.6'!B43+'4V 4_1 EPP.9'!B43</f>
        <v>40171</v>
      </c>
      <c r="C43" s="329">
        <f>'4V 4_1 EPP.3'!C43+'4V 4_1 EPP.6'!C43+'4V 4_1 EPP.9'!C43</f>
        <v>52463</v>
      </c>
      <c r="D43" s="231">
        <f>'4V 4_1 EPP.3'!D43+'4V 4_1 EPP.6'!D43+'4V 4_1 EPP.9'!D43</f>
        <v>21</v>
      </c>
      <c r="E43" s="234">
        <f>'4V 4_1 EPP.3'!E43+'4V 4_1 EPP.6'!E43+'4V 4_1 EPP.9'!E43</f>
        <v>9</v>
      </c>
    </row>
    <row r="44" spans="1:5" x14ac:dyDescent="0.25">
      <c r="A44" s="676" t="s">
        <v>109</v>
      </c>
      <c r="B44" s="326">
        <f>'4V 4_1 EPP.3'!B44+'4V 4_1 EPP.6'!B44+'4V 4_1 EPP.9'!B44</f>
        <v>40786</v>
      </c>
      <c r="C44" s="327">
        <f>'4V 4_1 EPP.3'!C44+'4V 4_1 EPP.6'!C44+'4V 4_1 EPP.9'!C44</f>
        <v>52279</v>
      </c>
      <c r="D44" s="235">
        <f>'4V 4_1 EPP.3'!D44+'4V 4_1 EPP.6'!D44+'4V 4_1 EPP.9'!D44</f>
        <v>29</v>
      </c>
      <c r="E44" s="238">
        <f>'4V 4_1 EPP.3'!E44+'4V 4_1 EPP.6'!E44+'4V 4_1 EPP.9'!E44</f>
        <v>13</v>
      </c>
    </row>
    <row r="45" spans="1:5" x14ac:dyDescent="0.25">
      <c r="A45" s="91" t="s">
        <v>110</v>
      </c>
      <c r="B45" s="328">
        <f>'4V 4_1 EPP.3'!B45+'4V 4_1 EPP.6'!B45+'4V 4_1 EPP.9'!B45</f>
        <v>40517</v>
      </c>
      <c r="C45" s="329">
        <f>'4V 4_1 EPP.3'!C45+'4V 4_1 EPP.6'!C45+'4V 4_1 EPP.9'!C45</f>
        <v>51849</v>
      </c>
      <c r="D45" s="231">
        <f>'4V 4_1 EPP.3'!D45+'4V 4_1 EPP.6'!D45+'4V 4_1 EPP.9'!D45</f>
        <v>27</v>
      </c>
      <c r="E45" s="234">
        <f>'4V 4_1 EPP.3'!E45+'4V 4_1 EPP.6'!E45+'4V 4_1 EPP.9'!E45</f>
        <v>13</v>
      </c>
    </row>
    <row r="46" spans="1:5" x14ac:dyDescent="0.25">
      <c r="A46" s="676" t="s">
        <v>111</v>
      </c>
      <c r="B46" s="326">
        <f>'4V 4_1 EPP.3'!B46+'4V 4_1 EPP.6'!B46+'4V 4_1 EPP.9'!B46</f>
        <v>41405</v>
      </c>
      <c r="C46" s="327">
        <f>'4V 4_1 EPP.3'!C46+'4V 4_1 EPP.6'!C46+'4V 4_1 EPP.9'!C46</f>
        <v>52474</v>
      </c>
      <c r="D46" s="235">
        <f>'4V 4_1 EPP.3'!D46+'4V 4_1 EPP.6'!D46+'4V 4_1 EPP.9'!D46</f>
        <v>27</v>
      </c>
      <c r="E46" s="238">
        <f>'4V 4_1 EPP.3'!E46+'4V 4_1 EPP.6'!E46+'4V 4_1 EPP.9'!E46</f>
        <v>23</v>
      </c>
    </row>
    <row r="47" spans="1:5" x14ac:dyDescent="0.25">
      <c r="A47" s="91" t="s">
        <v>112</v>
      </c>
      <c r="B47" s="328">
        <f>'4V 4_1 EPP.3'!B47+'4V 4_1 EPP.6'!B47+'4V 4_1 EPP.9'!B47</f>
        <v>42240</v>
      </c>
      <c r="C47" s="329">
        <f>'4V 4_1 EPP.3'!C47+'4V 4_1 EPP.6'!C47+'4V 4_1 EPP.9'!C47</f>
        <v>53999</v>
      </c>
      <c r="D47" s="231">
        <f>'4V 4_1 EPP.3'!D47+'4V 4_1 EPP.6'!D47+'4V 4_1 EPP.9'!D47</f>
        <v>38</v>
      </c>
      <c r="E47" s="234">
        <f>'4V 4_1 EPP.3'!E47+'4V 4_1 EPP.6'!E47+'4V 4_1 EPP.9'!E47</f>
        <v>18</v>
      </c>
    </row>
    <row r="48" spans="1:5" x14ac:dyDescent="0.25">
      <c r="A48" s="676" t="s">
        <v>113</v>
      </c>
      <c r="B48" s="326">
        <f>'4V 4_1 EPP.3'!B48+'4V 4_1 EPP.6'!B48+'4V 4_1 EPP.9'!B48</f>
        <v>41666</v>
      </c>
      <c r="C48" s="327">
        <f>'4V 4_1 EPP.3'!C48+'4V 4_1 EPP.6'!C48+'4V 4_1 EPP.9'!C48</f>
        <v>53108</v>
      </c>
      <c r="D48" s="235">
        <f>'4V 4_1 EPP.3'!D48+'4V 4_1 EPP.6'!D48+'4V 4_1 EPP.9'!D48</f>
        <v>22</v>
      </c>
      <c r="E48" s="238">
        <f>'4V 4_1 EPP.3'!E48+'4V 4_1 EPP.6'!E48+'4V 4_1 EPP.9'!E48</f>
        <v>14</v>
      </c>
    </row>
    <row r="49" spans="1:5" x14ac:dyDescent="0.25">
      <c r="A49" s="91" t="s">
        <v>114</v>
      </c>
      <c r="B49" s="328">
        <f>'4V 4_1 EPP.3'!B49+'4V 4_1 EPP.6'!B49+'4V 4_1 EPP.9'!B49</f>
        <v>40129</v>
      </c>
      <c r="C49" s="329">
        <f>'4V 4_1 EPP.3'!C49+'4V 4_1 EPP.6'!C49+'4V 4_1 EPP.9'!C49</f>
        <v>52723</v>
      </c>
      <c r="D49" s="231">
        <f>'4V 4_1 EPP.3'!D49+'4V 4_1 EPP.6'!D49+'4V 4_1 EPP.9'!D49</f>
        <v>49</v>
      </c>
      <c r="E49" s="234">
        <f>'4V 4_1 EPP.3'!E49+'4V 4_1 EPP.6'!E49+'4V 4_1 EPP.9'!E49</f>
        <v>13</v>
      </c>
    </row>
    <row r="50" spans="1:5" x14ac:dyDescent="0.25">
      <c r="A50" s="676" t="s">
        <v>115</v>
      </c>
      <c r="B50" s="326">
        <f>'4V 4_1 EPP.3'!B50+'4V 4_1 EPP.6'!B50+'4V 4_1 EPP.9'!B50</f>
        <v>39128</v>
      </c>
      <c r="C50" s="327">
        <f>'4V 4_1 EPP.3'!C50+'4V 4_1 EPP.6'!C50+'4V 4_1 EPP.9'!C50</f>
        <v>51302</v>
      </c>
      <c r="D50" s="235">
        <f>'4V 4_1 EPP.3'!D50+'4V 4_1 EPP.6'!D50+'4V 4_1 EPP.9'!D50</f>
        <v>43</v>
      </c>
      <c r="E50" s="238">
        <f>'4V 4_1 EPP.3'!E50+'4V 4_1 EPP.6'!E50+'4V 4_1 EPP.9'!E50</f>
        <v>18</v>
      </c>
    </row>
    <row r="51" spans="1:5" x14ac:dyDescent="0.25">
      <c r="A51" s="91" t="s">
        <v>116</v>
      </c>
      <c r="B51" s="328">
        <f>'4V 4_1 EPP.3'!B51+'4V 4_1 EPP.6'!B51+'4V 4_1 EPP.9'!B51</f>
        <v>38386</v>
      </c>
      <c r="C51" s="329">
        <f>'4V 4_1 EPP.3'!C51+'4V 4_1 EPP.6'!C51+'4V 4_1 EPP.9'!C51</f>
        <v>50117</v>
      </c>
      <c r="D51" s="231">
        <f>'4V 4_1 EPP.3'!D51+'4V 4_1 EPP.6'!D51+'4V 4_1 EPP.9'!D51</f>
        <v>34</v>
      </c>
      <c r="E51" s="234">
        <f>'4V 4_1 EPP.3'!E51+'4V 4_1 EPP.6'!E51+'4V 4_1 EPP.9'!E51</f>
        <v>20</v>
      </c>
    </row>
    <row r="52" spans="1:5" x14ac:dyDescent="0.25">
      <c r="A52" s="676" t="s">
        <v>117</v>
      </c>
      <c r="B52" s="326">
        <f>'4V 4_1 EPP.3'!B52+'4V 4_1 EPP.6'!B52+'4V 4_1 EPP.9'!B52</f>
        <v>35575</v>
      </c>
      <c r="C52" s="327">
        <f>'4V 4_1 EPP.3'!C52+'4V 4_1 EPP.6'!C52+'4V 4_1 EPP.9'!C52</f>
        <v>48781</v>
      </c>
      <c r="D52" s="235">
        <f>'4V 4_1 EPP.3'!D52+'4V 4_1 EPP.6'!D52+'4V 4_1 EPP.9'!D52</f>
        <v>33</v>
      </c>
      <c r="E52" s="238">
        <f>'4V 4_1 EPP.3'!E52+'4V 4_1 EPP.6'!E52+'4V 4_1 EPP.9'!E52</f>
        <v>20</v>
      </c>
    </row>
    <row r="53" spans="1:5" x14ac:dyDescent="0.25">
      <c r="A53" s="91" t="s">
        <v>118</v>
      </c>
      <c r="B53" s="328">
        <f>'4V 4_1 EPP.3'!B53+'4V 4_1 EPP.6'!B53+'4V 4_1 EPP.9'!B53</f>
        <v>34091</v>
      </c>
      <c r="C53" s="329">
        <f>'4V 4_1 EPP.3'!C53+'4V 4_1 EPP.6'!C53+'4V 4_1 EPP.9'!C53</f>
        <v>49786</v>
      </c>
      <c r="D53" s="231">
        <f>'4V 4_1 EPP.3'!D53+'4V 4_1 EPP.6'!D53+'4V 4_1 EPP.9'!D53</f>
        <v>45</v>
      </c>
      <c r="E53" s="234">
        <f>'4V 4_1 EPP.3'!E53+'4V 4_1 EPP.6'!E53+'4V 4_1 EPP.9'!E53</f>
        <v>18</v>
      </c>
    </row>
    <row r="54" spans="1:5" x14ac:dyDescent="0.25">
      <c r="A54" s="676" t="s">
        <v>119</v>
      </c>
      <c r="B54" s="326">
        <f>'4V 4_1 EPP.3'!B54+'4V 4_1 EPP.6'!B54+'4V 4_1 EPP.9'!B54</f>
        <v>32811</v>
      </c>
      <c r="C54" s="327">
        <f>'4V 4_1 EPP.3'!C54+'4V 4_1 EPP.6'!C54+'4V 4_1 EPP.9'!C54</f>
        <v>50773</v>
      </c>
      <c r="D54" s="235">
        <f>'4V 4_1 EPP.3'!D54+'4V 4_1 EPP.6'!D54+'4V 4_1 EPP.9'!D54</f>
        <v>32</v>
      </c>
      <c r="E54" s="238">
        <f>'4V 4_1 EPP.3'!E54+'4V 4_1 EPP.6'!E54+'4V 4_1 EPP.9'!E54</f>
        <v>21</v>
      </c>
    </row>
    <row r="55" spans="1:5" x14ac:dyDescent="0.25">
      <c r="A55" s="91" t="s">
        <v>120</v>
      </c>
      <c r="B55" s="328">
        <f>'4V 4_1 EPP.3'!B55+'4V 4_1 EPP.6'!B55+'4V 4_1 EPP.9'!B55</f>
        <v>32624</v>
      </c>
      <c r="C55" s="329">
        <f>'4V 4_1 EPP.3'!C55+'4V 4_1 EPP.6'!C55+'4V 4_1 EPP.9'!C55</f>
        <v>45374</v>
      </c>
      <c r="D55" s="231">
        <f>'4V 4_1 EPP.3'!D55+'4V 4_1 EPP.6'!D55+'4V 4_1 EPP.9'!D55</f>
        <v>26</v>
      </c>
      <c r="E55" s="234">
        <f>'4V 4_1 EPP.3'!E55+'4V 4_1 EPP.6'!E55+'4V 4_1 EPP.9'!E55</f>
        <v>22</v>
      </c>
    </row>
    <row r="56" spans="1:5" x14ac:dyDescent="0.25">
      <c r="A56" s="676" t="s">
        <v>121</v>
      </c>
      <c r="B56" s="326">
        <f>'4V 4_1 EPP.3'!B56+'4V 4_1 EPP.6'!B56+'4V 4_1 EPP.9'!B56</f>
        <v>32194</v>
      </c>
      <c r="C56" s="327">
        <f>'4V 4_1 EPP.3'!C56+'4V 4_1 EPP.6'!C56+'4V 4_1 EPP.9'!C56</f>
        <v>40782</v>
      </c>
      <c r="D56" s="235">
        <f>'4V 4_1 EPP.3'!D56+'4V 4_1 EPP.6'!D56+'4V 4_1 EPP.9'!D56</f>
        <v>35</v>
      </c>
      <c r="E56" s="238">
        <f>'4V 4_1 EPP.3'!E56+'4V 4_1 EPP.6'!E56+'4V 4_1 EPP.9'!E56</f>
        <v>12</v>
      </c>
    </row>
    <row r="57" spans="1:5" x14ac:dyDescent="0.25">
      <c r="A57" s="91" t="s">
        <v>122</v>
      </c>
      <c r="B57" s="328">
        <f>'4V 4_1 EPP.3'!B57+'4V 4_1 EPP.6'!B57+'4V 4_1 EPP.9'!B57</f>
        <v>28848</v>
      </c>
      <c r="C57" s="329">
        <f>'4V 4_1 EPP.3'!C57+'4V 4_1 EPP.6'!C57+'4V 4_1 EPP.9'!C57</f>
        <v>37648</v>
      </c>
      <c r="D57" s="231">
        <f>'4V 4_1 EPP.3'!D57+'4V 4_1 EPP.6'!D57+'4V 4_1 EPP.9'!D57</f>
        <v>30</v>
      </c>
      <c r="E57" s="234">
        <f>'4V 4_1 EPP.3'!E57+'4V 4_1 EPP.6'!E57+'4V 4_1 EPP.9'!E57</f>
        <v>12</v>
      </c>
    </row>
    <row r="58" spans="1:5" x14ac:dyDescent="0.25">
      <c r="A58" s="676" t="s">
        <v>123</v>
      </c>
      <c r="B58" s="326">
        <f>'4V 4_1 EPP.3'!B58+'4V 4_1 EPP.6'!B58+'4V 4_1 EPP.9'!B58</f>
        <v>25017</v>
      </c>
      <c r="C58" s="327">
        <f>'4V 4_1 EPP.3'!C58+'4V 4_1 EPP.6'!C58+'4V 4_1 EPP.9'!C58</f>
        <v>34005</v>
      </c>
      <c r="D58" s="235">
        <f>'4V 4_1 EPP.3'!D58+'4V 4_1 EPP.6'!D58+'4V 4_1 EPP.9'!D58</f>
        <v>31</v>
      </c>
      <c r="E58" s="238">
        <f>'4V 4_1 EPP.3'!E58+'4V 4_1 EPP.6'!E58+'4V 4_1 EPP.9'!E58</f>
        <v>14</v>
      </c>
    </row>
    <row r="59" spans="1:5" x14ac:dyDescent="0.25">
      <c r="A59" s="91" t="s">
        <v>124</v>
      </c>
      <c r="B59" s="328">
        <f>'4V 4_1 EPP.3'!B59+'4V 4_1 EPP.6'!B59+'4V 4_1 EPP.9'!B59</f>
        <v>21918</v>
      </c>
      <c r="C59" s="329">
        <f>'4V 4_1 EPP.3'!C59+'4V 4_1 EPP.6'!C59+'4V 4_1 EPP.9'!C59</f>
        <v>30511</v>
      </c>
      <c r="D59" s="231">
        <f>'4V 4_1 EPP.3'!D59+'4V 4_1 EPP.6'!D59+'4V 4_1 EPP.9'!D59</f>
        <v>21</v>
      </c>
      <c r="E59" s="234">
        <f>'4V 4_1 EPP.3'!E59+'4V 4_1 EPP.6'!E59+'4V 4_1 EPP.9'!E59</f>
        <v>16</v>
      </c>
    </row>
    <row r="60" spans="1:5" x14ac:dyDescent="0.25">
      <c r="A60" s="676" t="s">
        <v>125</v>
      </c>
      <c r="B60" s="326">
        <f>'4V 4_1 EPP.3'!B60+'4V 4_1 EPP.6'!B60+'4V 4_1 EPP.9'!B60</f>
        <v>19008</v>
      </c>
      <c r="C60" s="327">
        <f>'4V 4_1 EPP.3'!C60+'4V 4_1 EPP.6'!C60+'4V 4_1 EPP.9'!C60</f>
        <v>26434</v>
      </c>
      <c r="D60" s="235">
        <f>'4V 4_1 EPP.3'!D60+'4V 4_1 EPP.6'!D60+'4V 4_1 EPP.9'!D60</f>
        <v>28</v>
      </c>
      <c r="E60" s="238">
        <f>'4V 4_1 EPP.3'!E60+'4V 4_1 EPP.6'!E60+'4V 4_1 EPP.9'!E60</f>
        <v>14</v>
      </c>
    </row>
    <row r="61" spans="1:5" x14ac:dyDescent="0.25">
      <c r="A61" s="91" t="s">
        <v>126</v>
      </c>
      <c r="B61" s="328">
        <f>'4V 4_1 EPP.3'!B61+'4V 4_1 EPP.6'!B61+'4V 4_1 EPP.9'!B61</f>
        <v>11827</v>
      </c>
      <c r="C61" s="329">
        <f>'4V 4_1 EPP.3'!C61+'4V 4_1 EPP.6'!C61+'4V 4_1 EPP.9'!C61</f>
        <v>14774</v>
      </c>
      <c r="D61" s="231">
        <f>'4V 4_1 EPP.3'!D61+'4V 4_1 EPP.6'!D61+'4V 4_1 EPP.9'!D61</f>
        <v>39</v>
      </c>
      <c r="E61" s="234">
        <f>'4V 4_1 EPP.3'!E61+'4V 4_1 EPP.6'!E61+'4V 4_1 EPP.9'!E61</f>
        <v>12</v>
      </c>
    </row>
    <row r="62" spans="1:5" x14ac:dyDescent="0.25">
      <c r="A62" s="676" t="s">
        <v>127</v>
      </c>
      <c r="B62" s="326">
        <f>'4V 4_1 EPP.3'!B62+'4V 4_1 EPP.6'!B62+'4V 4_1 EPP.9'!B62</f>
        <v>4845</v>
      </c>
      <c r="C62" s="327">
        <f>'4V 4_1 EPP.3'!C62+'4V 4_1 EPP.6'!C62+'4V 4_1 EPP.9'!C62</f>
        <v>4400</v>
      </c>
      <c r="D62" s="235">
        <f>'4V 4_1 EPP.3'!D62+'4V 4_1 EPP.6'!D62+'4V 4_1 EPP.9'!D62</f>
        <v>16</v>
      </c>
      <c r="E62" s="238">
        <f>'4V 4_1 EPP.3'!E62+'4V 4_1 EPP.6'!E62+'4V 4_1 EPP.9'!E62</f>
        <v>6</v>
      </c>
    </row>
    <row r="63" spans="1:5" x14ac:dyDescent="0.25">
      <c r="A63" s="91" t="s">
        <v>128</v>
      </c>
      <c r="B63" s="328">
        <f>'4V 4_1 EPP.3'!B63+'4V 4_1 EPP.6'!B63+'4V 4_1 EPP.9'!B63</f>
        <v>3694</v>
      </c>
      <c r="C63" s="329">
        <f>'4V 4_1 EPP.3'!C63+'4V 4_1 EPP.6'!C63+'4V 4_1 EPP.9'!C63</f>
        <v>3183</v>
      </c>
      <c r="D63" s="231">
        <f>'4V 4_1 EPP.3'!D63+'4V 4_1 EPP.6'!D63+'4V 4_1 EPP.9'!D63</f>
        <v>18</v>
      </c>
      <c r="E63" s="234">
        <f>'4V 4_1 EPP.3'!E63+'4V 4_1 EPP.6'!E63+'4V 4_1 EPP.9'!E63</f>
        <v>9</v>
      </c>
    </row>
    <row r="64" spans="1:5" x14ac:dyDescent="0.25">
      <c r="A64" s="676" t="s">
        <v>129</v>
      </c>
      <c r="B64" s="326">
        <f>'4V 4_1 EPP.3'!B64+'4V 4_1 EPP.6'!B64+'4V 4_1 EPP.9'!B64</f>
        <v>2738</v>
      </c>
      <c r="C64" s="327">
        <f>'4V 4_1 EPP.3'!C64+'4V 4_1 EPP.6'!C64+'4V 4_1 EPP.9'!C64</f>
        <v>2520</v>
      </c>
      <c r="D64" s="235">
        <f>'4V 4_1 EPP.3'!D64+'4V 4_1 EPP.6'!D64+'4V 4_1 EPP.9'!D64</f>
        <v>18</v>
      </c>
      <c r="E64" s="238">
        <f>'4V 4_1 EPP.3'!E64+'4V 4_1 EPP.6'!E64+'4V 4_1 EPP.9'!E64</f>
        <v>11</v>
      </c>
    </row>
    <row r="65" spans="1:7" x14ac:dyDescent="0.25">
      <c r="A65" s="91" t="s">
        <v>130</v>
      </c>
      <c r="B65" s="328">
        <f>'4V 4_1 EPP.3'!B65+'4V 4_1 EPP.6'!B65+'4V 4_1 EPP.9'!B65</f>
        <v>2338</v>
      </c>
      <c r="C65" s="329">
        <f>'4V 4_1 EPP.3'!C65+'4V 4_1 EPP.6'!C65+'4V 4_1 EPP.9'!C65</f>
        <v>1865</v>
      </c>
      <c r="D65" s="231">
        <f>'4V 4_1 EPP.3'!D65+'4V 4_1 EPP.6'!D65+'4V 4_1 EPP.9'!D65</f>
        <v>19</v>
      </c>
      <c r="E65" s="234">
        <f>'4V 4_1 EPP.3'!E65+'4V 4_1 EPP.6'!E65+'4V 4_1 EPP.9'!E65</f>
        <v>8</v>
      </c>
    </row>
    <row r="66" spans="1:7" x14ac:dyDescent="0.25">
      <c r="A66" s="676">
        <v>65</v>
      </c>
      <c r="B66" s="326">
        <f>'4V 4_1 EPP.3'!B66+'4V 4_1 EPP.6'!B66+'4V 4_1 EPP.9'!B66</f>
        <v>1674</v>
      </c>
      <c r="C66" s="327">
        <f>'4V 4_1 EPP.3'!C66+'4V 4_1 EPP.6'!C66+'4V 4_1 EPP.9'!C66</f>
        <v>1365</v>
      </c>
      <c r="D66" s="235">
        <f>'4V 4_1 EPP.3'!D66+'4V 4_1 EPP.6'!D66+'4V 4_1 EPP.9'!D66</f>
        <v>12</v>
      </c>
      <c r="E66" s="238">
        <f>'4V 4_1 EPP.3'!E66+'4V 4_1 EPP.6'!E66+'4V 4_1 EPP.9'!E66</f>
        <v>1</v>
      </c>
    </row>
    <row r="67" spans="1:7" x14ac:dyDescent="0.25">
      <c r="A67" s="91" t="s">
        <v>272</v>
      </c>
      <c r="B67" s="328">
        <f>'4V 4_1 EPP.3'!B67+'4V 4_1 EPP.6'!B67+'4V 4_1 EPP.9'!B67</f>
        <v>4230</v>
      </c>
      <c r="C67" s="329">
        <f>'4V 4_1 EPP.3'!C67+'4V 4_1 EPP.6'!C67+'4V 4_1 EPP.9'!C67</f>
        <v>3070</v>
      </c>
      <c r="D67" s="231">
        <f>'4V 4_1 EPP.3'!D67+'4V 4_1 EPP.6'!D67+'4V 4_1 EPP.9'!D67</f>
        <v>25</v>
      </c>
      <c r="E67" s="234">
        <f>'4V 4_1 EPP.3'!E67+'4V 4_1 EPP.6'!E67+'4V 4_1 EPP.9'!E67</f>
        <v>13</v>
      </c>
    </row>
    <row r="68" spans="1:7" ht="13" thickBot="1" x14ac:dyDescent="0.3">
      <c r="A68" s="681" t="s">
        <v>75</v>
      </c>
      <c r="B68" s="679">
        <f>SUM(B16:B67)</f>
        <v>1156140</v>
      </c>
      <c r="C68" s="597">
        <f t="shared" ref="C68:E68" si="0">SUM(C16:C67)</f>
        <v>1552962</v>
      </c>
      <c r="D68" s="448">
        <f t="shared" si="0"/>
        <v>850</v>
      </c>
      <c r="E68" s="448">
        <f t="shared" si="0"/>
        <v>428</v>
      </c>
    </row>
    <row r="69" spans="1:7" x14ac:dyDescent="0.25">
      <c r="A69" s="25" t="s">
        <v>315</v>
      </c>
    </row>
    <row r="70" spans="1:7" x14ac:dyDescent="0.25">
      <c r="A70" s="24"/>
      <c r="G70" s="47"/>
    </row>
    <row r="71" spans="1:7" x14ac:dyDescent="0.25">
      <c r="G71" s="47"/>
    </row>
    <row r="75" spans="1:7" x14ac:dyDescent="0.25">
      <c r="E75" s="47"/>
    </row>
    <row r="76" spans="1:7" x14ac:dyDescent="0.25">
      <c r="E76" s="47"/>
    </row>
    <row r="78" spans="1:7" x14ac:dyDescent="0.25">
      <c r="B78" s="47"/>
      <c r="C78" s="47"/>
    </row>
    <row r="79" spans="1:7" x14ac:dyDescent="0.25">
      <c r="B79" s="47"/>
    </row>
    <row r="80" spans="1:7" x14ac:dyDescent="0.25">
      <c r="B80" s="47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2" firstPageNumber="27" orientation="portrait" useFirstPageNumber="1" r:id="rId1"/>
  <headerFooter>
    <oddFooter>&amp;R&amp;P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syncVertical="1" syncRef="A1" transitionEvaluation="1" codeName="Hoja18">
    <tabColor rgb="FFFFFF00"/>
    <pageSetUpPr fitToPage="1"/>
  </sheetPr>
  <dimension ref="A1:IV70"/>
  <sheetViews>
    <sheetView showGridLines="0" view="pageBreakPreview" zoomScaleNormal="75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722" t="s">
        <v>77</v>
      </c>
      <c r="B3" s="722"/>
      <c r="C3" s="722"/>
      <c r="D3" s="722"/>
      <c r="E3" s="722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722" t="s">
        <v>78</v>
      </c>
      <c r="B4" s="722"/>
      <c r="C4" s="722"/>
      <c r="D4" s="722"/>
      <c r="E4" s="722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724" t="str">
        <f>'1 Total'!A4:N4</f>
        <v>DICIEMBRE DE 2020</v>
      </c>
      <c r="B6" s="724"/>
      <c r="C6" s="724"/>
      <c r="D6" s="724"/>
      <c r="E6" s="724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725"/>
      <c r="B7" s="725"/>
      <c r="C7" s="725"/>
      <c r="D7" s="725"/>
      <c r="E7" s="725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755" t="s">
        <v>38</v>
      </c>
      <c r="B8" s="755"/>
      <c r="C8" s="755"/>
      <c r="D8" s="755"/>
      <c r="E8" s="755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755" t="s">
        <v>79</v>
      </c>
      <c r="B10" s="755"/>
      <c r="C10" s="755"/>
      <c r="D10" s="755"/>
      <c r="E10" s="755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 t="s">
        <v>132</v>
      </c>
      <c r="B12" s="79"/>
      <c r="C12" s="79" t="s">
        <v>133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250"/>
      <c r="B13" s="250">
        <v>2</v>
      </c>
      <c r="C13" s="250">
        <v>3</v>
      </c>
      <c r="D13" s="251">
        <v>4</v>
      </c>
      <c r="E13" s="453">
        <v>5</v>
      </c>
      <c r="F13" s="452"/>
      <c r="G13" s="82"/>
      <c r="H13" s="83"/>
      <c r="I13" s="84"/>
      <c r="J13" s="84"/>
    </row>
    <row r="14" spans="1:21" ht="12.75" customHeight="1" x14ac:dyDescent="0.25">
      <c r="A14" s="449" t="s">
        <v>80</v>
      </c>
      <c r="B14" s="751" t="s">
        <v>313</v>
      </c>
      <c r="C14" s="751"/>
      <c r="D14" s="752" t="s">
        <v>81</v>
      </c>
      <c r="E14" s="753"/>
      <c r="F14" s="86"/>
      <c r="G14" s="754"/>
      <c r="H14" s="754"/>
      <c r="I14" s="754"/>
      <c r="J14" s="754"/>
    </row>
    <row r="15" spans="1:21" ht="13" thickBot="1" x14ac:dyDescent="0.3">
      <c r="A15" s="450" t="s">
        <v>42</v>
      </c>
      <c r="B15" s="427" t="s">
        <v>71</v>
      </c>
      <c r="C15" s="428" t="s">
        <v>72</v>
      </c>
      <c r="D15" s="443" t="s">
        <v>71</v>
      </c>
      <c r="E15" s="451" t="s">
        <v>72</v>
      </c>
      <c r="F15" s="86"/>
      <c r="G15" s="88"/>
      <c r="H15" s="88"/>
      <c r="I15" s="88"/>
      <c r="J15" s="88"/>
    </row>
    <row r="16" spans="1:21" x14ac:dyDescent="0.25">
      <c r="A16" s="321" t="s">
        <v>82</v>
      </c>
      <c r="B16" s="324">
        <v>572</v>
      </c>
      <c r="C16" s="325">
        <v>421</v>
      </c>
      <c r="D16" s="680">
        <v>0</v>
      </c>
      <c r="E16" s="325">
        <v>13</v>
      </c>
      <c r="F16" s="24"/>
      <c r="G16" s="88"/>
      <c r="H16" s="88"/>
      <c r="I16" s="88"/>
      <c r="J16" s="88"/>
    </row>
    <row r="17" spans="1:5" x14ac:dyDescent="0.25">
      <c r="A17" s="322">
        <v>16</v>
      </c>
      <c r="B17" s="326">
        <v>98</v>
      </c>
      <c r="C17" s="327">
        <v>91</v>
      </c>
      <c r="D17" s="235">
        <v>0</v>
      </c>
      <c r="E17" s="327">
        <v>3</v>
      </c>
    </row>
    <row r="18" spans="1:5" x14ac:dyDescent="0.25">
      <c r="A18" s="321">
        <v>17</v>
      </c>
      <c r="B18" s="328">
        <v>116</v>
      </c>
      <c r="C18" s="329">
        <v>97</v>
      </c>
      <c r="D18" s="231">
        <v>0</v>
      </c>
      <c r="E18" s="329">
        <v>1</v>
      </c>
    </row>
    <row r="19" spans="1:5" x14ac:dyDescent="0.25">
      <c r="A19" s="322">
        <v>18</v>
      </c>
      <c r="B19" s="326">
        <v>373</v>
      </c>
      <c r="C19" s="327">
        <v>144</v>
      </c>
      <c r="D19" s="235">
        <v>0</v>
      </c>
      <c r="E19" s="327">
        <v>1</v>
      </c>
    </row>
    <row r="20" spans="1:5" x14ac:dyDescent="0.25">
      <c r="A20" s="321">
        <v>19</v>
      </c>
      <c r="B20" s="328">
        <v>874</v>
      </c>
      <c r="C20" s="329">
        <v>357</v>
      </c>
      <c r="D20" s="231">
        <v>0</v>
      </c>
      <c r="E20" s="329">
        <v>0</v>
      </c>
    </row>
    <row r="21" spans="1:5" x14ac:dyDescent="0.25">
      <c r="A21" s="322">
        <v>20</v>
      </c>
      <c r="B21" s="326">
        <v>1521</v>
      </c>
      <c r="C21" s="327">
        <v>613</v>
      </c>
      <c r="D21" s="235">
        <v>0</v>
      </c>
      <c r="E21" s="327">
        <v>0</v>
      </c>
    </row>
    <row r="22" spans="1:5" x14ac:dyDescent="0.25">
      <c r="A22" s="321">
        <v>21</v>
      </c>
      <c r="B22" s="328">
        <v>2013</v>
      </c>
      <c r="C22" s="329">
        <v>938</v>
      </c>
      <c r="D22" s="231">
        <v>0</v>
      </c>
      <c r="E22" s="329">
        <v>0</v>
      </c>
    </row>
    <row r="23" spans="1:5" x14ac:dyDescent="0.25">
      <c r="A23" s="322">
        <v>22</v>
      </c>
      <c r="B23" s="326">
        <v>2491</v>
      </c>
      <c r="C23" s="327">
        <v>1076</v>
      </c>
      <c r="D23" s="235">
        <v>0</v>
      </c>
      <c r="E23" s="327">
        <v>1</v>
      </c>
    </row>
    <row r="24" spans="1:5" x14ac:dyDescent="0.25">
      <c r="A24" s="321">
        <v>23</v>
      </c>
      <c r="B24" s="328">
        <v>2817</v>
      </c>
      <c r="C24" s="329">
        <v>1446</v>
      </c>
      <c r="D24" s="231">
        <v>0</v>
      </c>
      <c r="E24" s="329">
        <v>1</v>
      </c>
    </row>
    <row r="25" spans="1:5" x14ac:dyDescent="0.25">
      <c r="A25" s="322">
        <v>24</v>
      </c>
      <c r="B25" s="326">
        <v>3155</v>
      </c>
      <c r="C25" s="327">
        <v>1679</v>
      </c>
      <c r="D25" s="235">
        <v>0</v>
      </c>
      <c r="E25" s="327">
        <v>0</v>
      </c>
    </row>
    <row r="26" spans="1:5" x14ac:dyDescent="0.25">
      <c r="A26" s="321">
        <v>25</v>
      </c>
      <c r="B26" s="328">
        <v>3733</v>
      </c>
      <c r="C26" s="329">
        <v>2238</v>
      </c>
      <c r="D26" s="231">
        <v>0</v>
      </c>
      <c r="E26" s="329">
        <v>0</v>
      </c>
    </row>
    <row r="27" spans="1:5" x14ac:dyDescent="0.25">
      <c r="A27" s="322">
        <v>26</v>
      </c>
      <c r="B27" s="326">
        <v>4269</v>
      </c>
      <c r="C27" s="327">
        <v>2683</v>
      </c>
      <c r="D27" s="235">
        <v>1</v>
      </c>
      <c r="E27" s="327">
        <v>0</v>
      </c>
    </row>
    <row r="28" spans="1:5" x14ac:dyDescent="0.25">
      <c r="A28" s="321">
        <v>27</v>
      </c>
      <c r="B28" s="328">
        <v>4653</v>
      </c>
      <c r="C28" s="329">
        <v>3192</v>
      </c>
      <c r="D28" s="231">
        <v>0</v>
      </c>
      <c r="E28" s="329">
        <v>0</v>
      </c>
    </row>
    <row r="29" spans="1:5" x14ac:dyDescent="0.25">
      <c r="A29" s="322">
        <v>28</v>
      </c>
      <c r="B29" s="326">
        <v>4913</v>
      </c>
      <c r="C29" s="327">
        <v>3666</v>
      </c>
      <c r="D29" s="235">
        <v>0</v>
      </c>
      <c r="E29" s="327">
        <v>0</v>
      </c>
    </row>
    <row r="30" spans="1:5" x14ac:dyDescent="0.25">
      <c r="A30" s="321">
        <v>29</v>
      </c>
      <c r="B30" s="328">
        <v>5053</v>
      </c>
      <c r="C30" s="329">
        <v>3945</v>
      </c>
      <c r="D30" s="231">
        <v>0</v>
      </c>
      <c r="E30" s="329">
        <v>1</v>
      </c>
    </row>
    <row r="31" spans="1:5" x14ac:dyDescent="0.25">
      <c r="A31" s="322">
        <v>30</v>
      </c>
      <c r="B31" s="326">
        <v>5601</v>
      </c>
      <c r="C31" s="327">
        <v>4370</v>
      </c>
      <c r="D31" s="235">
        <v>1</v>
      </c>
      <c r="E31" s="327">
        <v>1</v>
      </c>
    </row>
    <row r="32" spans="1:5" x14ac:dyDescent="0.25">
      <c r="A32" s="321">
        <v>31</v>
      </c>
      <c r="B32" s="328">
        <v>5539</v>
      </c>
      <c r="C32" s="329">
        <v>4908</v>
      </c>
      <c r="D32" s="231">
        <v>0</v>
      </c>
      <c r="E32" s="329">
        <v>1</v>
      </c>
    </row>
    <row r="33" spans="1:256" x14ac:dyDescent="0.25">
      <c r="A33" s="322">
        <v>32</v>
      </c>
      <c r="B33" s="326">
        <v>5717</v>
      </c>
      <c r="C33" s="327">
        <v>5437</v>
      </c>
      <c r="D33" s="235">
        <v>3</v>
      </c>
      <c r="E33" s="327">
        <v>2</v>
      </c>
    </row>
    <row r="34" spans="1:256" x14ac:dyDescent="0.25">
      <c r="A34" s="321">
        <v>33</v>
      </c>
      <c r="B34" s="328">
        <v>5915</v>
      </c>
      <c r="C34" s="329">
        <v>5633</v>
      </c>
      <c r="D34" s="231">
        <v>3</v>
      </c>
      <c r="E34" s="329">
        <v>0</v>
      </c>
    </row>
    <row r="35" spans="1:256" x14ac:dyDescent="0.25">
      <c r="A35" s="322">
        <v>34</v>
      </c>
      <c r="B35" s="326">
        <v>6327</v>
      </c>
      <c r="C35" s="327">
        <v>6110</v>
      </c>
      <c r="D35" s="235">
        <v>1</v>
      </c>
      <c r="E35" s="327">
        <v>0</v>
      </c>
    </row>
    <row r="36" spans="1:256" x14ac:dyDescent="0.25">
      <c r="A36" s="321">
        <v>35</v>
      </c>
      <c r="B36" s="328">
        <v>6154</v>
      </c>
      <c r="C36" s="329">
        <v>6368</v>
      </c>
      <c r="D36" s="231">
        <v>1</v>
      </c>
      <c r="E36" s="329">
        <v>2</v>
      </c>
    </row>
    <row r="37" spans="1:256" x14ac:dyDescent="0.25">
      <c r="A37" s="322">
        <v>36</v>
      </c>
      <c r="B37" s="326">
        <v>6470</v>
      </c>
      <c r="C37" s="327">
        <v>6737</v>
      </c>
      <c r="D37" s="235">
        <v>3</v>
      </c>
      <c r="E37" s="327">
        <v>1</v>
      </c>
    </row>
    <row r="38" spans="1:256" x14ac:dyDescent="0.25">
      <c r="A38" s="321">
        <v>37</v>
      </c>
      <c r="B38" s="328">
        <v>6646</v>
      </c>
      <c r="C38" s="329">
        <v>6795</v>
      </c>
      <c r="D38" s="231">
        <v>3</v>
      </c>
      <c r="E38" s="329">
        <v>4</v>
      </c>
    </row>
    <row r="39" spans="1:256" x14ac:dyDescent="0.25">
      <c r="A39" s="322">
        <v>38</v>
      </c>
      <c r="B39" s="326">
        <v>6541</v>
      </c>
      <c r="C39" s="327">
        <v>6961</v>
      </c>
      <c r="D39" s="235">
        <v>6</v>
      </c>
      <c r="E39" s="327">
        <v>4</v>
      </c>
    </row>
    <row r="40" spans="1:256" x14ac:dyDescent="0.25">
      <c r="A40" s="321">
        <v>39</v>
      </c>
      <c r="B40" s="328">
        <v>6502</v>
      </c>
      <c r="C40" s="329">
        <v>7188</v>
      </c>
      <c r="D40" s="231">
        <v>3</v>
      </c>
      <c r="E40" s="329">
        <v>2</v>
      </c>
    </row>
    <row r="41" spans="1:256" x14ac:dyDescent="0.25">
      <c r="A41" s="322">
        <v>40</v>
      </c>
      <c r="B41" s="326">
        <v>6497</v>
      </c>
      <c r="C41" s="327">
        <v>7464</v>
      </c>
      <c r="D41" s="235">
        <v>8</v>
      </c>
      <c r="E41" s="327">
        <v>6</v>
      </c>
    </row>
    <row r="42" spans="1:256" x14ac:dyDescent="0.25">
      <c r="A42" s="321">
        <v>41</v>
      </c>
      <c r="B42" s="328">
        <v>6511</v>
      </c>
      <c r="C42" s="330">
        <v>6986</v>
      </c>
      <c r="D42" s="231">
        <v>5</v>
      </c>
      <c r="E42" s="330">
        <v>6</v>
      </c>
    </row>
    <row r="43" spans="1:256" ht="11.15" customHeight="1" x14ac:dyDescent="0.25">
      <c r="A43" s="322">
        <v>42</v>
      </c>
      <c r="B43" s="326">
        <v>6363</v>
      </c>
      <c r="C43" s="327">
        <v>7029</v>
      </c>
      <c r="D43" s="235">
        <v>6</v>
      </c>
      <c r="E43" s="327">
        <v>6</v>
      </c>
    </row>
    <row r="44" spans="1:256" x14ac:dyDescent="0.25">
      <c r="A44" s="321">
        <v>43</v>
      </c>
      <c r="B44" s="328">
        <v>6461</v>
      </c>
      <c r="C44" s="329">
        <v>7110</v>
      </c>
      <c r="D44" s="231">
        <v>8</v>
      </c>
      <c r="E44" s="329">
        <v>8</v>
      </c>
      <c r="F44" s="26"/>
      <c r="G44" s="26"/>
    </row>
    <row r="45" spans="1:256" x14ac:dyDescent="0.25">
      <c r="A45" s="322">
        <v>44</v>
      </c>
      <c r="B45" s="326">
        <v>6154</v>
      </c>
      <c r="C45" s="327">
        <v>7240</v>
      </c>
      <c r="D45" s="235">
        <v>7</v>
      </c>
      <c r="E45" s="327">
        <v>7</v>
      </c>
      <c r="F45" s="88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25">
      <c r="A46" s="321">
        <v>45</v>
      </c>
      <c r="B46" s="328">
        <v>6484</v>
      </c>
      <c r="C46" s="329">
        <v>7112</v>
      </c>
      <c r="D46" s="231">
        <v>8</v>
      </c>
      <c r="E46" s="329">
        <v>9</v>
      </c>
    </row>
    <row r="47" spans="1:256" x14ac:dyDescent="0.25">
      <c r="A47" s="322">
        <v>46</v>
      </c>
      <c r="B47" s="326">
        <v>6371</v>
      </c>
      <c r="C47" s="327">
        <v>7116</v>
      </c>
      <c r="D47" s="235">
        <v>5</v>
      </c>
      <c r="E47" s="327">
        <v>11</v>
      </c>
      <c r="F47" s="88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25">
      <c r="A48" s="321">
        <v>47</v>
      </c>
      <c r="B48" s="328">
        <v>6321</v>
      </c>
      <c r="C48" s="329">
        <v>6979</v>
      </c>
      <c r="D48" s="231">
        <v>9</v>
      </c>
      <c r="E48" s="329">
        <v>6</v>
      </c>
    </row>
    <row r="49" spans="1:5" x14ac:dyDescent="0.25">
      <c r="A49" s="322">
        <v>48</v>
      </c>
      <c r="B49" s="326">
        <v>6002</v>
      </c>
      <c r="C49" s="327">
        <v>6753</v>
      </c>
      <c r="D49" s="235">
        <v>18</v>
      </c>
      <c r="E49" s="327">
        <v>7</v>
      </c>
    </row>
    <row r="50" spans="1:5" x14ac:dyDescent="0.25">
      <c r="A50" s="321">
        <v>49</v>
      </c>
      <c r="B50" s="328">
        <v>5733</v>
      </c>
      <c r="C50" s="329">
        <v>6387</v>
      </c>
      <c r="D50" s="231">
        <v>8</v>
      </c>
      <c r="E50" s="329">
        <v>8</v>
      </c>
    </row>
    <row r="51" spans="1:5" x14ac:dyDescent="0.25">
      <c r="A51" s="322">
        <v>50</v>
      </c>
      <c r="B51" s="326">
        <v>6527</v>
      </c>
      <c r="C51" s="327">
        <v>7192</v>
      </c>
      <c r="D51" s="235">
        <v>16</v>
      </c>
      <c r="E51" s="327">
        <v>13</v>
      </c>
    </row>
    <row r="52" spans="1:5" x14ac:dyDescent="0.25">
      <c r="A52" s="321">
        <v>51</v>
      </c>
      <c r="B52" s="328">
        <v>4965</v>
      </c>
      <c r="C52" s="329">
        <v>5986</v>
      </c>
      <c r="D52" s="231">
        <v>10</v>
      </c>
      <c r="E52" s="329">
        <v>14</v>
      </c>
    </row>
    <row r="53" spans="1:5" x14ac:dyDescent="0.25">
      <c r="A53" s="322">
        <v>52</v>
      </c>
      <c r="B53" s="326">
        <v>4828</v>
      </c>
      <c r="C53" s="327">
        <v>6014</v>
      </c>
      <c r="D53" s="235">
        <v>12</v>
      </c>
      <c r="E53" s="327">
        <v>13</v>
      </c>
    </row>
    <row r="54" spans="1:5" x14ac:dyDescent="0.25">
      <c r="A54" s="321">
        <v>53</v>
      </c>
      <c r="B54" s="328">
        <v>4619</v>
      </c>
      <c r="C54" s="329">
        <v>6168</v>
      </c>
      <c r="D54" s="231">
        <v>15</v>
      </c>
      <c r="E54" s="329">
        <v>13</v>
      </c>
    </row>
    <row r="55" spans="1:5" x14ac:dyDescent="0.25">
      <c r="A55" s="322">
        <v>54</v>
      </c>
      <c r="B55" s="326">
        <v>4486</v>
      </c>
      <c r="C55" s="327">
        <v>5178</v>
      </c>
      <c r="D55" s="235">
        <v>10</v>
      </c>
      <c r="E55" s="327">
        <v>12</v>
      </c>
    </row>
    <row r="56" spans="1:5" x14ac:dyDescent="0.25">
      <c r="A56" s="321">
        <v>55</v>
      </c>
      <c r="B56" s="328">
        <v>4373</v>
      </c>
      <c r="C56" s="329">
        <v>4493</v>
      </c>
      <c r="D56" s="231">
        <v>21</v>
      </c>
      <c r="E56" s="329">
        <v>10</v>
      </c>
    </row>
    <row r="57" spans="1:5" x14ac:dyDescent="0.25">
      <c r="A57" s="322">
        <v>56</v>
      </c>
      <c r="B57" s="326">
        <v>3896</v>
      </c>
      <c r="C57" s="327">
        <v>4049</v>
      </c>
      <c r="D57" s="235">
        <v>13</v>
      </c>
      <c r="E57" s="327">
        <v>9</v>
      </c>
    </row>
    <row r="58" spans="1:5" x14ac:dyDescent="0.25">
      <c r="A58" s="321">
        <v>57</v>
      </c>
      <c r="B58" s="328">
        <v>3390</v>
      </c>
      <c r="C58" s="329">
        <v>3647</v>
      </c>
      <c r="D58" s="231">
        <v>20</v>
      </c>
      <c r="E58" s="329">
        <v>13</v>
      </c>
    </row>
    <row r="59" spans="1:5" x14ac:dyDescent="0.25">
      <c r="A59" s="322">
        <v>58</v>
      </c>
      <c r="B59" s="326">
        <v>2927</v>
      </c>
      <c r="C59" s="327">
        <v>2991</v>
      </c>
      <c r="D59" s="235">
        <v>11</v>
      </c>
      <c r="E59" s="327">
        <v>12</v>
      </c>
    </row>
    <row r="60" spans="1:5" x14ac:dyDescent="0.25">
      <c r="A60" s="321">
        <v>59</v>
      </c>
      <c r="B60" s="328">
        <v>2541</v>
      </c>
      <c r="C60" s="329">
        <v>2498</v>
      </c>
      <c r="D60" s="231">
        <v>14</v>
      </c>
      <c r="E60" s="329">
        <v>11</v>
      </c>
    </row>
    <row r="61" spans="1:5" x14ac:dyDescent="0.25">
      <c r="A61" s="322">
        <v>60</v>
      </c>
      <c r="B61" s="326">
        <v>2222</v>
      </c>
      <c r="C61" s="327">
        <v>2085</v>
      </c>
      <c r="D61" s="235">
        <v>22</v>
      </c>
      <c r="E61" s="327">
        <v>10</v>
      </c>
    </row>
    <row r="62" spans="1:5" x14ac:dyDescent="0.25">
      <c r="A62" s="321">
        <v>61</v>
      </c>
      <c r="B62" s="328">
        <v>1902</v>
      </c>
      <c r="C62" s="329">
        <v>1779</v>
      </c>
      <c r="D62" s="231">
        <v>7</v>
      </c>
      <c r="E62" s="329">
        <v>4</v>
      </c>
    </row>
    <row r="63" spans="1:5" x14ac:dyDescent="0.25">
      <c r="A63" s="322">
        <v>62</v>
      </c>
      <c r="B63" s="326">
        <v>1716</v>
      </c>
      <c r="C63" s="327">
        <v>1380</v>
      </c>
      <c r="D63" s="235">
        <v>13</v>
      </c>
      <c r="E63" s="331">
        <v>8</v>
      </c>
    </row>
    <row r="64" spans="1:5" x14ac:dyDescent="0.25">
      <c r="A64" s="321">
        <v>63</v>
      </c>
      <c r="B64" s="328">
        <v>1486</v>
      </c>
      <c r="C64" s="329">
        <v>1295</v>
      </c>
      <c r="D64" s="231">
        <v>7</v>
      </c>
      <c r="E64" s="330">
        <v>9</v>
      </c>
    </row>
    <row r="65" spans="1:5" x14ac:dyDescent="0.25">
      <c r="A65" s="322">
        <v>64</v>
      </c>
      <c r="B65" s="326">
        <v>1371</v>
      </c>
      <c r="C65" s="331">
        <v>1095</v>
      </c>
      <c r="D65" s="235">
        <v>14</v>
      </c>
      <c r="E65" s="331">
        <v>8</v>
      </c>
    </row>
    <row r="66" spans="1:5" x14ac:dyDescent="0.25">
      <c r="A66" s="321">
        <v>65</v>
      </c>
      <c r="B66" s="328">
        <v>1196</v>
      </c>
      <c r="C66" s="329">
        <v>894</v>
      </c>
      <c r="D66" s="231">
        <v>9</v>
      </c>
      <c r="E66" s="330">
        <v>1</v>
      </c>
    </row>
    <row r="67" spans="1:5" x14ac:dyDescent="0.25">
      <c r="A67" s="323" t="s">
        <v>270</v>
      </c>
      <c r="B67" s="332">
        <v>3089</v>
      </c>
      <c r="C67" s="327">
        <v>2284</v>
      </c>
      <c r="D67" s="235">
        <v>15</v>
      </c>
      <c r="E67" s="331">
        <v>9</v>
      </c>
    </row>
    <row r="68" spans="1:5" s="23" customFormat="1" ht="13.5" thickBot="1" x14ac:dyDescent="0.35">
      <c r="A68" s="454" t="s">
        <v>75</v>
      </c>
      <c r="B68" s="455">
        <f>SUM(B16:B67)</f>
        <v>216494</v>
      </c>
      <c r="C68" s="457">
        <f t="shared" ref="C68:E68" si="0">SUM(C16:C67)</f>
        <v>212297</v>
      </c>
      <c r="D68" s="456">
        <f t="shared" si="0"/>
        <v>336</v>
      </c>
      <c r="E68" s="457">
        <f t="shared" si="0"/>
        <v>281</v>
      </c>
    </row>
    <row r="69" spans="1:5" x14ac:dyDescent="0.25">
      <c r="A69" s="25" t="s">
        <v>315</v>
      </c>
    </row>
    <row r="70" spans="1:5" x14ac:dyDescent="0.25">
      <c r="A70" s="81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0" firstPageNumber="28" orientation="portrait" useFirstPageNumber="1" r:id="rId1"/>
  <headerFooter>
    <oddFooter>&amp;R&amp;P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syncVertical="1" syncRef="A1" transitionEvaluation="1" codeName="Hoja19">
    <tabColor rgb="FFFFFF00"/>
    <pageSetUpPr fitToPage="1"/>
  </sheetPr>
  <dimension ref="A1:IV70"/>
  <sheetViews>
    <sheetView showGridLines="0" view="pageBreakPreview" zoomScaleNormal="86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722" t="s">
        <v>77</v>
      </c>
      <c r="B3" s="722"/>
      <c r="C3" s="722"/>
      <c r="D3" s="722"/>
      <c r="E3" s="722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722" t="s">
        <v>78</v>
      </c>
      <c r="B4" s="722"/>
      <c r="C4" s="722"/>
      <c r="D4" s="722"/>
      <c r="E4" s="722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724" t="str">
        <f>'1 Total'!A4:N4</f>
        <v>DICIEMBRE DE 2020</v>
      </c>
      <c r="B6" s="724"/>
      <c r="C6" s="724"/>
      <c r="D6" s="724"/>
      <c r="E6" s="724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725"/>
      <c r="B7" s="725"/>
      <c r="C7" s="725"/>
      <c r="D7" s="725"/>
      <c r="E7" s="725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755" t="s">
        <v>38</v>
      </c>
      <c r="B8" s="755"/>
      <c r="C8" s="755"/>
      <c r="D8" s="755"/>
      <c r="E8" s="755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755" t="s">
        <v>79</v>
      </c>
      <c r="B10" s="755"/>
      <c r="C10" s="755"/>
      <c r="D10" s="755"/>
      <c r="E10" s="755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/>
      <c r="B12" s="79"/>
      <c r="C12" s="79" t="s">
        <v>134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250">
        <v>2</v>
      </c>
      <c r="C13" s="250">
        <v>3</v>
      </c>
      <c r="D13" s="251">
        <v>4</v>
      </c>
      <c r="E13" s="464">
        <v>5</v>
      </c>
      <c r="F13" s="82"/>
      <c r="G13" s="82"/>
      <c r="H13" s="83"/>
      <c r="I13" s="84"/>
      <c r="J13" s="84"/>
    </row>
    <row r="14" spans="1:21" ht="12.75" customHeight="1" x14ac:dyDescent="0.25">
      <c r="A14" s="465" t="s">
        <v>80</v>
      </c>
      <c r="B14" s="751" t="s">
        <v>313</v>
      </c>
      <c r="C14" s="751"/>
      <c r="D14" s="752" t="s">
        <v>81</v>
      </c>
      <c r="E14" s="753"/>
      <c r="F14" s="86"/>
      <c r="G14" s="754"/>
      <c r="H14" s="754"/>
      <c r="I14" s="754"/>
      <c r="J14" s="754"/>
    </row>
    <row r="15" spans="1:21" ht="13" thickBot="1" x14ac:dyDescent="0.3">
      <c r="A15" s="475" t="s">
        <v>42</v>
      </c>
      <c r="B15" s="427" t="s">
        <v>71</v>
      </c>
      <c r="C15" s="428" t="s">
        <v>72</v>
      </c>
      <c r="D15" s="434" t="s">
        <v>71</v>
      </c>
      <c r="E15" s="435" t="s">
        <v>72</v>
      </c>
      <c r="F15" s="86"/>
      <c r="G15" s="88"/>
      <c r="H15" s="88"/>
      <c r="I15" s="88"/>
      <c r="J15" s="88"/>
    </row>
    <row r="16" spans="1:21" x14ac:dyDescent="0.25">
      <c r="A16" s="458" t="s">
        <v>82</v>
      </c>
      <c r="B16" s="324">
        <v>1862</v>
      </c>
      <c r="C16" s="325">
        <v>6683</v>
      </c>
      <c r="D16" s="231">
        <v>1</v>
      </c>
      <c r="E16" s="234">
        <v>0</v>
      </c>
      <c r="F16" s="24"/>
      <c r="G16" s="88"/>
      <c r="H16" s="88"/>
      <c r="I16" s="88"/>
      <c r="J16" s="88"/>
    </row>
    <row r="17" spans="1:5" x14ac:dyDescent="0.25">
      <c r="A17" s="459">
        <v>16</v>
      </c>
      <c r="B17" s="326">
        <v>193</v>
      </c>
      <c r="C17" s="327">
        <v>954</v>
      </c>
      <c r="D17" s="235">
        <v>0</v>
      </c>
      <c r="E17" s="238">
        <v>0</v>
      </c>
    </row>
    <row r="18" spans="1:5" x14ac:dyDescent="0.25">
      <c r="A18" s="460">
        <v>17</v>
      </c>
      <c r="B18" s="328">
        <v>216</v>
      </c>
      <c r="C18" s="329">
        <v>963</v>
      </c>
      <c r="D18" s="231">
        <v>0</v>
      </c>
      <c r="E18" s="234">
        <v>0</v>
      </c>
    </row>
    <row r="19" spans="1:5" x14ac:dyDescent="0.25">
      <c r="A19" s="459">
        <v>18</v>
      </c>
      <c r="B19" s="326">
        <v>321</v>
      </c>
      <c r="C19" s="327">
        <v>680</v>
      </c>
      <c r="D19" s="235">
        <v>0</v>
      </c>
      <c r="E19" s="238">
        <v>0</v>
      </c>
    </row>
    <row r="20" spans="1:5" x14ac:dyDescent="0.25">
      <c r="A20" s="460">
        <v>19</v>
      </c>
      <c r="B20" s="328">
        <v>666</v>
      </c>
      <c r="C20" s="329">
        <v>761</v>
      </c>
      <c r="D20" s="231">
        <v>0</v>
      </c>
      <c r="E20" s="234">
        <v>0</v>
      </c>
    </row>
    <row r="21" spans="1:5" x14ac:dyDescent="0.25">
      <c r="A21" s="459">
        <v>20</v>
      </c>
      <c r="B21" s="326">
        <v>967</v>
      </c>
      <c r="C21" s="327">
        <v>1026</v>
      </c>
      <c r="D21" s="235">
        <v>0</v>
      </c>
      <c r="E21" s="238">
        <v>0</v>
      </c>
    </row>
    <row r="22" spans="1:5" x14ac:dyDescent="0.25">
      <c r="A22" s="460">
        <v>21</v>
      </c>
      <c r="B22" s="328">
        <v>1295</v>
      </c>
      <c r="C22" s="329">
        <v>1389</v>
      </c>
      <c r="D22" s="231">
        <v>1</v>
      </c>
      <c r="E22" s="234">
        <v>0</v>
      </c>
    </row>
    <row r="23" spans="1:5" x14ac:dyDescent="0.25">
      <c r="A23" s="459">
        <v>22</v>
      </c>
      <c r="B23" s="326">
        <v>1747</v>
      </c>
      <c r="C23" s="327">
        <v>1894</v>
      </c>
      <c r="D23" s="235">
        <v>1</v>
      </c>
      <c r="E23" s="238">
        <v>0</v>
      </c>
    </row>
    <row r="24" spans="1:5" x14ac:dyDescent="0.25">
      <c r="A24" s="460">
        <v>23</v>
      </c>
      <c r="B24" s="328">
        <v>2547</v>
      </c>
      <c r="C24" s="329">
        <v>3420</v>
      </c>
      <c r="D24" s="231">
        <v>0</v>
      </c>
      <c r="E24" s="234">
        <v>0</v>
      </c>
    </row>
    <row r="25" spans="1:5" x14ac:dyDescent="0.25">
      <c r="A25" s="459">
        <v>24</v>
      </c>
      <c r="B25" s="326">
        <v>4040</v>
      </c>
      <c r="C25" s="327">
        <v>5528</v>
      </c>
      <c r="D25" s="235">
        <v>0</v>
      </c>
      <c r="E25" s="238">
        <v>0</v>
      </c>
    </row>
    <row r="26" spans="1:5" x14ac:dyDescent="0.25">
      <c r="A26" s="460">
        <v>25</v>
      </c>
      <c r="B26" s="328">
        <v>5690</v>
      </c>
      <c r="C26" s="329">
        <v>8838</v>
      </c>
      <c r="D26" s="231">
        <v>0</v>
      </c>
      <c r="E26" s="234">
        <v>1</v>
      </c>
    </row>
    <row r="27" spans="1:5" x14ac:dyDescent="0.25">
      <c r="A27" s="459">
        <v>26</v>
      </c>
      <c r="B27" s="326">
        <v>7781</v>
      </c>
      <c r="C27" s="327">
        <v>13317</v>
      </c>
      <c r="D27" s="235">
        <v>1</v>
      </c>
      <c r="E27" s="238">
        <v>0</v>
      </c>
    </row>
    <row r="28" spans="1:5" x14ac:dyDescent="0.25">
      <c r="A28" s="460">
        <v>27</v>
      </c>
      <c r="B28" s="328">
        <v>10171</v>
      </c>
      <c r="C28" s="329">
        <v>17402</v>
      </c>
      <c r="D28" s="231">
        <v>1</v>
      </c>
      <c r="E28" s="234">
        <v>0</v>
      </c>
    </row>
    <row r="29" spans="1:5" x14ac:dyDescent="0.25">
      <c r="A29" s="459">
        <v>28</v>
      </c>
      <c r="B29" s="326">
        <v>11961</v>
      </c>
      <c r="C29" s="327">
        <v>20486</v>
      </c>
      <c r="D29" s="235">
        <v>0</v>
      </c>
      <c r="E29" s="238">
        <v>0</v>
      </c>
    </row>
    <row r="30" spans="1:5" x14ac:dyDescent="0.25">
      <c r="A30" s="460">
        <v>29</v>
      </c>
      <c r="B30" s="328">
        <v>13990</v>
      </c>
      <c r="C30" s="329">
        <v>23187</v>
      </c>
      <c r="D30" s="231">
        <v>4</v>
      </c>
      <c r="E30" s="234">
        <v>0</v>
      </c>
    </row>
    <row r="31" spans="1:5" x14ac:dyDescent="0.25">
      <c r="A31" s="459">
        <v>30</v>
      </c>
      <c r="B31" s="326">
        <v>16284</v>
      </c>
      <c r="C31" s="327">
        <v>27103</v>
      </c>
      <c r="D31" s="235">
        <v>2</v>
      </c>
      <c r="E31" s="238">
        <v>0</v>
      </c>
    </row>
    <row r="32" spans="1:5" x14ac:dyDescent="0.25">
      <c r="A32" s="460">
        <v>31</v>
      </c>
      <c r="B32" s="328">
        <v>18577</v>
      </c>
      <c r="C32" s="329">
        <v>30609</v>
      </c>
      <c r="D32" s="231">
        <v>1</v>
      </c>
      <c r="E32" s="234">
        <v>2</v>
      </c>
    </row>
    <row r="33" spans="1:256" x14ac:dyDescent="0.25">
      <c r="A33" s="459">
        <v>32</v>
      </c>
      <c r="B33" s="326">
        <v>20871</v>
      </c>
      <c r="C33" s="327">
        <v>33686</v>
      </c>
      <c r="D33" s="235">
        <v>4</v>
      </c>
      <c r="E33" s="238">
        <v>2</v>
      </c>
    </row>
    <row r="34" spans="1:256" x14ac:dyDescent="0.25">
      <c r="A34" s="460">
        <v>33</v>
      </c>
      <c r="B34" s="328">
        <v>22806</v>
      </c>
      <c r="C34" s="329">
        <v>36439</v>
      </c>
      <c r="D34" s="231">
        <v>9</v>
      </c>
      <c r="E34" s="234">
        <v>1</v>
      </c>
    </row>
    <row r="35" spans="1:256" x14ac:dyDescent="0.25">
      <c r="A35" s="459">
        <v>34</v>
      </c>
      <c r="B35" s="326">
        <v>25521</v>
      </c>
      <c r="C35" s="327">
        <v>39017</v>
      </c>
      <c r="D35" s="235">
        <v>2</v>
      </c>
      <c r="E35" s="238">
        <v>2</v>
      </c>
    </row>
    <row r="36" spans="1:256" x14ac:dyDescent="0.25">
      <c r="A36" s="460">
        <v>35</v>
      </c>
      <c r="B36" s="328">
        <v>27538</v>
      </c>
      <c r="C36" s="329">
        <v>41924</v>
      </c>
      <c r="D36" s="231">
        <v>3</v>
      </c>
      <c r="E36" s="234">
        <v>2</v>
      </c>
    </row>
    <row r="37" spans="1:256" x14ac:dyDescent="0.25">
      <c r="A37" s="459">
        <v>36</v>
      </c>
      <c r="B37" s="326">
        <v>29459</v>
      </c>
      <c r="C37" s="327">
        <v>44307</v>
      </c>
      <c r="D37" s="235">
        <v>3</v>
      </c>
      <c r="E37" s="238">
        <v>3</v>
      </c>
    </row>
    <row r="38" spans="1:256" x14ac:dyDescent="0.25">
      <c r="A38" s="460">
        <v>37</v>
      </c>
      <c r="B38" s="328">
        <v>31186</v>
      </c>
      <c r="C38" s="329">
        <v>45991</v>
      </c>
      <c r="D38" s="231">
        <v>8</v>
      </c>
      <c r="E38" s="234">
        <v>2</v>
      </c>
    </row>
    <row r="39" spans="1:256" x14ac:dyDescent="0.25">
      <c r="A39" s="459">
        <v>38</v>
      </c>
      <c r="B39" s="326">
        <v>32108</v>
      </c>
      <c r="C39" s="327">
        <v>46194</v>
      </c>
      <c r="D39" s="235">
        <v>12</v>
      </c>
      <c r="E39" s="238">
        <v>4</v>
      </c>
    </row>
    <row r="40" spans="1:256" x14ac:dyDescent="0.25">
      <c r="A40" s="460">
        <v>39</v>
      </c>
      <c r="B40" s="328">
        <v>32403</v>
      </c>
      <c r="C40" s="329">
        <v>45824</v>
      </c>
      <c r="D40" s="231">
        <v>9</v>
      </c>
      <c r="E40" s="234">
        <v>4</v>
      </c>
    </row>
    <row r="41" spans="1:256" x14ac:dyDescent="0.25">
      <c r="A41" s="459">
        <v>40</v>
      </c>
      <c r="B41" s="326">
        <v>33760</v>
      </c>
      <c r="C41" s="327">
        <v>46965</v>
      </c>
      <c r="D41" s="235">
        <v>12</v>
      </c>
      <c r="E41" s="238">
        <v>1</v>
      </c>
    </row>
    <row r="42" spans="1:256" x14ac:dyDescent="0.25">
      <c r="A42" s="460">
        <v>41</v>
      </c>
      <c r="B42" s="328">
        <v>33249</v>
      </c>
      <c r="C42" s="330">
        <v>45247</v>
      </c>
      <c r="D42" s="231">
        <v>20</v>
      </c>
      <c r="E42" s="240">
        <v>4</v>
      </c>
    </row>
    <row r="43" spans="1:256" ht="11.15" customHeight="1" x14ac:dyDescent="0.25">
      <c r="A43" s="459">
        <v>42</v>
      </c>
      <c r="B43" s="326">
        <v>33808</v>
      </c>
      <c r="C43" s="327">
        <v>45434</v>
      </c>
      <c r="D43" s="235">
        <v>15</v>
      </c>
      <c r="E43" s="238">
        <v>3</v>
      </c>
    </row>
    <row r="44" spans="1:256" x14ac:dyDescent="0.25">
      <c r="A44" s="460">
        <v>43</v>
      </c>
      <c r="B44" s="328">
        <v>34325</v>
      </c>
      <c r="C44" s="329">
        <v>45169</v>
      </c>
      <c r="D44" s="231">
        <v>21</v>
      </c>
      <c r="E44" s="234">
        <v>5</v>
      </c>
      <c r="F44" s="26"/>
      <c r="G44" s="26"/>
    </row>
    <row r="45" spans="1:256" x14ac:dyDescent="0.25">
      <c r="A45" s="459">
        <v>44</v>
      </c>
      <c r="B45" s="326">
        <v>34363</v>
      </c>
      <c r="C45" s="327">
        <v>44609</v>
      </c>
      <c r="D45" s="235">
        <v>20</v>
      </c>
      <c r="E45" s="238">
        <v>6</v>
      </c>
      <c r="F45" s="91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25">
      <c r="A46" s="460">
        <v>45</v>
      </c>
      <c r="B46" s="328">
        <v>34921</v>
      </c>
      <c r="C46" s="329">
        <v>45362</v>
      </c>
      <c r="D46" s="231">
        <v>19</v>
      </c>
      <c r="E46" s="234">
        <v>14</v>
      </c>
      <c r="F46" s="93"/>
    </row>
    <row r="47" spans="1:256" x14ac:dyDescent="0.25">
      <c r="A47" s="459">
        <v>46</v>
      </c>
      <c r="B47" s="326">
        <v>35869</v>
      </c>
      <c r="C47" s="327">
        <v>46883</v>
      </c>
      <c r="D47" s="235">
        <v>33</v>
      </c>
      <c r="E47" s="238">
        <v>7</v>
      </c>
      <c r="F47" s="91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25">
      <c r="A48" s="460">
        <v>47</v>
      </c>
      <c r="B48" s="328">
        <v>35345</v>
      </c>
      <c r="C48" s="329">
        <v>46129</v>
      </c>
      <c r="D48" s="231">
        <v>13</v>
      </c>
      <c r="E48" s="234">
        <v>8</v>
      </c>
      <c r="F48" s="93"/>
    </row>
    <row r="49" spans="1:5" x14ac:dyDescent="0.25">
      <c r="A49" s="459">
        <v>48</v>
      </c>
      <c r="B49" s="326">
        <v>34127</v>
      </c>
      <c r="C49" s="327">
        <v>45970</v>
      </c>
      <c r="D49" s="235">
        <v>31</v>
      </c>
      <c r="E49" s="238">
        <v>6</v>
      </c>
    </row>
    <row r="50" spans="1:5" x14ac:dyDescent="0.25">
      <c r="A50" s="460">
        <v>49</v>
      </c>
      <c r="B50" s="328">
        <v>33395</v>
      </c>
      <c r="C50" s="329">
        <v>44915</v>
      </c>
      <c r="D50" s="231">
        <v>35</v>
      </c>
      <c r="E50" s="234">
        <v>10</v>
      </c>
    </row>
    <row r="51" spans="1:5" x14ac:dyDescent="0.25">
      <c r="A51" s="459">
        <v>50</v>
      </c>
      <c r="B51" s="326">
        <v>31859</v>
      </c>
      <c r="C51" s="327">
        <v>42925</v>
      </c>
      <c r="D51" s="235">
        <v>18</v>
      </c>
      <c r="E51" s="238">
        <v>7</v>
      </c>
    </row>
    <row r="52" spans="1:5" x14ac:dyDescent="0.25">
      <c r="A52" s="460">
        <v>51</v>
      </c>
      <c r="B52" s="328">
        <v>30610</v>
      </c>
      <c r="C52" s="329">
        <v>42795</v>
      </c>
      <c r="D52" s="231">
        <v>23</v>
      </c>
      <c r="E52" s="234">
        <v>6</v>
      </c>
    </row>
    <row r="53" spans="1:5" x14ac:dyDescent="0.25">
      <c r="A53" s="459">
        <v>52</v>
      </c>
      <c r="B53" s="326">
        <v>29263</v>
      </c>
      <c r="C53" s="327">
        <v>43772</v>
      </c>
      <c r="D53" s="235">
        <v>33</v>
      </c>
      <c r="E53" s="238">
        <v>5</v>
      </c>
    </row>
    <row r="54" spans="1:5" x14ac:dyDescent="0.25">
      <c r="A54" s="460">
        <v>53</v>
      </c>
      <c r="B54" s="328">
        <v>28192</v>
      </c>
      <c r="C54" s="329">
        <v>44605</v>
      </c>
      <c r="D54" s="231">
        <v>17</v>
      </c>
      <c r="E54" s="234">
        <v>8</v>
      </c>
    </row>
    <row r="55" spans="1:5" x14ac:dyDescent="0.25">
      <c r="A55" s="459">
        <v>54</v>
      </c>
      <c r="B55" s="326">
        <v>28138</v>
      </c>
      <c r="C55" s="327">
        <v>40196</v>
      </c>
      <c r="D55" s="235">
        <v>16</v>
      </c>
      <c r="E55" s="238">
        <v>10</v>
      </c>
    </row>
    <row r="56" spans="1:5" x14ac:dyDescent="0.25">
      <c r="A56" s="460">
        <v>55</v>
      </c>
      <c r="B56" s="328">
        <v>27821</v>
      </c>
      <c r="C56" s="329">
        <v>36289</v>
      </c>
      <c r="D56" s="231">
        <v>14</v>
      </c>
      <c r="E56" s="234">
        <v>2</v>
      </c>
    </row>
    <row r="57" spans="1:5" x14ac:dyDescent="0.25">
      <c r="A57" s="459">
        <v>56</v>
      </c>
      <c r="B57" s="326">
        <v>24952</v>
      </c>
      <c r="C57" s="327">
        <v>33599</v>
      </c>
      <c r="D57" s="235">
        <v>17</v>
      </c>
      <c r="E57" s="238">
        <v>3</v>
      </c>
    </row>
    <row r="58" spans="1:5" x14ac:dyDescent="0.25">
      <c r="A58" s="460">
        <v>57</v>
      </c>
      <c r="B58" s="328">
        <v>21627</v>
      </c>
      <c r="C58" s="329">
        <v>30358</v>
      </c>
      <c r="D58" s="231">
        <v>11</v>
      </c>
      <c r="E58" s="234">
        <v>1</v>
      </c>
    </row>
    <row r="59" spans="1:5" x14ac:dyDescent="0.25">
      <c r="A59" s="459">
        <v>58</v>
      </c>
      <c r="B59" s="326">
        <v>18991</v>
      </c>
      <c r="C59" s="327">
        <v>27520</v>
      </c>
      <c r="D59" s="235">
        <v>10</v>
      </c>
      <c r="E59" s="238">
        <v>4</v>
      </c>
    </row>
    <row r="60" spans="1:5" x14ac:dyDescent="0.25">
      <c r="A60" s="460">
        <v>59</v>
      </c>
      <c r="B60" s="328">
        <v>16467</v>
      </c>
      <c r="C60" s="329">
        <v>23936</v>
      </c>
      <c r="D60" s="231">
        <v>14</v>
      </c>
      <c r="E60" s="234">
        <v>3</v>
      </c>
    </row>
    <row r="61" spans="1:5" x14ac:dyDescent="0.25">
      <c r="A61" s="459">
        <v>60</v>
      </c>
      <c r="B61" s="326">
        <v>9605</v>
      </c>
      <c r="C61" s="327">
        <v>12689</v>
      </c>
      <c r="D61" s="235">
        <v>17</v>
      </c>
      <c r="E61" s="238">
        <v>2</v>
      </c>
    </row>
    <row r="62" spans="1:5" x14ac:dyDescent="0.25">
      <c r="A62" s="460">
        <v>61</v>
      </c>
      <c r="B62" s="328">
        <v>2943</v>
      </c>
      <c r="C62" s="329">
        <v>2621</v>
      </c>
      <c r="D62" s="231">
        <v>9</v>
      </c>
      <c r="E62" s="234">
        <v>2</v>
      </c>
    </row>
    <row r="63" spans="1:5" x14ac:dyDescent="0.25">
      <c r="A63" s="459">
        <v>62</v>
      </c>
      <c r="B63" s="326">
        <v>1978</v>
      </c>
      <c r="C63" s="327">
        <v>1803</v>
      </c>
      <c r="D63" s="235">
        <v>5</v>
      </c>
      <c r="E63" s="241">
        <v>1</v>
      </c>
    </row>
    <row r="64" spans="1:5" x14ac:dyDescent="0.25">
      <c r="A64" s="460">
        <v>63</v>
      </c>
      <c r="B64" s="328">
        <v>1252</v>
      </c>
      <c r="C64" s="329">
        <v>1225</v>
      </c>
      <c r="D64" s="231">
        <v>11</v>
      </c>
      <c r="E64" s="240">
        <v>2</v>
      </c>
    </row>
    <row r="65" spans="1:5" x14ac:dyDescent="0.25">
      <c r="A65" s="459">
        <v>64</v>
      </c>
      <c r="B65" s="326">
        <v>967</v>
      </c>
      <c r="C65" s="331">
        <v>770</v>
      </c>
      <c r="D65" s="235">
        <v>5</v>
      </c>
      <c r="E65" s="241">
        <v>0</v>
      </c>
    </row>
    <row r="66" spans="1:5" x14ac:dyDescent="0.25">
      <c r="A66" s="460">
        <v>65</v>
      </c>
      <c r="B66" s="328">
        <v>478</v>
      </c>
      <c r="C66" s="329">
        <v>471</v>
      </c>
      <c r="D66" s="231">
        <v>3</v>
      </c>
      <c r="E66" s="240">
        <v>0</v>
      </c>
    </row>
    <row r="67" spans="1:5" x14ac:dyDescent="0.25">
      <c r="A67" s="461" t="s">
        <v>270</v>
      </c>
      <c r="B67" s="332">
        <v>1141</v>
      </c>
      <c r="C67" s="327">
        <v>786</v>
      </c>
      <c r="D67" s="235">
        <v>10</v>
      </c>
      <c r="E67" s="241">
        <v>4</v>
      </c>
    </row>
    <row r="68" spans="1:5" ht="13" thickBot="1" x14ac:dyDescent="0.3">
      <c r="A68" s="462" t="s">
        <v>75</v>
      </c>
      <c r="B68" s="455">
        <f>SUM(B16:B67)</f>
        <v>939646</v>
      </c>
      <c r="C68" s="457">
        <f t="shared" ref="C68:E68" si="0">SUM(C16:C67)</f>
        <v>1340665</v>
      </c>
      <c r="D68" s="456">
        <f t="shared" si="0"/>
        <v>514</v>
      </c>
      <c r="E68" s="456">
        <f t="shared" si="0"/>
        <v>147</v>
      </c>
    </row>
    <row r="69" spans="1:5" x14ac:dyDescent="0.25">
      <c r="A69" s="25" t="s">
        <v>315</v>
      </c>
    </row>
    <row r="70" spans="1:5" x14ac:dyDescent="0.25">
      <c r="A70" s="81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3" firstPageNumber="29" orientation="portrait" useFirstPageNumber="1" r:id="rId1"/>
  <headerFooter>
    <oddFooter>&amp;R&amp;P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syncVertical="1" syncRef="A1" transitionEvaluation="1" codeName="Hoja20">
    <tabColor rgb="FFFFFF00"/>
    <pageSetUpPr fitToPage="1"/>
  </sheetPr>
  <dimension ref="A1:IV70"/>
  <sheetViews>
    <sheetView showGridLines="0" view="pageBreakPreview" zoomScaleNormal="86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722" t="s">
        <v>77</v>
      </c>
      <c r="B3" s="722"/>
      <c r="C3" s="722"/>
      <c r="D3" s="722"/>
      <c r="E3" s="722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722" t="s">
        <v>78</v>
      </c>
      <c r="B4" s="722"/>
      <c r="C4" s="722"/>
      <c r="D4" s="722"/>
      <c r="E4" s="722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724" t="str">
        <f>'1 Total'!A4:N4</f>
        <v>DICIEMBRE DE 2020</v>
      </c>
      <c r="B6" s="724"/>
      <c r="C6" s="724"/>
      <c r="D6" s="724"/>
      <c r="E6" s="724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725"/>
      <c r="B7" s="725"/>
      <c r="C7" s="725"/>
      <c r="D7" s="725"/>
      <c r="E7" s="725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755" t="s">
        <v>38</v>
      </c>
      <c r="B8" s="755"/>
      <c r="C8" s="755"/>
      <c r="D8" s="755"/>
      <c r="E8" s="755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755" t="s">
        <v>79</v>
      </c>
      <c r="B10" s="755"/>
      <c r="C10" s="755"/>
      <c r="D10" s="755"/>
      <c r="E10" s="755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/>
      <c r="B12" s="79"/>
      <c r="C12" s="79" t="s">
        <v>135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250">
        <v>2</v>
      </c>
      <c r="C13" s="250">
        <v>3</v>
      </c>
      <c r="D13" s="251">
        <v>4</v>
      </c>
      <c r="E13" s="464">
        <v>5</v>
      </c>
      <c r="F13" s="82"/>
      <c r="G13" s="82"/>
      <c r="H13" s="83"/>
      <c r="I13" s="84"/>
      <c r="J13" s="84"/>
    </row>
    <row r="14" spans="1:21" ht="12.75" customHeight="1" x14ac:dyDescent="0.25">
      <c r="A14" s="465" t="s">
        <v>80</v>
      </c>
      <c r="B14" s="751" t="s">
        <v>313</v>
      </c>
      <c r="C14" s="751"/>
      <c r="D14" s="752" t="s">
        <v>81</v>
      </c>
      <c r="E14" s="753"/>
      <c r="F14" s="86"/>
      <c r="G14" s="754"/>
      <c r="H14" s="754"/>
      <c r="I14" s="754"/>
      <c r="J14" s="754"/>
    </row>
    <row r="15" spans="1:21" ht="13" thickBot="1" x14ac:dyDescent="0.3">
      <c r="A15" s="475" t="s">
        <v>42</v>
      </c>
      <c r="B15" s="415" t="s">
        <v>71</v>
      </c>
      <c r="C15" s="416" t="s">
        <v>72</v>
      </c>
      <c r="D15" s="443" t="s">
        <v>71</v>
      </c>
      <c r="E15" s="451" t="s">
        <v>72</v>
      </c>
      <c r="F15" s="86"/>
      <c r="G15" s="88"/>
      <c r="H15" s="88"/>
      <c r="I15" s="88"/>
      <c r="J15" s="88"/>
    </row>
    <row r="16" spans="1:21" x14ac:dyDescent="0.25">
      <c r="A16" s="458" t="s">
        <v>82</v>
      </c>
      <c r="B16" s="231">
        <v>0</v>
      </c>
      <c r="C16" s="232">
        <v>0</v>
      </c>
      <c r="D16" s="324">
        <v>0</v>
      </c>
      <c r="E16" s="325">
        <v>0</v>
      </c>
      <c r="F16" s="24"/>
      <c r="G16" s="88"/>
      <c r="H16" s="88"/>
      <c r="I16" s="88"/>
      <c r="J16" s="88"/>
    </row>
    <row r="17" spans="1:5" x14ac:dyDescent="0.25">
      <c r="A17" s="459">
        <v>16</v>
      </c>
      <c r="B17" s="235">
        <v>0</v>
      </c>
      <c r="C17" s="236">
        <v>0</v>
      </c>
      <c r="D17" s="326">
        <v>0</v>
      </c>
      <c r="E17" s="327">
        <v>0</v>
      </c>
    </row>
    <row r="18" spans="1:5" x14ac:dyDescent="0.25">
      <c r="A18" s="460">
        <v>17</v>
      </c>
      <c r="B18" s="231">
        <v>0</v>
      </c>
      <c r="C18" s="232">
        <v>0</v>
      </c>
      <c r="D18" s="328">
        <v>0</v>
      </c>
      <c r="E18" s="329">
        <v>0</v>
      </c>
    </row>
    <row r="19" spans="1:5" x14ac:dyDescent="0.25">
      <c r="A19" s="459">
        <v>18</v>
      </c>
      <c r="B19" s="235">
        <v>0</v>
      </c>
      <c r="C19" s="236">
        <v>0</v>
      </c>
      <c r="D19" s="326">
        <v>0</v>
      </c>
      <c r="E19" s="327">
        <v>0</v>
      </c>
    </row>
    <row r="20" spans="1:5" x14ac:dyDescent="0.25">
      <c r="A20" s="460">
        <v>19</v>
      </c>
      <c r="B20" s="231">
        <v>0</v>
      </c>
      <c r="C20" s="232">
        <v>0</v>
      </c>
      <c r="D20" s="328">
        <v>0</v>
      </c>
      <c r="E20" s="329">
        <v>0</v>
      </c>
    </row>
    <row r="21" spans="1:5" x14ac:dyDescent="0.25">
      <c r="A21" s="459">
        <v>20</v>
      </c>
      <c r="B21" s="235">
        <v>0</v>
      </c>
      <c r="C21" s="236">
        <v>0</v>
      </c>
      <c r="D21" s="326">
        <v>0</v>
      </c>
      <c r="E21" s="327">
        <v>0</v>
      </c>
    </row>
    <row r="22" spans="1:5" x14ac:dyDescent="0.25">
      <c r="A22" s="460">
        <v>21</v>
      </c>
      <c r="B22" s="231">
        <v>0</v>
      </c>
      <c r="C22" s="232">
        <v>0</v>
      </c>
      <c r="D22" s="328">
        <v>0</v>
      </c>
      <c r="E22" s="329">
        <v>0</v>
      </c>
    </row>
    <row r="23" spans="1:5" x14ac:dyDescent="0.25">
      <c r="A23" s="459">
        <v>22</v>
      </c>
      <c r="B23" s="235">
        <v>0</v>
      </c>
      <c r="C23" s="236">
        <v>0</v>
      </c>
      <c r="D23" s="326">
        <v>0</v>
      </c>
      <c r="E23" s="327">
        <v>0</v>
      </c>
    </row>
    <row r="24" spans="1:5" x14ac:dyDescent="0.25">
      <c r="A24" s="460">
        <v>23</v>
      </c>
      <c r="B24" s="231">
        <v>0</v>
      </c>
      <c r="C24" s="232">
        <v>0</v>
      </c>
      <c r="D24" s="328">
        <v>0</v>
      </c>
      <c r="E24" s="329">
        <v>0</v>
      </c>
    </row>
    <row r="25" spans="1:5" x14ac:dyDescent="0.25">
      <c r="A25" s="459">
        <v>24</v>
      </c>
      <c r="B25" s="235">
        <v>0</v>
      </c>
      <c r="C25" s="236">
        <v>0</v>
      </c>
      <c r="D25" s="326">
        <v>0</v>
      </c>
      <c r="E25" s="327">
        <v>0</v>
      </c>
    </row>
    <row r="26" spans="1:5" x14ac:dyDescent="0.25">
      <c r="A26" s="460">
        <v>25</v>
      </c>
      <c r="B26" s="231">
        <v>0</v>
      </c>
      <c r="C26" s="232">
        <v>0</v>
      </c>
      <c r="D26" s="328">
        <v>0</v>
      </c>
      <c r="E26" s="329">
        <v>0</v>
      </c>
    </row>
    <row r="27" spans="1:5" x14ac:dyDescent="0.25">
      <c r="A27" s="459">
        <v>26</v>
      </c>
      <c r="B27" s="235">
        <v>0</v>
      </c>
      <c r="C27" s="236">
        <v>0</v>
      </c>
      <c r="D27" s="326">
        <v>0</v>
      </c>
      <c r="E27" s="327">
        <v>0</v>
      </c>
    </row>
    <row r="28" spans="1:5" x14ac:dyDescent="0.25">
      <c r="A28" s="460">
        <v>27</v>
      </c>
      <c r="B28" s="231">
        <v>0</v>
      </c>
      <c r="C28" s="232">
        <v>0</v>
      </c>
      <c r="D28" s="328">
        <v>0</v>
      </c>
      <c r="E28" s="329">
        <v>0</v>
      </c>
    </row>
    <row r="29" spans="1:5" x14ac:dyDescent="0.25">
      <c r="A29" s="459">
        <v>28</v>
      </c>
      <c r="B29" s="235">
        <v>0</v>
      </c>
      <c r="C29" s="236">
        <v>0</v>
      </c>
      <c r="D29" s="326">
        <v>0</v>
      </c>
      <c r="E29" s="327">
        <v>0</v>
      </c>
    </row>
    <row r="30" spans="1:5" x14ac:dyDescent="0.25">
      <c r="A30" s="460">
        <v>29</v>
      </c>
      <c r="B30" s="231">
        <v>0</v>
      </c>
      <c r="C30" s="232">
        <v>0</v>
      </c>
      <c r="D30" s="328">
        <v>0</v>
      </c>
      <c r="E30" s="329">
        <v>0</v>
      </c>
    </row>
    <row r="31" spans="1:5" x14ac:dyDescent="0.25">
      <c r="A31" s="459">
        <v>30</v>
      </c>
      <c r="B31" s="235">
        <v>0</v>
      </c>
      <c r="C31" s="236">
        <v>0</v>
      </c>
      <c r="D31" s="326">
        <v>0</v>
      </c>
      <c r="E31" s="327">
        <v>0</v>
      </c>
    </row>
    <row r="32" spans="1:5" x14ac:dyDescent="0.25">
      <c r="A32" s="460">
        <v>31</v>
      </c>
      <c r="B32" s="231">
        <v>0</v>
      </c>
      <c r="C32" s="232">
        <v>0</v>
      </c>
      <c r="D32" s="328">
        <v>0</v>
      </c>
      <c r="E32" s="329">
        <v>0</v>
      </c>
    </row>
    <row r="33" spans="1:256" x14ac:dyDescent="0.25">
      <c r="A33" s="459">
        <v>32</v>
      </c>
      <c r="B33" s="235">
        <v>0</v>
      </c>
      <c r="C33" s="236">
        <v>0</v>
      </c>
      <c r="D33" s="326">
        <v>0</v>
      </c>
      <c r="E33" s="327">
        <v>0</v>
      </c>
    </row>
    <row r="34" spans="1:256" x14ac:dyDescent="0.25">
      <c r="A34" s="460">
        <v>33</v>
      </c>
      <c r="B34" s="231">
        <v>0</v>
      </c>
      <c r="C34" s="232">
        <v>0</v>
      </c>
      <c r="D34" s="328">
        <v>0</v>
      </c>
      <c r="E34" s="329">
        <v>0</v>
      </c>
    </row>
    <row r="35" spans="1:256" x14ac:dyDescent="0.25">
      <c r="A35" s="459">
        <v>34</v>
      </c>
      <c r="B35" s="235">
        <v>0</v>
      </c>
      <c r="C35" s="236">
        <v>0</v>
      </c>
      <c r="D35" s="326">
        <v>0</v>
      </c>
      <c r="E35" s="327">
        <v>0</v>
      </c>
    </row>
    <row r="36" spans="1:256" x14ac:dyDescent="0.25">
      <c r="A36" s="460">
        <v>35</v>
      </c>
      <c r="B36" s="231">
        <v>0</v>
      </c>
      <c r="C36" s="232">
        <v>0</v>
      </c>
      <c r="D36" s="328">
        <v>0</v>
      </c>
      <c r="E36" s="329">
        <v>0</v>
      </c>
    </row>
    <row r="37" spans="1:256" x14ac:dyDescent="0.25">
      <c r="A37" s="459">
        <v>36</v>
      </c>
      <c r="B37" s="235">
        <v>0</v>
      </c>
      <c r="C37" s="236">
        <v>0</v>
      </c>
      <c r="D37" s="326">
        <v>0</v>
      </c>
      <c r="E37" s="327">
        <v>0</v>
      </c>
    </row>
    <row r="38" spans="1:256" x14ac:dyDescent="0.25">
      <c r="A38" s="460">
        <v>37</v>
      </c>
      <c r="B38" s="231">
        <v>0</v>
      </c>
      <c r="C38" s="232">
        <v>0</v>
      </c>
      <c r="D38" s="328">
        <v>0</v>
      </c>
      <c r="E38" s="329">
        <v>0</v>
      </c>
    </row>
    <row r="39" spans="1:256" x14ac:dyDescent="0.25">
      <c r="A39" s="459">
        <v>38</v>
      </c>
      <c r="B39" s="235">
        <v>0</v>
      </c>
      <c r="C39" s="236">
        <v>0</v>
      </c>
      <c r="D39" s="326">
        <v>0</v>
      </c>
      <c r="E39" s="327">
        <v>0</v>
      </c>
    </row>
    <row r="40" spans="1:256" x14ac:dyDescent="0.25">
      <c r="A40" s="460">
        <v>39</v>
      </c>
      <c r="B40" s="231">
        <v>0</v>
      </c>
      <c r="C40" s="232">
        <v>0</v>
      </c>
      <c r="D40" s="328">
        <v>0</v>
      </c>
      <c r="E40" s="329">
        <v>0</v>
      </c>
    </row>
    <row r="41" spans="1:256" x14ac:dyDescent="0.25">
      <c r="A41" s="459">
        <v>40</v>
      </c>
      <c r="B41" s="235">
        <v>0</v>
      </c>
      <c r="C41" s="236">
        <v>0</v>
      </c>
      <c r="D41" s="326">
        <v>0</v>
      </c>
      <c r="E41" s="327">
        <v>0</v>
      </c>
    </row>
    <row r="42" spans="1:256" x14ac:dyDescent="0.25">
      <c r="A42" s="460">
        <v>41</v>
      </c>
      <c r="B42" s="231">
        <v>0</v>
      </c>
      <c r="C42" s="239">
        <v>0</v>
      </c>
      <c r="D42" s="328">
        <v>0</v>
      </c>
      <c r="E42" s="330">
        <v>0</v>
      </c>
    </row>
    <row r="43" spans="1:256" ht="11.15" customHeight="1" x14ac:dyDescent="0.25">
      <c r="A43" s="459">
        <v>42</v>
      </c>
      <c r="B43" s="235">
        <v>0</v>
      </c>
      <c r="C43" s="236">
        <v>0</v>
      </c>
      <c r="D43" s="326">
        <v>0</v>
      </c>
      <c r="E43" s="327">
        <v>0</v>
      </c>
    </row>
    <row r="44" spans="1:256" x14ac:dyDescent="0.25">
      <c r="A44" s="460">
        <v>43</v>
      </c>
      <c r="B44" s="231">
        <v>0</v>
      </c>
      <c r="C44" s="232">
        <v>0</v>
      </c>
      <c r="D44" s="328">
        <v>0</v>
      </c>
      <c r="E44" s="329">
        <v>0</v>
      </c>
      <c r="F44" s="26"/>
      <c r="G44" s="26"/>
    </row>
    <row r="45" spans="1:256" x14ac:dyDescent="0.25">
      <c r="A45" s="459">
        <v>44</v>
      </c>
      <c r="B45" s="235">
        <v>0</v>
      </c>
      <c r="C45" s="236">
        <v>0</v>
      </c>
      <c r="D45" s="326">
        <v>0</v>
      </c>
      <c r="E45" s="327">
        <v>0</v>
      </c>
      <c r="F45" s="88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25">
      <c r="A46" s="460">
        <v>45</v>
      </c>
      <c r="B46" s="231">
        <v>0</v>
      </c>
      <c r="C46" s="232">
        <v>0</v>
      </c>
      <c r="D46" s="328">
        <v>0</v>
      </c>
      <c r="E46" s="329">
        <v>0</v>
      </c>
    </row>
    <row r="47" spans="1:256" x14ac:dyDescent="0.25">
      <c r="A47" s="459">
        <v>46</v>
      </c>
      <c r="B47" s="235">
        <v>0</v>
      </c>
      <c r="C47" s="236">
        <v>0</v>
      </c>
      <c r="D47" s="326">
        <v>0</v>
      </c>
      <c r="E47" s="327">
        <v>0</v>
      </c>
      <c r="F47" s="88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25">
      <c r="A48" s="460">
        <v>47</v>
      </c>
      <c r="B48" s="231">
        <v>0</v>
      </c>
      <c r="C48" s="232">
        <v>0</v>
      </c>
      <c r="D48" s="328">
        <v>0</v>
      </c>
      <c r="E48" s="329">
        <v>0</v>
      </c>
    </row>
    <row r="49" spans="1:5" x14ac:dyDescent="0.25">
      <c r="A49" s="459">
        <v>48</v>
      </c>
      <c r="B49" s="235">
        <v>0</v>
      </c>
      <c r="C49" s="236">
        <v>0</v>
      </c>
      <c r="D49" s="326">
        <v>0</v>
      </c>
      <c r="E49" s="327">
        <v>0</v>
      </c>
    </row>
    <row r="50" spans="1:5" x14ac:dyDescent="0.25">
      <c r="A50" s="460">
        <v>49</v>
      </c>
      <c r="B50" s="231">
        <v>0</v>
      </c>
      <c r="C50" s="232">
        <v>0</v>
      </c>
      <c r="D50" s="328">
        <v>0</v>
      </c>
      <c r="E50" s="329">
        <v>0</v>
      </c>
    </row>
    <row r="51" spans="1:5" x14ac:dyDescent="0.25">
      <c r="A51" s="459">
        <v>50</v>
      </c>
      <c r="B51" s="235">
        <v>0</v>
      </c>
      <c r="C51" s="236">
        <v>0</v>
      </c>
      <c r="D51" s="326">
        <v>0</v>
      </c>
      <c r="E51" s="327">
        <v>0</v>
      </c>
    </row>
    <row r="52" spans="1:5" x14ac:dyDescent="0.25">
      <c r="A52" s="460">
        <v>51</v>
      </c>
      <c r="B52" s="231">
        <v>0</v>
      </c>
      <c r="C52" s="232">
        <v>0</v>
      </c>
      <c r="D52" s="328">
        <v>0</v>
      </c>
      <c r="E52" s="329">
        <v>0</v>
      </c>
    </row>
    <row r="53" spans="1:5" x14ac:dyDescent="0.25">
      <c r="A53" s="459">
        <v>52</v>
      </c>
      <c r="B53" s="235">
        <v>0</v>
      </c>
      <c r="C53" s="236">
        <v>0</v>
      </c>
      <c r="D53" s="326">
        <v>0</v>
      </c>
      <c r="E53" s="327">
        <v>0</v>
      </c>
    </row>
    <row r="54" spans="1:5" x14ac:dyDescent="0.25">
      <c r="A54" s="460">
        <v>53</v>
      </c>
      <c r="B54" s="231">
        <v>0</v>
      </c>
      <c r="C54" s="232">
        <v>0</v>
      </c>
      <c r="D54" s="328">
        <v>0</v>
      </c>
      <c r="E54" s="329">
        <v>0</v>
      </c>
    </row>
    <row r="55" spans="1:5" x14ac:dyDescent="0.25">
      <c r="A55" s="459">
        <v>54</v>
      </c>
      <c r="B55" s="235">
        <v>0</v>
      </c>
      <c r="C55" s="236">
        <v>0</v>
      </c>
      <c r="D55" s="326">
        <v>0</v>
      </c>
      <c r="E55" s="327">
        <v>0</v>
      </c>
    </row>
    <row r="56" spans="1:5" x14ac:dyDescent="0.25">
      <c r="A56" s="460">
        <v>55</v>
      </c>
      <c r="B56" s="231">
        <v>0</v>
      </c>
      <c r="C56" s="232">
        <v>0</v>
      </c>
      <c r="D56" s="328">
        <v>0</v>
      </c>
      <c r="E56" s="329">
        <v>0</v>
      </c>
    </row>
    <row r="57" spans="1:5" x14ac:dyDescent="0.25">
      <c r="A57" s="459">
        <v>56</v>
      </c>
      <c r="B57" s="235">
        <v>0</v>
      </c>
      <c r="C57" s="236">
        <v>0</v>
      </c>
      <c r="D57" s="326">
        <v>0</v>
      </c>
      <c r="E57" s="327">
        <v>0</v>
      </c>
    </row>
    <row r="58" spans="1:5" x14ac:dyDescent="0.25">
      <c r="A58" s="460">
        <v>57</v>
      </c>
      <c r="B58" s="231">
        <v>0</v>
      </c>
      <c r="C58" s="232">
        <v>0</v>
      </c>
      <c r="D58" s="328">
        <v>0</v>
      </c>
      <c r="E58" s="329">
        <v>0</v>
      </c>
    </row>
    <row r="59" spans="1:5" x14ac:dyDescent="0.25">
      <c r="A59" s="459">
        <v>58</v>
      </c>
      <c r="B59" s="235">
        <v>0</v>
      </c>
      <c r="C59" s="236">
        <v>0</v>
      </c>
      <c r="D59" s="326">
        <v>0</v>
      </c>
      <c r="E59" s="327">
        <v>0</v>
      </c>
    </row>
    <row r="60" spans="1:5" x14ac:dyDescent="0.25">
      <c r="A60" s="460">
        <v>59</v>
      </c>
      <c r="B60" s="231">
        <v>0</v>
      </c>
      <c r="C60" s="232">
        <v>0</v>
      </c>
      <c r="D60" s="328">
        <v>0</v>
      </c>
      <c r="E60" s="329">
        <v>0</v>
      </c>
    </row>
    <row r="61" spans="1:5" x14ac:dyDescent="0.25">
      <c r="A61" s="459">
        <v>60</v>
      </c>
      <c r="B61" s="235">
        <v>0</v>
      </c>
      <c r="C61" s="236">
        <v>0</v>
      </c>
      <c r="D61" s="326">
        <v>0</v>
      </c>
      <c r="E61" s="327">
        <v>0</v>
      </c>
    </row>
    <row r="62" spans="1:5" x14ac:dyDescent="0.25">
      <c r="A62" s="460">
        <v>61</v>
      </c>
      <c r="B62" s="231">
        <v>0</v>
      </c>
      <c r="C62" s="232">
        <v>0</v>
      </c>
      <c r="D62" s="328">
        <v>0</v>
      </c>
      <c r="E62" s="329">
        <v>0</v>
      </c>
    </row>
    <row r="63" spans="1:5" x14ac:dyDescent="0.25">
      <c r="A63" s="459">
        <v>62</v>
      </c>
      <c r="B63" s="235">
        <v>0</v>
      </c>
      <c r="C63" s="236">
        <v>0</v>
      </c>
      <c r="D63" s="326">
        <v>0</v>
      </c>
      <c r="E63" s="331">
        <v>0</v>
      </c>
    </row>
    <row r="64" spans="1:5" x14ac:dyDescent="0.25">
      <c r="A64" s="460">
        <v>63</v>
      </c>
      <c r="B64" s="231">
        <v>0</v>
      </c>
      <c r="C64" s="232">
        <v>0</v>
      </c>
      <c r="D64" s="328">
        <v>0</v>
      </c>
      <c r="E64" s="330">
        <v>0</v>
      </c>
    </row>
    <row r="65" spans="1:132" x14ac:dyDescent="0.25">
      <c r="A65" s="459">
        <v>64</v>
      </c>
      <c r="B65" s="235">
        <v>0</v>
      </c>
      <c r="C65" s="463">
        <v>0</v>
      </c>
      <c r="D65" s="326">
        <v>0</v>
      </c>
      <c r="E65" s="331">
        <v>0</v>
      </c>
    </row>
    <row r="66" spans="1:132" x14ac:dyDescent="0.25">
      <c r="A66" s="460">
        <v>65</v>
      </c>
      <c r="B66" s="231">
        <v>0</v>
      </c>
      <c r="C66" s="232">
        <v>0</v>
      </c>
      <c r="D66" s="328">
        <v>0</v>
      </c>
      <c r="E66" s="330">
        <v>0</v>
      </c>
    </row>
    <row r="67" spans="1:132" x14ac:dyDescent="0.25">
      <c r="A67" s="461" t="s">
        <v>270</v>
      </c>
      <c r="B67" s="332">
        <v>0</v>
      </c>
      <c r="C67" s="236">
        <v>0</v>
      </c>
      <c r="D67" s="326">
        <v>0</v>
      </c>
      <c r="E67" s="331">
        <v>0</v>
      </c>
    </row>
    <row r="68" spans="1:132" s="253" customFormat="1" ht="13" thickBot="1" x14ac:dyDescent="0.3">
      <c r="A68" s="462" t="s">
        <v>75</v>
      </c>
      <c r="B68" s="456">
        <f>SUM(B16:B67)</f>
        <v>0</v>
      </c>
      <c r="C68" s="473">
        <f t="shared" ref="C68:E68" si="0">SUM(C16:C67)</f>
        <v>0</v>
      </c>
      <c r="D68" s="455">
        <f t="shared" si="0"/>
        <v>0</v>
      </c>
      <c r="E68" s="457">
        <f t="shared" si="0"/>
        <v>0</v>
      </c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</row>
    <row r="69" spans="1:132" x14ac:dyDescent="0.25">
      <c r="A69" s="25" t="s">
        <v>315</v>
      </c>
    </row>
    <row r="70" spans="1:132" x14ac:dyDescent="0.25">
      <c r="A70" s="81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3" firstPageNumber="30" orientation="portrait" useFirstPageNumber="1" r:id="rId1"/>
  <headerFooter>
    <oddFooter>&amp;R&amp;P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syncVertical="1" syncRef="A1" transitionEvaluation="1" codeName="Hoja21">
    <pageSetUpPr fitToPage="1"/>
  </sheetPr>
  <dimension ref="A1:U71"/>
  <sheetViews>
    <sheetView showGridLines="0" view="pageBreakPreview" zoomScaleNormal="75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722" t="s">
        <v>77</v>
      </c>
      <c r="B3" s="722"/>
      <c r="C3" s="722"/>
      <c r="D3" s="722"/>
      <c r="E3" s="722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722" t="s">
        <v>78</v>
      </c>
      <c r="B4" s="722"/>
      <c r="C4" s="722"/>
      <c r="D4" s="722"/>
      <c r="E4" s="722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724" t="str">
        <f>'1 Total'!A4:N4</f>
        <v>DICIEMBRE DE 2020</v>
      </c>
      <c r="B6" s="724"/>
      <c r="C6" s="724"/>
      <c r="D6" s="724"/>
      <c r="E6" s="724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725"/>
      <c r="B7" s="725"/>
      <c r="C7" s="725"/>
      <c r="D7" s="725"/>
      <c r="E7" s="725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755" t="s">
        <v>38</v>
      </c>
      <c r="B8" s="755"/>
      <c r="C8" s="755"/>
      <c r="D8" s="755"/>
      <c r="E8" s="755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ht="5.25" customHeight="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755" t="s">
        <v>136</v>
      </c>
      <c r="B10" s="755"/>
      <c r="C10" s="755"/>
      <c r="D10" s="755"/>
      <c r="E10" s="755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ht="3.75" customHeight="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/>
      <c r="B12" s="79"/>
      <c r="C12" s="79" t="s">
        <v>8</v>
      </c>
      <c r="D12" s="79"/>
      <c r="E12" s="79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80"/>
      <c r="C13" s="80"/>
      <c r="D13" s="81"/>
      <c r="E13" s="82"/>
      <c r="F13" s="82"/>
      <c r="G13" s="82"/>
      <c r="H13" s="83"/>
      <c r="I13" s="84"/>
      <c r="J13" s="84"/>
    </row>
    <row r="14" spans="1:21" ht="12.75" customHeight="1" x14ac:dyDescent="0.25">
      <c r="A14" s="449" t="s">
        <v>80</v>
      </c>
      <c r="B14" s="751" t="s">
        <v>313</v>
      </c>
      <c r="C14" s="751"/>
      <c r="D14" s="752" t="s">
        <v>81</v>
      </c>
      <c r="E14" s="753"/>
      <c r="F14" s="86"/>
      <c r="G14" s="754"/>
      <c r="H14" s="754"/>
      <c r="I14" s="754"/>
      <c r="J14" s="754"/>
    </row>
    <row r="15" spans="1:21" ht="13" thickBot="1" x14ac:dyDescent="0.3">
      <c r="A15" s="450" t="s">
        <v>42</v>
      </c>
      <c r="B15" s="427" t="s">
        <v>71</v>
      </c>
      <c r="C15" s="428" t="s">
        <v>72</v>
      </c>
      <c r="D15" s="434" t="s">
        <v>71</v>
      </c>
      <c r="E15" s="435" t="s">
        <v>72</v>
      </c>
      <c r="F15" s="86"/>
      <c r="G15" s="88"/>
      <c r="H15" s="88"/>
      <c r="I15" s="88"/>
      <c r="J15" s="88"/>
    </row>
    <row r="16" spans="1:21" x14ac:dyDescent="0.25">
      <c r="A16" s="676" t="s">
        <v>82</v>
      </c>
      <c r="B16" s="678">
        <f>'4V 4_1 PSA.3'!B16+'4V 4_1 PSA.6'!B16+'4V 4_1 PSA.9'!B16</f>
        <v>2673</v>
      </c>
      <c r="C16" s="590">
        <f>'4V 4_1 PSA.3'!C16+'4V 4_1 PSA.6'!C16+'4V 4_1 PSA.9'!C16</f>
        <v>7618</v>
      </c>
      <c r="D16" s="235">
        <f>'4V 4_1 PSA.3'!D16+'4V 4_1 PSA.6'!D16+'4V 4_1 PSA.9'!D16</f>
        <v>0</v>
      </c>
      <c r="E16" s="238">
        <f>'4V 4_1 PSA.3'!E16+'4V 4_1 PSA.6'!E16+'4V 4_1 PSA.9'!E16</f>
        <v>1</v>
      </c>
    </row>
    <row r="17" spans="1:5" x14ac:dyDescent="0.25">
      <c r="A17" s="91" t="s">
        <v>83</v>
      </c>
      <c r="B17" s="328">
        <f>'4V 4_1 PSA.3'!B17+'4V 4_1 PSA.6'!B17+'4V 4_1 PSA.9'!B17</f>
        <v>246</v>
      </c>
      <c r="C17" s="329">
        <f>'4V 4_1 PSA.3'!C17+'4V 4_1 PSA.6'!C17+'4V 4_1 PSA.9'!C17</f>
        <v>1039</v>
      </c>
      <c r="D17" s="231">
        <f>'4V 4_1 PSA.3'!D17+'4V 4_1 PSA.6'!D17+'4V 4_1 PSA.9'!D17</f>
        <v>0</v>
      </c>
      <c r="E17" s="234">
        <f>'4V 4_1 PSA.3'!E17+'4V 4_1 PSA.6'!E17+'4V 4_1 PSA.9'!E17</f>
        <v>1</v>
      </c>
    </row>
    <row r="18" spans="1:5" x14ac:dyDescent="0.25">
      <c r="A18" s="676" t="s">
        <v>84</v>
      </c>
      <c r="B18" s="326">
        <f>'4V 4_1 PSA.3'!B18+'4V 4_1 PSA.6'!B18+'4V 4_1 PSA.9'!B18</f>
        <v>296</v>
      </c>
      <c r="C18" s="327">
        <f>'4V 4_1 PSA.3'!C18+'4V 4_1 PSA.6'!C18+'4V 4_1 PSA.9'!C18</f>
        <v>1083</v>
      </c>
      <c r="D18" s="235">
        <f>'4V 4_1 PSA.3'!D18+'4V 4_1 PSA.6'!D18+'4V 4_1 PSA.9'!D18</f>
        <v>0</v>
      </c>
      <c r="E18" s="238">
        <f>'4V 4_1 PSA.3'!E18+'4V 4_1 PSA.6'!E18+'4V 4_1 PSA.9'!E18</f>
        <v>1</v>
      </c>
    </row>
    <row r="19" spans="1:5" x14ac:dyDescent="0.25">
      <c r="A19" s="91" t="s">
        <v>85</v>
      </c>
      <c r="B19" s="328">
        <f>'4V 4_1 PSA.3'!B19+'4V 4_1 PSA.6'!B19+'4V 4_1 PSA.9'!B19</f>
        <v>772</v>
      </c>
      <c r="C19" s="329">
        <f>'4V 4_1 PSA.3'!C19+'4V 4_1 PSA.6'!C19+'4V 4_1 PSA.9'!C19</f>
        <v>813</v>
      </c>
      <c r="D19" s="231">
        <f>'4V 4_1 PSA.3'!D19+'4V 4_1 PSA.6'!D19+'4V 4_1 PSA.9'!D19</f>
        <v>0</v>
      </c>
      <c r="E19" s="234">
        <f>'4V 4_1 PSA.3'!E19+'4V 4_1 PSA.6'!E19+'4V 4_1 PSA.9'!E19</f>
        <v>1</v>
      </c>
    </row>
    <row r="20" spans="1:5" x14ac:dyDescent="0.25">
      <c r="A20" s="676" t="s">
        <v>86</v>
      </c>
      <c r="B20" s="326">
        <f>'4V 4_1 PSA.3'!B20+'4V 4_1 PSA.6'!B20+'4V 4_1 PSA.9'!B20</f>
        <v>1630</v>
      </c>
      <c r="C20" s="327">
        <f>'4V 4_1 PSA.3'!C20+'4V 4_1 PSA.6'!C20+'4V 4_1 PSA.9'!C20</f>
        <v>1167</v>
      </c>
      <c r="D20" s="235">
        <f>'4V 4_1 PSA.3'!D20+'4V 4_1 PSA.6'!D20+'4V 4_1 PSA.9'!D20</f>
        <v>0</v>
      </c>
      <c r="E20" s="238">
        <f>'4V 4_1 PSA.3'!E20+'4V 4_1 PSA.6'!E20+'4V 4_1 PSA.9'!E20</f>
        <v>0</v>
      </c>
    </row>
    <row r="21" spans="1:5" x14ac:dyDescent="0.25">
      <c r="A21" s="91" t="s">
        <v>87</v>
      </c>
      <c r="B21" s="328">
        <f>'4V 4_1 PSA.3'!B21+'4V 4_1 PSA.6'!B21+'4V 4_1 PSA.9'!B21</f>
        <v>2956</v>
      </c>
      <c r="C21" s="329">
        <f>'4V 4_1 PSA.3'!C21+'4V 4_1 PSA.6'!C21+'4V 4_1 PSA.9'!C21</f>
        <v>2048</v>
      </c>
      <c r="D21" s="231">
        <f>'4V 4_1 PSA.3'!D21+'4V 4_1 PSA.6'!D21+'4V 4_1 PSA.9'!D21</f>
        <v>0</v>
      </c>
      <c r="E21" s="234">
        <f>'4V 4_1 PSA.3'!E21+'4V 4_1 PSA.6'!E21+'4V 4_1 PSA.9'!E21</f>
        <v>1</v>
      </c>
    </row>
    <row r="22" spans="1:5" x14ac:dyDescent="0.25">
      <c r="A22" s="676" t="s">
        <v>88</v>
      </c>
      <c r="B22" s="326">
        <f>'4V 4_1 PSA.3'!B22+'4V 4_1 PSA.6'!B22+'4V 4_1 PSA.9'!B22</f>
        <v>4800</v>
      </c>
      <c r="C22" s="327">
        <f>'4V 4_1 PSA.3'!C22+'4V 4_1 PSA.6'!C22+'4V 4_1 PSA.9'!C22</f>
        <v>3226</v>
      </c>
      <c r="D22" s="235">
        <f>'4V 4_1 PSA.3'!D22+'4V 4_1 PSA.6'!D22+'4V 4_1 PSA.9'!D22</f>
        <v>1</v>
      </c>
      <c r="E22" s="238">
        <f>'4V 4_1 PSA.3'!E22+'4V 4_1 PSA.6'!E22+'4V 4_1 PSA.9'!E22</f>
        <v>0</v>
      </c>
    </row>
    <row r="23" spans="1:5" x14ac:dyDescent="0.25">
      <c r="A23" s="91" t="s">
        <v>89</v>
      </c>
      <c r="B23" s="328">
        <f>'4V 4_1 PSA.3'!B23+'4V 4_1 PSA.6'!B23+'4V 4_1 PSA.9'!B23</f>
        <v>6610</v>
      </c>
      <c r="C23" s="329">
        <f>'4V 4_1 PSA.3'!C23+'4V 4_1 PSA.6'!C23+'4V 4_1 PSA.9'!C23</f>
        <v>4748</v>
      </c>
      <c r="D23" s="231">
        <f>'4V 4_1 PSA.3'!D23+'4V 4_1 PSA.6'!D23+'4V 4_1 PSA.9'!D23</f>
        <v>2</v>
      </c>
      <c r="E23" s="234">
        <f>'4V 4_1 PSA.3'!E23+'4V 4_1 PSA.6'!E23+'4V 4_1 PSA.9'!E23</f>
        <v>1</v>
      </c>
    </row>
    <row r="24" spans="1:5" x14ac:dyDescent="0.25">
      <c r="A24" s="676" t="s">
        <v>90</v>
      </c>
      <c r="B24" s="326">
        <f>'4V 4_1 PSA.3'!B24+'4V 4_1 PSA.6'!B24+'4V 4_1 PSA.9'!B24</f>
        <v>8709</v>
      </c>
      <c r="C24" s="327">
        <f>'4V 4_1 PSA.3'!C24+'4V 4_1 PSA.6'!C24+'4V 4_1 PSA.9'!C24</f>
        <v>7252</v>
      </c>
      <c r="D24" s="235">
        <f>'4V 4_1 PSA.3'!D24+'4V 4_1 PSA.6'!D24+'4V 4_1 PSA.9'!D24</f>
        <v>1</v>
      </c>
      <c r="E24" s="238">
        <f>'4V 4_1 PSA.3'!E24+'4V 4_1 PSA.6'!E24+'4V 4_1 PSA.9'!E24</f>
        <v>2</v>
      </c>
    </row>
    <row r="25" spans="1:5" x14ac:dyDescent="0.25">
      <c r="A25" s="91" t="s">
        <v>91</v>
      </c>
      <c r="B25" s="328">
        <f>'4V 4_1 PSA.3'!B25+'4V 4_1 PSA.6'!B25+'4V 4_1 PSA.9'!B25</f>
        <v>11526</v>
      </c>
      <c r="C25" s="329">
        <f>'4V 4_1 PSA.3'!C25+'4V 4_1 PSA.6'!C25+'4V 4_1 PSA.9'!C25</f>
        <v>10293</v>
      </c>
      <c r="D25" s="231">
        <f>'4V 4_1 PSA.3'!D25+'4V 4_1 PSA.6'!D25+'4V 4_1 PSA.9'!D25</f>
        <v>0</v>
      </c>
      <c r="E25" s="234">
        <f>'4V 4_1 PSA.3'!E25+'4V 4_1 PSA.6'!E25+'4V 4_1 PSA.9'!E25</f>
        <v>1</v>
      </c>
    </row>
    <row r="26" spans="1:5" x14ac:dyDescent="0.25">
      <c r="A26" s="676" t="s">
        <v>92</v>
      </c>
      <c r="B26" s="326">
        <f>'4V 4_1 PSA.3'!B26+'4V 4_1 PSA.6'!B26+'4V 4_1 PSA.9'!B26</f>
        <v>15135</v>
      </c>
      <c r="C26" s="327">
        <f>'4V 4_1 PSA.3'!C26+'4V 4_1 PSA.6'!C26+'4V 4_1 PSA.9'!C26</f>
        <v>15249</v>
      </c>
      <c r="D26" s="235">
        <f>'4V 4_1 PSA.3'!D26+'4V 4_1 PSA.6'!D26+'4V 4_1 PSA.9'!D26</f>
        <v>1</v>
      </c>
      <c r="E26" s="238">
        <f>'4V 4_1 PSA.3'!E26+'4V 4_1 PSA.6'!E26+'4V 4_1 PSA.9'!E26</f>
        <v>1</v>
      </c>
    </row>
    <row r="27" spans="1:5" x14ac:dyDescent="0.25">
      <c r="A27" s="91" t="s">
        <v>93</v>
      </c>
      <c r="B27" s="328">
        <f>'4V 4_1 PSA.3'!B27+'4V 4_1 PSA.6'!B27+'4V 4_1 PSA.9'!B27</f>
        <v>18805</v>
      </c>
      <c r="C27" s="329">
        <f>'4V 4_1 PSA.3'!C27+'4V 4_1 PSA.6'!C27+'4V 4_1 PSA.9'!C27</f>
        <v>21304</v>
      </c>
      <c r="D27" s="231">
        <f>'4V 4_1 PSA.3'!D27+'4V 4_1 PSA.6'!D27+'4V 4_1 PSA.9'!D27</f>
        <v>2</v>
      </c>
      <c r="E27" s="234">
        <f>'4V 4_1 PSA.3'!E27+'4V 4_1 PSA.6'!E27+'4V 4_1 PSA.9'!E27</f>
        <v>1</v>
      </c>
    </row>
    <row r="28" spans="1:5" x14ac:dyDescent="0.25">
      <c r="A28" s="676" t="s">
        <v>94</v>
      </c>
      <c r="B28" s="326">
        <f>'4V 4_1 PSA.3'!B28+'4V 4_1 PSA.6'!B28+'4V 4_1 PSA.9'!B28</f>
        <v>22636</v>
      </c>
      <c r="C28" s="327">
        <f>'4V 4_1 PSA.3'!C28+'4V 4_1 PSA.6'!C28+'4V 4_1 PSA.9'!C28</f>
        <v>26758</v>
      </c>
      <c r="D28" s="235">
        <f>'4V 4_1 PSA.3'!D28+'4V 4_1 PSA.6'!D28+'4V 4_1 PSA.9'!D28</f>
        <v>4</v>
      </c>
      <c r="E28" s="238">
        <f>'4V 4_1 PSA.3'!E28+'4V 4_1 PSA.6'!E28+'4V 4_1 PSA.9'!E28</f>
        <v>1</v>
      </c>
    </row>
    <row r="29" spans="1:5" x14ac:dyDescent="0.25">
      <c r="A29" s="91" t="s">
        <v>95</v>
      </c>
      <c r="B29" s="328">
        <f>'4V 4_1 PSA.3'!B29+'4V 4_1 PSA.6'!B29+'4V 4_1 PSA.9'!B29</f>
        <v>25720</v>
      </c>
      <c r="C29" s="329">
        <f>'4V 4_1 PSA.3'!C29+'4V 4_1 PSA.6'!C29+'4V 4_1 PSA.9'!C29</f>
        <v>30916</v>
      </c>
      <c r="D29" s="231">
        <f>'4V 4_1 PSA.3'!D29+'4V 4_1 PSA.6'!D29+'4V 4_1 PSA.9'!D29</f>
        <v>1</v>
      </c>
      <c r="E29" s="234">
        <f>'4V 4_1 PSA.3'!E29+'4V 4_1 PSA.6'!E29+'4V 4_1 PSA.9'!E29</f>
        <v>0</v>
      </c>
    </row>
    <row r="30" spans="1:5" x14ac:dyDescent="0.25">
      <c r="A30" s="676" t="s">
        <v>96</v>
      </c>
      <c r="B30" s="326">
        <f>'4V 4_1 PSA.3'!B30+'4V 4_1 PSA.6'!B30+'4V 4_1 PSA.9'!B30</f>
        <v>28488</v>
      </c>
      <c r="C30" s="327">
        <f>'4V 4_1 PSA.3'!C30+'4V 4_1 PSA.6'!C30+'4V 4_1 PSA.9'!C30</f>
        <v>34529</v>
      </c>
      <c r="D30" s="235">
        <f>'4V 4_1 PSA.3'!D30+'4V 4_1 PSA.6'!D30+'4V 4_1 PSA.9'!D30</f>
        <v>1</v>
      </c>
      <c r="E30" s="238">
        <f>'4V 4_1 PSA.3'!E30+'4V 4_1 PSA.6'!E30+'4V 4_1 PSA.9'!E30</f>
        <v>2</v>
      </c>
    </row>
    <row r="31" spans="1:5" x14ac:dyDescent="0.25">
      <c r="A31" s="91" t="s">
        <v>97</v>
      </c>
      <c r="B31" s="328">
        <f>'4V 4_1 PSA.3'!B31+'4V 4_1 PSA.6'!B31+'4V 4_1 PSA.9'!B31</f>
        <v>31853</v>
      </c>
      <c r="C31" s="329">
        <f>'4V 4_1 PSA.3'!C31+'4V 4_1 PSA.6'!C31+'4V 4_1 PSA.9'!C31</f>
        <v>39429</v>
      </c>
      <c r="D31" s="231">
        <f>'4V 4_1 PSA.3'!D31+'4V 4_1 PSA.6'!D31+'4V 4_1 PSA.9'!D31</f>
        <v>2</v>
      </c>
      <c r="E31" s="234">
        <f>'4V 4_1 PSA.3'!E31+'4V 4_1 PSA.6'!E31+'4V 4_1 PSA.9'!E31</f>
        <v>3</v>
      </c>
    </row>
    <row r="32" spans="1:5" x14ac:dyDescent="0.25">
      <c r="A32" s="676" t="s">
        <v>98</v>
      </c>
      <c r="B32" s="326">
        <f>'4V 4_1 PSA.3'!B32+'4V 4_1 PSA.6'!B32+'4V 4_1 PSA.9'!B32</f>
        <v>34311</v>
      </c>
      <c r="C32" s="327">
        <f>'4V 4_1 PSA.3'!C32+'4V 4_1 PSA.6'!C32+'4V 4_1 PSA.9'!C32</f>
        <v>43280</v>
      </c>
      <c r="D32" s="235">
        <f>'4V 4_1 PSA.3'!D32+'4V 4_1 PSA.6'!D32+'4V 4_1 PSA.9'!D32</f>
        <v>1</v>
      </c>
      <c r="E32" s="238">
        <f>'4V 4_1 PSA.3'!E32+'4V 4_1 PSA.6'!E32+'4V 4_1 PSA.9'!E32</f>
        <v>5</v>
      </c>
    </row>
    <row r="33" spans="1:5" x14ac:dyDescent="0.25">
      <c r="A33" s="91" t="s">
        <v>99</v>
      </c>
      <c r="B33" s="328">
        <f>'4V 4_1 PSA.3'!B33+'4V 4_1 PSA.6'!B33+'4V 4_1 PSA.9'!B33</f>
        <v>37047</v>
      </c>
      <c r="C33" s="329">
        <f>'4V 4_1 PSA.3'!C33+'4V 4_1 PSA.6'!C33+'4V 4_1 PSA.9'!C33</f>
        <v>47329</v>
      </c>
      <c r="D33" s="231">
        <f>'4V 4_1 PSA.3'!D33+'4V 4_1 PSA.6'!D33+'4V 4_1 PSA.9'!D33</f>
        <v>10</v>
      </c>
      <c r="E33" s="234">
        <f>'4V 4_1 PSA.3'!E33+'4V 4_1 PSA.6'!E33+'4V 4_1 PSA.9'!E33</f>
        <v>10</v>
      </c>
    </row>
    <row r="34" spans="1:5" x14ac:dyDescent="0.25">
      <c r="A34" s="676" t="s">
        <v>100</v>
      </c>
      <c r="B34" s="326">
        <f>'4V 4_1 PSA.3'!B34+'4V 4_1 PSA.6'!B34+'4V 4_1 PSA.9'!B34</f>
        <v>38974</v>
      </c>
      <c r="C34" s="327">
        <f>'4V 4_1 PSA.3'!C34+'4V 4_1 PSA.6'!C34+'4V 4_1 PSA.9'!C34</f>
        <v>50152</v>
      </c>
      <c r="D34" s="235">
        <f>'4V 4_1 PSA.3'!D34+'4V 4_1 PSA.6'!D34+'4V 4_1 PSA.9'!D34</f>
        <v>4</v>
      </c>
      <c r="E34" s="238">
        <f>'4V 4_1 PSA.3'!E34+'4V 4_1 PSA.6'!E34+'4V 4_1 PSA.9'!E34</f>
        <v>5</v>
      </c>
    </row>
    <row r="35" spans="1:5" x14ac:dyDescent="0.25">
      <c r="A35" s="91" t="s">
        <v>101</v>
      </c>
      <c r="B35" s="328">
        <f>'4V 4_1 PSA.3'!B35+'4V 4_1 PSA.6'!B35+'4V 4_1 PSA.9'!B35</f>
        <v>42413</v>
      </c>
      <c r="C35" s="329">
        <f>'4V 4_1 PSA.3'!C35+'4V 4_1 PSA.6'!C35+'4V 4_1 PSA.9'!C35</f>
        <v>53098</v>
      </c>
      <c r="D35" s="231">
        <f>'4V 4_1 PSA.3'!D35+'4V 4_1 PSA.6'!D35+'4V 4_1 PSA.9'!D35</f>
        <v>4</v>
      </c>
      <c r="E35" s="234">
        <f>'4V 4_1 PSA.3'!E35+'4V 4_1 PSA.6'!E35+'4V 4_1 PSA.9'!E35</f>
        <v>10</v>
      </c>
    </row>
    <row r="36" spans="1:5" x14ac:dyDescent="0.25">
      <c r="A36" s="676" t="s">
        <v>102</v>
      </c>
      <c r="B36" s="326">
        <f>'4V 4_1 PSA.3'!B36+'4V 4_1 PSA.6'!B36+'4V 4_1 PSA.9'!B36</f>
        <v>44357</v>
      </c>
      <c r="C36" s="327">
        <f>'4V 4_1 PSA.3'!C36+'4V 4_1 PSA.6'!C36+'4V 4_1 PSA.9'!C36</f>
        <v>56098</v>
      </c>
      <c r="D36" s="235">
        <f>'4V 4_1 PSA.3'!D36+'4V 4_1 PSA.6'!D36+'4V 4_1 PSA.9'!D36</f>
        <v>2</v>
      </c>
      <c r="E36" s="238">
        <f>'4V 4_1 PSA.3'!E36+'4V 4_1 PSA.6'!E36+'4V 4_1 PSA.9'!E36</f>
        <v>2</v>
      </c>
    </row>
    <row r="37" spans="1:5" x14ac:dyDescent="0.25">
      <c r="A37" s="91" t="s">
        <v>103</v>
      </c>
      <c r="B37" s="328">
        <f>'4V 4_1 PSA.3'!B37+'4V 4_1 PSA.6'!B37+'4V 4_1 PSA.9'!B37</f>
        <v>46496</v>
      </c>
      <c r="C37" s="329">
        <f>'4V 4_1 PSA.3'!C37+'4V 4_1 PSA.6'!C37+'4V 4_1 PSA.9'!C37</f>
        <v>58697</v>
      </c>
      <c r="D37" s="231">
        <f>'4V 4_1 PSA.3'!D37+'4V 4_1 PSA.6'!D37+'4V 4_1 PSA.9'!D37</f>
        <v>15</v>
      </c>
      <c r="E37" s="234">
        <f>'4V 4_1 PSA.3'!E37+'4V 4_1 PSA.6'!E37+'4V 4_1 PSA.9'!E37</f>
        <v>9</v>
      </c>
    </row>
    <row r="38" spans="1:5" x14ac:dyDescent="0.25">
      <c r="A38" s="676" t="s">
        <v>104</v>
      </c>
      <c r="B38" s="326">
        <f>'4V 4_1 PSA.3'!B38+'4V 4_1 PSA.6'!B38+'4V 4_1 PSA.9'!B38</f>
        <v>48279</v>
      </c>
      <c r="C38" s="327">
        <f>'4V 4_1 PSA.3'!C38+'4V 4_1 PSA.6'!C38+'4V 4_1 PSA.9'!C38</f>
        <v>60339</v>
      </c>
      <c r="D38" s="235">
        <f>'4V 4_1 PSA.3'!D38+'4V 4_1 PSA.6'!D38+'4V 4_1 PSA.9'!D38</f>
        <v>11</v>
      </c>
      <c r="E38" s="238">
        <f>'4V 4_1 PSA.3'!E38+'4V 4_1 PSA.6'!E38+'4V 4_1 PSA.9'!E38</f>
        <v>12</v>
      </c>
    </row>
    <row r="39" spans="1:5" x14ac:dyDescent="0.25">
      <c r="A39" s="91" t="s">
        <v>105</v>
      </c>
      <c r="B39" s="328">
        <f>'4V 4_1 PSA.3'!B39+'4V 4_1 PSA.6'!B39+'4V 4_1 PSA.9'!B39</f>
        <v>48922</v>
      </c>
      <c r="C39" s="329">
        <f>'4V 4_1 PSA.3'!C39+'4V 4_1 PSA.6'!C39+'4V 4_1 PSA.9'!C39</f>
        <v>60481</v>
      </c>
      <c r="D39" s="231">
        <f>'4V 4_1 PSA.3'!D39+'4V 4_1 PSA.6'!D39+'4V 4_1 PSA.9'!D39</f>
        <v>9</v>
      </c>
      <c r="E39" s="234">
        <f>'4V 4_1 PSA.3'!E39+'4V 4_1 PSA.6'!E39+'4V 4_1 PSA.9'!E39</f>
        <v>8</v>
      </c>
    </row>
    <row r="40" spans="1:5" x14ac:dyDescent="0.25">
      <c r="A40" s="676" t="s">
        <v>106</v>
      </c>
      <c r="B40" s="326">
        <f>'4V 4_1 PSA.3'!B40+'4V 4_1 PSA.6'!B40+'4V 4_1 PSA.9'!B40</f>
        <v>51393</v>
      </c>
      <c r="C40" s="327">
        <f>'4V 4_1 PSA.3'!C40+'4V 4_1 PSA.6'!C40+'4V 4_1 PSA.9'!C40</f>
        <v>61319</v>
      </c>
      <c r="D40" s="235">
        <f>'4V 4_1 PSA.3'!D40+'4V 4_1 PSA.6'!D40+'4V 4_1 PSA.9'!D40</f>
        <v>15</v>
      </c>
      <c r="E40" s="238">
        <f>'4V 4_1 PSA.3'!E40+'4V 4_1 PSA.6'!E40+'4V 4_1 PSA.9'!E40</f>
        <v>13</v>
      </c>
    </row>
    <row r="41" spans="1:5" x14ac:dyDescent="0.25">
      <c r="A41" s="91" t="s">
        <v>107</v>
      </c>
      <c r="B41" s="328">
        <f>'4V 4_1 PSA.3'!B41+'4V 4_1 PSA.6'!B41+'4V 4_1 PSA.9'!B41</f>
        <v>50293</v>
      </c>
      <c r="C41" s="329">
        <f>'4V 4_1 PSA.3'!C41+'4V 4_1 PSA.6'!C41+'4V 4_1 PSA.9'!C41</f>
        <v>60717</v>
      </c>
      <c r="D41" s="231">
        <f>'4V 4_1 PSA.3'!D41+'4V 4_1 PSA.6'!D41+'4V 4_1 PSA.9'!D41</f>
        <v>15</v>
      </c>
      <c r="E41" s="234">
        <f>'4V 4_1 PSA.3'!E41+'4V 4_1 PSA.6'!E41+'4V 4_1 PSA.9'!E41</f>
        <v>14</v>
      </c>
    </row>
    <row r="42" spans="1:5" x14ac:dyDescent="0.25">
      <c r="A42" s="676">
        <v>41</v>
      </c>
      <c r="B42" s="326">
        <f>'4V 4_1 PSA.3'!B42+'4V 4_1 PSA.6'!B42+'4V 4_1 PSA.9'!B42</f>
        <v>49242</v>
      </c>
      <c r="C42" s="327">
        <f>'4V 4_1 PSA.3'!C42+'4V 4_1 PSA.6'!C42+'4V 4_1 PSA.9'!C42</f>
        <v>58424</v>
      </c>
      <c r="D42" s="235">
        <f>'4V 4_1 PSA.3'!D42+'4V 4_1 PSA.6'!D42+'4V 4_1 PSA.9'!D42</f>
        <v>21</v>
      </c>
      <c r="E42" s="238">
        <f>'4V 4_1 PSA.3'!E42+'4V 4_1 PSA.6'!E42+'4V 4_1 PSA.9'!E42</f>
        <v>10</v>
      </c>
    </row>
    <row r="43" spans="1:5" x14ac:dyDescent="0.25">
      <c r="A43" s="91" t="s">
        <v>108</v>
      </c>
      <c r="B43" s="328">
        <f>'4V 4_1 PSA.3'!B43+'4V 4_1 PSA.6'!B43+'4V 4_1 PSA.9'!B43</f>
        <v>49517</v>
      </c>
      <c r="C43" s="329">
        <f>'4V 4_1 PSA.3'!C43+'4V 4_1 PSA.6'!C43+'4V 4_1 PSA.9'!C43</f>
        <v>58375</v>
      </c>
      <c r="D43" s="231">
        <f>'4V 4_1 PSA.3'!D43+'4V 4_1 PSA.6'!D43+'4V 4_1 PSA.9'!D43</f>
        <v>14</v>
      </c>
      <c r="E43" s="234">
        <f>'4V 4_1 PSA.3'!E43+'4V 4_1 PSA.6'!E43+'4V 4_1 PSA.9'!E43</f>
        <v>26</v>
      </c>
    </row>
    <row r="44" spans="1:5" x14ac:dyDescent="0.25">
      <c r="A44" s="676" t="s">
        <v>109</v>
      </c>
      <c r="B44" s="326">
        <f>'4V 4_1 PSA.3'!B44+'4V 4_1 PSA.6'!B44+'4V 4_1 PSA.9'!B44</f>
        <v>50118</v>
      </c>
      <c r="C44" s="327">
        <f>'4V 4_1 PSA.3'!C44+'4V 4_1 PSA.6'!C44+'4V 4_1 PSA.9'!C44</f>
        <v>57636</v>
      </c>
      <c r="D44" s="235">
        <f>'4V 4_1 PSA.3'!D44+'4V 4_1 PSA.6'!D44+'4V 4_1 PSA.9'!D44</f>
        <v>10</v>
      </c>
      <c r="E44" s="238">
        <f>'4V 4_1 PSA.3'!E44+'4V 4_1 PSA.6'!E44+'4V 4_1 PSA.9'!E44</f>
        <v>19</v>
      </c>
    </row>
    <row r="45" spans="1:5" x14ac:dyDescent="0.25">
      <c r="A45" s="91" t="s">
        <v>110</v>
      </c>
      <c r="B45" s="328">
        <f>'4V 4_1 PSA.3'!B45+'4V 4_1 PSA.6'!B45+'4V 4_1 PSA.9'!B45</f>
        <v>49700</v>
      </c>
      <c r="C45" s="329">
        <f>'4V 4_1 PSA.3'!C45+'4V 4_1 PSA.6'!C45+'4V 4_1 PSA.9'!C45</f>
        <v>57154</v>
      </c>
      <c r="D45" s="231">
        <f>'4V 4_1 PSA.3'!D45+'4V 4_1 PSA.6'!D45+'4V 4_1 PSA.9'!D45</f>
        <v>15</v>
      </c>
      <c r="E45" s="234">
        <f>'4V 4_1 PSA.3'!E45+'4V 4_1 PSA.6'!E45+'4V 4_1 PSA.9'!E45</f>
        <v>26</v>
      </c>
    </row>
    <row r="46" spans="1:5" x14ac:dyDescent="0.25">
      <c r="A46" s="676" t="s">
        <v>111</v>
      </c>
      <c r="B46" s="326">
        <f>'4V 4_1 PSA.3'!B46+'4V 4_1 PSA.6'!B46+'4V 4_1 PSA.9'!B46</f>
        <v>50106</v>
      </c>
      <c r="C46" s="327">
        <f>'4V 4_1 PSA.3'!C46+'4V 4_1 PSA.6'!C46+'4V 4_1 PSA.9'!C46</f>
        <v>57740</v>
      </c>
      <c r="D46" s="235">
        <f>'4V 4_1 PSA.3'!D46+'4V 4_1 PSA.6'!D46+'4V 4_1 PSA.9'!D46</f>
        <v>26</v>
      </c>
      <c r="E46" s="238">
        <f>'4V 4_1 PSA.3'!E46+'4V 4_1 PSA.6'!E46+'4V 4_1 PSA.9'!E46</f>
        <v>29</v>
      </c>
    </row>
    <row r="47" spans="1:5" x14ac:dyDescent="0.25">
      <c r="A47" s="91" t="s">
        <v>112</v>
      </c>
      <c r="B47" s="328">
        <f>'4V 4_1 PSA.3'!B47+'4V 4_1 PSA.6'!B47+'4V 4_1 PSA.9'!B47</f>
        <v>50982</v>
      </c>
      <c r="C47" s="329">
        <f>'4V 4_1 PSA.3'!C47+'4V 4_1 PSA.6'!C47+'4V 4_1 PSA.9'!C47</f>
        <v>59187</v>
      </c>
      <c r="D47" s="231">
        <f>'4V 4_1 PSA.3'!D47+'4V 4_1 PSA.6'!D47+'4V 4_1 PSA.9'!D47</f>
        <v>28</v>
      </c>
      <c r="E47" s="234">
        <f>'4V 4_1 PSA.3'!E47+'4V 4_1 PSA.6'!E47+'4V 4_1 PSA.9'!E47</f>
        <v>34</v>
      </c>
    </row>
    <row r="48" spans="1:5" x14ac:dyDescent="0.25">
      <c r="A48" s="676" t="s">
        <v>113</v>
      </c>
      <c r="B48" s="326">
        <f>'4V 4_1 PSA.3'!B48+'4V 4_1 PSA.6'!B48+'4V 4_1 PSA.9'!B48</f>
        <v>49971</v>
      </c>
      <c r="C48" s="327">
        <f>'4V 4_1 PSA.3'!C48+'4V 4_1 PSA.6'!C48+'4V 4_1 PSA.9'!C48</f>
        <v>57901</v>
      </c>
      <c r="D48" s="235">
        <f>'4V 4_1 PSA.3'!D48+'4V 4_1 PSA.6'!D48+'4V 4_1 PSA.9'!D48</f>
        <v>21</v>
      </c>
      <c r="E48" s="238">
        <f>'4V 4_1 PSA.3'!E48+'4V 4_1 PSA.6'!E48+'4V 4_1 PSA.9'!E48</f>
        <v>35</v>
      </c>
    </row>
    <row r="49" spans="1:5" x14ac:dyDescent="0.25">
      <c r="A49" s="91" t="s">
        <v>114</v>
      </c>
      <c r="B49" s="328">
        <f>'4V 4_1 PSA.3'!B49+'4V 4_1 PSA.6'!B49+'4V 4_1 PSA.9'!B49</f>
        <v>48055</v>
      </c>
      <c r="C49" s="329">
        <f>'4V 4_1 PSA.3'!C49+'4V 4_1 PSA.6'!C49+'4V 4_1 PSA.9'!C49</f>
        <v>56999</v>
      </c>
      <c r="D49" s="231">
        <f>'4V 4_1 PSA.3'!D49+'4V 4_1 PSA.6'!D49+'4V 4_1 PSA.9'!D49</f>
        <v>39</v>
      </c>
      <c r="E49" s="234">
        <f>'4V 4_1 PSA.3'!E49+'4V 4_1 PSA.6'!E49+'4V 4_1 PSA.9'!E49</f>
        <v>40</v>
      </c>
    </row>
    <row r="50" spans="1:5" x14ac:dyDescent="0.25">
      <c r="A50" s="676" t="s">
        <v>115</v>
      </c>
      <c r="B50" s="326">
        <f>'4V 4_1 PSA.3'!B50+'4V 4_1 PSA.6'!B50+'4V 4_1 PSA.9'!B50</f>
        <v>46552</v>
      </c>
      <c r="C50" s="327">
        <f>'4V 4_1 PSA.3'!C50+'4V 4_1 PSA.6'!C50+'4V 4_1 PSA.9'!C50</f>
        <v>55518</v>
      </c>
      <c r="D50" s="235">
        <f>'4V 4_1 PSA.3'!D50+'4V 4_1 PSA.6'!D50+'4V 4_1 PSA.9'!D50</f>
        <v>35</v>
      </c>
      <c r="E50" s="238">
        <f>'4V 4_1 PSA.3'!E50+'4V 4_1 PSA.6'!E50+'4V 4_1 PSA.9'!E50</f>
        <v>44</v>
      </c>
    </row>
    <row r="51" spans="1:5" x14ac:dyDescent="0.25">
      <c r="A51" s="91" t="s">
        <v>116</v>
      </c>
      <c r="B51" s="328">
        <f>'4V 4_1 PSA.3'!B51+'4V 4_1 PSA.6'!B51+'4V 4_1 PSA.9'!B51</f>
        <v>44122</v>
      </c>
      <c r="C51" s="329">
        <f>'4V 4_1 PSA.3'!C51+'4V 4_1 PSA.6'!C51+'4V 4_1 PSA.9'!C51</f>
        <v>52549</v>
      </c>
      <c r="D51" s="231">
        <f>'4V 4_1 PSA.3'!D51+'4V 4_1 PSA.6'!D51+'4V 4_1 PSA.9'!D51</f>
        <v>40</v>
      </c>
      <c r="E51" s="234">
        <f>'4V 4_1 PSA.3'!E51+'4V 4_1 PSA.6'!E51+'4V 4_1 PSA.9'!E51</f>
        <v>53</v>
      </c>
    </row>
    <row r="52" spans="1:5" x14ac:dyDescent="0.25">
      <c r="A52" s="676" t="s">
        <v>117</v>
      </c>
      <c r="B52" s="326">
        <f>'4V 4_1 PSA.3'!B52+'4V 4_1 PSA.6'!B52+'4V 4_1 PSA.9'!B52</f>
        <v>41703</v>
      </c>
      <c r="C52" s="327">
        <f>'4V 4_1 PSA.3'!C52+'4V 4_1 PSA.6'!C52+'4V 4_1 PSA.9'!C52</f>
        <v>51758</v>
      </c>
      <c r="D52" s="235">
        <f>'4V 4_1 PSA.3'!D52+'4V 4_1 PSA.6'!D52+'4V 4_1 PSA.9'!D52</f>
        <v>28</v>
      </c>
      <c r="E52" s="238">
        <f>'4V 4_1 PSA.3'!E52+'4V 4_1 PSA.6'!E52+'4V 4_1 PSA.9'!E52</f>
        <v>68</v>
      </c>
    </row>
    <row r="53" spans="1:5" x14ac:dyDescent="0.25">
      <c r="A53" s="91" t="s">
        <v>118</v>
      </c>
      <c r="B53" s="328">
        <f>'4V 4_1 PSA.3'!B53+'4V 4_1 PSA.6'!B53+'4V 4_1 PSA.9'!B53</f>
        <v>39900</v>
      </c>
      <c r="C53" s="329">
        <f>'4V 4_1 PSA.3'!C53+'4V 4_1 PSA.6'!C53+'4V 4_1 PSA.9'!C53</f>
        <v>52320</v>
      </c>
      <c r="D53" s="231">
        <f>'4V 4_1 PSA.3'!D53+'4V 4_1 PSA.6'!D53+'4V 4_1 PSA.9'!D53</f>
        <v>55</v>
      </c>
      <c r="E53" s="234">
        <f>'4V 4_1 PSA.3'!E53+'4V 4_1 PSA.6'!E53+'4V 4_1 PSA.9'!E53</f>
        <v>53</v>
      </c>
    </row>
    <row r="54" spans="1:5" x14ac:dyDescent="0.25">
      <c r="A54" s="676" t="s">
        <v>119</v>
      </c>
      <c r="B54" s="326">
        <f>'4V 4_1 PSA.3'!B54+'4V 4_1 PSA.6'!B54+'4V 4_1 PSA.9'!B54</f>
        <v>38053</v>
      </c>
      <c r="C54" s="327">
        <f>'4V 4_1 PSA.3'!C54+'4V 4_1 PSA.6'!C54+'4V 4_1 PSA.9'!C54</f>
        <v>52379</v>
      </c>
      <c r="D54" s="235">
        <f>'4V 4_1 PSA.3'!D54+'4V 4_1 PSA.6'!D54+'4V 4_1 PSA.9'!D54</f>
        <v>46</v>
      </c>
      <c r="E54" s="238">
        <f>'4V 4_1 PSA.3'!E54+'4V 4_1 PSA.6'!E54+'4V 4_1 PSA.9'!E54</f>
        <v>54</v>
      </c>
    </row>
    <row r="55" spans="1:5" x14ac:dyDescent="0.25">
      <c r="A55" s="91" t="s">
        <v>120</v>
      </c>
      <c r="B55" s="328">
        <f>'4V 4_1 PSA.3'!B55+'4V 4_1 PSA.6'!B55+'4V 4_1 PSA.9'!B55</f>
        <v>37320</v>
      </c>
      <c r="C55" s="329">
        <f>'4V 4_1 PSA.3'!C55+'4V 4_1 PSA.6'!C55+'4V 4_1 PSA.9'!C55</f>
        <v>47920</v>
      </c>
      <c r="D55" s="231">
        <f>'4V 4_1 PSA.3'!D55+'4V 4_1 PSA.6'!D55+'4V 4_1 PSA.9'!D55</f>
        <v>50</v>
      </c>
      <c r="E55" s="234">
        <f>'4V 4_1 PSA.3'!E55+'4V 4_1 PSA.6'!E55+'4V 4_1 PSA.9'!E55</f>
        <v>65</v>
      </c>
    </row>
    <row r="56" spans="1:5" x14ac:dyDescent="0.25">
      <c r="A56" s="676" t="s">
        <v>121</v>
      </c>
      <c r="B56" s="326">
        <f>'4V 4_1 PSA.3'!B56+'4V 4_1 PSA.6'!B56+'4V 4_1 PSA.9'!B56</f>
        <v>36404</v>
      </c>
      <c r="C56" s="327">
        <f>'4V 4_1 PSA.3'!C56+'4V 4_1 PSA.6'!C56+'4V 4_1 PSA.9'!C56</f>
        <v>43544</v>
      </c>
      <c r="D56" s="235">
        <f>'4V 4_1 PSA.3'!D56+'4V 4_1 PSA.6'!D56+'4V 4_1 PSA.9'!D56</f>
        <v>55</v>
      </c>
      <c r="E56" s="238">
        <f>'4V 4_1 PSA.3'!E56+'4V 4_1 PSA.6'!E56+'4V 4_1 PSA.9'!E56</f>
        <v>76</v>
      </c>
    </row>
    <row r="57" spans="1:5" x14ac:dyDescent="0.25">
      <c r="A57" s="91" t="s">
        <v>122</v>
      </c>
      <c r="B57" s="328">
        <f>'4V 4_1 PSA.3'!B57+'4V 4_1 PSA.6'!B57+'4V 4_1 PSA.9'!B57</f>
        <v>33096</v>
      </c>
      <c r="C57" s="329">
        <f>'4V 4_1 PSA.3'!C57+'4V 4_1 PSA.6'!C57+'4V 4_1 PSA.9'!C57</f>
        <v>39773</v>
      </c>
      <c r="D57" s="231">
        <f>'4V 4_1 PSA.3'!D57+'4V 4_1 PSA.6'!D57+'4V 4_1 PSA.9'!D57</f>
        <v>42</v>
      </c>
      <c r="E57" s="234">
        <f>'4V 4_1 PSA.3'!E57+'4V 4_1 PSA.6'!E57+'4V 4_1 PSA.9'!E57</f>
        <v>47</v>
      </c>
    </row>
    <row r="58" spans="1:5" x14ac:dyDescent="0.25">
      <c r="A58" s="676" t="s">
        <v>123</v>
      </c>
      <c r="B58" s="326">
        <f>'4V 4_1 PSA.3'!B58+'4V 4_1 PSA.6'!B58+'4V 4_1 PSA.9'!B58</f>
        <v>28869</v>
      </c>
      <c r="C58" s="327">
        <f>'4V 4_1 PSA.3'!C58+'4V 4_1 PSA.6'!C58+'4V 4_1 PSA.9'!C58</f>
        <v>35669</v>
      </c>
      <c r="D58" s="235">
        <f>'4V 4_1 PSA.3'!D58+'4V 4_1 PSA.6'!D58+'4V 4_1 PSA.9'!D58</f>
        <v>53</v>
      </c>
      <c r="E58" s="238">
        <f>'4V 4_1 PSA.3'!E58+'4V 4_1 PSA.6'!E58+'4V 4_1 PSA.9'!E58</f>
        <v>47</v>
      </c>
    </row>
    <row r="59" spans="1:5" x14ac:dyDescent="0.25">
      <c r="A59" s="91" t="s">
        <v>124</v>
      </c>
      <c r="B59" s="328">
        <f>'4V 4_1 PSA.3'!B59+'4V 4_1 PSA.6'!B59+'4V 4_1 PSA.9'!B59</f>
        <v>25324</v>
      </c>
      <c r="C59" s="329">
        <f>'4V 4_1 PSA.3'!C59+'4V 4_1 PSA.6'!C59+'4V 4_1 PSA.9'!C59</f>
        <v>31740</v>
      </c>
      <c r="D59" s="231">
        <f>'4V 4_1 PSA.3'!D59+'4V 4_1 PSA.6'!D59+'4V 4_1 PSA.9'!D59</f>
        <v>46</v>
      </c>
      <c r="E59" s="234">
        <f>'4V 4_1 PSA.3'!E59+'4V 4_1 PSA.6'!E59+'4V 4_1 PSA.9'!E59</f>
        <v>43</v>
      </c>
    </row>
    <row r="60" spans="1:5" x14ac:dyDescent="0.25">
      <c r="A60" s="676" t="s">
        <v>125</v>
      </c>
      <c r="B60" s="326">
        <f>'4V 4_1 PSA.3'!B60+'4V 4_1 PSA.6'!B60+'4V 4_1 PSA.9'!B60</f>
        <v>21851</v>
      </c>
      <c r="C60" s="327">
        <f>'4V 4_1 PSA.3'!C60+'4V 4_1 PSA.6'!C60+'4V 4_1 PSA.9'!C60</f>
        <v>27112</v>
      </c>
      <c r="D60" s="235">
        <f>'4V 4_1 PSA.3'!D60+'4V 4_1 PSA.6'!D60+'4V 4_1 PSA.9'!D60</f>
        <v>54</v>
      </c>
      <c r="E60" s="238">
        <f>'4V 4_1 PSA.3'!E60+'4V 4_1 PSA.6'!E60+'4V 4_1 PSA.9'!E60</f>
        <v>49</v>
      </c>
    </row>
    <row r="61" spans="1:5" x14ac:dyDescent="0.25">
      <c r="A61" s="91" t="s">
        <v>126</v>
      </c>
      <c r="B61" s="328">
        <f>'4V 4_1 PSA.3'!B61+'4V 4_1 PSA.6'!B61+'4V 4_1 PSA.9'!B61</f>
        <v>15423</v>
      </c>
      <c r="C61" s="329">
        <f>'4V 4_1 PSA.3'!C61+'4V 4_1 PSA.6'!C61+'4V 4_1 PSA.9'!C61</f>
        <v>16630</v>
      </c>
      <c r="D61" s="231">
        <f>'4V 4_1 PSA.3'!D61+'4V 4_1 PSA.6'!D61+'4V 4_1 PSA.9'!D61</f>
        <v>38</v>
      </c>
      <c r="E61" s="234">
        <f>'4V 4_1 PSA.3'!E61+'4V 4_1 PSA.6'!E61+'4V 4_1 PSA.9'!E61</f>
        <v>53</v>
      </c>
    </row>
    <row r="62" spans="1:5" x14ac:dyDescent="0.25">
      <c r="A62" s="676" t="s">
        <v>127</v>
      </c>
      <c r="B62" s="326">
        <f>'4V 4_1 PSA.3'!B62+'4V 4_1 PSA.6'!B62+'4V 4_1 PSA.9'!B62</f>
        <v>8773</v>
      </c>
      <c r="C62" s="327">
        <f>'4V 4_1 PSA.3'!C62+'4V 4_1 PSA.6'!C62+'4V 4_1 PSA.9'!C62</f>
        <v>7381</v>
      </c>
      <c r="D62" s="235">
        <f>'4V 4_1 PSA.3'!D62+'4V 4_1 PSA.6'!D62+'4V 4_1 PSA.9'!D62</f>
        <v>20</v>
      </c>
      <c r="E62" s="238">
        <f>'4V 4_1 PSA.3'!E62+'4V 4_1 PSA.6'!E62+'4V 4_1 PSA.9'!E62</f>
        <v>14</v>
      </c>
    </row>
    <row r="63" spans="1:5" x14ac:dyDescent="0.25">
      <c r="A63" s="91" t="s">
        <v>128</v>
      </c>
      <c r="B63" s="328">
        <f>'4V 4_1 PSA.3'!B63+'4V 4_1 PSA.6'!B63+'4V 4_1 PSA.9'!B63</f>
        <v>6971</v>
      </c>
      <c r="C63" s="329">
        <f>'4V 4_1 PSA.3'!C63+'4V 4_1 PSA.6'!C63+'4V 4_1 PSA.9'!C63</f>
        <v>5609</v>
      </c>
      <c r="D63" s="231">
        <f>'4V 4_1 PSA.3'!D63+'4V 4_1 PSA.6'!D63+'4V 4_1 PSA.9'!D63</f>
        <v>6</v>
      </c>
      <c r="E63" s="234">
        <f>'4V 4_1 PSA.3'!E63+'4V 4_1 PSA.6'!E63+'4V 4_1 PSA.9'!E63</f>
        <v>11</v>
      </c>
    </row>
    <row r="64" spans="1:5" x14ac:dyDescent="0.25">
      <c r="A64" s="676" t="s">
        <v>129</v>
      </c>
      <c r="B64" s="326">
        <f>'4V 4_1 PSA.3'!B64+'4V 4_1 PSA.6'!B64+'4V 4_1 PSA.9'!B64</f>
        <v>6192</v>
      </c>
      <c r="C64" s="327">
        <f>'4V 4_1 PSA.3'!C64+'4V 4_1 PSA.6'!C64+'4V 4_1 PSA.9'!C64</f>
        <v>4790</v>
      </c>
      <c r="D64" s="235">
        <f>'4V 4_1 PSA.3'!D64+'4V 4_1 PSA.6'!D64+'4V 4_1 PSA.9'!D64</f>
        <v>4</v>
      </c>
      <c r="E64" s="238">
        <f>'4V 4_1 PSA.3'!E64+'4V 4_1 PSA.6'!E64+'4V 4_1 PSA.9'!E64</f>
        <v>10</v>
      </c>
    </row>
    <row r="65" spans="1:6" x14ac:dyDescent="0.25">
      <c r="A65" s="91" t="s">
        <v>130</v>
      </c>
      <c r="B65" s="328">
        <f>'4V 4_1 PSA.3'!B65+'4V 4_1 PSA.6'!B65+'4V 4_1 PSA.9'!B65</f>
        <v>5371</v>
      </c>
      <c r="C65" s="329">
        <f>'4V 4_1 PSA.3'!C65+'4V 4_1 PSA.6'!C65+'4V 4_1 PSA.9'!C65</f>
        <v>3968</v>
      </c>
      <c r="D65" s="231">
        <f>'4V 4_1 PSA.3'!D65+'4V 4_1 PSA.6'!D65+'4V 4_1 PSA.9'!D65</f>
        <v>4</v>
      </c>
      <c r="E65" s="234">
        <f>'4V 4_1 PSA.3'!E65+'4V 4_1 PSA.6'!E65+'4V 4_1 PSA.9'!E65</f>
        <v>3</v>
      </c>
    </row>
    <row r="66" spans="1:6" x14ac:dyDescent="0.25">
      <c r="A66" s="676">
        <v>65</v>
      </c>
      <c r="B66" s="326">
        <f>'4V 4_1 PSA.3'!B66+'4V 4_1 PSA.6'!B66+'4V 4_1 PSA.9'!B66</f>
        <v>4558</v>
      </c>
      <c r="C66" s="327">
        <f>'4V 4_1 PSA.3'!C66+'4V 4_1 PSA.6'!C66+'4V 4_1 PSA.9'!C66</f>
        <v>3094</v>
      </c>
      <c r="D66" s="235">
        <f>'4V 4_1 PSA.3'!D66+'4V 4_1 PSA.6'!D66+'4V 4_1 PSA.9'!D66</f>
        <v>8</v>
      </c>
      <c r="E66" s="238">
        <f>'4V 4_1 PSA.3'!E66+'4V 4_1 PSA.6'!E66+'4V 4_1 PSA.9'!E66</f>
        <v>3</v>
      </c>
    </row>
    <row r="67" spans="1:6" x14ac:dyDescent="0.25">
      <c r="A67" s="91" t="s">
        <v>272</v>
      </c>
      <c r="B67" s="328">
        <f>'4V 4_1 PSA.3'!B67+'4V 4_1 PSA.6'!B67+'4V 4_1 PSA.9'!B67</f>
        <v>25745</v>
      </c>
      <c r="C67" s="329">
        <f>'4V 4_1 PSA.3'!C67+'4V 4_1 PSA.6'!C67+'4V 4_1 PSA.9'!C67</f>
        <v>18157</v>
      </c>
      <c r="D67" s="231">
        <f>'4V 4_1 PSA.3'!D67+'4V 4_1 PSA.6'!D67+'4V 4_1 PSA.9'!D67</f>
        <v>20</v>
      </c>
      <c r="E67" s="234">
        <f>'4V 4_1 PSA.3'!E67+'4V 4_1 PSA.6'!E67+'4V 4_1 PSA.9'!E67</f>
        <v>16</v>
      </c>
    </row>
    <row r="68" spans="1:6" ht="13" thickBot="1" x14ac:dyDescent="0.3">
      <c r="A68" s="677" t="s">
        <v>75</v>
      </c>
      <c r="B68" s="679">
        <f>SUM(B16:B67)</f>
        <v>1489258</v>
      </c>
      <c r="C68" s="597">
        <f>SUM(C16:C67)</f>
        <v>1772309</v>
      </c>
      <c r="D68" s="448">
        <f t="shared" ref="D68:E68" si="0">SUM(D16:D67)</f>
        <v>879</v>
      </c>
      <c r="E68" s="448">
        <f t="shared" si="0"/>
        <v>1033</v>
      </c>
    </row>
    <row r="69" spans="1:6" x14ac:dyDescent="0.25">
      <c r="A69" s="25" t="s">
        <v>315</v>
      </c>
    </row>
    <row r="70" spans="1:6" x14ac:dyDescent="0.25">
      <c r="A70" s="24"/>
    </row>
    <row r="71" spans="1:6" x14ac:dyDescent="0.25">
      <c r="F71" s="47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5" firstPageNumber="31" orientation="portrait" useFirstPageNumber="1" r:id="rId1"/>
  <headerFooter>
    <oddFooter>&amp;R&amp;P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syncVertical="1" syncRef="A1" transitionEvaluation="1" codeName="Hoja22">
    <tabColor theme="6" tint="-0.249977111117893"/>
    <pageSetUpPr fitToPage="1"/>
  </sheetPr>
  <dimension ref="A1:IV70"/>
  <sheetViews>
    <sheetView showGridLines="0" view="pageBreakPreview" zoomScaleNormal="86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722" t="s">
        <v>77</v>
      </c>
      <c r="B3" s="722"/>
      <c r="C3" s="722"/>
      <c r="D3" s="722"/>
      <c r="E3" s="722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722" t="s">
        <v>78</v>
      </c>
      <c r="B4" s="722"/>
      <c r="C4" s="722"/>
      <c r="D4" s="722"/>
      <c r="E4" s="722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724" t="str">
        <f>'1 Total'!A4:N4</f>
        <v>DICIEMBRE DE 2020</v>
      </c>
      <c r="B6" s="724"/>
      <c r="C6" s="724"/>
      <c r="D6" s="724"/>
      <c r="E6" s="724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725"/>
      <c r="B7" s="725"/>
      <c r="C7" s="725"/>
      <c r="D7" s="725"/>
      <c r="E7" s="725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755" t="s">
        <v>38</v>
      </c>
      <c r="B8" s="755"/>
      <c r="C8" s="755"/>
      <c r="D8" s="755"/>
      <c r="E8" s="755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755" t="s">
        <v>136</v>
      </c>
      <c r="B10" s="755"/>
      <c r="C10" s="755"/>
      <c r="D10" s="755"/>
      <c r="E10" s="755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/>
      <c r="B12" s="79"/>
      <c r="C12" s="79" t="s">
        <v>133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250">
        <v>2</v>
      </c>
      <c r="C13" s="250">
        <v>3</v>
      </c>
      <c r="D13" s="251">
        <v>4</v>
      </c>
      <c r="E13" s="464">
        <v>5</v>
      </c>
      <c r="F13" s="82"/>
      <c r="G13" s="82"/>
      <c r="H13" s="83"/>
      <c r="I13" s="84"/>
      <c r="J13" s="84"/>
    </row>
    <row r="14" spans="1:21" ht="12.75" customHeight="1" x14ac:dyDescent="0.25">
      <c r="A14" s="465" t="s">
        <v>80</v>
      </c>
      <c r="B14" s="751" t="s">
        <v>313</v>
      </c>
      <c r="C14" s="751"/>
      <c r="D14" s="752" t="s">
        <v>81</v>
      </c>
      <c r="E14" s="753"/>
      <c r="F14" s="86"/>
      <c r="G14" s="754"/>
      <c r="H14" s="754"/>
      <c r="I14" s="754"/>
      <c r="J14" s="754"/>
    </row>
    <row r="15" spans="1:21" ht="13" thickBot="1" x14ac:dyDescent="0.3">
      <c r="A15" s="475" t="s">
        <v>42</v>
      </c>
      <c r="B15" s="427" t="s">
        <v>71</v>
      </c>
      <c r="C15" s="428" t="s">
        <v>72</v>
      </c>
      <c r="D15" s="434" t="s">
        <v>71</v>
      </c>
      <c r="E15" s="435" t="s">
        <v>72</v>
      </c>
      <c r="F15" s="86"/>
      <c r="G15" s="88"/>
      <c r="H15" s="88"/>
      <c r="I15" s="88"/>
      <c r="J15" s="88"/>
    </row>
    <row r="16" spans="1:21" x14ac:dyDescent="0.25">
      <c r="A16" s="458" t="s">
        <v>82</v>
      </c>
      <c r="B16" s="324">
        <v>8</v>
      </c>
      <c r="C16" s="325">
        <v>11</v>
      </c>
      <c r="D16" s="231">
        <v>0</v>
      </c>
      <c r="E16" s="234">
        <v>0</v>
      </c>
      <c r="F16" s="24"/>
      <c r="G16" s="88"/>
      <c r="H16" s="88"/>
      <c r="I16" s="88"/>
      <c r="J16" s="88"/>
    </row>
    <row r="17" spans="1:5" x14ac:dyDescent="0.25">
      <c r="A17" s="459">
        <v>16</v>
      </c>
      <c r="B17" s="326">
        <v>13</v>
      </c>
      <c r="C17" s="327">
        <v>19</v>
      </c>
      <c r="D17" s="235">
        <v>0</v>
      </c>
      <c r="E17" s="238">
        <v>0</v>
      </c>
    </row>
    <row r="18" spans="1:5" x14ac:dyDescent="0.25">
      <c r="A18" s="460">
        <v>17</v>
      </c>
      <c r="B18" s="328">
        <v>19</v>
      </c>
      <c r="C18" s="329">
        <v>33</v>
      </c>
      <c r="D18" s="231">
        <v>0</v>
      </c>
      <c r="E18" s="234">
        <v>0</v>
      </c>
    </row>
    <row r="19" spans="1:5" x14ac:dyDescent="0.25">
      <c r="A19" s="459">
        <v>18</v>
      </c>
      <c r="B19" s="326">
        <v>424</v>
      </c>
      <c r="C19" s="327">
        <v>79</v>
      </c>
      <c r="D19" s="235">
        <v>0</v>
      </c>
      <c r="E19" s="238">
        <v>0</v>
      </c>
    </row>
    <row r="20" spans="1:5" x14ac:dyDescent="0.25">
      <c r="A20" s="460">
        <v>19</v>
      </c>
      <c r="B20" s="328">
        <v>876</v>
      </c>
      <c r="C20" s="329">
        <v>334</v>
      </c>
      <c r="D20" s="231">
        <v>0</v>
      </c>
      <c r="E20" s="234">
        <v>0</v>
      </c>
    </row>
    <row r="21" spans="1:5" x14ac:dyDescent="0.25">
      <c r="A21" s="459">
        <v>20</v>
      </c>
      <c r="B21" s="326">
        <v>1434</v>
      </c>
      <c r="C21" s="327">
        <v>677</v>
      </c>
      <c r="D21" s="235">
        <v>0</v>
      </c>
      <c r="E21" s="238">
        <v>1</v>
      </c>
    </row>
    <row r="22" spans="1:5" x14ac:dyDescent="0.25">
      <c r="A22" s="460">
        <v>21</v>
      </c>
      <c r="B22" s="328">
        <v>2163</v>
      </c>
      <c r="C22" s="329">
        <v>1075</v>
      </c>
      <c r="D22" s="231">
        <v>0</v>
      </c>
      <c r="E22" s="234">
        <v>0</v>
      </c>
    </row>
    <row r="23" spans="1:5" x14ac:dyDescent="0.25">
      <c r="A23" s="459">
        <v>22</v>
      </c>
      <c r="B23" s="326">
        <v>2912</v>
      </c>
      <c r="C23" s="327">
        <v>1523</v>
      </c>
      <c r="D23" s="235">
        <v>1</v>
      </c>
      <c r="E23" s="238">
        <v>1</v>
      </c>
    </row>
    <row r="24" spans="1:5" x14ac:dyDescent="0.25">
      <c r="A24" s="460">
        <v>23</v>
      </c>
      <c r="B24" s="328">
        <v>3665</v>
      </c>
      <c r="C24" s="329">
        <v>2138</v>
      </c>
      <c r="D24" s="231">
        <v>0</v>
      </c>
      <c r="E24" s="234">
        <v>2</v>
      </c>
    </row>
    <row r="25" spans="1:5" x14ac:dyDescent="0.25">
      <c r="A25" s="459">
        <v>24</v>
      </c>
      <c r="B25" s="326">
        <v>4417</v>
      </c>
      <c r="C25" s="327">
        <v>2807</v>
      </c>
      <c r="D25" s="235">
        <v>0</v>
      </c>
      <c r="E25" s="238">
        <v>0</v>
      </c>
    </row>
    <row r="26" spans="1:5" x14ac:dyDescent="0.25">
      <c r="A26" s="460">
        <v>25</v>
      </c>
      <c r="B26" s="328">
        <v>5741</v>
      </c>
      <c r="C26" s="329">
        <v>4090</v>
      </c>
      <c r="D26" s="231">
        <v>0</v>
      </c>
      <c r="E26" s="234">
        <v>0</v>
      </c>
    </row>
    <row r="27" spans="1:5" x14ac:dyDescent="0.25">
      <c r="A27" s="459">
        <v>26</v>
      </c>
      <c r="B27" s="326">
        <v>6908</v>
      </c>
      <c r="C27" s="327">
        <v>5243</v>
      </c>
      <c r="D27" s="235">
        <v>1</v>
      </c>
      <c r="E27" s="238">
        <v>1</v>
      </c>
    </row>
    <row r="28" spans="1:5" x14ac:dyDescent="0.25">
      <c r="A28" s="460">
        <v>27</v>
      </c>
      <c r="B28" s="328">
        <v>8020</v>
      </c>
      <c r="C28" s="329">
        <v>6307</v>
      </c>
      <c r="D28" s="231">
        <v>3</v>
      </c>
      <c r="E28" s="234">
        <v>1</v>
      </c>
    </row>
    <row r="29" spans="1:5" x14ac:dyDescent="0.25">
      <c r="A29" s="459">
        <v>28</v>
      </c>
      <c r="B29" s="326">
        <v>8819</v>
      </c>
      <c r="C29" s="327">
        <v>7067</v>
      </c>
      <c r="D29" s="235">
        <v>0</v>
      </c>
      <c r="E29" s="238">
        <v>0</v>
      </c>
    </row>
    <row r="30" spans="1:5" x14ac:dyDescent="0.25">
      <c r="A30" s="460">
        <v>29</v>
      </c>
      <c r="B30" s="328">
        <v>9261</v>
      </c>
      <c r="C30" s="329">
        <v>7512</v>
      </c>
      <c r="D30" s="231">
        <v>1</v>
      </c>
      <c r="E30" s="234">
        <v>1</v>
      </c>
    </row>
    <row r="31" spans="1:5" x14ac:dyDescent="0.25">
      <c r="A31" s="459">
        <v>30</v>
      </c>
      <c r="B31" s="326">
        <v>9962</v>
      </c>
      <c r="C31" s="327">
        <v>8257</v>
      </c>
      <c r="D31" s="235">
        <v>0</v>
      </c>
      <c r="E31" s="238">
        <v>1</v>
      </c>
    </row>
    <row r="32" spans="1:5" x14ac:dyDescent="0.25">
      <c r="A32" s="460">
        <v>31</v>
      </c>
      <c r="B32" s="328">
        <v>10066</v>
      </c>
      <c r="C32" s="329">
        <v>8489</v>
      </c>
      <c r="D32" s="231">
        <v>1</v>
      </c>
      <c r="E32" s="234">
        <v>2</v>
      </c>
    </row>
    <row r="33" spans="1:256" x14ac:dyDescent="0.25">
      <c r="A33" s="459">
        <v>32</v>
      </c>
      <c r="B33" s="326">
        <v>10294</v>
      </c>
      <c r="C33" s="327">
        <v>9125</v>
      </c>
      <c r="D33" s="235">
        <v>6</v>
      </c>
      <c r="E33" s="238">
        <v>6</v>
      </c>
    </row>
    <row r="34" spans="1:256" x14ac:dyDescent="0.25">
      <c r="A34" s="460">
        <v>33</v>
      </c>
      <c r="B34" s="328">
        <v>10420</v>
      </c>
      <c r="C34" s="329">
        <v>9039</v>
      </c>
      <c r="D34" s="231">
        <v>0</v>
      </c>
      <c r="E34" s="234">
        <v>2</v>
      </c>
    </row>
    <row r="35" spans="1:256" x14ac:dyDescent="0.25">
      <c r="A35" s="459">
        <v>34</v>
      </c>
      <c r="B35" s="326">
        <v>10778</v>
      </c>
      <c r="C35" s="327">
        <v>9335</v>
      </c>
      <c r="D35" s="235">
        <v>3</v>
      </c>
      <c r="E35" s="238">
        <v>3</v>
      </c>
    </row>
    <row r="36" spans="1:256" x14ac:dyDescent="0.25">
      <c r="A36" s="460">
        <v>35</v>
      </c>
      <c r="B36" s="328">
        <v>10542</v>
      </c>
      <c r="C36" s="329">
        <v>9487</v>
      </c>
      <c r="D36" s="231">
        <v>1</v>
      </c>
      <c r="E36" s="234">
        <v>1</v>
      </c>
    </row>
    <row r="37" spans="1:256" x14ac:dyDescent="0.25">
      <c r="A37" s="459">
        <v>36</v>
      </c>
      <c r="B37" s="326">
        <v>10741</v>
      </c>
      <c r="C37" s="327">
        <v>9608</v>
      </c>
      <c r="D37" s="235">
        <v>10</v>
      </c>
      <c r="E37" s="238">
        <v>3</v>
      </c>
    </row>
    <row r="38" spans="1:256" x14ac:dyDescent="0.25">
      <c r="A38" s="460">
        <v>37</v>
      </c>
      <c r="B38" s="328">
        <v>10749</v>
      </c>
      <c r="C38" s="329">
        <v>9592</v>
      </c>
      <c r="D38" s="231">
        <v>5</v>
      </c>
      <c r="E38" s="234">
        <v>5</v>
      </c>
    </row>
    <row r="39" spans="1:256" x14ac:dyDescent="0.25">
      <c r="A39" s="459">
        <v>38</v>
      </c>
      <c r="B39" s="326">
        <v>10597</v>
      </c>
      <c r="C39" s="327">
        <v>9658</v>
      </c>
      <c r="D39" s="235">
        <v>6</v>
      </c>
      <c r="E39" s="238">
        <v>4</v>
      </c>
    </row>
    <row r="40" spans="1:256" x14ac:dyDescent="0.25">
      <c r="A40" s="460">
        <v>39</v>
      </c>
      <c r="B40" s="328">
        <v>10199</v>
      </c>
      <c r="C40" s="329">
        <v>9571</v>
      </c>
      <c r="D40" s="231">
        <v>8</v>
      </c>
      <c r="E40" s="234">
        <v>5</v>
      </c>
    </row>
    <row r="41" spans="1:256" x14ac:dyDescent="0.25">
      <c r="A41" s="459">
        <v>40</v>
      </c>
      <c r="B41" s="326">
        <v>10463</v>
      </c>
      <c r="C41" s="327">
        <v>9568</v>
      </c>
      <c r="D41" s="235">
        <v>11</v>
      </c>
      <c r="E41" s="238">
        <v>7</v>
      </c>
    </row>
    <row r="42" spans="1:256" x14ac:dyDescent="0.25">
      <c r="A42" s="460">
        <v>41</v>
      </c>
      <c r="B42" s="328">
        <v>10257</v>
      </c>
      <c r="C42" s="330">
        <v>9205</v>
      </c>
      <c r="D42" s="231">
        <v>12</v>
      </c>
      <c r="E42" s="240">
        <v>5</v>
      </c>
    </row>
    <row r="43" spans="1:256" ht="11.15" customHeight="1" x14ac:dyDescent="0.25">
      <c r="A43" s="459">
        <v>42</v>
      </c>
      <c r="B43" s="326">
        <v>10153</v>
      </c>
      <c r="C43" s="327">
        <v>8982</v>
      </c>
      <c r="D43" s="235">
        <v>10</v>
      </c>
      <c r="E43" s="238">
        <v>12</v>
      </c>
    </row>
    <row r="44" spans="1:256" x14ac:dyDescent="0.25">
      <c r="A44" s="460">
        <v>43</v>
      </c>
      <c r="B44" s="328">
        <v>10269</v>
      </c>
      <c r="C44" s="329">
        <v>8855</v>
      </c>
      <c r="D44" s="231">
        <v>6</v>
      </c>
      <c r="E44" s="234">
        <v>16</v>
      </c>
      <c r="F44" s="26"/>
      <c r="G44" s="26"/>
    </row>
    <row r="45" spans="1:256" x14ac:dyDescent="0.25">
      <c r="A45" s="459">
        <v>44</v>
      </c>
      <c r="B45" s="326">
        <v>10226</v>
      </c>
      <c r="C45" s="327">
        <v>8922</v>
      </c>
      <c r="D45" s="235">
        <v>11</v>
      </c>
      <c r="E45" s="238">
        <v>15</v>
      </c>
      <c r="F45" s="91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25">
      <c r="A46" s="460">
        <v>45</v>
      </c>
      <c r="B46" s="328">
        <v>10193</v>
      </c>
      <c r="C46" s="329">
        <v>9027</v>
      </c>
      <c r="D46" s="231">
        <v>16</v>
      </c>
      <c r="E46" s="234">
        <v>13</v>
      </c>
      <c r="F46" s="93"/>
    </row>
    <row r="47" spans="1:256" x14ac:dyDescent="0.25">
      <c r="A47" s="459">
        <v>46</v>
      </c>
      <c r="B47" s="326">
        <v>10332</v>
      </c>
      <c r="C47" s="327">
        <v>9104</v>
      </c>
      <c r="D47" s="235">
        <v>14</v>
      </c>
      <c r="E47" s="238">
        <v>15</v>
      </c>
      <c r="F47" s="91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25">
      <c r="A48" s="460">
        <v>47</v>
      </c>
      <c r="B48" s="328">
        <v>10345</v>
      </c>
      <c r="C48" s="329">
        <v>8858</v>
      </c>
      <c r="D48" s="231">
        <v>15</v>
      </c>
      <c r="E48" s="234">
        <v>21</v>
      </c>
      <c r="F48" s="93"/>
    </row>
    <row r="49" spans="1:5" x14ac:dyDescent="0.25">
      <c r="A49" s="459">
        <v>48</v>
      </c>
      <c r="B49" s="326">
        <v>9890</v>
      </c>
      <c r="C49" s="327">
        <v>8552</v>
      </c>
      <c r="D49" s="235">
        <v>25</v>
      </c>
      <c r="E49" s="238">
        <v>20</v>
      </c>
    </row>
    <row r="50" spans="1:5" x14ac:dyDescent="0.25">
      <c r="A50" s="460">
        <v>49</v>
      </c>
      <c r="B50" s="328">
        <v>9464</v>
      </c>
      <c r="C50" s="329">
        <v>8327</v>
      </c>
      <c r="D50" s="231">
        <v>18</v>
      </c>
      <c r="E50" s="234">
        <v>29</v>
      </c>
    </row>
    <row r="51" spans="1:5" x14ac:dyDescent="0.25">
      <c r="A51" s="459">
        <v>50</v>
      </c>
      <c r="B51" s="326">
        <v>8803</v>
      </c>
      <c r="C51" s="327">
        <v>7774</v>
      </c>
      <c r="D51" s="235">
        <v>20</v>
      </c>
      <c r="E51" s="238">
        <v>30</v>
      </c>
    </row>
    <row r="52" spans="1:5" x14ac:dyDescent="0.25">
      <c r="A52" s="460">
        <v>51</v>
      </c>
      <c r="B52" s="328">
        <v>8552</v>
      </c>
      <c r="C52" s="329">
        <v>7494</v>
      </c>
      <c r="D52" s="231">
        <v>16</v>
      </c>
      <c r="E52" s="234">
        <v>42</v>
      </c>
    </row>
    <row r="53" spans="1:5" x14ac:dyDescent="0.25">
      <c r="A53" s="459">
        <v>52</v>
      </c>
      <c r="B53" s="326">
        <v>8300</v>
      </c>
      <c r="C53" s="327">
        <v>7439</v>
      </c>
      <c r="D53" s="235">
        <v>33</v>
      </c>
      <c r="E53" s="238">
        <v>33</v>
      </c>
    </row>
    <row r="54" spans="1:5" x14ac:dyDescent="0.25">
      <c r="A54" s="460">
        <v>53</v>
      </c>
      <c r="B54" s="328">
        <v>7815</v>
      </c>
      <c r="C54" s="329">
        <v>7241</v>
      </c>
      <c r="D54" s="231">
        <v>31</v>
      </c>
      <c r="E54" s="234">
        <v>24</v>
      </c>
    </row>
    <row r="55" spans="1:5" x14ac:dyDescent="0.25">
      <c r="A55" s="459">
        <v>54</v>
      </c>
      <c r="B55" s="326">
        <v>7653</v>
      </c>
      <c r="C55" s="327">
        <v>7546</v>
      </c>
      <c r="D55" s="235">
        <v>36</v>
      </c>
      <c r="E55" s="238">
        <v>36</v>
      </c>
    </row>
    <row r="56" spans="1:5" x14ac:dyDescent="0.25">
      <c r="A56" s="460">
        <v>55</v>
      </c>
      <c r="B56" s="328">
        <v>7529</v>
      </c>
      <c r="C56" s="329">
        <v>7634</v>
      </c>
      <c r="D56" s="231">
        <v>37</v>
      </c>
      <c r="E56" s="234">
        <v>49</v>
      </c>
    </row>
    <row r="57" spans="1:5" x14ac:dyDescent="0.25">
      <c r="A57" s="459">
        <v>56</v>
      </c>
      <c r="B57" s="326">
        <v>7304</v>
      </c>
      <c r="C57" s="327">
        <v>7167</v>
      </c>
      <c r="D57" s="235">
        <v>31</v>
      </c>
      <c r="E57" s="238">
        <v>24</v>
      </c>
    </row>
    <row r="58" spans="1:5" x14ac:dyDescent="0.25">
      <c r="A58" s="460">
        <v>57</v>
      </c>
      <c r="B58" s="328">
        <v>6744</v>
      </c>
      <c r="C58" s="329">
        <v>6739</v>
      </c>
      <c r="D58" s="231">
        <v>36</v>
      </c>
      <c r="E58" s="234">
        <v>32</v>
      </c>
    </row>
    <row r="59" spans="1:5" x14ac:dyDescent="0.25">
      <c r="A59" s="459">
        <v>58</v>
      </c>
      <c r="B59" s="326">
        <v>6288</v>
      </c>
      <c r="C59" s="327">
        <v>6244</v>
      </c>
      <c r="D59" s="235">
        <v>34</v>
      </c>
      <c r="E59" s="238">
        <v>24</v>
      </c>
    </row>
    <row r="60" spans="1:5" x14ac:dyDescent="0.25">
      <c r="A60" s="460">
        <v>59</v>
      </c>
      <c r="B60" s="328">
        <v>5602</v>
      </c>
      <c r="C60" s="329">
        <v>5476</v>
      </c>
      <c r="D60" s="231">
        <v>37</v>
      </c>
      <c r="E60" s="234">
        <v>31</v>
      </c>
    </row>
    <row r="61" spans="1:5" x14ac:dyDescent="0.25">
      <c r="A61" s="459">
        <v>60</v>
      </c>
      <c r="B61" s="326">
        <v>5459</v>
      </c>
      <c r="C61" s="327">
        <v>4882</v>
      </c>
      <c r="D61" s="235">
        <v>30</v>
      </c>
      <c r="E61" s="238">
        <v>44</v>
      </c>
    </row>
    <row r="62" spans="1:5" x14ac:dyDescent="0.25">
      <c r="A62" s="460">
        <v>61</v>
      </c>
      <c r="B62" s="328">
        <v>5137</v>
      </c>
      <c r="C62" s="329">
        <v>4390</v>
      </c>
      <c r="D62" s="231">
        <v>19</v>
      </c>
      <c r="E62" s="234">
        <v>13</v>
      </c>
    </row>
    <row r="63" spans="1:5" x14ac:dyDescent="0.25">
      <c r="A63" s="459">
        <v>62</v>
      </c>
      <c r="B63" s="326">
        <v>4655</v>
      </c>
      <c r="C63" s="327">
        <v>3528</v>
      </c>
      <c r="D63" s="235">
        <v>5</v>
      </c>
      <c r="E63" s="241">
        <v>8</v>
      </c>
    </row>
    <row r="64" spans="1:5" x14ac:dyDescent="0.25">
      <c r="A64" s="460">
        <v>63</v>
      </c>
      <c r="B64" s="328">
        <v>4427</v>
      </c>
      <c r="C64" s="329">
        <v>3288</v>
      </c>
      <c r="D64" s="231">
        <v>3</v>
      </c>
      <c r="E64" s="240">
        <v>8</v>
      </c>
    </row>
    <row r="65" spans="1:6" x14ac:dyDescent="0.25">
      <c r="A65" s="459">
        <v>64</v>
      </c>
      <c r="B65" s="326">
        <v>3928</v>
      </c>
      <c r="C65" s="331">
        <v>2840</v>
      </c>
      <c r="D65" s="235">
        <v>3</v>
      </c>
      <c r="E65" s="241">
        <v>3</v>
      </c>
    </row>
    <row r="66" spans="1:6" x14ac:dyDescent="0.25">
      <c r="A66" s="460">
        <v>65</v>
      </c>
      <c r="B66" s="328">
        <v>3811</v>
      </c>
      <c r="C66" s="329">
        <v>2505</v>
      </c>
      <c r="D66" s="231">
        <v>8</v>
      </c>
      <c r="E66" s="240">
        <v>1</v>
      </c>
    </row>
    <row r="67" spans="1:6" x14ac:dyDescent="0.25">
      <c r="A67" s="461" t="s">
        <v>270</v>
      </c>
      <c r="B67" s="332">
        <v>24502</v>
      </c>
      <c r="C67" s="327">
        <v>17313</v>
      </c>
      <c r="D67" s="235">
        <v>19</v>
      </c>
      <c r="E67" s="241">
        <v>16</v>
      </c>
    </row>
    <row r="68" spans="1:6" customFormat="1" ht="13.5" thickBot="1" x14ac:dyDescent="0.35">
      <c r="A68" s="462" t="s">
        <v>75</v>
      </c>
      <c r="B68" s="455">
        <f>SUM(B16:B67)</f>
        <v>387129</v>
      </c>
      <c r="C68" s="457">
        <f t="shared" ref="C68:E68" si="0">SUM(C16:C67)</f>
        <v>329976</v>
      </c>
      <c r="D68" s="456">
        <f t="shared" si="0"/>
        <v>582</v>
      </c>
      <c r="E68" s="456">
        <f t="shared" si="0"/>
        <v>610</v>
      </c>
      <c r="F68" s="447"/>
    </row>
    <row r="69" spans="1:6" x14ac:dyDescent="0.25">
      <c r="A69" s="25" t="s">
        <v>315</v>
      </c>
    </row>
    <row r="70" spans="1:6" x14ac:dyDescent="0.25">
      <c r="A70" s="81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3" firstPageNumber="32" orientation="portrait" useFirstPageNumber="1" r:id="rId1"/>
  <headerFooter>
    <oddFooter>&amp;R&amp;P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syncVertical="1" syncRef="A1" transitionEvaluation="1" codeName="Hoja23">
    <tabColor theme="6" tint="-0.249977111117893"/>
    <pageSetUpPr fitToPage="1"/>
  </sheetPr>
  <dimension ref="A1:IV70"/>
  <sheetViews>
    <sheetView showGridLines="0" view="pageBreakPreview" zoomScaleNormal="70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722" t="s">
        <v>77</v>
      </c>
      <c r="B3" s="722"/>
      <c r="C3" s="722"/>
      <c r="D3" s="722"/>
      <c r="E3" s="722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722" t="s">
        <v>78</v>
      </c>
      <c r="B4" s="722"/>
      <c r="C4" s="722"/>
      <c r="D4" s="722"/>
      <c r="E4" s="722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724" t="str">
        <f>'1 Total'!A4:N4</f>
        <v>DICIEMBRE DE 2020</v>
      </c>
      <c r="B6" s="724"/>
      <c r="C6" s="724"/>
      <c r="D6" s="724"/>
      <c r="E6" s="724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725"/>
      <c r="B7" s="725"/>
      <c r="C7" s="725"/>
      <c r="D7" s="725"/>
      <c r="E7" s="725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755" t="s">
        <v>38</v>
      </c>
      <c r="B8" s="755"/>
      <c r="C8" s="755"/>
      <c r="D8" s="755"/>
      <c r="E8" s="755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755" t="s">
        <v>136</v>
      </c>
      <c r="B10" s="755"/>
      <c r="C10" s="755"/>
      <c r="D10" s="755"/>
      <c r="E10" s="755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/>
      <c r="B12" s="79"/>
      <c r="C12" s="79" t="s">
        <v>134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250">
        <v>2</v>
      </c>
      <c r="C13" s="250">
        <v>3</v>
      </c>
      <c r="D13" s="251">
        <v>4</v>
      </c>
      <c r="E13" s="464">
        <v>5</v>
      </c>
      <c r="F13" s="82"/>
      <c r="G13" s="82"/>
      <c r="H13" s="83"/>
      <c r="I13" s="84"/>
      <c r="J13" s="84"/>
    </row>
    <row r="14" spans="1:21" ht="12.75" customHeight="1" x14ac:dyDescent="0.25">
      <c r="A14" s="467" t="s">
        <v>80</v>
      </c>
      <c r="B14" s="756" t="s">
        <v>313</v>
      </c>
      <c r="C14" s="756"/>
      <c r="D14" s="757" t="s">
        <v>81</v>
      </c>
      <c r="E14" s="758"/>
      <c r="F14" s="86"/>
      <c r="G14" s="754"/>
      <c r="H14" s="754"/>
      <c r="I14" s="754"/>
      <c r="J14" s="754"/>
    </row>
    <row r="15" spans="1:21" ht="13" thickBot="1" x14ac:dyDescent="0.3">
      <c r="A15" s="468" t="s">
        <v>42</v>
      </c>
      <c r="B15" s="469" t="s">
        <v>71</v>
      </c>
      <c r="C15" s="470" t="s">
        <v>72</v>
      </c>
      <c r="D15" s="471" t="s">
        <v>71</v>
      </c>
      <c r="E15" s="472" t="s">
        <v>72</v>
      </c>
      <c r="F15" s="86"/>
      <c r="G15" s="88"/>
      <c r="H15" s="88"/>
      <c r="I15" s="88"/>
      <c r="J15" s="88"/>
    </row>
    <row r="16" spans="1:21" x14ac:dyDescent="0.25">
      <c r="A16" s="460" t="s">
        <v>82</v>
      </c>
      <c r="B16" s="324">
        <v>2664</v>
      </c>
      <c r="C16" s="325">
        <v>7603</v>
      </c>
      <c r="D16" s="231">
        <v>0</v>
      </c>
      <c r="E16" s="234">
        <v>1</v>
      </c>
      <c r="F16" s="24"/>
      <c r="G16" s="88"/>
      <c r="H16" s="88"/>
      <c r="I16" s="88"/>
      <c r="J16" s="88"/>
    </row>
    <row r="17" spans="1:5" x14ac:dyDescent="0.25">
      <c r="A17" s="459">
        <v>16</v>
      </c>
      <c r="B17" s="326">
        <v>232</v>
      </c>
      <c r="C17" s="327">
        <v>1020</v>
      </c>
      <c r="D17" s="235">
        <v>0</v>
      </c>
      <c r="E17" s="238">
        <v>1</v>
      </c>
    </row>
    <row r="18" spans="1:5" x14ac:dyDescent="0.25">
      <c r="A18" s="460">
        <v>17</v>
      </c>
      <c r="B18" s="328">
        <v>277</v>
      </c>
      <c r="C18" s="329">
        <v>1049</v>
      </c>
      <c r="D18" s="231">
        <v>0</v>
      </c>
      <c r="E18" s="234">
        <v>1</v>
      </c>
    </row>
    <row r="19" spans="1:5" x14ac:dyDescent="0.25">
      <c r="A19" s="459">
        <v>18</v>
      </c>
      <c r="B19" s="326">
        <v>348</v>
      </c>
      <c r="C19" s="327">
        <v>734</v>
      </c>
      <c r="D19" s="235">
        <v>0</v>
      </c>
      <c r="E19" s="238">
        <v>1</v>
      </c>
    </row>
    <row r="20" spans="1:5" x14ac:dyDescent="0.25">
      <c r="A20" s="460">
        <v>19</v>
      </c>
      <c r="B20" s="328">
        <v>754</v>
      </c>
      <c r="C20" s="329">
        <v>833</v>
      </c>
      <c r="D20" s="231">
        <v>0</v>
      </c>
      <c r="E20" s="234">
        <v>0</v>
      </c>
    </row>
    <row r="21" spans="1:5" x14ac:dyDescent="0.25">
      <c r="A21" s="459">
        <v>20</v>
      </c>
      <c r="B21" s="326">
        <v>1522</v>
      </c>
      <c r="C21" s="327">
        <v>1371</v>
      </c>
      <c r="D21" s="235">
        <v>0</v>
      </c>
      <c r="E21" s="238">
        <v>0</v>
      </c>
    </row>
    <row r="22" spans="1:5" x14ac:dyDescent="0.25">
      <c r="A22" s="460">
        <v>21</v>
      </c>
      <c r="B22" s="328">
        <v>2637</v>
      </c>
      <c r="C22" s="329">
        <v>2151</v>
      </c>
      <c r="D22" s="231">
        <v>1</v>
      </c>
      <c r="E22" s="234">
        <v>0</v>
      </c>
    </row>
    <row r="23" spans="1:5" x14ac:dyDescent="0.25">
      <c r="A23" s="459">
        <v>22</v>
      </c>
      <c r="B23" s="326">
        <v>3697</v>
      </c>
      <c r="C23" s="327">
        <v>3225</v>
      </c>
      <c r="D23" s="235">
        <v>1</v>
      </c>
      <c r="E23" s="238">
        <v>0</v>
      </c>
    </row>
    <row r="24" spans="1:5" x14ac:dyDescent="0.25">
      <c r="A24" s="460">
        <v>23</v>
      </c>
      <c r="B24" s="328">
        <v>5044</v>
      </c>
      <c r="C24" s="329">
        <v>5114</v>
      </c>
      <c r="D24" s="231">
        <v>1</v>
      </c>
      <c r="E24" s="234">
        <v>0</v>
      </c>
    </row>
    <row r="25" spans="1:5" x14ac:dyDescent="0.25">
      <c r="A25" s="459">
        <v>24</v>
      </c>
      <c r="B25" s="326">
        <v>7109</v>
      </c>
      <c r="C25" s="327">
        <v>7486</v>
      </c>
      <c r="D25" s="235">
        <v>0</v>
      </c>
      <c r="E25" s="238">
        <v>1</v>
      </c>
    </row>
    <row r="26" spans="1:5" x14ac:dyDescent="0.25">
      <c r="A26" s="460">
        <v>25</v>
      </c>
      <c r="B26" s="328">
        <v>9394</v>
      </c>
      <c r="C26" s="329">
        <v>11159</v>
      </c>
      <c r="D26" s="231">
        <v>1</v>
      </c>
      <c r="E26" s="234">
        <v>1</v>
      </c>
    </row>
    <row r="27" spans="1:5" x14ac:dyDescent="0.25">
      <c r="A27" s="459">
        <v>26</v>
      </c>
      <c r="B27" s="326">
        <v>11897</v>
      </c>
      <c r="C27" s="327">
        <v>16061</v>
      </c>
      <c r="D27" s="235">
        <v>1</v>
      </c>
      <c r="E27" s="238">
        <v>0</v>
      </c>
    </row>
    <row r="28" spans="1:5" x14ac:dyDescent="0.25">
      <c r="A28" s="460">
        <v>27</v>
      </c>
      <c r="B28" s="328">
        <v>14616</v>
      </c>
      <c r="C28" s="329">
        <v>20451</v>
      </c>
      <c r="D28" s="231">
        <v>1</v>
      </c>
      <c r="E28" s="234">
        <v>0</v>
      </c>
    </row>
    <row r="29" spans="1:5" x14ac:dyDescent="0.25">
      <c r="A29" s="459">
        <v>28</v>
      </c>
      <c r="B29" s="326">
        <v>16901</v>
      </c>
      <c r="C29" s="327">
        <v>23849</v>
      </c>
      <c r="D29" s="235">
        <v>1</v>
      </c>
      <c r="E29" s="238">
        <v>0</v>
      </c>
    </row>
    <row r="30" spans="1:5" x14ac:dyDescent="0.25">
      <c r="A30" s="460">
        <v>29</v>
      </c>
      <c r="B30" s="328">
        <v>19227</v>
      </c>
      <c r="C30" s="329">
        <v>27017</v>
      </c>
      <c r="D30" s="231">
        <v>0</v>
      </c>
      <c r="E30" s="234">
        <v>1</v>
      </c>
    </row>
    <row r="31" spans="1:5" x14ac:dyDescent="0.25">
      <c r="A31" s="459">
        <v>30</v>
      </c>
      <c r="B31" s="326">
        <v>21891</v>
      </c>
      <c r="C31" s="327">
        <v>31172</v>
      </c>
      <c r="D31" s="235">
        <v>2</v>
      </c>
      <c r="E31" s="238">
        <v>2</v>
      </c>
    </row>
    <row r="32" spans="1:5" x14ac:dyDescent="0.25">
      <c r="A32" s="460">
        <v>31</v>
      </c>
      <c r="B32" s="328">
        <v>24245</v>
      </c>
      <c r="C32" s="329">
        <v>34791</v>
      </c>
      <c r="D32" s="231">
        <v>0</v>
      </c>
      <c r="E32" s="234">
        <v>3</v>
      </c>
    </row>
    <row r="33" spans="1:256" x14ac:dyDescent="0.25">
      <c r="A33" s="459">
        <v>32</v>
      </c>
      <c r="B33" s="326">
        <v>26753</v>
      </c>
      <c r="C33" s="327">
        <v>38204</v>
      </c>
      <c r="D33" s="235">
        <v>4</v>
      </c>
      <c r="E33" s="238">
        <v>4</v>
      </c>
    </row>
    <row r="34" spans="1:256" x14ac:dyDescent="0.25">
      <c r="A34" s="460">
        <v>33</v>
      </c>
      <c r="B34" s="328">
        <v>28554</v>
      </c>
      <c r="C34" s="329">
        <v>41113</v>
      </c>
      <c r="D34" s="231">
        <v>4</v>
      </c>
      <c r="E34" s="234">
        <v>3</v>
      </c>
    </row>
    <row r="35" spans="1:256" x14ac:dyDescent="0.25">
      <c r="A35" s="459">
        <v>34</v>
      </c>
      <c r="B35" s="326">
        <v>31635</v>
      </c>
      <c r="C35" s="327">
        <v>43763</v>
      </c>
      <c r="D35" s="235">
        <v>1</v>
      </c>
      <c r="E35" s="238">
        <v>7</v>
      </c>
    </row>
    <row r="36" spans="1:256" x14ac:dyDescent="0.25">
      <c r="A36" s="460">
        <v>35</v>
      </c>
      <c r="B36" s="328">
        <v>33815</v>
      </c>
      <c r="C36" s="329">
        <v>46611</v>
      </c>
      <c r="D36" s="231">
        <v>1</v>
      </c>
      <c r="E36" s="234">
        <v>1</v>
      </c>
    </row>
    <row r="37" spans="1:256" x14ac:dyDescent="0.25">
      <c r="A37" s="459">
        <v>36</v>
      </c>
      <c r="B37" s="326">
        <v>35755</v>
      </c>
      <c r="C37" s="327">
        <v>49089</v>
      </c>
      <c r="D37" s="235">
        <v>5</v>
      </c>
      <c r="E37" s="238">
        <v>6</v>
      </c>
    </row>
    <row r="38" spans="1:256" x14ac:dyDescent="0.25">
      <c r="A38" s="460">
        <v>37</v>
      </c>
      <c r="B38" s="328">
        <v>37530</v>
      </c>
      <c r="C38" s="329">
        <v>50747</v>
      </c>
      <c r="D38" s="231">
        <v>6</v>
      </c>
      <c r="E38" s="234">
        <v>7</v>
      </c>
    </row>
    <row r="39" spans="1:256" x14ac:dyDescent="0.25">
      <c r="A39" s="459">
        <v>38</v>
      </c>
      <c r="B39" s="326">
        <v>38325</v>
      </c>
      <c r="C39" s="327">
        <v>50823</v>
      </c>
      <c r="D39" s="235">
        <v>3</v>
      </c>
      <c r="E39" s="238">
        <v>4</v>
      </c>
    </row>
    <row r="40" spans="1:256" x14ac:dyDescent="0.25">
      <c r="A40" s="460">
        <v>39</v>
      </c>
      <c r="B40" s="328">
        <v>41194</v>
      </c>
      <c r="C40" s="329">
        <v>51748</v>
      </c>
      <c r="D40" s="231">
        <v>7</v>
      </c>
      <c r="E40" s="234">
        <v>8</v>
      </c>
    </row>
    <row r="41" spans="1:256" x14ac:dyDescent="0.25">
      <c r="A41" s="459">
        <v>40</v>
      </c>
      <c r="B41" s="326">
        <v>39830</v>
      </c>
      <c r="C41" s="327">
        <v>51149</v>
      </c>
      <c r="D41" s="235">
        <v>4</v>
      </c>
      <c r="E41" s="238">
        <v>7</v>
      </c>
    </row>
    <row r="42" spans="1:256" x14ac:dyDescent="0.25">
      <c r="A42" s="460">
        <v>41</v>
      </c>
      <c r="B42" s="328">
        <v>38985</v>
      </c>
      <c r="C42" s="330">
        <v>49219</v>
      </c>
      <c r="D42" s="231">
        <v>9</v>
      </c>
      <c r="E42" s="240">
        <v>5</v>
      </c>
    </row>
    <row r="43" spans="1:256" ht="11.15" customHeight="1" x14ac:dyDescent="0.25">
      <c r="A43" s="459">
        <v>42</v>
      </c>
      <c r="B43" s="326">
        <v>39363</v>
      </c>
      <c r="C43" s="327">
        <v>49393</v>
      </c>
      <c r="D43" s="235">
        <v>4</v>
      </c>
      <c r="E43" s="238">
        <v>14</v>
      </c>
    </row>
    <row r="44" spans="1:256" x14ac:dyDescent="0.25">
      <c r="A44" s="460">
        <v>43</v>
      </c>
      <c r="B44" s="328">
        <v>39849</v>
      </c>
      <c r="C44" s="329">
        <v>48781</v>
      </c>
      <c r="D44" s="231">
        <v>4</v>
      </c>
      <c r="E44" s="234">
        <v>3</v>
      </c>
      <c r="F44" s="26"/>
      <c r="G44" s="26"/>
    </row>
    <row r="45" spans="1:256" x14ac:dyDescent="0.25">
      <c r="A45" s="459">
        <v>44</v>
      </c>
      <c r="B45" s="326">
        <v>39473</v>
      </c>
      <c r="C45" s="327">
        <v>48232</v>
      </c>
      <c r="D45" s="235">
        <v>4</v>
      </c>
      <c r="E45" s="238">
        <v>11</v>
      </c>
      <c r="F45" s="91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25">
      <c r="A46" s="460">
        <v>45</v>
      </c>
      <c r="B46" s="328">
        <v>39913</v>
      </c>
      <c r="C46" s="329">
        <v>48712</v>
      </c>
      <c r="D46" s="231">
        <v>10</v>
      </c>
      <c r="E46" s="234">
        <v>16</v>
      </c>
      <c r="F46" s="93"/>
    </row>
    <row r="47" spans="1:256" x14ac:dyDescent="0.25">
      <c r="A47" s="459">
        <v>46</v>
      </c>
      <c r="B47" s="326">
        <v>40650</v>
      </c>
      <c r="C47" s="327">
        <v>50083</v>
      </c>
      <c r="D47" s="235">
        <v>14</v>
      </c>
      <c r="E47" s="238">
        <v>19</v>
      </c>
      <c r="F47" s="91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25">
      <c r="A48" s="460">
        <v>47</v>
      </c>
      <c r="B48" s="328">
        <v>39626</v>
      </c>
      <c r="C48" s="329">
        <v>49043</v>
      </c>
      <c r="D48" s="231">
        <v>6</v>
      </c>
      <c r="E48" s="234">
        <v>14</v>
      </c>
      <c r="F48" s="93"/>
    </row>
    <row r="49" spans="1:5" x14ac:dyDescent="0.25">
      <c r="A49" s="459">
        <v>48</v>
      </c>
      <c r="B49" s="326">
        <v>38165</v>
      </c>
      <c r="C49" s="327">
        <v>48447</v>
      </c>
      <c r="D49" s="235">
        <v>14</v>
      </c>
      <c r="E49" s="238">
        <v>20</v>
      </c>
    </row>
    <row r="50" spans="1:5" x14ac:dyDescent="0.25">
      <c r="A50" s="460">
        <v>49</v>
      </c>
      <c r="B50" s="328">
        <v>37088</v>
      </c>
      <c r="C50" s="329">
        <v>47191</v>
      </c>
      <c r="D50" s="231">
        <v>17</v>
      </c>
      <c r="E50" s="234">
        <v>15</v>
      </c>
    </row>
    <row r="51" spans="1:5" x14ac:dyDescent="0.25">
      <c r="A51" s="459">
        <v>50</v>
      </c>
      <c r="B51" s="326">
        <v>35319</v>
      </c>
      <c r="C51" s="327">
        <v>44775</v>
      </c>
      <c r="D51" s="235">
        <v>20</v>
      </c>
      <c r="E51" s="238">
        <v>23</v>
      </c>
    </row>
    <row r="52" spans="1:5" x14ac:dyDescent="0.25">
      <c r="A52" s="460">
        <v>51</v>
      </c>
      <c r="B52" s="328">
        <v>33151</v>
      </c>
      <c r="C52" s="329">
        <v>44264</v>
      </c>
      <c r="D52" s="231">
        <v>12</v>
      </c>
      <c r="E52" s="234">
        <v>26</v>
      </c>
    </row>
    <row r="53" spans="1:5" x14ac:dyDescent="0.25">
      <c r="A53" s="459">
        <v>52</v>
      </c>
      <c r="B53" s="326">
        <v>31600</v>
      </c>
      <c r="C53" s="327">
        <v>44881</v>
      </c>
      <c r="D53" s="235">
        <v>22</v>
      </c>
      <c r="E53" s="238">
        <v>20</v>
      </c>
    </row>
    <row r="54" spans="1:5" x14ac:dyDescent="0.25">
      <c r="A54" s="460">
        <v>53</v>
      </c>
      <c r="B54" s="328">
        <v>30238</v>
      </c>
      <c r="C54" s="329">
        <v>45138</v>
      </c>
      <c r="D54" s="231">
        <v>15</v>
      </c>
      <c r="E54" s="234">
        <v>30</v>
      </c>
    </row>
    <row r="55" spans="1:5" x14ac:dyDescent="0.25">
      <c r="A55" s="459">
        <v>54</v>
      </c>
      <c r="B55" s="326">
        <v>29667</v>
      </c>
      <c r="C55" s="327">
        <v>40374</v>
      </c>
      <c r="D55" s="235">
        <v>14</v>
      </c>
      <c r="E55" s="238">
        <v>29</v>
      </c>
    </row>
    <row r="56" spans="1:5" x14ac:dyDescent="0.25">
      <c r="A56" s="460">
        <v>55</v>
      </c>
      <c r="B56" s="328">
        <v>28875</v>
      </c>
      <c r="C56" s="329">
        <v>35910</v>
      </c>
      <c r="D56" s="231">
        <v>18</v>
      </c>
      <c r="E56" s="234">
        <v>27</v>
      </c>
    </row>
    <row r="57" spans="1:5" x14ac:dyDescent="0.25">
      <c r="A57" s="459">
        <v>56</v>
      </c>
      <c r="B57" s="326">
        <v>25792</v>
      </c>
      <c r="C57" s="327">
        <v>32606</v>
      </c>
      <c r="D57" s="235">
        <v>11</v>
      </c>
      <c r="E57" s="238">
        <v>23</v>
      </c>
    </row>
    <row r="58" spans="1:5" x14ac:dyDescent="0.25">
      <c r="A58" s="460">
        <v>57</v>
      </c>
      <c r="B58" s="328">
        <v>22125</v>
      </c>
      <c r="C58" s="329">
        <v>28930</v>
      </c>
      <c r="D58" s="231">
        <v>17</v>
      </c>
      <c r="E58" s="234">
        <v>15</v>
      </c>
    </row>
    <row r="59" spans="1:5" x14ac:dyDescent="0.25">
      <c r="A59" s="459">
        <v>58</v>
      </c>
      <c r="B59" s="326">
        <v>19036</v>
      </c>
      <c r="C59" s="327">
        <v>25496</v>
      </c>
      <c r="D59" s="235">
        <v>12</v>
      </c>
      <c r="E59" s="238">
        <v>19</v>
      </c>
    </row>
    <row r="60" spans="1:5" x14ac:dyDescent="0.25">
      <c r="A60" s="460">
        <v>59</v>
      </c>
      <c r="B60" s="328">
        <v>16248</v>
      </c>
      <c r="C60" s="329">
        <v>21635</v>
      </c>
      <c r="D60" s="231">
        <v>17</v>
      </c>
      <c r="E60" s="234">
        <v>18</v>
      </c>
    </row>
    <row r="61" spans="1:5" x14ac:dyDescent="0.25">
      <c r="A61" s="459">
        <v>60</v>
      </c>
      <c r="B61" s="326">
        <v>9963</v>
      </c>
      <c r="C61" s="327">
        <v>11748</v>
      </c>
      <c r="D61" s="235">
        <v>8</v>
      </c>
      <c r="E61" s="238">
        <v>9</v>
      </c>
    </row>
    <row r="62" spans="1:5" x14ac:dyDescent="0.25">
      <c r="A62" s="460">
        <v>61</v>
      </c>
      <c r="B62" s="328">
        <v>3636</v>
      </c>
      <c r="C62" s="329">
        <v>2991</v>
      </c>
      <c r="D62" s="231">
        <v>1</v>
      </c>
      <c r="E62" s="234">
        <v>1</v>
      </c>
    </row>
    <row r="63" spans="1:5" x14ac:dyDescent="0.25">
      <c r="A63" s="459">
        <v>62</v>
      </c>
      <c r="B63" s="326">
        <v>2316</v>
      </c>
      <c r="C63" s="327">
        <v>2081</v>
      </c>
      <c r="D63" s="235">
        <v>1</v>
      </c>
      <c r="E63" s="241">
        <v>3</v>
      </c>
    </row>
    <row r="64" spans="1:5" x14ac:dyDescent="0.25">
      <c r="A64" s="460">
        <v>63</v>
      </c>
      <c r="B64" s="328">
        <v>1765</v>
      </c>
      <c r="C64" s="329">
        <v>1502</v>
      </c>
      <c r="D64" s="231">
        <v>1</v>
      </c>
      <c r="E64" s="240">
        <v>2</v>
      </c>
    </row>
    <row r="65" spans="1:5" x14ac:dyDescent="0.25">
      <c r="A65" s="459">
        <v>64</v>
      </c>
      <c r="B65" s="326">
        <v>1443</v>
      </c>
      <c r="C65" s="331">
        <v>1128</v>
      </c>
      <c r="D65" s="235">
        <v>1</v>
      </c>
      <c r="E65" s="241">
        <v>0</v>
      </c>
    </row>
    <row r="66" spans="1:5" x14ac:dyDescent="0.25">
      <c r="A66" s="460">
        <v>65</v>
      </c>
      <c r="B66" s="328">
        <v>747</v>
      </c>
      <c r="C66" s="329">
        <v>589</v>
      </c>
      <c r="D66" s="231">
        <v>0</v>
      </c>
      <c r="E66" s="240">
        <v>2</v>
      </c>
    </row>
    <row r="67" spans="1:5" x14ac:dyDescent="0.25">
      <c r="A67" s="461" t="s">
        <v>270</v>
      </c>
      <c r="B67" s="332">
        <v>1243</v>
      </c>
      <c r="C67" s="327">
        <v>844</v>
      </c>
      <c r="D67" s="235">
        <v>1</v>
      </c>
      <c r="E67" s="241">
        <v>0</v>
      </c>
    </row>
    <row r="68" spans="1:5" customFormat="1" ht="13.5" thickBot="1" x14ac:dyDescent="0.35">
      <c r="A68" s="462" t="s">
        <v>75</v>
      </c>
      <c r="B68" s="455">
        <f>SUM(B16:B67)</f>
        <v>1102122</v>
      </c>
      <c r="C68" s="457">
        <f t="shared" ref="C68:E68" si="0">SUM(C16:C67)</f>
        <v>1442326</v>
      </c>
      <c r="D68" s="456">
        <f t="shared" si="0"/>
        <v>297</v>
      </c>
      <c r="E68" s="456">
        <f t="shared" si="0"/>
        <v>423</v>
      </c>
    </row>
    <row r="69" spans="1:5" x14ac:dyDescent="0.25">
      <c r="A69" s="25" t="s">
        <v>315</v>
      </c>
    </row>
    <row r="70" spans="1:5" x14ac:dyDescent="0.25">
      <c r="A70" s="81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3" firstPageNumber="33" orientation="portrait" useFirstPageNumber="1" r:id="rId1"/>
  <headerFooter>
    <oddFooter>&amp;R&amp;P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syncVertical="1" syncRef="A1" transitionEvaluation="1" codeName="Hoja24">
    <tabColor theme="6" tint="-0.249977111117893"/>
    <pageSetUpPr fitToPage="1"/>
  </sheetPr>
  <dimension ref="A1:IV70"/>
  <sheetViews>
    <sheetView showGridLines="0" view="pageBreakPreview" zoomScaleNormal="70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722" t="s">
        <v>77</v>
      </c>
      <c r="B3" s="722"/>
      <c r="C3" s="722"/>
      <c r="D3" s="722"/>
      <c r="E3" s="722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722" t="s">
        <v>78</v>
      </c>
      <c r="B4" s="722"/>
      <c r="C4" s="722"/>
      <c r="D4" s="722"/>
      <c r="E4" s="722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724" t="str">
        <f>'1 Total'!A4:N4</f>
        <v>DICIEMBRE DE 2020</v>
      </c>
      <c r="B6" s="724"/>
      <c r="C6" s="724"/>
      <c r="D6" s="724"/>
      <c r="E6" s="724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725"/>
      <c r="B7" s="725"/>
      <c r="C7" s="725"/>
      <c r="D7" s="725"/>
      <c r="E7" s="725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755" t="s">
        <v>38</v>
      </c>
      <c r="B8" s="755"/>
      <c r="C8" s="755"/>
      <c r="D8" s="755"/>
      <c r="E8" s="755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755" t="s">
        <v>136</v>
      </c>
      <c r="B10" s="755"/>
      <c r="C10" s="755"/>
      <c r="D10" s="755"/>
      <c r="E10" s="755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/>
      <c r="B12" s="79"/>
      <c r="C12" s="79" t="s">
        <v>135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250">
        <v>2</v>
      </c>
      <c r="C13" s="250">
        <v>3</v>
      </c>
      <c r="D13" s="251">
        <v>4</v>
      </c>
      <c r="E13" s="453">
        <v>5</v>
      </c>
      <c r="F13" s="82"/>
      <c r="G13" s="82"/>
      <c r="H13" s="83"/>
      <c r="I13" s="84"/>
      <c r="J13" s="84"/>
    </row>
    <row r="14" spans="1:21" s="23" customFormat="1" ht="12.75" customHeight="1" x14ac:dyDescent="0.3">
      <c r="A14" s="465" t="s">
        <v>80</v>
      </c>
      <c r="B14" s="751" t="s">
        <v>313</v>
      </c>
      <c r="C14" s="751"/>
      <c r="D14" s="759" t="s">
        <v>81</v>
      </c>
      <c r="E14" s="758"/>
      <c r="F14" s="474"/>
      <c r="G14" s="760"/>
      <c r="H14" s="760"/>
      <c r="I14" s="760"/>
      <c r="J14" s="760"/>
    </row>
    <row r="15" spans="1:21" s="23" customFormat="1" ht="13.5" thickBot="1" x14ac:dyDescent="0.35">
      <c r="A15" s="475" t="s">
        <v>42</v>
      </c>
      <c r="B15" s="415" t="s">
        <v>71</v>
      </c>
      <c r="C15" s="416" t="s">
        <v>72</v>
      </c>
      <c r="D15" s="476" t="s">
        <v>71</v>
      </c>
      <c r="E15" s="477" t="s">
        <v>72</v>
      </c>
      <c r="F15" s="474"/>
      <c r="G15" s="478"/>
      <c r="H15" s="478"/>
      <c r="I15" s="478"/>
      <c r="J15" s="478"/>
    </row>
    <row r="16" spans="1:21" x14ac:dyDescent="0.25">
      <c r="A16" s="458" t="s">
        <v>82</v>
      </c>
      <c r="B16" s="231">
        <v>1</v>
      </c>
      <c r="C16" s="232">
        <v>4</v>
      </c>
      <c r="D16" s="328">
        <v>0</v>
      </c>
      <c r="E16" s="329">
        <v>0</v>
      </c>
      <c r="F16" s="24"/>
      <c r="G16" s="88"/>
      <c r="H16" s="88"/>
      <c r="I16" s="88"/>
      <c r="J16" s="88"/>
    </row>
    <row r="17" spans="1:5" x14ac:dyDescent="0.25">
      <c r="A17" s="459">
        <v>16</v>
      </c>
      <c r="B17" s="235">
        <v>1</v>
      </c>
      <c r="C17" s="236">
        <v>0</v>
      </c>
      <c r="D17" s="326">
        <v>0</v>
      </c>
      <c r="E17" s="327">
        <v>0</v>
      </c>
    </row>
    <row r="18" spans="1:5" x14ac:dyDescent="0.25">
      <c r="A18" s="460">
        <v>17</v>
      </c>
      <c r="B18" s="231">
        <v>0</v>
      </c>
      <c r="C18" s="232">
        <v>1</v>
      </c>
      <c r="D18" s="328">
        <v>0</v>
      </c>
      <c r="E18" s="329">
        <v>0</v>
      </c>
    </row>
    <row r="19" spans="1:5" x14ac:dyDescent="0.25">
      <c r="A19" s="459">
        <v>18</v>
      </c>
      <c r="B19" s="235">
        <v>0</v>
      </c>
      <c r="C19" s="236">
        <v>0</v>
      </c>
      <c r="D19" s="326">
        <v>0</v>
      </c>
      <c r="E19" s="327">
        <v>0</v>
      </c>
    </row>
    <row r="20" spans="1:5" x14ac:dyDescent="0.25">
      <c r="A20" s="460">
        <v>19</v>
      </c>
      <c r="B20" s="231">
        <v>0</v>
      </c>
      <c r="C20" s="232">
        <v>0</v>
      </c>
      <c r="D20" s="328">
        <v>0</v>
      </c>
      <c r="E20" s="329">
        <v>0</v>
      </c>
    </row>
    <row r="21" spans="1:5" x14ac:dyDescent="0.25">
      <c r="A21" s="459">
        <v>20</v>
      </c>
      <c r="B21" s="235">
        <v>0</v>
      </c>
      <c r="C21" s="236">
        <v>0</v>
      </c>
      <c r="D21" s="326">
        <v>0</v>
      </c>
      <c r="E21" s="327">
        <v>0</v>
      </c>
    </row>
    <row r="22" spans="1:5" x14ac:dyDescent="0.25">
      <c r="A22" s="460">
        <v>21</v>
      </c>
      <c r="B22" s="231">
        <v>0</v>
      </c>
      <c r="C22" s="232">
        <v>0</v>
      </c>
      <c r="D22" s="328">
        <v>0</v>
      </c>
      <c r="E22" s="329">
        <v>0</v>
      </c>
    </row>
    <row r="23" spans="1:5" x14ac:dyDescent="0.25">
      <c r="A23" s="459">
        <v>22</v>
      </c>
      <c r="B23" s="235">
        <v>1</v>
      </c>
      <c r="C23" s="236">
        <v>0</v>
      </c>
      <c r="D23" s="326">
        <v>0</v>
      </c>
      <c r="E23" s="327">
        <v>0</v>
      </c>
    </row>
    <row r="24" spans="1:5" x14ac:dyDescent="0.25">
      <c r="A24" s="460">
        <v>23</v>
      </c>
      <c r="B24" s="231">
        <v>0</v>
      </c>
      <c r="C24" s="232">
        <v>0</v>
      </c>
      <c r="D24" s="328">
        <v>0</v>
      </c>
      <c r="E24" s="329">
        <v>0</v>
      </c>
    </row>
    <row r="25" spans="1:5" x14ac:dyDescent="0.25">
      <c r="A25" s="459">
        <v>24</v>
      </c>
      <c r="B25" s="235">
        <v>0</v>
      </c>
      <c r="C25" s="236">
        <v>0</v>
      </c>
      <c r="D25" s="326">
        <v>0</v>
      </c>
      <c r="E25" s="327">
        <v>0</v>
      </c>
    </row>
    <row r="26" spans="1:5" x14ac:dyDescent="0.25">
      <c r="A26" s="460">
        <v>25</v>
      </c>
      <c r="B26" s="231">
        <v>0</v>
      </c>
      <c r="C26" s="232">
        <v>0</v>
      </c>
      <c r="D26" s="328">
        <v>0</v>
      </c>
      <c r="E26" s="329">
        <v>0</v>
      </c>
    </row>
    <row r="27" spans="1:5" x14ac:dyDescent="0.25">
      <c r="A27" s="459">
        <v>26</v>
      </c>
      <c r="B27" s="235">
        <v>0</v>
      </c>
      <c r="C27" s="236">
        <v>0</v>
      </c>
      <c r="D27" s="326">
        <v>0</v>
      </c>
      <c r="E27" s="327">
        <v>0</v>
      </c>
    </row>
    <row r="28" spans="1:5" x14ac:dyDescent="0.25">
      <c r="A28" s="460">
        <v>27</v>
      </c>
      <c r="B28" s="231">
        <v>0</v>
      </c>
      <c r="C28" s="232">
        <v>0</v>
      </c>
      <c r="D28" s="328">
        <v>0</v>
      </c>
      <c r="E28" s="329">
        <v>0</v>
      </c>
    </row>
    <row r="29" spans="1:5" x14ac:dyDescent="0.25">
      <c r="A29" s="459">
        <v>28</v>
      </c>
      <c r="B29" s="235">
        <v>0</v>
      </c>
      <c r="C29" s="236">
        <v>0</v>
      </c>
      <c r="D29" s="326">
        <v>0</v>
      </c>
      <c r="E29" s="327">
        <v>0</v>
      </c>
    </row>
    <row r="30" spans="1:5" x14ac:dyDescent="0.25">
      <c r="A30" s="460">
        <v>29</v>
      </c>
      <c r="B30" s="231">
        <v>0</v>
      </c>
      <c r="C30" s="232">
        <v>0</v>
      </c>
      <c r="D30" s="328">
        <v>0</v>
      </c>
      <c r="E30" s="329">
        <v>0</v>
      </c>
    </row>
    <row r="31" spans="1:5" x14ac:dyDescent="0.25">
      <c r="A31" s="459">
        <v>30</v>
      </c>
      <c r="B31" s="235">
        <v>0</v>
      </c>
      <c r="C31" s="236">
        <v>0</v>
      </c>
      <c r="D31" s="326">
        <v>0</v>
      </c>
      <c r="E31" s="327">
        <v>0</v>
      </c>
    </row>
    <row r="32" spans="1:5" x14ac:dyDescent="0.25">
      <c r="A32" s="460">
        <v>31</v>
      </c>
      <c r="B32" s="231">
        <v>0</v>
      </c>
      <c r="C32" s="232">
        <v>0</v>
      </c>
      <c r="D32" s="328">
        <v>0</v>
      </c>
      <c r="E32" s="329">
        <v>0</v>
      </c>
    </row>
    <row r="33" spans="1:256" x14ac:dyDescent="0.25">
      <c r="A33" s="459">
        <v>32</v>
      </c>
      <c r="B33" s="235">
        <v>0</v>
      </c>
      <c r="C33" s="236">
        <v>0</v>
      </c>
      <c r="D33" s="326">
        <v>0</v>
      </c>
      <c r="E33" s="327">
        <v>0</v>
      </c>
    </row>
    <row r="34" spans="1:256" x14ac:dyDescent="0.25">
      <c r="A34" s="460">
        <v>33</v>
      </c>
      <c r="B34" s="231">
        <v>0</v>
      </c>
      <c r="C34" s="232">
        <v>0</v>
      </c>
      <c r="D34" s="328">
        <v>0</v>
      </c>
      <c r="E34" s="329">
        <v>0</v>
      </c>
    </row>
    <row r="35" spans="1:256" x14ac:dyDescent="0.25">
      <c r="A35" s="459">
        <v>34</v>
      </c>
      <c r="B35" s="235">
        <v>0</v>
      </c>
      <c r="C35" s="236">
        <v>0</v>
      </c>
      <c r="D35" s="326">
        <v>0</v>
      </c>
      <c r="E35" s="327">
        <v>0</v>
      </c>
    </row>
    <row r="36" spans="1:256" x14ac:dyDescent="0.25">
      <c r="A36" s="460">
        <v>35</v>
      </c>
      <c r="B36" s="231">
        <v>0</v>
      </c>
      <c r="C36" s="232">
        <v>0</v>
      </c>
      <c r="D36" s="328">
        <v>0</v>
      </c>
      <c r="E36" s="329">
        <v>0</v>
      </c>
    </row>
    <row r="37" spans="1:256" x14ac:dyDescent="0.25">
      <c r="A37" s="459">
        <v>36</v>
      </c>
      <c r="B37" s="235">
        <v>0</v>
      </c>
      <c r="C37" s="236">
        <v>0</v>
      </c>
      <c r="D37" s="326">
        <v>0</v>
      </c>
      <c r="E37" s="327">
        <v>0</v>
      </c>
    </row>
    <row r="38" spans="1:256" x14ac:dyDescent="0.25">
      <c r="A38" s="460">
        <v>37</v>
      </c>
      <c r="B38" s="231">
        <v>0</v>
      </c>
      <c r="C38" s="232">
        <v>0</v>
      </c>
      <c r="D38" s="328">
        <v>0</v>
      </c>
      <c r="E38" s="329">
        <v>0</v>
      </c>
    </row>
    <row r="39" spans="1:256" x14ac:dyDescent="0.25">
      <c r="A39" s="459">
        <v>38</v>
      </c>
      <c r="B39" s="235">
        <v>0</v>
      </c>
      <c r="C39" s="236">
        <v>0</v>
      </c>
      <c r="D39" s="326">
        <v>0</v>
      </c>
      <c r="E39" s="327">
        <v>0</v>
      </c>
    </row>
    <row r="40" spans="1:256" x14ac:dyDescent="0.25">
      <c r="A40" s="460">
        <v>39</v>
      </c>
      <c r="B40" s="231">
        <v>0</v>
      </c>
      <c r="C40" s="232">
        <v>0</v>
      </c>
      <c r="D40" s="328">
        <v>0</v>
      </c>
      <c r="E40" s="329">
        <v>0</v>
      </c>
    </row>
    <row r="41" spans="1:256" x14ac:dyDescent="0.25">
      <c r="A41" s="459">
        <v>40</v>
      </c>
      <c r="B41" s="235">
        <v>0</v>
      </c>
      <c r="C41" s="236">
        <v>0</v>
      </c>
      <c r="D41" s="326">
        <v>0</v>
      </c>
      <c r="E41" s="327">
        <v>0</v>
      </c>
    </row>
    <row r="42" spans="1:256" x14ac:dyDescent="0.25">
      <c r="A42" s="460">
        <v>41</v>
      </c>
      <c r="B42" s="231">
        <v>0</v>
      </c>
      <c r="C42" s="239">
        <v>0</v>
      </c>
      <c r="D42" s="328">
        <v>0</v>
      </c>
      <c r="E42" s="330">
        <v>0</v>
      </c>
    </row>
    <row r="43" spans="1:256" ht="11.15" customHeight="1" x14ac:dyDescent="0.25">
      <c r="A43" s="459">
        <v>42</v>
      </c>
      <c r="B43" s="235">
        <v>1</v>
      </c>
      <c r="C43" s="236">
        <v>0</v>
      </c>
      <c r="D43" s="326">
        <v>0</v>
      </c>
      <c r="E43" s="327">
        <v>0</v>
      </c>
    </row>
    <row r="44" spans="1:256" x14ac:dyDescent="0.25">
      <c r="A44" s="460">
        <v>43</v>
      </c>
      <c r="B44" s="231">
        <v>0</v>
      </c>
      <c r="C44" s="232">
        <v>0</v>
      </c>
      <c r="D44" s="328">
        <v>0</v>
      </c>
      <c r="E44" s="329">
        <v>0</v>
      </c>
      <c r="F44" s="26"/>
      <c r="G44" s="26"/>
    </row>
    <row r="45" spans="1:256" x14ac:dyDescent="0.25">
      <c r="A45" s="459">
        <v>44</v>
      </c>
      <c r="B45" s="235">
        <v>1</v>
      </c>
      <c r="C45" s="236">
        <v>0</v>
      </c>
      <c r="D45" s="326">
        <v>0</v>
      </c>
      <c r="E45" s="327">
        <v>0</v>
      </c>
      <c r="F45" s="88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25">
      <c r="A46" s="460">
        <v>45</v>
      </c>
      <c r="B46" s="231">
        <v>0</v>
      </c>
      <c r="C46" s="232">
        <v>1</v>
      </c>
      <c r="D46" s="328">
        <v>0</v>
      </c>
      <c r="E46" s="329">
        <v>0</v>
      </c>
    </row>
    <row r="47" spans="1:256" x14ac:dyDescent="0.25">
      <c r="A47" s="459">
        <v>46</v>
      </c>
      <c r="B47" s="235">
        <v>0</v>
      </c>
      <c r="C47" s="236">
        <v>0</v>
      </c>
      <c r="D47" s="326">
        <v>0</v>
      </c>
      <c r="E47" s="327">
        <v>0</v>
      </c>
      <c r="F47" s="88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25">
      <c r="A48" s="460">
        <v>47</v>
      </c>
      <c r="B48" s="231">
        <v>0</v>
      </c>
      <c r="C48" s="232">
        <v>0</v>
      </c>
      <c r="D48" s="328">
        <v>0</v>
      </c>
      <c r="E48" s="329">
        <v>0</v>
      </c>
    </row>
    <row r="49" spans="1:5" x14ac:dyDescent="0.25">
      <c r="A49" s="459">
        <v>48</v>
      </c>
      <c r="B49" s="235">
        <v>0</v>
      </c>
      <c r="C49" s="236">
        <v>0</v>
      </c>
      <c r="D49" s="326">
        <v>0</v>
      </c>
      <c r="E49" s="327">
        <v>0</v>
      </c>
    </row>
    <row r="50" spans="1:5" x14ac:dyDescent="0.25">
      <c r="A50" s="460">
        <v>49</v>
      </c>
      <c r="B50" s="231">
        <v>0</v>
      </c>
      <c r="C50" s="232">
        <v>0</v>
      </c>
      <c r="D50" s="328">
        <v>0</v>
      </c>
      <c r="E50" s="329">
        <v>0</v>
      </c>
    </row>
    <row r="51" spans="1:5" x14ac:dyDescent="0.25">
      <c r="A51" s="459">
        <v>50</v>
      </c>
      <c r="B51" s="235">
        <v>0</v>
      </c>
      <c r="C51" s="236">
        <v>0</v>
      </c>
      <c r="D51" s="326">
        <v>0</v>
      </c>
      <c r="E51" s="327">
        <v>0</v>
      </c>
    </row>
    <row r="52" spans="1:5" x14ac:dyDescent="0.25">
      <c r="A52" s="460">
        <v>51</v>
      </c>
      <c r="B52" s="231">
        <v>0</v>
      </c>
      <c r="C52" s="232">
        <v>0</v>
      </c>
      <c r="D52" s="328">
        <v>0</v>
      </c>
      <c r="E52" s="329">
        <v>0</v>
      </c>
    </row>
    <row r="53" spans="1:5" x14ac:dyDescent="0.25">
      <c r="A53" s="459">
        <v>52</v>
      </c>
      <c r="B53" s="235">
        <v>0</v>
      </c>
      <c r="C53" s="236">
        <v>0</v>
      </c>
      <c r="D53" s="326">
        <v>0</v>
      </c>
      <c r="E53" s="327">
        <v>0</v>
      </c>
    </row>
    <row r="54" spans="1:5" x14ac:dyDescent="0.25">
      <c r="A54" s="460">
        <v>53</v>
      </c>
      <c r="B54" s="231">
        <v>0</v>
      </c>
      <c r="C54" s="232">
        <v>0</v>
      </c>
      <c r="D54" s="328">
        <v>0</v>
      </c>
      <c r="E54" s="329">
        <v>0</v>
      </c>
    </row>
    <row r="55" spans="1:5" x14ac:dyDescent="0.25">
      <c r="A55" s="459">
        <v>54</v>
      </c>
      <c r="B55" s="235">
        <v>0</v>
      </c>
      <c r="C55" s="236">
        <v>0</v>
      </c>
      <c r="D55" s="326">
        <v>0</v>
      </c>
      <c r="E55" s="327">
        <v>0</v>
      </c>
    </row>
    <row r="56" spans="1:5" x14ac:dyDescent="0.25">
      <c r="A56" s="460">
        <v>55</v>
      </c>
      <c r="B56" s="231">
        <v>0</v>
      </c>
      <c r="C56" s="232">
        <v>0</v>
      </c>
      <c r="D56" s="328">
        <v>0</v>
      </c>
      <c r="E56" s="329">
        <v>0</v>
      </c>
    </row>
    <row r="57" spans="1:5" x14ac:dyDescent="0.25">
      <c r="A57" s="459">
        <v>56</v>
      </c>
      <c r="B57" s="235">
        <v>0</v>
      </c>
      <c r="C57" s="236">
        <v>0</v>
      </c>
      <c r="D57" s="326">
        <v>0</v>
      </c>
      <c r="E57" s="327">
        <v>0</v>
      </c>
    </row>
    <row r="58" spans="1:5" x14ac:dyDescent="0.25">
      <c r="A58" s="460">
        <v>57</v>
      </c>
      <c r="B58" s="231">
        <v>0</v>
      </c>
      <c r="C58" s="232">
        <v>0</v>
      </c>
      <c r="D58" s="328">
        <v>0</v>
      </c>
      <c r="E58" s="329">
        <v>0</v>
      </c>
    </row>
    <row r="59" spans="1:5" x14ac:dyDescent="0.25">
      <c r="A59" s="459">
        <v>58</v>
      </c>
      <c r="B59" s="235">
        <v>0</v>
      </c>
      <c r="C59" s="236">
        <v>0</v>
      </c>
      <c r="D59" s="326">
        <v>0</v>
      </c>
      <c r="E59" s="327">
        <v>0</v>
      </c>
    </row>
    <row r="60" spans="1:5" x14ac:dyDescent="0.25">
      <c r="A60" s="460">
        <v>59</v>
      </c>
      <c r="B60" s="231">
        <v>1</v>
      </c>
      <c r="C60" s="232">
        <v>1</v>
      </c>
      <c r="D60" s="328">
        <v>0</v>
      </c>
      <c r="E60" s="329">
        <v>0</v>
      </c>
    </row>
    <row r="61" spans="1:5" x14ac:dyDescent="0.25">
      <c r="A61" s="459">
        <v>60</v>
      </c>
      <c r="B61" s="235">
        <v>1</v>
      </c>
      <c r="C61" s="236">
        <v>0</v>
      </c>
      <c r="D61" s="326">
        <v>0</v>
      </c>
      <c r="E61" s="327">
        <v>0</v>
      </c>
    </row>
    <row r="62" spans="1:5" x14ac:dyDescent="0.25">
      <c r="A62" s="460">
        <v>61</v>
      </c>
      <c r="B62" s="231">
        <v>0</v>
      </c>
      <c r="C62" s="232">
        <v>0</v>
      </c>
      <c r="D62" s="328">
        <v>0</v>
      </c>
      <c r="E62" s="329">
        <v>0</v>
      </c>
    </row>
    <row r="63" spans="1:5" x14ac:dyDescent="0.25">
      <c r="A63" s="459">
        <v>62</v>
      </c>
      <c r="B63" s="235">
        <v>0</v>
      </c>
      <c r="C63" s="236">
        <v>0</v>
      </c>
      <c r="D63" s="326">
        <v>0</v>
      </c>
      <c r="E63" s="331">
        <v>0</v>
      </c>
    </row>
    <row r="64" spans="1:5" x14ac:dyDescent="0.25">
      <c r="A64" s="460">
        <v>63</v>
      </c>
      <c r="B64" s="231">
        <v>0</v>
      </c>
      <c r="C64" s="232">
        <v>0</v>
      </c>
      <c r="D64" s="328">
        <v>0</v>
      </c>
      <c r="E64" s="330">
        <v>0</v>
      </c>
    </row>
    <row r="65" spans="1:130" x14ac:dyDescent="0.25">
      <c r="A65" s="459">
        <v>64</v>
      </c>
      <c r="B65" s="235">
        <v>0</v>
      </c>
      <c r="C65" s="463">
        <v>0</v>
      </c>
      <c r="D65" s="326">
        <v>0</v>
      </c>
      <c r="E65" s="331">
        <v>0</v>
      </c>
    </row>
    <row r="66" spans="1:130" x14ac:dyDescent="0.25">
      <c r="A66" s="460">
        <v>65</v>
      </c>
      <c r="B66" s="231">
        <v>0</v>
      </c>
      <c r="C66" s="232">
        <v>0</v>
      </c>
      <c r="D66" s="328">
        <v>0</v>
      </c>
      <c r="E66" s="330">
        <v>0</v>
      </c>
    </row>
    <row r="67" spans="1:130" x14ac:dyDescent="0.25">
      <c r="A67" s="461" t="s">
        <v>270</v>
      </c>
      <c r="B67" s="332">
        <v>0</v>
      </c>
      <c r="C67" s="236">
        <v>0</v>
      </c>
      <c r="D67" s="326">
        <v>0</v>
      </c>
      <c r="E67" s="331">
        <v>0</v>
      </c>
    </row>
    <row r="68" spans="1:130" s="253" customFormat="1" ht="13" thickBot="1" x14ac:dyDescent="0.3">
      <c r="A68" s="462" t="s">
        <v>75</v>
      </c>
      <c r="B68" s="456">
        <f>SUM(B16:B67)</f>
        <v>7</v>
      </c>
      <c r="C68" s="473">
        <f t="shared" ref="C68:E68" si="0">SUM(C16:C67)</f>
        <v>7</v>
      </c>
      <c r="D68" s="455">
        <f t="shared" si="0"/>
        <v>0</v>
      </c>
      <c r="E68" s="457">
        <f t="shared" si="0"/>
        <v>0</v>
      </c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</row>
    <row r="69" spans="1:130" x14ac:dyDescent="0.25">
      <c r="A69" s="25" t="s">
        <v>315</v>
      </c>
    </row>
    <row r="70" spans="1:130" x14ac:dyDescent="0.25">
      <c r="A70" s="81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3" firstPageNumber="34" orientation="portrait" useFirstPageNumber="1" r:id="rId1"/>
  <headerFooter>
    <oddFooter>&amp;R&amp;P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syncVertical="1" syncRef="A1" transitionEvaluation="1" codeName="Hoja25">
    <pageSetUpPr fitToPage="1"/>
  </sheetPr>
  <dimension ref="A1:U70"/>
  <sheetViews>
    <sheetView showGridLines="0" view="pageBreakPreview" zoomScaleNormal="75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722" t="s">
        <v>77</v>
      </c>
      <c r="B3" s="722"/>
      <c r="C3" s="722"/>
      <c r="D3" s="722"/>
      <c r="E3" s="722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722" t="s">
        <v>78</v>
      </c>
      <c r="B4" s="722"/>
      <c r="C4" s="722"/>
      <c r="D4" s="722"/>
      <c r="E4" s="722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724" t="str">
        <f>'1 Total'!A4:N4</f>
        <v>DICIEMBRE DE 2020</v>
      </c>
      <c r="B6" s="724"/>
      <c r="C6" s="724"/>
      <c r="D6" s="724"/>
      <c r="E6" s="724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725"/>
      <c r="B7" s="725"/>
      <c r="C7" s="725"/>
      <c r="D7" s="725"/>
      <c r="E7" s="725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755" t="s">
        <v>38</v>
      </c>
      <c r="B8" s="755"/>
      <c r="C8" s="755"/>
      <c r="D8" s="755"/>
      <c r="E8" s="755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ht="5.25" customHeight="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755" t="s">
        <v>137</v>
      </c>
      <c r="B10" s="755"/>
      <c r="C10" s="755"/>
      <c r="D10" s="755"/>
      <c r="E10" s="755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ht="5.25" customHeight="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/>
      <c r="B12" s="79"/>
      <c r="C12" s="79" t="s">
        <v>8</v>
      </c>
      <c r="D12" s="79"/>
      <c r="E12" s="79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80"/>
      <c r="C13" s="80"/>
      <c r="D13" s="81"/>
      <c r="E13" s="82"/>
      <c r="F13" s="82"/>
      <c r="G13" s="82"/>
      <c r="H13" s="83"/>
      <c r="I13" s="84"/>
      <c r="J13" s="84"/>
    </row>
    <row r="14" spans="1:21" ht="12.75" customHeight="1" x14ac:dyDescent="0.25">
      <c r="A14" s="465" t="s">
        <v>80</v>
      </c>
      <c r="B14" s="751" t="s">
        <v>313</v>
      </c>
      <c r="C14" s="751"/>
      <c r="D14" s="752" t="s">
        <v>81</v>
      </c>
      <c r="E14" s="753"/>
      <c r="F14" s="86"/>
      <c r="G14" s="754"/>
      <c r="H14" s="754"/>
      <c r="I14" s="754"/>
      <c r="J14" s="754"/>
    </row>
    <row r="15" spans="1:21" ht="13" thickBot="1" x14ac:dyDescent="0.3">
      <c r="A15" s="466" t="s">
        <v>42</v>
      </c>
      <c r="B15" s="415" t="s">
        <v>71</v>
      </c>
      <c r="C15" s="416" t="s">
        <v>72</v>
      </c>
      <c r="D15" s="434" t="s">
        <v>71</v>
      </c>
      <c r="E15" s="435" t="s">
        <v>72</v>
      </c>
      <c r="F15" s="86"/>
      <c r="G15" s="88"/>
      <c r="H15" s="88"/>
      <c r="I15" s="88"/>
      <c r="J15" s="88"/>
    </row>
    <row r="16" spans="1:21" x14ac:dyDescent="0.25">
      <c r="A16" s="90" t="s">
        <v>82</v>
      </c>
      <c r="B16" s="235">
        <f>'4V 4_1 RPI.3'!B16+'4V 4_1 RPI.6'!B16</f>
        <v>0</v>
      </c>
      <c r="C16" s="236">
        <f>'4V 4_1 RPI.3'!C16+'4V 4_1 RPI.6'!C16</f>
        <v>0</v>
      </c>
      <c r="D16" s="237">
        <f>'4V 4_1 RPI.3'!D16+'4V 4_1 RPI.6'!D16</f>
        <v>1</v>
      </c>
      <c r="E16" s="238">
        <f>'4V 4_1 RPI.3'!E16+'4V 4_1 RPI.6'!E16</f>
        <v>17</v>
      </c>
    </row>
    <row r="17" spans="1:5" x14ac:dyDescent="0.25">
      <c r="A17" s="89" t="s">
        <v>83</v>
      </c>
      <c r="B17" s="231">
        <f>'4V 4_1 RPI.3'!B17+'4V 4_1 RPI.6'!B17</f>
        <v>0</v>
      </c>
      <c r="C17" s="232">
        <f>'4V 4_1 RPI.3'!C17+'4V 4_1 RPI.6'!C17</f>
        <v>0</v>
      </c>
      <c r="D17" s="233">
        <f>'4V 4_1 RPI.3'!D17+'4V 4_1 RPI.6'!D17</f>
        <v>1</v>
      </c>
      <c r="E17" s="234">
        <f>'4V 4_1 RPI.3'!E17+'4V 4_1 RPI.6'!E17</f>
        <v>4</v>
      </c>
    </row>
    <row r="18" spans="1:5" x14ac:dyDescent="0.25">
      <c r="A18" s="90" t="s">
        <v>84</v>
      </c>
      <c r="B18" s="235">
        <f>'4V 4_1 RPI.3'!B18+'4V 4_1 RPI.6'!B18</f>
        <v>0</v>
      </c>
      <c r="C18" s="236">
        <f>'4V 4_1 RPI.3'!C18+'4V 4_1 RPI.6'!C18</f>
        <v>0</v>
      </c>
      <c r="D18" s="237">
        <f>'4V 4_1 RPI.3'!D18+'4V 4_1 RPI.6'!D18</f>
        <v>0</v>
      </c>
      <c r="E18" s="238">
        <f>'4V 4_1 RPI.3'!E18+'4V 4_1 RPI.6'!E18</f>
        <v>5</v>
      </c>
    </row>
    <row r="19" spans="1:5" x14ac:dyDescent="0.25">
      <c r="A19" s="89" t="s">
        <v>85</v>
      </c>
      <c r="B19" s="231">
        <f>'4V 4_1 RPI.3'!B19+'4V 4_1 RPI.6'!B19</f>
        <v>0</v>
      </c>
      <c r="C19" s="232">
        <f>'4V 4_1 RPI.3'!C19+'4V 4_1 RPI.6'!C19</f>
        <v>6</v>
      </c>
      <c r="D19" s="233">
        <f>'4V 4_1 RPI.3'!D19+'4V 4_1 RPI.6'!D19</f>
        <v>0</v>
      </c>
      <c r="E19" s="234">
        <f>'4V 4_1 RPI.3'!E19+'4V 4_1 RPI.6'!E19</f>
        <v>2</v>
      </c>
    </row>
    <row r="20" spans="1:5" x14ac:dyDescent="0.25">
      <c r="A20" s="90" t="s">
        <v>86</v>
      </c>
      <c r="B20" s="235">
        <f>'4V 4_1 RPI.3'!B20+'4V 4_1 RPI.6'!B20</f>
        <v>2</v>
      </c>
      <c r="C20" s="236">
        <f>'4V 4_1 RPI.3'!C20+'4V 4_1 RPI.6'!C20</f>
        <v>10</v>
      </c>
      <c r="D20" s="237">
        <f>'4V 4_1 RPI.3'!D20+'4V 4_1 RPI.6'!D20</f>
        <v>0</v>
      </c>
      <c r="E20" s="238">
        <f>'4V 4_1 RPI.3'!E20+'4V 4_1 RPI.6'!E20</f>
        <v>1</v>
      </c>
    </row>
    <row r="21" spans="1:5" x14ac:dyDescent="0.25">
      <c r="A21" s="89" t="s">
        <v>87</v>
      </c>
      <c r="B21" s="231">
        <f>'4V 4_1 RPI.3'!B21+'4V 4_1 RPI.6'!B21</f>
        <v>2</v>
      </c>
      <c r="C21" s="232">
        <f>'4V 4_1 RPI.3'!C21+'4V 4_1 RPI.6'!C21</f>
        <v>6</v>
      </c>
      <c r="D21" s="233">
        <f>'4V 4_1 RPI.3'!D21+'4V 4_1 RPI.6'!D21</f>
        <v>1</v>
      </c>
      <c r="E21" s="234">
        <f>'4V 4_1 RPI.3'!E21+'4V 4_1 RPI.6'!E21</f>
        <v>1</v>
      </c>
    </row>
    <row r="22" spans="1:5" x14ac:dyDescent="0.25">
      <c r="A22" s="90" t="s">
        <v>88</v>
      </c>
      <c r="B22" s="235">
        <f>'4V 4_1 RPI.3'!B22+'4V 4_1 RPI.6'!B22</f>
        <v>5</v>
      </c>
      <c r="C22" s="236">
        <f>'4V 4_1 RPI.3'!C22+'4V 4_1 RPI.6'!C22</f>
        <v>7</v>
      </c>
      <c r="D22" s="237">
        <f>'4V 4_1 RPI.3'!D22+'4V 4_1 RPI.6'!D22</f>
        <v>1</v>
      </c>
      <c r="E22" s="238">
        <f>'4V 4_1 RPI.3'!E22+'4V 4_1 RPI.6'!E22</f>
        <v>0</v>
      </c>
    </row>
    <row r="23" spans="1:5" x14ac:dyDescent="0.25">
      <c r="A23" s="89" t="s">
        <v>89</v>
      </c>
      <c r="B23" s="231">
        <f>'4V 4_1 RPI.3'!B23+'4V 4_1 RPI.6'!B23</f>
        <v>1</v>
      </c>
      <c r="C23" s="232">
        <f>'4V 4_1 RPI.3'!C23+'4V 4_1 RPI.6'!C23</f>
        <v>13</v>
      </c>
      <c r="D23" s="233">
        <f>'4V 4_1 RPI.3'!D23+'4V 4_1 RPI.6'!D23</f>
        <v>0</v>
      </c>
      <c r="E23" s="234">
        <f>'4V 4_1 RPI.3'!E23+'4V 4_1 RPI.6'!E23</f>
        <v>0</v>
      </c>
    </row>
    <row r="24" spans="1:5" x14ac:dyDescent="0.25">
      <c r="A24" s="90" t="s">
        <v>90</v>
      </c>
      <c r="B24" s="235">
        <f>'4V 4_1 RPI.3'!B24+'4V 4_1 RPI.6'!B24</f>
        <v>2</v>
      </c>
      <c r="C24" s="236">
        <f>'4V 4_1 RPI.3'!C24+'4V 4_1 RPI.6'!C24</f>
        <v>9</v>
      </c>
      <c r="D24" s="237">
        <f>'4V 4_1 RPI.3'!D24+'4V 4_1 RPI.6'!D24</f>
        <v>0</v>
      </c>
      <c r="E24" s="238">
        <f>'4V 4_1 RPI.3'!E24+'4V 4_1 RPI.6'!E24</f>
        <v>1</v>
      </c>
    </row>
    <row r="25" spans="1:5" x14ac:dyDescent="0.25">
      <c r="A25" s="89" t="s">
        <v>91</v>
      </c>
      <c r="B25" s="231">
        <f>'4V 4_1 RPI.3'!B25+'4V 4_1 RPI.6'!B25</f>
        <v>10</v>
      </c>
      <c r="C25" s="232">
        <f>'4V 4_1 RPI.3'!C25+'4V 4_1 RPI.6'!C25</f>
        <v>19</v>
      </c>
      <c r="D25" s="233">
        <f>'4V 4_1 RPI.3'!D25+'4V 4_1 RPI.6'!D25</f>
        <v>0</v>
      </c>
      <c r="E25" s="234">
        <f>'4V 4_1 RPI.3'!E25+'4V 4_1 RPI.6'!E25</f>
        <v>0</v>
      </c>
    </row>
    <row r="26" spans="1:5" x14ac:dyDescent="0.25">
      <c r="A26" s="90" t="s">
        <v>92</v>
      </c>
      <c r="B26" s="235">
        <f>'4V 4_1 RPI.3'!B26+'4V 4_1 RPI.6'!B26</f>
        <v>6</v>
      </c>
      <c r="C26" s="236">
        <f>'4V 4_1 RPI.3'!C26+'4V 4_1 RPI.6'!C26</f>
        <v>34</v>
      </c>
      <c r="D26" s="237">
        <f>'4V 4_1 RPI.3'!D26+'4V 4_1 RPI.6'!D26</f>
        <v>0</v>
      </c>
      <c r="E26" s="238">
        <f>'4V 4_1 RPI.3'!E26+'4V 4_1 RPI.6'!E26</f>
        <v>0</v>
      </c>
    </row>
    <row r="27" spans="1:5" x14ac:dyDescent="0.25">
      <c r="A27" s="89" t="s">
        <v>93</v>
      </c>
      <c r="B27" s="231">
        <f>'4V 4_1 RPI.3'!B27+'4V 4_1 RPI.6'!B27</f>
        <v>10</v>
      </c>
      <c r="C27" s="232">
        <f>'4V 4_1 RPI.3'!C27+'4V 4_1 RPI.6'!C27</f>
        <v>40</v>
      </c>
      <c r="D27" s="233">
        <f>'4V 4_1 RPI.3'!D27+'4V 4_1 RPI.6'!D27</f>
        <v>0</v>
      </c>
      <c r="E27" s="234">
        <f>'4V 4_1 RPI.3'!E27+'4V 4_1 RPI.6'!E27</f>
        <v>0</v>
      </c>
    </row>
    <row r="28" spans="1:5" x14ac:dyDescent="0.25">
      <c r="A28" s="90" t="s">
        <v>94</v>
      </c>
      <c r="B28" s="235">
        <f>'4V 4_1 RPI.3'!B28+'4V 4_1 RPI.6'!B28</f>
        <v>19</v>
      </c>
      <c r="C28" s="236">
        <f>'4V 4_1 RPI.3'!C28+'4V 4_1 RPI.6'!C28</f>
        <v>53</v>
      </c>
      <c r="D28" s="237">
        <f>'4V 4_1 RPI.3'!D28+'4V 4_1 RPI.6'!D28</f>
        <v>0</v>
      </c>
      <c r="E28" s="238">
        <f>'4V 4_1 RPI.3'!E28+'4V 4_1 RPI.6'!E28</f>
        <v>0</v>
      </c>
    </row>
    <row r="29" spans="1:5" x14ac:dyDescent="0.25">
      <c r="A29" s="89" t="s">
        <v>95</v>
      </c>
      <c r="B29" s="231">
        <f>'4V 4_1 RPI.3'!B29+'4V 4_1 RPI.6'!B29</f>
        <v>20</v>
      </c>
      <c r="C29" s="232">
        <f>'4V 4_1 RPI.3'!C29+'4V 4_1 RPI.6'!C29</f>
        <v>51</v>
      </c>
      <c r="D29" s="233">
        <f>'4V 4_1 RPI.3'!D29+'4V 4_1 RPI.6'!D29</f>
        <v>1</v>
      </c>
      <c r="E29" s="234">
        <f>'4V 4_1 RPI.3'!E29+'4V 4_1 RPI.6'!E29</f>
        <v>0</v>
      </c>
    </row>
    <row r="30" spans="1:5" x14ac:dyDescent="0.25">
      <c r="A30" s="90" t="s">
        <v>96</v>
      </c>
      <c r="B30" s="235">
        <f>'4V 4_1 RPI.3'!B30+'4V 4_1 RPI.6'!B30</f>
        <v>31</v>
      </c>
      <c r="C30" s="236">
        <f>'4V 4_1 RPI.3'!C30+'4V 4_1 RPI.6'!C30</f>
        <v>64</v>
      </c>
      <c r="D30" s="237">
        <f>'4V 4_1 RPI.3'!D30+'4V 4_1 RPI.6'!D30</f>
        <v>0</v>
      </c>
      <c r="E30" s="238">
        <f>'4V 4_1 RPI.3'!E30+'4V 4_1 RPI.6'!E30</f>
        <v>0</v>
      </c>
    </row>
    <row r="31" spans="1:5" x14ac:dyDescent="0.25">
      <c r="A31" s="89" t="s">
        <v>97</v>
      </c>
      <c r="B31" s="231">
        <f>'4V 4_1 RPI.3'!B31+'4V 4_1 RPI.6'!B31</f>
        <v>44</v>
      </c>
      <c r="C31" s="232">
        <f>'4V 4_1 RPI.3'!C31+'4V 4_1 RPI.6'!C31</f>
        <v>85</v>
      </c>
      <c r="D31" s="233">
        <f>'4V 4_1 RPI.3'!D31+'4V 4_1 RPI.6'!D31</f>
        <v>0</v>
      </c>
      <c r="E31" s="234">
        <f>'4V 4_1 RPI.3'!E31+'4V 4_1 RPI.6'!E31</f>
        <v>0</v>
      </c>
    </row>
    <row r="32" spans="1:5" x14ac:dyDescent="0.25">
      <c r="A32" s="90" t="s">
        <v>98</v>
      </c>
      <c r="B32" s="235">
        <f>'4V 4_1 RPI.3'!B32+'4V 4_1 RPI.6'!B32</f>
        <v>44</v>
      </c>
      <c r="C32" s="236">
        <f>'4V 4_1 RPI.3'!C32+'4V 4_1 RPI.6'!C32</f>
        <v>103</v>
      </c>
      <c r="D32" s="237">
        <f>'4V 4_1 RPI.3'!D32+'4V 4_1 RPI.6'!D32</f>
        <v>0</v>
      </c>
      <c r="E32" s="238">
        <f>'4V 4_1 RPI.3'!E32+'4V 4_1 RPI.6'!E32</f>
        <v>1</v>
      </c>
    </row>
    <row r="33" spans="1:5" x14ac:dyDescent="0.25">
      <c r="A33" s="89" t="s">
        <v>99</v>
      </c>
      <c r="B33" s="231">
        <f>'4V 4_1 RPI.3'!B33+'4V 4_1 RPI.6'!B33</f>
        <v>59</v>
      </c>
      <c r="C33" s="232">
        <f>'4V 4_1 RPI.3'!C33+'4V 4_1 RPI.6'!C33</f>
        <v>106</v>
      </c>
      <c r="D33" s="233">
        <f>'4V 4_1 RPI.3'!D33+'4V 4_1 RPI.6'!D33</f>
        <v>1</v>
      </c>
      <c r="E33" s="234">
        <f>'4V 4_1 RPI.3'!E33+'4V 4_1 RPI.6'!E33</f>
        <v>1</v>
      </c>
    </row>
    <row r="34" spans="1:5" x14ac:dyDescent="0.25">
      <c r="A34" s="90" t="s">
        <v>100</v>
      </c>
      <c r="B34" s="235">
        <f>'4V 4_1 RPI.3'!B34+'4V 4_1 RPI.6'!B34</f>
        <v>83</v>
      </c>
      <c r="C34" s="236">
        <f>'4V 4_1 RPI.3'!C34+'4V 4_1 RPI.6'!C34</f>
        <v>116</v>
      </c>
      <c r="D34" s="237">
        <f>'4V 4_1 RPI.3'!D34+'4V 4_1 RPI.6'!D34</f>
        <v>0</v>
      </c>
      <c r="E34" s="238">
        <f>'4V 4_1 RPI.3'!E34+'4V 4_1 RPI.6'!E34</f>
        <v>3</v>
      </c>
    </row>
    <row r="35" spans="1:5" x14ac:dyDescent="0.25">
      <c r="A35" s="89" t="s">
        <v>101</v>
      </c>
      <c r="B35" s="231">
        <f>'4V 4_1 RPI.3'!B35+'4V 4_1 RPI.6'!B35</f>
        <v>92</v>
      </c>
      <c r="C35" s="232">
        <f>'4V 4_1 RPI.3'!C35+'4V 4_1 RPI.6'!C35</f>
        <v>129</v>
      </c>
      <c r="D35" s="233">
        <f>'4V 4_1 RPI.3'!D35+'4V 4_1 RPI.6'!D35</f>
        <v>0</v>
      </c>
      <c r="E35" s="234">
        <f>'4V 4_1 RPI.3'!E35+'4V 4_1 RPI.6'!E35</f>
        <v>0</v>
      </c>
    </row>
    <row r="36" spans="1:5" x14ac:dyDescent="0.25">
      <c r="A36" s="90" t="s">
        <v>102</v>
      </c>
      <c r="B36" s="235">
        <f>'4V 4_1 RPI.3'!B36+'4V 4_1 RPI.6'!B36</f>
        <v>98</v>
      </c>
      <c r="C36" s="236">
        <f>'4V 4_1 RPI.3'!C36+'4V 4_1 RPI.6'!C36</f>
        <v>119</v>
      </c>
      <c r="D36" s="237">
        <f>'4V 4_1 RPI.3'!D36+'4V 4_1 RPI.6'!D36</f>
        <v>0</v>
      </c>
      <c r="E36" s="238">
        <f>'4V 4_1 RPI.3'!E36+'4V 4_1 RPI.6'!E36</f>
        <v>0</v>
      </c>
    </row>
    <row r="37" spans="1:5" x14ac:dyDescent="0.25">
      <c r="A37" s="89" t="s">
        <v>103</v>
      </c>
      <c r="B37" s="231">
        <f>'4V 4_1 RPI.3'!B37+'4V 4_1 RPI.6'!B37</f>
        <v>109</v>
      </c>
      <c r="C37" s="232">
        <f>'4V 4_1 RPI.3'!C37+'4V 4_1 RPI.6'!C37</f>
        <v>139</v>
      </c>
      <c r="D37" s="233">
        <f>'4V 4_1 RPI.3'!D37+'4V 4_1 RPI.6'!D37</f>
        <v>1</v>
      </c>
      <c r="E37" s="234">
        <f>'4V 4_1 RPI.3'!E37+'4V 4_1 RPI.6'!E37</f>
        <v>2</v>
      </c>
    </row>
    <row r="38" spans="1:5" x14ac:dyDescent="0.25">
      <c r="A38" s="90" t="s">
        <v>104</v>
      </c>
      <c r="B38" s="235">
        <f>'4V 4_1 RPI.3'!B38+'4V 4_1 RPI.6'!B38</f>
        <v>136</v>
      </c>
      <c r="C38" s="236">
        <f>'4V 4_1 RPI.3'!C38+'4V 4_1 RPI.6'!C38</f>
        <v>171</v>
      </c>
      <c r="D38" s="237">
        <f>'4V 4_1 RPI.3'!D38+'4V 4_1 RPI.6'!D38</f>
        <v>2</v>
      </c>
      <c r="E38" s="238">
        <f>'4V 4_1 RPI.3'!E38+'4V 4_1 RPI.6'!E38</f>
        <v>0</v>
      </c>
    </row>
    <row r="39" spans="1:5" x14ac:dyDescent="0.25">
      <c r="A39" s="89" t="s">
        <v>105</v>
      </c>
      <c r="B39" s="231">
        <f>'4V 4_1 RPI.3'!B39+'4V 4_1 RPI.6'!B39</f>
        <v>154</v>
      </c>
      <c r="C39" s="232">
        <f>'4V 4_1 RPI.3'!C39+'4V 4_1 RPI.6'!C39</f>
        <v>183</v>
      </c>
      <c r="D39" s="233">
        <f>'4V 4_1 RPI.3'!D39+'4V 4_1 RPI.6'!D39</f>
        <v>1</v>
      </c>
      <c r="E39" s="234">
        <f>'4V 4_1 RPI.3'!E39+'4V 4_1 RPI.6'!E39</f>
        <v>1</v>
      </c>
    </row>
    <row r="40" spans="1:5" x14ac:dyDescent="0.25">
      <c r="A40" s="90" t="s">
        <v>106</v>
      </c>
      <c r="B40" s="235">
        <f>'4V 4_1 RPI.3'!B40+'4V 4_1 RPI.6'!B40</f>
        <v>183</v>
      </c>
      <c r="C40" s="236">
        <f>'4V 4_1 RPI.3'!C40+'4V 4_1 RPI.6'!C40</f>
        <v>153</v>
      </c>
      <c r="D40" s="237">
        <f>'4V 4_1 RPI.3'!D40+'4V 4_1 RPI.6'!D40</f>
        <v>3</v>
      </c>
      <c r="E40" s="238">
        <f>'4V 4_1 RPI.3'!E40+'4V 4_1 RPI.6'!E40</f>
        <v>5</v>
      </c>
    </row>
    <row r="41" spans="1:5" x14ac:dyDescent="0.25">
      <c r="A41" s="89" t="s">
        <v>107</v>
      </c>
      <c r="B41" s="231">
        <f>'4V 4_1 RPI.3'!B41+'4V 4_1 RPI.6'!B41</f>
        <v>201</v>
      </c>
      <c r="C41" s="232">
        <f>'4V 4_1 RPI.3'!C41+'4V 4_1 RPI.6'!C41</f>
        <v>143</v>
      </c>
      <c r="D41" s="233">
        <f>'4V 4_1 RPI.3'!D41+'4V 4_1 RPI.6'!D41</f>
        <v>0</v>
      </c>
      <c r="E41" s="234">
        <f>'4V 4_1 RPI.3'!E41+'4V 4_1 RPI.6'!E41</f>
        <v>2</v>
      </c>
    </row>
    <row r="42" spans="1:5" x14ac:dyDescent="0.25">
      <c r="A42" s="90">
        <v>41</v>
      </c>
      <c r="B42" s="235">
        <f>'4V 4_1 RPI.3'!B42+'4V 4_1 RPI.6'!B42</f>
        <v>201</v>
      </c>
      <c r="C42" s="236">
        <f>'4V 4_1 RPI.3'!C42+'4V 4_1 RPI.6'!C42</f>
        <v>124</v>
      </c>
      <c r="D42" s="237">
        <f>'4V 4_1 RPI.3'!D42+'4V 4_1 RPI.6'!D42</f>
        <v>2</v>
      </c>
      <c r="E42" s="238">
        <f>'4V 4_1 RPI.3'!E42+'4V 4_1 RPI.6'!E42</f>
        <v>1</v>
      </c>
    </row>
    <row r="43" spans="1:5" x14ac:dyDescent="0.25">
      <c r="A43" s="89" t="s">
        <v>108</v>
      </c>
      <c r="B43" s="231">
        <f>'4V 4_1 RPI.3'!B43+'4V 4_1 RPI.6'!B43</f>
        <v>176</v>
      </c>
      <c r="C43" s="232">
        <f>'4V 4_1 RPI.3'!C43+'4V 4_1 RPI.6'!C43</f>
        <v>126</v>
      </c>
      <c r="D43" s="233">
        <f>'4V 4_1 RPI.3'!D43+'4V 4_1 RPI.6'!D43</f>
        <v>5</v>
      </c>
      <c r="E43" s="234">
        <f>'4V 4_1 RPI.3'!E43+'4V 4_1 RPI.6'!E43</f>
        <v>2</v>
      </c>
    </row>
    <row r="44" spans="1:5" x14ac:dyDescent="0.25">
      <c r="A44" s="90" t="s">
        <v>109</v>
      </c>
      <c r="B44" s="235">
        <f>'4V 4_1 RPI.3'!B44+'4V 4_1 RPI.6'!B44</f>
        <v>187</v>
      </c>
      <c r="C44" s="236">
        <f>'4V 4_1 RPI.3'!C44+'4V 4_1 RPI.6'!C44</f>
        <v>146</v>
      </c>
      <c r="D44" s="237">
        <f>'4V 4_1 RPI.3'!D44+'4V 4_1 RPI.6'!D44</f>
        <v>4</v>
      </c>
      <c r="E44" s="238">
        <f>'4V 4_1 RPI.3'!E44+'4V 4_1 RPI.6'!E44</f>
        <v>1</v>
      </c>
    </row>
    <row r="45" spans="1:5" x14ac:dyDescent="0.25">
      <c r="A45" s="89" t="s">
        <v>110</v>
      </c>
      <c r="B45" s="231">
        <f>'4V 4_1 RPI.3'!B45+'4V 4_1 RPI.6'!B45</f>
        <v>217</v>
      </c>
      <c r="C45" s="232">
        <f>'4V 4_1 RPI.3'!C45+'4V 4_1 RPI.6'!C45</f>
        <v>131</v>
      </c>
      <c r="D45" s="233">
        <f>'4V 4_1 RPI.3'!D45+'4V 4_1 RPI.6'!D45</f>
        <v>3</v>
      </c>
      <c r="E45" s="234">
        <f>'4V 4_1 RPI.3'!E45+'4V 4_1 RPI.6'!E45</f>
        <v>2</v>
      </c>
    </row>
    <row r="46" spans="1:5" x14ac:dyDescent="0.25">
      <c r="A46" s="90" t="s">
        <v>111</v>
      </c>
      <c r="B46" s="235">
        <f>'4V 4_1 RPI.3'!B46+'4V 4_1 RPI.6'!B46</f>
        <v>179</v>
      </c>
      <c r="C46" s="236">
        <f>'4V 4_1 RPI.3'!C46+'4V 4_1 RPI.6'!C46</f>
        <v>151</v>
      </c>
      <c r="D46" s="237">
        <f>'4V 4_1 RPI.3'!D46+'4V 4_1 RPI.6'!D46</f>
        <v>2</v>
      </c>
      <c r="E46" s="238">
        <f>'4V 4_1 RPI.3'!E46+'4V 4_1 RPI.6'!E46</f>
        <v>1</v>
      </c>
    </row>
    <row r="47" spans="1:5" x14ac:dyDescent="0.25">
      <c r="A47" s="89" t="s">
        <v>112</v>
      </c>
      <c r="B47" s="231">
        <f>'4V 4_1 RPI.3'!B47+'4V 4_1 RPI.6'!B47</f>
        <v>195</v>
      </c>
      <c r="C47" s="232">
        <f>'4V 4_1 RPI.3'!C47+'4V 4_1 RPI.6'!C47</f>
        <v>123</v>
      </c>
      <c r="D47" s="233">
        <f>'4V 4_1 RPI.3'!D47+'4V 4_1 RPI.6'!D47</f>
        <v>1</v>
      </c>
      <c r="E47" s="234">
        <f>'4V 4_1 RPI.3'!E47+'4V 4_1 RPI.6'!E47</f>
        <v>0</v>
      </c>
    </row>
    <row r="48" spans="1:5" x14ac:dyDescent="0.25">
      <c r="A48" s="90" t="s">
        <v>113</v>
      </c>
      <c r="B48" s="235">
        <f>'4V 4_1 RPI.3'!B48+'4V 4_1 RPI.6'!B48</f>
        <v>163</v>
      </c>
      <c r="C48" s="236">
        <f>'4V 4_1 RPI.3'!C48+'4V 4_1 RPI.6'!C48</f>
        <v>134</v>
      </c>
      <c r="D48" s="237">
        <f>'4V 4_1 RPI.3'!D48+'4V 4_1 RPI.6'!D48</f>
        <v>7</v>
      </c>
      <c r="E48" s="238">
        <f>'4V 4_1 RPI.3'!E48+'4V 4_1 RPI.6'!E48</f>
        <v>1</v>
      </c>
    </row>
    <row r="49" spans="1:5" x14ac:dyDescent="0.25">
      <c r="A49" s="89" t="s">
        <v>114</v>
      </c>
      <c r="B49" s="231">
        <f>'4V 4_1 RPI.3'!B49+'4V 4_1 RPI.6'!B49</f>
        <v>153</v>
      </c>
      <c r="C49" s="232">
        <f>'4V 4_1 RPI.3'!C49+'4V 4_1 RPI.6'!C49</f>
        <v>113</v>
      </c>
      <c r="D49" s="233">
        <f>'4V 4_1 RPI.3'!D49+'4V 4_1 RPI.6'!D49</f>
        <v>3</v>
      </c>
      <c r="E49" s="234">
        <f>'4V 4_1 RPI.3'!E49+'4V 4_1 RPI.6'!E49</f>
        <v>1</v>
      </c>
    </row>
    <row r="50" spans="1:5" x14ac:dyDescent="0.25">
      <c r="A50" s="90" t="s">
        <v>115</v>
      </c>
      <c r="B50" s="235">
        <f>'4V 4_1 RPI.3'!B50+'4V 4_1 RPI.6'!B50</f>
        <v>133</v>
      </c>
      <c r="C50" s="236">
        <f>'4V 4_1 RPI.3'!C50+'4V 4_1 RPI.6'!C50</f>
        <v>111</v>
      </c>
      <c r="D50" s="237">
        <f>'4V 4_1 RPI.3'!D50+'4V 4_1 RPI.6'!D50</f>
        <v>3</v>
      </c>
      <c r="E50" s="238">
        <f>'4V 4_1 RPI.3'!E50+'4V 4_1 RPI.6'!E50</f>
        <v>2</v>
      </c>
    </row>
    <row r="51" spans="1:5" x14ac:dyDescent="0.25">
      <c r="A51" s="89" t="s">
        <v>116</v>
      </c>
      <c r="B51" s="231">
        <f>'4V 4_1 RPI.3'!B51+'4V 4_1 RPI.6'!B51</f>
        <v>125</v>
      </c>
      <c r="C51" s="232">
        <f>'4V 4_1 RPI.3'!C51+'4V 4_1 RPI.6'!C51</f>
        <v>85</v>
      </c>
      <c r="D51" s="233">
        <f>'4V 4_1 RPI.3'!D51+'4V 4_1 RPI.6'!D51</f>
        <v>2</v>
      </c>
      <c r="E51" s="234">
        <f>'4V 4_1 RPI.3'!E51+'4V 4_1 RPI.6'!E51</f>
        <v>2</v>
      </c>
    </row>
    <row r="52" spans="1:5" x14ac:dyDescent="0.25">
      <c r="A52" s="90" t="s">
        <v>117</v>
      </c>
      <c r="B52" s="235">
        <f>'4V 4_1 RPI.3'!B52+'4V 4_1 RPI.6'!B52</f>
        <v>120</v>
      </c>
      <c r="C52" s="236">
        <f>'4V 4_1 RPI.3'!C52+'4V 4_1 RPI.6'!C52</f>
        <v>68</v>
      </c>
      <c r="D52" s="237">
        <f>'4V 4_1 RPI.3'!D52+'4V 4_1 RPI.6'!D52</f>
        <v>3</v>
      </c>
      <c r="E52" s="238">
        <f>'4V 4_1 RPI.3'!E52+'4V 4_1 RPI.6'!E52</f>
        <v>0</v>
      </c>
    </row>
    <row r="53" spans="1:5" x14ac:dyDescent="0.25">
      <c r="A53" s="89" t="s">
        <v>118</v>
      </c>
      <c r="B53" s="231">
        <f>'4V 4_1 RPI.3'!B53+'4V 4_1 RPI.6'!B53</f>
        <v>106</v>
      </c>
      <c r="C53" s="232">
        <f>'4V 4_1 RPI.3'!C53+'4V 4_1 RPI.6'!C53</f>
        <v>54</v>
      </c>
      <c r="D53" s="233">
        <f>'4V 4_1 RPI.3'!D53+'4V 4_1 RPI.6'!D53</f>
        <v>2</v>
      </c>
      <c r="E53" s="234">
        <f>'4V 4_1 RPI.3'!E53+'4V 4_1 RPI.6'!E53</f>
        <v>0</v>
      </c>
    </row>
    <row r="54" spans="1:5" x14ac:dyDescent="0.25">
      <c r="A54" s="90" t="s">
        <v>119</v>
      </c>
      <c r="B54" s="235">
        <f>'4V 4_1 RPI.3'!B54+'4V 4_1 RPI.6'!B54</f>
        <v>88</v>
      </c>
      <c r="C54" s="236">
        <f>'4V 4_1 RPI.3'!C54+'4V 4_1 RPI.6'!C54</f>
        <v>43</v>
      </c>
      <c r="D54" s="237">
        <f>'4V 4_1 RPI.3'!D54+'4V 4_1 RPI.6'!D54</f>
        <v>2</v>
      </c>
      <c r="E54" s="238">
        <f>'4V 4_1 RPI.3'!E54+'4V 4_1 RPI.6'!E54</f>
        <v>1</v>
      </c>
    </row>
    <row r="55" spans="1:5" x14ac:dyDescent="0.25">
      <c r="A55" s="89" t="s">
        <v>120</v>
      </c>
      <c r="B55" s="231">
        <f>'4V 4_1 RPI.3'!B55+'4V 4_1 RPI.6'!B55</f>
        <v>75</v>
      </c>
      <c r="C55" s="232">
        <f>'4V 4_1 RPI.3'!C55+'4V 4_1 RPI.6'!C55</f>
        <v>54</v>
      </c>
      <c r="D55" s="233">
        <f>'4V 4_1 RPI.3'!D55+'4V 4_1 RPI.6'!D55</f>
        <v>1</v>
      </c>
      <c r="E55" s="234">
        <f>'4V 4_1 RPI.3'!E55+'4V 4_1 RPI.6'!E55</f>
        <v>2</v>
      </c>
    </row>
    <row r="56" spans="1:5" x14ac:dyDescent="0.25">
      <c r="A56" s="90" t="s">
        <v>121</v>
      </c>
      <c r="B56" s="235">
        <f>'4V 4_1 RPI.3'!B56+'4V 4_1 RPI.6'!B56</f>
        <v>65</v>
      </c>
      <c r="C56" s="236">
        <f>'4V 4_1 RPI.3'!C56+'4V 4_1 RPI.6'!C56</f>
        <v>55</v>
      </c>
      <c r="D56" s="237">
        <f>'4V 4_1 RPI.3'!D56+'4V 4_1 RPI.6'!D56</f>
        <v>2</v>
      </c>
      <c r="E56" s="238">
        <f>'4V 4_1 RPI.3'!E56+'4V 4_1 RPI.6'!E56</f>
        <v>1</v>
      </c>
    </row>
    <row r="57" spans="1:5" x14ac:dyDescent="0.25">
      <c r="A57" s="89" t="s">
        <v>122</v>
      </c>
      <c r="B57" s="231">
        <f>'4V 4_1 RPI.3'!B57+'4V 4_1 RPI.6'!B57</f>
        <v>67</v>
      </c>
      <c r="C57" s="232">
        <f>'4V 4_1 RPI.3'!C57+'4V 4_1 RPI.6'!C57</f>
        <v>43</v>
      </c>
      <c r="D57" s="233">
        <f>'4V 4_1 RPI.3'!D57+'4V 4_1 RPI.6'!D57</f>
        <v>2</v>
      </c>
      <c r="E57" s="234">
        <f>'4V 4_1 RPI.3'!E57+'4V 4_1 RPI.6'!E57</f>
        <v>1</v>
      </c>
    </row>
    <row r="58" spans="1:5" x14ac:dyDescent="0.25">
      <c r="A58" s="90" t="s">
        <v>123</v>
      </c>
      <c r="B58" s="235">
        <f>'4V 4_1 RPI.3'!B58+'4V 4_1 RPI.6'!B58</f>
        <v>47</v>
      </c>
      <c r="C58" s="236">
        <f>'4V 4_1 RPI.3'!C58+'4V 4_1 RPI.6'!C58</f>
        <v>26</v>
      </c>
      <c r="D58" s="237">
        <f>'4V 4_1 RPI.3'!D58+'4V 4_1 RPI.6'!D58</f>
        <v>1</v>
      </c>
      <c r="E58" s="238">
        <f>'4V 4_1 RPI.3'!E58+'4V 4_1 RPI.6'!E58</f>
        <v>0</v>
      </c>
    </row>
    <row r="59" spans="1:5" x14ac:dyDescent="0.25">
      <c r="A59" s="89" t="s">
        <v>124</v>
      </c>
      <c r="B59" s="231">
        <f>'4V 4_1 RPI.3'!B59+'4V 4_1 RPI.6'!B59</f>
        <v>52</v>
      </c>
      <c r="C59" s="232">
        <f>'4V 4_1 RPI.3'!C59+'4V 4_1 RPI.6'!C59</f>
        <v>26</v>
      </c>
      <c r="D59" s="233">
        <f>'4V 4_1 RPI.3'!D59+'4V 4_1 RPI.6'!D59</f>
        <v>5</v>
      </c>
      <c r="E59" s="234">
        <f>'4V 4_1 RPI.3'!E59+'4V 4_1 RPI.6'!E59</f>
        <v>1</v>
      </c>
    </row>
    <row r="60" spans="1:5" x14ac:dyDescent="0.25">
      <c r="A60" s="90" t="s">
        <v>125</v>
      </c>
      <c r="B60" s="235">
        <f>'4V 4_1 RPI.3'!B60+'4V 4_1 RPI.6'!B60</f>
        <v>31</v>
      </c>
      <c r="C60" s="236">
        <f>'4V 4_1 RPI.3'!C60+'4V 4_1 RPI.6'!C60</f>
        <v>30</v>
      </c>
      <c r="D60" s="237">
        <f>'4V 4_1 RPI.3'!D60+'4V 4_1 RPI.6'!D60</f>
        <v>0</v>
      </c>
      <c r="E60" s="238">
        <f>'4V 4_1 RPI.3'!E60+'4V 4_1 RPI.6'!E60</f>
        <v>1</v>
      </c>
    </row>
    <row r="61" spans="1:5" x14ac:dyDescent="0.25">
      <c r="A61" s="89" t="s">
        <v>126</v>
      </c>
      <c r="B61" s="231">
        <f>'4V 4_1 RPI.3'!B61+'4V 4_1 RPI.6'!B61</f>
        <v>37</v>
      </c>
      <c r="C61" s="232">
        <f>'4V 4_1 RPI.3'!C61+'4V 4_1 RPI.6'!C61</f>
        <v>17</v>
      </c>
      <c r="D61" s="233">
        <f>'4V 4_1 RPI.3'!D61+'4V 4_1 RPI.6'!D61</f>
        <v>3</v>
      </c>
      <c r="E61" s="234">
        <f>'4V 4_1 RPI.3'!E61+'4V 4_1 RPI.6'!E61</f>
        <v>1</v>
      </c>
    </row>
    <row r="62" spans="1:5" x14ac:dyDescent="0.25">
      <c r="A62" s="90" t="s">
        <v>127</v>
      </c>
      <c r="B62" s="235">
        <f>'4V 4_1 RPI.3'!B62+'4V 4_1 RPI.6'!B62</f>
        <v>21</v>
      </c>
      <c r="C62" s="236">
        <f>'4V 4_1 RPI.3'!C62+'4V 4_1 RPI.6'!C62</f>
        <v>16</v>
      </c>
      <c r="D62" s="237">
        <f>'4V 4_1 RPI.3'!D62+'4V 4_1 RPI.6'!D62</f>
        <v>1</v>
      </c>
      <c r="E62" s="238">
        <f>'4V 4_1 RPI.3'!E62+'4V 4_1 RPI.6'!E62</f>
        <v>1</v>
      </c>
    </row>
    <row r="63" spans="1:5" x14ac:dyDescent="0.25">
      <c r="A63" s="89" t="s">
        <v>128</v>
      </c>
      <c r="B63" s="231">
        <f>'4V 4_1 RPI.3'!B63+'4V 4_1 RPI.6'!B63</f>
        <v>20</v>
      </c>
      <c r="C63" s="232">
        <f>'4V 4_1 RPI.3'!C63+'4V 4_1 RPI.6'!C63</f>
        <v>11</v>
      </c>
      <c r="D63" s="233">
        <f>'4V 4_1 RPI.3'!D63+'4V 4_1 RPI.6'!D63</f>
        <v>1</v>
      </c>
      <c r="E63" s="234">
        <f>'4V 4_1 RPI.3'!E63+'4V 4_1 RPI.6'!E63</f>
        <v>2</v>
      </c>
    </row>
    <row r="64" spans="1:5" x14ac:dyDescent="0.25">
      <c r="A64" s="90" t="s">
        <v>129</v>
      </c>
      <c r="B64" s="235">
        <f>'4V 4_1 RPI.3'!B64+'4V 4_1 RPI.6'!B64</f>
        <v>23</v>
      </c>
      <c r="C64" s="236">
        <f>'4V 4_1 RPI.3'!C64+'4V 4_1 RPI.6'!C64</f>
        <v>9</v>
      </c>
      <c r="D64" s="237">
        <f>'4V 4_1 RPI.3'!D64+'4V 4_1 RPI.6'!D64</f>
        <v>1</v>
      </c>
      <c r="E64" s="238">
        <f>'4V 4_1 RPI.3'!E64+'4V 4_1 RPI.6'!E64</f>
        <v>3</v>
      </c>
    </row>
    <row r="65" spans="1:5" x14ac:dyDescent="0.25">
      <c r="A65" s="89" t="s">
        <v>130</v>
      </c>
      <c r="B65" s="231">
        <f>'4V 4_1 RPI.3'!B65+'4V 4_1 RPI.6'!B65</f>
        <v>16</v>
      </c>
      <c r="C65" s="232">
        <f>'4V 4_1 RPI.3'!C65+'4V 4_1 RPI.6'!C65</f>
        <v>11</v>
      </c>
      <c r="D65" s="233">
        <f>'4V 4_1 RPI.3'!D65+'4V 4_1 RPI.6'!D65</f>
        <v>5</v>
      </c>
      <c r="E65" s="234">
        <f>'4V 4_1 RPI.3'!E65+'4V 4_1 RPI.6'!E65</f>
        <v>0</v>
      </c>
    </row>
    <row r="66" spans="1:5" x14ac:dyDescent="0.25">
      <c r="A66" s="90">
        <v>65</v>
      </c>
      <c r="B66" s="235">
        <f>'4V 4_1 RPI.3'!B66+'4V 4_1 RPI.6'!B66</f>
        <v>6</v>
      </c>
      <c r="C66" s="236">
        <f>'4V 4_1 RPI.3'!C66+'4V 4_1 RPI.6'!C66</f>
        <v>5</v>
      </c>
      <c r="D66" s="237">
        <f>'4V 4_1 RPI.3'!D66+'4V 4_1 RPI.6'!D66</f>
        <v>2</v>
      </c>
      <c r="E66" s="238">
        <f>'4V 4_1 RPI.3'!E66+'4V 4_1 RPI.6'!E66</f>
        <v>1</v>
      </c>
    </row>
    <row r="67" spans="1:5" x14ac:dyDescent="0.25">
      <c r="A67" s="89" t="s">
        <v>272</v>
      </c>
      <c r="B67" s="231">
        <f>'4V 4_1 RPI.3'!B67+'4V 4_1 RPI.6'!B67</f>
        <v>4</v>
      </c>
      <c r="C67" s="240">
        <f>'4V 4_1 RPI.3'!C67+'4V 4_1 RPI.6'!C67</f>
        <v>1</v>
      </c>
      <c r="D67" s="231">
        <f>'4V 4_1 RPI.3'!D67+'4V 4_1 RPI.6'!D67</f>
        <v>2</v>
      </c>
      <c r="E67" s="240">
        <f>'4V 4_1 RPI.3'!E67+'4V 4_1 RPI.6'!E67</f>
        <v>2</v>
      </c>
    </row>
    <row r="68" spans="1:5" ht="13" thickBot="1" x14ac:dyDescent="0.3">
      <c r="A68" s="94" t="s">
        <v>75</v>
      </c>
      <c r="B68" s="448">
        <f>SUM(B16:B67)</f>
        <v>3818</v>
      </c>
      <c r="C68" s="479">
        <f t="shared" ref="C68:E68" si="0">SUM(C16:C67)</f>
        <v>3472</v>
      </c>
      <c r="D68" s="448">
        <f t="shared" si="0"/>
        <v>78</v>
      </c>
      <c r="E68" s="479">
        <f t="shared" si="0"/>
        <v>76</v>
      </c>
    </row>
    <row r="69" spans="1:5" ht="6.75" customHeight="1" x14ac:dyDescent="0.25"/>
    <row r="70" spans="1:5" x14ac:dyDescent="0.25">
      <c r="A70" s="24" t="s">
        <v>315</v>
      </c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4" firstPageNumber="35" orientation="portrait" useFirstPageNumber="1" r:id="rId1"/>
  <headerFooter>
    <oddFooter>&amp;R&amp;P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7">
    <pageSetUpPr fitToPage="1"/>
  </sheetPr>
  <dimension ref="A70"/>
  <sheetViews>
    <sheetView view="pageBreakPreview" zoomScale="85" zoomScaleNormal="100" zoomScaleSheetLayoutView="85" workbookViewId="0">
      <selection activeCell="G10" sqref="G10"/>
    </sheetView>
  </sheetViews>
  <sheetFormatPr baseColWidth="10" defaultRowHeight="13" x14ac:dyDescent="0.3"/>
  <sheetData>
    <row r="70" ht="8.5" customHeight="1" x14ac:dyDescent="0.3"/>
  </sheetData>
  <pageMargins left="0" right="0" top="0" bottom="0" header="0.31496062992125984" footer="0.31496062992125984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syncVertical="1" syncRef="A1" transitionEvaluation="1" codeName="Hoja26">
    <tabColor rgb="FF0070C0"/>
    <pageSetUpPr fitToPage="1"/>
  </sheetPr>
  <dimension ref="A1:IV70"/>
  <sheetViews>
    <sheetView showGridLines="0" view="pageBreakPreview" zoomScaleNormal="93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722" t="s">
        <v>77</v>
      </c>
      <c r="B3" s="722"/>
      <c r="C3" s="722"/>
      <c r="D3" s="722"/>
      <c r="E3" s="722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722" t="s">
        <v>78</v>
      </c>
      <c r="B4" s="722"/>
      <c r="C4" s="722"/>
      <c r="D4" s="722"/>
      <c r="E4" s="722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724" t="str">
        <f>'1 Total'!A4:N4</f>
        <v>DICIEMBRE DE 2020</v>
      </c>
      <c r="B6" s="724"/>
      <c r="C6" s="724"/>
      <c r="D6" s="724"/>
      <c r="E6" s="724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725"/>
      <c r="B7" s="725"/>
      <c r="C7" s="725"/>
      <c r="D7" s="725"/>
      <c r="E7" s="725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755" t="s">
        <v>38</v>
      </c>
      <c r="B8" s="755"/>
      <c r="C8" s="755"/>
      <c r="D8" s="755"/>
      <c r="E8" s="755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755" t="s">
        <v>137</v>
      </c>
      <c r="B10" s="755"/>
      <c r="C10" s="755"/>
      <c r="D10" s="755"/>
      <c r="E10" s="755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/>
      <c r="B12" s="79"/>
      <c r="C12" s="79" t="s">
        <v>133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250">
        <v>2</v>
      </c>
      <c r="C13" s="250">
        <v>3</v>
      </c>
      <c r="D13" s="251">
        <v>4</v>
      </c>
      <c r="E13" s="464">
        <v>5</v>
      </c>
      <c r="F13" s="82"/>
      <c r="G13" s="82"/>
      <c r="H13" s="83"/>
      <c r="I13" s="84"/>
      <c r="J13" s="84"/>
    </row>
    <row r="14" spans="1:21" ht="12.75" customHeight="1" x14ac:dyDescent="0.25">
      <c r="A14" s="85" t="s">
        <v>80</v>
      </c>
      <c r="B14" s="761" t="s">
        <v>313</v>
      </c>
      <c r="C14" s="761"/>
      <c r="D14" s="762" t="s">
        <v>81</v>
      </c>
      <c r="E14" s="763"/>
      <c r="F14" s="86"/>
      <c r="G14" s="754"/>
      <c r="H14" s="754"/>
      <c r="I14" s="754"/>
      <c r="J14" s="754"/>
    </row>
    <row r="15" spans="1:21" ht="13" thickBot="1" x14ac:dyDescent="0.3">
      <c r="A15" s="87" t="s">
        <v>42</v>
      </c>
      <c r="B15" s="30" t="s">
        <v>71</v>
      </c>
      <c r="C15" s="31" t="s">
        <v>72</v>
      </c>
      <c r="D15" s="50" t="s">
        <v>71</v>
      </c>
      <c r="E15" s="51" t="s">
        <v>72</v>
      </c>
      <c r="F15" s="86"/>
      <c r="G15" s="88"/>
      <c r="H15" s="88"/>
      <c r="I15" s="88"/>
      <c r="J15" s="88"/>
    </row>
    <row r="16" spans="1:21" x14ac:dyDescent="0.25">
      <c r="A16" s="90" t="s">
        <v>82</v>
      </c>
      <c r="B16" s="235">
        <v>0</v>
      </c>
      <c r="C16" s="236">
        <v>0</v>
      </c>
      <c r="D16" s="237">
        <v>1</v>
      </c>
      <c r="E16" s="238">
        <v>17</v>
      </c>
      <c r="F16" s="24"/>
      <c r="G16" s="88"/>
      <c r="H16" s="88"/>
      <c r="I16" s="88"/>
      <c r="J16" s="88"/>
    </row>
    <row r="17" spans="1:5" x14ac:dyDescent="0.25">
      <c r="A17" s="89">
        <v>16</v>
      </c>
      <c r="B17" s="231">
        <v>0</v>
      </c>
      <c r="C17" s="232">
        <v>0</v>
      </c>
      <c r="D17" s="233">
        <v>0</v>
      </c>
      <c r="E17" s="234">
        <v>4</v>
      </c>
    </row>
    <row r="18" spans="1:5" x14ac:dyDescent="0.25">
      <c r="A18" s="90">
        <v>17</v>
      </c>
      <c r="B18" s="235">
        <v>0</v>
      </c>
      <c r="C18" s="236">
        <v>0</v>
      </c>
      <c r="D18" s="237">
        <v>0</v>
      </c>
      <c r="E18" s="238">
        <v>4</v>
      </c>
    </row>
    <row r="19" spans="1:5" x14ac:dyDescent="0.25">
      <c r="A19" s="89">
        <v>18</v>
      </c>
      <c r="B19" s="231">
        <v>0</v>
      </c>
      <c r="C19" s="232">
        <v>1</v>
      </c>
      <c r="D19" s="233">
        <v>0</v>
      </c>
      <c r="E19" s="234">
        <v>0</v>
      </c>
    </row>
    <row r="20" spans="1:5" x14ac:dyDescent="0.25">
      <c r="A20" s="90">
        <v>19</v>
      </c>
      <c r="B20" s="235">
        <v>2</v>
      </c>
      <c r="C20" s="236">
        <v>3</v>
      </c>
      <c r="D20" s="237">
        <v>0</v>
      </c>
      <c r="E20" s="238">
        <v>1</v>
      </c>
    </row>
    <row r="21" spans="1:5" x14ac:dyDescent="0.25">
      <c r="A21" s="89">
        <v>20</v>
      </c>
      <c r="B21" s="231">
        <v>2</v>
      </c>
      <c r="C21" s="232">
        <v>2</v>
      </c>
      <c r="D21" s="233">
        <v>0</v>
      </c>
      <c r="E21" s="234">
        <v>1</v>
      </c>
    </row>
    <row r="22" spans="1:5" x14ac:dyDescent="0.25">
      <c r="A22" s="90">
        <v>21</v>
      </c>
      <c r="B22" s="235">
        <v>3</v>
      </c>
      <c r="C22" s="236">
        <v>0</v>
      </c>
      <c r="D22" s="237">
        <v>1</v>
      </c>
      <c r="E22" s="238">
        <v>0</v>
      </c>
    </row>
    <row r="23" spans="1:5" x14ac:dyDescent="0.25">
      <c r="A23" s="89">
        <v>22</v>
      </c>
      <c r="B23" s="231">
        <v>0</v>
      </c>
      <c r="C23" s="232">
        <v>4</v>
      </c>
      <c r="D23" s="233">
        <v>0</v>
      </c>
      <c r="E23" s="234">
        <v>0</v>
      </c>
    </row>
    <row r="24" spans="1:5" x14ac:dyDescent="0.25">
      <c r="A24" s="90">
        <v>23</v>
      </c>
      <c r="B24" s="235">
        <v>1</v>
      </c>
      <c r="C24" s="236">
        <v>1</v>
      </c>
      <c r="D24" s="237">
        <v>0</v>
      </c>
      <c r="E24" s="238">
        <v>1</v>
      </c>
    </row>
    <row r="25" spans="1:5" x14ac:dyDescent="0.25">
      <c r="A25" s="89">
        <v>24</v>
      </c>
      <c r="B25" s="231">
        <v>5</v>
      </c>
      <c r="C25" s="232">
        <v>4</v>
      </c>
      <c r="D25" s="233">
        <v>0</v>
      </c>
      <c r="E25" s="234">
        <v>0</v>
      </c>
    </row>
    <row r="26" spans="1:5" x14ac:dyDescent="0.25">
      <c r="A26" s="90">
        <v>25</v>
      </c>
      <c r="B26" s="235">
        <v>3</v>
      </c>
      <c r="C26" s="236">
        <v>3</v>
      </c>
      <c r="D26" s="237">
        <v>0</v>
      </c>
      <c r="E26" s="238">
        <v>0</v>
      </c>
    </row>
    <row r="27" spans="1:5" x14ac:dyDescent="0.25">
      <c r="A27" s="89">
        <v>26</v>
      </c>
      <c r="B27" s="231">
        <v>2</v>
      </c>
      <c r="C27" s="232">
        <v>2</v>
      </c>
      <c r="D27" s="233">
        <v>0</v>
      </c>
      <c r="E27" s="234">
        <v>0</v>
      </c>
    </row>
    <row r="28" spans="1:5" x14ac:dyDescent="0.25">
      <c r="A28" s="90">
        <v>27</v>
      </c>
      <c r="B28" s="235">
        <v>2</v>
      </c>
      <c r="C28" s="236">
        <v>4</v>
      </c>
      <c r="D28" s="237">
        <v>0</v>
      </c>
      <c r="E28" s="238">
        <v>0</v>
      </c>
    </row>
    <row r="29" spans="1:5" x14ac:dyDescent="0.25">
      <c r="A29" s="89">
        <v>28</v>
      </c>
      <c r="B29" s="231">
        <v>3</v>
      </c>
      <c r="C29" s="232">
        <v>1</v>
      </c>
      <c r="D29" s="233">
        <v>0</v>
      </c>
      <c r="E29" s="234">
        <v>0</v>
      </c>
    </row>
    <row r="30" spans="1:5" x14ac:dyDescent="0.25">
      <c r="A30" s="90">
        <v>29</v>
      </c>
      <c r="B30" s="235">
        <v>5</v>
      </c>
      <c r="C30" s="236">
        <v>4</v>
      </c>
      <c r="D30" s="237">
        <v>0</v>
      </c>
      <c r="E30" s="238">
        <v>0</v>
      </c>
    </row>
    <row r="31" spans="1:5" x14ac:dyDescent="0.25">
      <c r="A31" s="89">
        <v>30</v>
      </c>
      <c r="B31" s="231">
        <v>3</v>
      </c>
      <c r="C31" s="232">
        <v>0</v>
      </c>
      <c r="D31" s="233">
        <v>0</v>
      </c>
      <c r="E31" s="234">
        <v>0</v>
      </c>
    </row>
    <row r="32" spans="1:5" x14ac:dyDescent="0.25">
      <c r="A32" s="90">
        <v>31</v>
      </c>
      <c r="B32" s="235">
        <v>3</v>
      </c>
      <c r="C32" s="236">
        <v>7</v>
      </c>
      <c r="D32" s="237">
        <v>0</v>
      </c>
      <c r="E32" s="238">
        <v>1</v>
      </c>
    </row>
    <row r="33" spans="1:256" x14ac:dyDescent="0.25">
      <c r="A33" s="89">
        <v>32</v>
      </c>
      <c r="B33" s="231">
        <v>1</v>
      </c>
      <c r="C33" s="232">
        <v>3</v>
      </c>
      <c r="D33" s="233">
        <v>0</v>
      </c>
      <c r="E33" s="234">
        <v>1</v>
      </c>
    </row>
    <row r="34" spans="1:256" x14ac:dyDescent="0.25">
      <c r="A34" s="90">
        <v>33</v>
      </c>
      <c r="B34" s="235">
        <v>9</v>
      </c>
      <c r="C34" s="236">
        <v>2</v>
      </c>
      <c r="D34" s="237">
        <v>0</v>
      </c>
      <c r="E34" s="238">
        <v>0</v>
      </c>
    </row>
    <row r="35" spans="1:256" x14ac:dyDescent="0.25">
      <c r="A35" s="89">
        <v>34</v>
      </c>
      <c r="B35" s="231">
        <v>5</v>
      </c>
      <c r="C35" s="232">
        <v>3</v>
      </c>
      <c r="D35" s="233">
        <v>0</v>
      </c>
      <c r="E35" s="234">
        <v>0</v>
      </c>
    </row>
    <row r="36" spans="1:256" x14ac:dyDescent="0.25">
      <c r="A36" s="90">
        <v>35</v>
      </c>
      <c r="B36" s="235">
        <v>1</v>
      </c>
      <c r="C36" s="236">
        <v>3</v>
      </c>
      <c r="D36" s="237">
        <v>0</v>
      </c>
      <c r="E36" s="238">
        <v>0</v>
      </c>
    </row>
    <row r="37" spans="1:256" x14ac:dyDescent="0.25">
      <c r="A37" s="89">
        <v>36</v>
      </c>
      <c r="B37" s="231">
        <v>1</v>
      </c>
      <c r="C37" s="232">
        <v>2</v>
      </c>
      <c r="D37" s="233">
        <v>0</v>
      </c>
      <c r="E37" s="234">
        <v>2</v>
      </c>
    </row>
    <row r="38" spans="1:256" x14ac:dyDescent="0.25">
      <c r="A38" s="90">
        <v>37</v>
      </c>
      <c r="B38" s="235">
        <v>4</v>
      </c>
      <c r="C38" s="236">
        <v>2</v>
      </c>
      <c r="D38" s="237">
        <v>1</v>
      </c>
      <c r="E38" s="238">
        <v>0</v>
      </c>
    </row>
    <row r="39" spans="1:256" x14ac:dyDescent="0.25">
      <c r="A39" s="89">
        <v>38</v>
      </c>
      <c r="B39" s="231">
        <v>3</v>
      </c>
      <c r="C39" s="232">
        <v>2</v>
      </c>
      <c r="D39" s="233">
        <v>0</v>
      </c>
      <c r="E39" s="234">
        <v>0</v>
      </c>
    </row>
    <row r="40" spans="1:256" x14ac:dyDescent="0.25">
      <c r="A40" s="90">
        <v>39</v>
      </c>
      <c r="B40" s="235">
        <v>7</v>
      </c>
      <c r="C40" s="236">
        <v>4</v>
      </c>
      <c r="D40" s="237">
        <v>0</v>
      </c>
      <c r="E40" s="238">
        <v>1</v>
      </c>
    </row>
    <row r="41" spans="1:256" x14ac:dyDescent="0.25">
      <c r="A41" s="89">
        <v>40</v>
      </c>
      <c r="B41" s="231">
        <v>3</v>
      </c>
      <c r="C41" s="232">
        <v>1</v>
      </c>
      <c r="D41" s="233">
        <v>0</v>
      </c>
      <c r="E41" s="234">
        <v>2</v>
      </c>
    </row>
    <row r="42" spans="1:256" x14ac:dyDescent="0.25">
      <c r="A42" s="90">
        <v>41</v>
      </c>
      <c r="B42" s="235">
        <v>6</v>
      </c>
      <c r="C42" s="236">
        <v>3</v>
      </c>
      <c r="D42" s="237">
        <v>0</v>
      </c>
      <c r="E42" s="238">
        <v>0</v>
      </c>
    </row>
    <row r="43" spans="1:256" ht="11.15" customHeight="1" x14ac:dyDescent="0.25">
      <c r="A43" s="89">
        <v>42</v>
      </c>
      <c r="B43" s="231">
        <v>1</v>
      </c>
      <c r="C43" s="232">
        <v>1</v>
      </c>
      <c r="D43" s="233">
        <v>2</v>
      </c>
      <c r="E43" s="234">
        <v>0</v>
      </c>
    </row>
    <row r="44" spans="1:256" x14ac:dyDescent="0.25">
      <c r="A44" s="90">
        <v>43</v>
      </c>
      <c r="B44" s="235">
        <v>5</v>
      </c>
      <c r="C44" s="236">
        <v>7</v>
      </c>
      <c r="D44" s="237">
        <v>1</v>
      </c>
      <c r="E44" s="238">
        <v>0</v>
      </c>
      <c r="F44" s="26"/>
      <c r="G44" s="26"/>
    </row>
    <row r="45" spans="1:256" x14ac:dyDescent="0.25">
      <c r="A45" s="89">
        <v>44</v>
      </c>
      <c r="B45" s="231">
        <v>3</v>
      </c>
      <c r="C45" s="232">
        <v>1</v>
      </c>
      <c r="D45" s="233">
        <v>2</v>
      </c>
      <c r="E45" s="234">
        <v>1</v>
      </c>
      <c r="F45" s="91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25">
      <c r="A46" s="90">
        <v>45</v>
      </c>
      <c r="B46" s="235">
        <v>2</v>
      </c>
      <c r="C46" s="236">
        <v>1</v>
      </c>
      <c r="D46" s="237">
        <v>1</v>
      </c>
      <c r="E46" s="238">
        <v>1</v>
      </c>
      <c r="F46" s="93"/>
    </row>
    <row r="47" spans="1:256" x14ac:dyDescent="0.25">
      <c r="A47" s="89">
        <v>46</v>
      </c>
      <c r="B47" s="231">
        <v>4</v>
      </c>
      <c r="C47" s="232">
        <v>4</v>
      </c>
      <c r="D47" s="233">
        <v>0</v>
      </c>
      <c r="E47" s="234">
        <v>0</v>
      </c>
      <c r="F47" s="91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25">
      <c r="A48" s="90">
        <v>47</v>
      </c>
      <c r="B48" s="235">
        <v>8</v>
      </c>
      <c r="C48" s="236">
        <v>5</v>
      </c>
      <c r="D48" s="237">
        <v>3</v>
      </c>
      <c r="E48" s="238">
        <v>0</v>
      </c>
      <c r="F48" s="93"/>
    </row>
    <row r="49" spans="1:5" x14ac:dyDescent="0.25">
      <c r="A49" s="89">
        <v>48</v>
      </c>
      <c r="B49" s="231">
        <v>6</v>
      </c>
      <c r="C49" s="232">
        <v>7</v>
      </c>
      <c r="D49" s="233">
        <v>1</v>
      </c>
      <c r="E49" s="234">
        <v>1</v>
      </c>
    </row>
    <row r="50" spans="1:5" x14ac:dyDescent="0.25">
      <c r="A50" s="90">
        <v>49</v>
      </c>
      <c r="B50" s="235">
        <v>2</v>
      </c>
      <c r="C50" s="236">
        <v>4</v>
      </c>
      <c r="D50" s="237">
        <v>1</v>
      </c>
      <c r="E50" s="238">
        <v>1</v>
      </c>
    </row>
    <row r="51" spans="1:5" x14ac:dyDescent="0.25">
      <c r="A51" s="89">
        <v>50</v>
      </c>
      <c r="B51" s="231">
        <v>2</v>
      </c>
      <c r="C51" s="232">
        <v>4</v>
      </c>
      <c r="D51" s="233">
        <v>0</v>
      </c>
      <c r="E51" s="234">
        <v>1</v>
      </c>
    </row>
    <row r="52" spans="1:5" x14ac:dyDescent="0.25">
      <c r="A52" s="90">
        <v>51</v>
      </c>
      <c r="B52" s="235">
        <v>4</v>
      </c>
      <c r="C52" s="236">
        <v>4</v>
      </c>
      <c r="D52" s="237">
        <v>1</v>
      </c>
      <c r="E52" s="238">
        <v>0</v>
      </c>
    </row>
    <row r="53" spans="1:5" x14ac:dyDescent="0.25">
      <c r="A53" s="89">
        <v>52</v>
      </c>
      <c r="B53" s="231">
        <v>3</v>
      </c>
      <c r="C53" s="232">
        <v>4</v>
      </c>
      <c r="D53" s="233">
        <v>2</v>
      </c>
      <c r="E53" s="234">
        <v>0</v>
      </c>
    </row>
    <row r="54" spans="1:5" x14ac:dyDescent="0.25">
      <c r="A54" s="90">
        <v>53</v>
      </c>
      <c r="B54" s="235">
        <v>2</v>
      </c>
      <c r="C54" s="236">
        <v>2</v>
      </c>
      <c r="D54" s="237">
        <v>0</v>
      </c>
      <c r="E54" s="238">
        <v>1</v>
      </c>
    </row>
    <row r="55" spans="1:5" x14ac:dyDescent="0.25">
      <c r="A55" s="89">
        <v>54</v>
      </c>
      <c r="B55" s="231">
        <v>3</v>
      </c>
      <c r="C55" s="232">
        <v>3</v>
      </c>
      <c r="D55" s="233">
        <v>1</v>
      </c>
      <c r="E55" s="234">
        <v>1</v>
      </c>
    </row>
    <row r="56" spans="1:5" x14ac:dyDescent="0.25">
      <c r="A56" s="90">
        <v>55</v>
      </c>
      <c r="B56" s="235">
        <v>3</v>
      </c>
      <c r="C56" s="236">
        <v>4</v>
      </c>
      <c r="D56" s="237">
        <v>0</v>
      </c>
      <c r="E56" s="238">
        <v>1</v>
      </c>
    </row>
    <row r="57" spans="1:5" x14ac:dyDescent="0.25">
      <c r="A57" s="89">
        <v>56</v>
      </c>
      <c r="B57" s="231">
        <v>3</v>
      </c>
      <c r="C57" s="232">
        <v>2</v>
      </c>
      <c r="D57" s="233">
        <v>0</v>
      </c>
      <c r="E57" s="234">
        <v>1</v>
      </c>
    </row>
    <row r="58" spans="1:5" x14ac:dyDescent="0.25">
      <c r="A58" s="90">
        <v>57</v>
      </c>
      <c r="B58" s="235">
        <v>3</v>
      </c>
      <c r="C58" s="236">
        <v>1</v>
      </c>
      <c r="D58" s="237">
        <v>0</v>
      </c>
      <c r="E58" s="238">
        <v>0</v>
      </c>
    </row>
    <row r="59" spans="1:5" x14ac:dyDescent="0.25">
      <c r="A59" s="89">
        <v>58</v>
      </c>
      <c r="B59" s="231">
        <v>1</v>
      </c>
      <c r="C59" s="232">
        <v>4</v>
      </c>
      <c r="D59" s="233">
        <v>1</v>
      </c>
      <c r="E59" s="234">
        <v>0</v>
      </c>
    </row>
    <row r="60" spans="1:5" x14ac:dyDescent="0.25">
      <c r="A60" s="90">
        <v>59</v>
      </c>
      <c r="B60" s="235">
        <v>2</v>
      </c>
      <c r="C60" s="236">
        <v>2</v>
      </c>
      <c r="D60" s="237">
        <v>0</v>
      </c>
      <c r="E60" s="238">
        <v>1</v>
      </c>
    </row>
    <row r="61" spans="1:5" x14ac:dyDescent="0.25">
      <c r="A61" s="89">
        <v>60</v>
      </c>
      <c r="B61" s="231">
        <v>4</v>
      </c>
      <c r="C61" s="232">
        <v>1</v>
      </c>
      <c r="D61" s="233">
        <v>2</v>
      </c>
      <c r="E61" s="234">
        <v>1</v>
      </c>
    </row>
    <row r="62" spans="1:5" x14ac:dyDescent="0.25">
      <c r="A62" s="90">
        <v>61</v>
      </c>
      <c r="B62" s="235">
        <v>1</v>
      </c>
      <c r="C62" s="236">
        <v>0</v>
      </c>
      <c r="D62" s="237">
        <v>1</v>
      </c>
      <c r="E62" s="238">
        <v>1</v>
      </c>
    </row>
    <row r="63" spans="1:5" x14ac:dyDescent="0.25">
      <c r="A63" s="89">
        <v>62</v>
      </c>
      <c r="B63" s="231">
        <v>4</v>
      </c>
      <c r="C63" s="232">
        <v>2</v>
      </c>
      <c r="D63" s="233">
        <v>1</v>
      </c>
      <c r="E63" s="234">
        <v>1</v>
      </c>
    </row>
    <row r="64" spans="1:5" x14ac:dyDescent="0.25">
      <c r="A64" s="90">
        <v>63</v>
      </c>
      <c r="B64" s="235">
        <v>1</v>
      </c>
      <c r="C64" s="236">
        <v>0</v>
      </c>
      <c r="D64" s="237">
        <v>1</v>
      </c>
      <c r="E64" s="238">
        <v>3</v>
      </c>
    </row>
    <row r="65" spans="1:5" x14ac:dyDescent="0.25">
      <c r="A65" s="89">
        <v>64</v>
      </c>
      <c r="B65" s="231">
        <v>1</v>
      </c>
      <c r="C65" s="232">
        <v>3</v>
      </c>
      <c r="D65" s="233">
        <v>3</v>
      </c>
      <c r="E65" s="234">
        <v>0</v>
      </c>
    </row>
    <row r="66" spans="1:5" x14ac:dyDescent="0.25">
      <c r="A66" s="90">
        <v>65</v>
      </c>
      <c r="B66" s="235">
        <v>3</v>
      </c>
      <c r="C66" s="236">
        <v>0</v>
      </c>
      <c r="D66" s="237">
        <v>2</v>
      </c>
      <c r="E66" s="238">
        <v>1</v>
      </c>
    </row>
    <row r="67" spans="1:5" x14ac:dyDescent="0.25">
      <c r="A67" s="89" t="s">
        <v>271</v>
      </c>
      <c r="B67" s="231">
        <v>0</v>
      </c>
      <c r="C67" s="240">
        <v>0</v>
      </c>
      <c r="D67" s="231">
        <v>0</v>
      </c>
      <c r="E67" s="240">
        <v>0</v>
      </c>
    </row>
    <row r="68" spans="1:5" ht="13" thickBot="1" x14ac:dyDescent="0.3">
      <c r="A68" s="94" t="s">
        <v>75</v>
      </c>
      <c r="B68" s="448">
        <f>SUM(B16:B67)</f>
        <v>145</v>
      </c>
      <c r="C68" s="479">
        <f t="shared" ref="C68:E68" si="0">SUM(C16:C67)</f>
        <v>127</v>
      </c>
      <c r="D68" s="448">
        <f t="shared" si="0"/>
        <v>29</v>
      </c>
      <c r="E68" s="479">
        <f t="shared" si="0"/>
        <v>52</v>
      </c>
    </row>
    <row r="69" spans="1:5" x14ac:dyDescent="0.25">
      <c r="A69" s="25" t="s">
        <v>315</v>
      </c>
    </row>
    <row r="70" spans="1:5" x14ac:dyDescent="0.25">
      <c r="A70" s="81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3" firstPageNumber="36" orientation="portrait" useFirstPageNumber="1" r:id="rId1"/>
  <headerFooter>
    <oddFooter>&amp;R&amp;P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syncVertical="1" syncRef="A1" transitionEvaluation="1" codeName="Hoja27">
    <tabColor rgb="FF0070C0"/>
    <pageSetUpPr fitToPage="1"/>
  </sheetPr>
  <dimension ref="A1:IV70"/>
  <sheetViews>
    <sheetView showGridLines="0" view="pageBreakPreview" zoomScaleNormal="84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722" t="s">
        <v>77</v>
      </c>
      <c r="B3" s="722"/>
      <c r="C3" s="722"/>
      <c r="D3" s="722"/>
      <c r="E3" s="722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722" t="s">
        <v>78</v>
      </c>
      <c r="B4" s="722"/>
      <c r="C4" s="722"/>
      <c r="D4" s="722"/>
      <c r="E4" s="722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724" t="str">
        <f>'1 Total'!A4:N4</f>
        <v>DICIEMBRE DE 2020</v>
      </c>
      <c r="B6" s="724"/>
      <c r="C6" s="724"/>
      <c r="D6" s="724"/>
      <c r="E6" s="724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725"/>
      <c r="B7" s="725"/>
      <c r="C7" s="725"/>
      <c r="D7" s="725"/>
      <c r="E7" s="725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755" t="s">
        <v>38</v>
      </c>
      <c r="B8" s="755"/>
      <c r="C8" s="755"/>
      <c r="D8" s="755"/>
      <c r="E8" s="755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755" t="s">
        <v>137</v>
      </c>
      <c r="B10" s="755"/>
      <c r="C10" s="755"/>
      <c r="D10" s="755"/>
      <c r="E10" s="755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/>
      <c r="B12" s="79"/>
      <c r="C12" s="79" t="s">
        <v>134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250">
        <v>2</v>
      </c>
      <c r="C13" s="250">
        <v>3</v>
      </c>
      <c r="D13" s="251">
        <v>4</v>
      </c>
      <c r="E13" s="453">
        <v>5</v>
      </c>
      <c r="F13" s="82"/>
      <c r="G13" s="82"/>
      <c r="H13" s="83"/>
      <c r="I13" s="84"/>
      <c r="J13" s="84"/>
    </row>
    <row r="14" spans="1:21" ht="12.75" customHeight="1" x14ac:dyDescent="0.25">
      <c r="A14" s="85" t="s">
        <v>80</v>
      </c>
      <c r="B14" s="761" t="s">
        <v>313</v>
      </c>
      <c r="C14" s="761"/>
      <c r="D14" s="762" t="s">
        <v>81</v>
      </c>
      <c r="E14" s="763"/>
      <c r="F14" s="86"/>
      <c r="G14" s="754"/>
      <c r="H14" s="754"/>
      <c r="I14" s="754"/>
      <c r="J14" s="754"/>
    </row>
    <row r="15" spans="1:21" ht="13" thickBot="1" x14ac:dyDescent="0.3">
      <c r="A15" s="583" t="s">
        <v>42</v>
      </c>
      <c r="B15" s="107" t="s">
        <v>71</v>
      </c>
      <c r="C15" s="584" t="s">
        <v>72</v>
      </c>
      <c r="D15" s="585" t="s">
        <v>71</v>
      </c>
      <c r="E15" s="108" t="s">
        <v>72</v>
      </c>
      <c r="F15" s="86"/>
      <c r="G15" s="88"/>
      <c r="H15" s="88"/>
      <c r="I15" s="88"/>
      <c r="J15" s="88"/>
    </row>
    <row r="16" spans="1:21" x14ac:dyDescent="0.25">
      <c r="A16" s="586" t="s">
        <v>82</v>
      </c>
      <c r="B16" s="587">
        <v>0</v>
      </c>
      <c r="C16" s="588">
        <v>0</v>
      </c>
      <c r="D16" s="589">
        <v>0</v>
      </c>
      <c r="E16" s="590">
        <v>0</v>
      </c>
      <c r="F16" s="24"/>
      <c r="G16" s="88"/>
      <c r="H16" s="88"/>
      <c r="I16" s="88"/>
      <c r="J16" s="88"/>
    </row>
    <row r="17" spans="1:5" x14ac:dyDescent="0.25">
      <c r="A17" s="591">
        <v>16</v>
      </c>
      <c r="B17" s="231">
        <v>0</v>
      </c>
      <c r="C17" s="232">
        <v>0</v>
      </c>
      <c r="D17" s="233">
        <v>1</v>
      </c>
      <c r="E17" s="329">
        <v>0</v>
      </c>
    </row>
    <row r="18" spans="1:5" x14ac:dyDescent="0.25">
      <c r="A18" s="592">
        <v>17</v>
      </c>
      <c r="B18" s="235">
        <v>0</v>
      </c>
      <c r="C18" s="236">
        <v>0</v>
      </c>
      <c r="D18" s="237">
        <v>0</v>
      </c>
      <c r="E18" s="327">
        <v>1</v>
      </c>
    </row>
    <row r="19" spans="1:5" x14ac:dyDescent="0.25">
      <c r="A19" s="591">
        <v>18</v>
      </c>
      <c r="B19" s="231">
        <v>0</v>
      </c>
      <c r="C19" s="232">
        <v>5</v>
      </c>
      <c r="D19" s="233">
        <v>0</v>
      </c>
      <c r="E19" s="329">
        <v>2</v>
      </c>
    </row>
    <row r="20" spans="1:5" x14ac:dyDescent="0.25">
      <c r="A20" s="592">
        <v>19</v>
      </c>
      <c r="B20" s="235">
        <v>0</v>
      </c>
      <c r="C20" s="236">
        <v>7</v>
      </c>
      <c r="D20" s="237">
        <v>0</v>
      </c>
      <c r="E20" s="327">
        <v>0</v>
      </c>
    </row>
    <row r="21" spans="1:5" x14ac:dyDescent="0.25">
      <c r="A21" s="591">
        <v>20</v>
      </c>
      <c r="B21" s="231">
        <v>0</v>
      </c>
      <c r="C21" s="232">
        <v>4</v>
      </c>
      <c r="D21" s="233">
        <v>1</v>
      </c>
      <c r="E21" s="329">
        <v>0</v>
      </c>
    </row>
    <row r="22" spans="1:5" x14ac:dyDescent="0.25">
      <c r="A22" s="592">
        <v>21</v>
      </c>
      <c r="B22" s="235">
        <v>2</v>
      </c>
      <c r="C22" s="236">
        <v>7</v>
      </c>
      <c r="D22" s="237">
        <v>0</v>
      </c>
      <c r="E22" s="327">
        <v>0</v>
      </c>
    </row>
    <row r="23" spans="1:5" x14ac:dyDescent="0.25">
      <c r="A23" s="591">
        <v>22</v>
      </c>
      <c r="B23" s="231">
        <v>1</v>
      </c>
      <c r="C23" s="232">
        <v>9</v>
      </c>
      <c r="D23" s="233">
        <v>0</v>
      </c>
      <c r="E23" s="329">
        <v>0</v>
      </c>
    </row>
    <row r="24" spans="1:5" x14ac:dyDescent="0.25">
      <c r="A24" s="592">
        <v>23</v>
      </c>
      <c r="B24" s="235">
        <v>1</v>
      </c>
      <c r="C24" s="236">
        <v>8</v>
      </c>
      <c r="D24" s="237">
        <v>0</v>
      </c>
      <c r="E24" s="327">
        <v>0</v>
      </c>
    </row>
    <row r="25" spans="1:5" x14ac:dyDescent="0.25">
      <c r="A25" s="591">
        <v>24</v>
      </c>
      <c r="B25" s="231">
        <v>5</v>
      </c>
      <c r="C25" s="232">
        <v>15</v>
      </c>
      <c r="D25" s="233">
        <v>0</v>
      </c>
      <c r="E25" s="329">
        <v>0</v>
      </c>
    </row>
    <row r="26" spans="1:5" x14ac:dyDescent="0.25">
      <c r="A26" s="592">
        <v>25</v>
      </c>
      <c r="B26" s="235">
        <v>3</v>
      </c>
      <c r="C26" s="236">
        <v>31</v>
      </c>
      <c r="D26" s="237">
        <v>0</v>
      </c>
      <c r="E26" s="327">
        <v>0</v>
      </c>
    </row>
    <row r="27" spans="1:5" x14ac:dyDescent="0.25">
      <c r="A27" s="591">
        <v>26</v>
      </c>
      <c r="B27" s="231">
        <v>8</v>
      </c>
      <c r="C27" s="232">
        <v>38</v>
      </c>
      <c r="D27" s="233">
        <v>0</v>
      </c>
      <c r="E27" s="329">
        <v>0</v>
      </c>
    </row>
    <row r="28" spans="1:5" x14ac:dyDescent="0.25">
      <c r="A28" s="592">
        <v>27</v>
      </c>
      <c r="B28" s="235">
        <v>17</v>
      </c>
      <c r="C28" s="236">
        <v>49</v>
      </c>
      <c r="D28" s="237">
        <v>0</v>
      </c>
      <c r="E28" s="327">
        <v>0</v>
      </c>
    </row>
    <row r="29" spans="1:5" x14ac:dyDescent="0.25">
      <c r="A29" s="591">
        <v>28</v>
      </c>
      <c r="B29" s="231">
        <v>17</v>
      </c>
      <c r="C29" s="232">
        <v>50</v>
      </c>
      <c r="D29" s="233">
        <v>1</v>
      </c>
      <c r="E29" s="329">
        <v>0</v>
      </c>
    </row>
    <row r="30" spans="1:5" x14ac:dyDescent="0.25">
      <c r="A30" s="592">
        <v>29</v>
      </c>
      <c r="B30" s="235">
        <v>26</v>
      </c>
      <c r="C30" s="236">
        <v>60</v>
      </c>
      <c r="D30" s="237">
        <v>0</v>
      </c>
      <c r="E30" s="327">
        <v>0</v>
      </c>
    </row>
    <row r="31" spans="1:5" x14ac:dyDescent="0.25">
      <c r="A31" s="591">
        <v>30</v>
      </c>
      <c r="B31" s="231">
        <v>41</v>
      </c>
      <c r="C31" s="232">
        <v>85</v>
      </c>
      <c r="D31" s="233">
        <v>0</v>
      </c>
      <c r="E31" s="329">
        <v>0</v>
      </c>
    </row>
    <row r="32" spans="1:5" x14ac:dyDescent="0.25">
      <c r="A32" s="592">
        <v>31</v>
      </c>
      <c r="B32" s="235">
        <v>41</v>
      </c>
      <c r="C32" s="236">
        <v>96</v>
      </c>
      <c r="D32" s="237">
        <v>0</v>
      </c>
      <c r="E32" s="327">
        <v>0</v>
      </c>
    </row>
    <row r="33" spans="1:256" x14ac:dyDescent="0.25">
      <c r="A33" s="591">
        <v>32</v>
      </c>
      <c r="B33" s="231">
        <v>58</v>
      </c>
      <c r="C33" s="232">
        <v>103</v>
      </c>
      <c r="D33" s="233">
        <v>1</v>
      </c>
      <c r="E33" s="329">
        <v>0</v>
      </c>
    </row>
    <row r="34" spans="1:256" x14ac:dyDescent="0.25">
      <c r="A34" s="592">
        <v>33</v>
      </c>
      <c r="B34" s="235">
        <v>74</v>
      </c>
      <c r="C34" s="236">
        <v>114</v>
      </c>
      <c r="D34" s="237">
        <v>0</v>
      </c>
      <c r="E34" s="327">
        <v>3</v>
      </c>
    </row>
    <row r="35" spans="1:256" x14ac:dyDescent="0.25">
      <c r="A35" s="591">
        <v>34</v>
      </c>
      <c r="B35" s="231">
        <v>87</v>
      </c>
      <c r="C35" s="232">
        <v>126</v>
      </c>
      <c r="D35" s="233">
        <v>0</v>
      </c>
      <c r="E35" s="329">
        <v>0</v>
      </c>
    </row>
    <row r="36" spans="1:256" x14ac:dyDescent="0.25">
      <c r="A36" s="592">
        <v>35</v>
      </c>
      <c r="B36" s="235">
        <v>97</v>
      </c>
      <c r="C36" s="236">
        <v>116</v>
      </c>
      <c r="D36" s="237">
        <v>0</v>
      </c>
      <c r="E36" s="327">
        <v>0</v>
      </c>
    </row>
    <row r="37" spans="1:256" x14ac:dyDescent="0.25">
      <c r="A37" s="591">
        <v>36</v>
      </c>
      <c r="B37" s="231">
        <v>108</v>
      </c>
      <c r="C37" s="232">
        <v>137</v>
      </c>
      <c r="D37" s="233">
        <v>1</v>
      </c>
      <c r="E37" s="329">
        <v>0</v>
      </c>
    </row>
    <row r="38" spans="1:256" x14ac:dyDescent="0.25">
      <c r="A38" s="592">
        <v>37</v>
      </c>
      <c r="B38" s="235">
        <v>132</v>
      </c>
      <c r="C38" s="236">
        <v>169</v>
      </c>
      <c r="D38" s="237">
        <v>1</v>
      </c>
      <c r="E38" s="327">
        <v>0</v>
      </c>
    </row>
    <row r="39" spans="1:256" x14ac:dyDescent="0.25">
      <c r="A39" s="591">
        <v>38</v>
      </c>
      <c r="B39" s="231">
        <v>151</v>
      </c>
      <c r="C39" s="232">
        <v>181</v>
      </c>
      <c r="D39" s="233">
        <v>1</v>
      </c>
      <c r="E39" s="329">
        <v>1</v>
      </c>
    </row>
    <row r="40" spans="1:256" x14ac:dyDescent="0.25">
      <c r="A40" s="592">
        <v>39</v>
      </c>
      <c r="B40" s="235">
        <v>176</v>
      </c>
      <c r="C40" s="236">
        <v>149</v>
      </c>
      <c r="D40" s="237">
        <v>3</v>
      </c>
      <c r="E40" s="327">
        <v>4</v>
      </c>
    </row>
    <row r="41" spans="1:256" x14ac:dyDescent="0.25">
      <c r="A41" s="591">
        <v>40</v>
      </c>
      <c r="B41" s="231">
        <v>198</v>
      </c>
      <c r="C41" s="232">
        <v>142</v>
      </c>
      <c r="D41" s="233">
        <v>0</v>
      </c>
      <c r="E41" s="329">
        <v>0</v>
      </c>
    </row>
    <row r="42" spans="1:256" x14ac:dyDescent="0.25">
      <c r="A42" s="592">
        <v>41</v>
      </c>
      <c r="B42" s="235">
        <v>195</v>
      </c>
      <c r="C42" s="236">
        <v>121</v>
      </c>
      <c r="D42" s="237">
        <v>2</v>
      </c>
      <c r="E42" s="327">
        <v>1</v>
      </c>
    </row>
    <row r="43" spans="1:256" ht="11.15" customHeight="1" x14ac:dyDescent="0.25">
      <c r="A43" s="591">
        <v>42</v>
      </c>
      <c r="B43" s="231">
        <v>175</v>
      </c>
      <c r="C43" s="232">
        <v>125</v>
      </c>
      <c r="D43" s="233">
        <v>3</v>
      </c>
      <c r="E43" s="329">
        <v>2</v>
      </c>
    </row>
    <row r="44" spans="1:256" x14ac:dyDescent="0.25">
      <c r="A44" s="592">
        <v>43</v>
      </c>
      <c r="B44" s="235">
        <v>182</v>
      </c>
      <c r="C44" s="236">
        <v>139</v>
      </c>
      <c r="D44" s="237">
        <v>3</v>
      </c>
      <c r="E44" s="327">
        <v>1</v>
      </c>
      <c r="F44" s="26"/>
      <c r="G44" s="26"/>
    </row>
    <row r="45" spans="1:256" x14ac:dyDescent="0.25">
      <c r="A45" s="591">
        <v>44</v>
      </c>
      <c r="B45" s="231">
        <v>214</v>
      </c>
      <c r="C45" s="232">
        <v>130</v>
      </c>
      <c r="D45" s="233">
        <v>1</v>
      </c>
      <c r="E45" s="329">
        <v>1</v>
      </c>
      <c r="F45" s="88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25">
      <c r="A46" s="592">
        <v>45</v>
      </c>
      <c r="B46" s="235">
        <v>177</v>
      </c>
      <c r="C46" s="236">
        <v>150</v>
      </c>
      <c r="D46" s="237">
        <v>1</v>
      </c>
      <c r="E46" s="327">
        <v>0</v>
      </c>
    </row>
    <row r="47" spans="1:256" x14ac:dyDescent="0.25">
      <c r="A47" s="591">
        <v>46</v>
      </c>
      <c r="B47" s="231">
        <v>191</v>
      </c>
      <c r="C47" s="232">
        <v>119</v>
      </c>
      <c r="D47" s="233">
        <v>1</v>
      </c>
      <c r="E47" s="329">
        <v>0</v>
      </c>
      <c r="F47" s="88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25">
      <c r="A48" s="592">
        <v>47</v>
      </c>
      <c r="B48" s="235">
        <v>155</v>
      </c>
      <c r="C48" s="236">
        <v>129</v>
      </c>
      <c r="D48" s="237">
        <v>4</v>
      </c>
      <c r="E48" s="327">
        <v>1</v>
      </c>
    </row>
    <row r="49" spans="1:5" x14ac:dyDescent="0.25">
      <c r="A49" s="591">
        <v>48</v>
      </c>
      <c r="B49" s="231">
        <v>147</v>
      </c>
      <c r="C49" s="232">
        <v>106</v>
      </c>
      <c r="D49" s="233">
        <v>2</v>
      </c>
      <c r="E49" s="329">
        <v>0</v>
      </c>
    </row>
    <row r="50" spans="1:5" x14ac:dyDescent="0.25">
      <c r="A50" s="592">
        <v>49</v>
      </c>
      <c r="B50" s="235">
        <v>131</v>
      </c>
      <c r="C50" s="236">
        <v>107</v>
      </c>
      <c r="D50" s="237">
        <v>2</v>
      </c>
      <c r="E50" s="327">
        <v>1</v>
      </c>
    </row>
    <row r="51" spans="1:5" x14ac:dyDescent="0.25">
      <c r="A51" s="591">
        <v>50</v>
      </c>
      <c r="B51" s="231">
        <v>123</v>
      </c>
      <c r="C51" s="232">
        <v>81</v>
      </c>
      <c r="D51" s="233">
        <v>2</v>
      </c>
      <c r="E51" s="329">
        <v>1</v>
      </c>
    </row>
    <row r="52" spans="1:5" x14ac:dyDescent="0.25">
      <c r="A52" s="592">
        <v>51</v>
      </c>
      <c r="B52" s="235">
        <v>116</v>
      </c>
      <c r="C52" s="236">
        <v>64</v>
      </c>
      <c r="D52" s="237">
        <v>2</v>
      </c>
      <c r="E52" s="327">
        <v>0</v>
      </c>
    </row>
    <row r="53" spans="1:5" x14ac:dyDescent="0.25">
      <c r="A53" s="591">
        <v>52</v>
      </c>
      <c r="B53" s="231">
        <v>103</v>
      </c>
      <c r="C53" s="232">
        <v>50</v>
      </c>
      <c r="D53" s="233">
        <v>0</v>
      </c>
      <c r="E53" s="329">
        <v>0</v>
      </c>
    </row>
    <row r="54" spans="1:5" x14ac:dyDescent="0.25">
      <c r="A54" s="592">
        <v>53</v>
      </c>
      <c r="B54" s="235">
        <v>86</v>
      </c>
      <c r="C54" s="236">
        <v>41</v>
      </c>
      <c r="D54" s="237">
        <v>2</v>
      </c>
      <c r="E54" s="327">
        <v>0</v>
      </c>
    </row>
    <row r="55" spans="1:5" x14ac:dyDescent="0.25">
      <c r="A55" s="591">
        <v>54</v>
      </c>
      <c r="B55" s="231">
        <v>72</v>
      </c>
      <c r="C55" s="232">
        <v>51</v>
      </c>
      <c r="D55" s="233">
        <v>0</v>
      </c>
      <c r="E55" s="329">
        <v>1</v>
      </c>
    </row>
    <row r="56" spans="1:5" x14ac:dyDescent="0.25">
      <c r="A56" s="592">
        <v>55</v>
      </c>
      <c r="B56" s="235">
        <v>62</v>
      </c>
      <c r="C56" s="236">
        <v>51</v>
      </c>
      <c r="D56" s="237">
        <v>2</v>
      </c>
      <c r="E56" s="327">
        <v>0</v>
      </c>
    </row>
    <row r="57" spans="1:5" x14ac:dyDescent="0.25">
      <c r="A57" s="591">
        <v>56</v>
      </c>
      <c r="B57" s="231">
        <v>64</v>
      </c>
      <c r="C57" s="232">
        <v>41</v>
      </c>
      <c r="D57" s="233">
        <v>2</v>
      </c>
      <c r="E57" s="329">
        <v>0</v>
      </c>
    </row>
    <row r="58" spans="1:5" x14ac:dyDescent="0.25">
      <c r="A58" s="592">
        <v>57</v>
      </c>
      <c r="B58" s="235">
        <v>44</v>
      </c>
      <c r="C58" s="236">
        <v>25</v>
      </c>
      <c r="D58" s="237">
        <v>1</v>
      </c>
      <c r="E58" s="327">
        <v>0</v>
      </c>
    </row>
    <row r="59" spans="1:5" x14ac:dyDescent="0.25">
      <c r="A59" s="591">
        <v>58</v>
      </c>
      <c r="B59" s="231">
        <v>51</v>
      </c>
      <c r="C59" s="232">
        <v>22</v>
      </c>
      <c r="D59" s="233">
        <v>4</v>
      </c>
      <c r="E59" s="329">
        <v>1</v>
      </c>
    </row>
    <row r="60" spans="1:5" x14ac:dyDescent="0.25">
      <c r="A60" s="592">
        <v>59</v>
      </c>
      <c r="B60" s="235">
        <v>29</v>
      </c>
      <c r="C60" s="236">
        <v>28</v>
      </c>
      <c r="D60" s="237">
        <v>0</v>
      </c>
      <c r="E60" s="327">
        <v>0</v>
      </c>
    </row>
    <row r="61" spans="1:5" x14ac:dyDescent="0.25">
      <c r="A61" s="591">
        <v>60</v>
      </c>
      <c r="B61" s="231">
        <v>33</v>
      </c>
      <c r="C61" s="232">
        <v>16</v>
      </c>
      <c r="D61" s="233">
        <v>1</v>
      </c>
      <c r="E61" s="329">
        <v>0</v>
      </c>
    </row>
    <row r="62" spans="1:5" x14ac:dyDescent="0.25">
      <c r="A62" s="592">
        <v>61</v>
      </c>
      <c r="B62" s="235">
        <v>20</v>
      </c>
      <c r="C62" s="236">
        <v>16</v>
      </c>
      <c r="D62" s="237">
        <v>0</v>
      </c>
      <c r="E62" s="327">
        <v>0</v>
      </c>
    </row>
    <row r="63" spans="1:5" x14ac:dyDescent="0.25">
      <c r="A63" s="591">
        <v>62</v>
      </c>
      <c r="B63" s="231">
        <v>16</v>
      </c>
      <c r="C63" s="232">
        <v>9</v>
      </c>
      <c r="D63" s="233">
        <v>0</v>
      </c>
      <c r="E63" s="329">
        <v>1</v>
      </c>
    </row>
    <row r="64" spans="1:5" x14ac:dyDescent="0.25">
      <c r="A64" s="592">
        <v>63</v>
      </c>
      <c r="B64" s="235">
        <v>22</v>
      </c>
      <c r="C64" s="236">
        <v>9</v>
      </c>
      <c r="D64" s="237">
        <v>0</v>
      </c>
      <c r="E64" s="327">
        <v>0</v>
      </c>
    </row>
    <row r="65" spans="1:5" x14ac:dyDescent="0.25">
      <c r="A65" s="591">
        <v>64</v>
      </c>
      <c r="B65" s="231">
        <v>15</v>
      </c>
      <c r="C65" s="232">
        <v>8</v>
      </c>
      <c r="D65" s="233">
        <v>2</v>
      </c>
      <c r="E65" s="329">
        <v>0</v>
      </c>
    </row>
    <row r="66" spans="1:5" x14ac:dyDescent="0.25">
      <c r="A66" s="592">
        <v>65</v>
      </c>
      <c r="B66" s="235">
        <v>3</v>
      </c>
      <c r="C66" s="236">
        <v>5</v>
      </c>
      <c r="D66" s="237">
        <v>0</v>
      </c>
      <c r="E66" s="327">
        <v>0</v>
      </c>
    </row>
    <row r="67" spans="1:5" x14ac:dyDescent="0.25">
      <c r="A67" s="591" t="s">
        <v>270</v>
      </c>
      <c r="B67" s="231">
        <v>4</v>
      </c>
      <c r="C67" s="240">
        <v>1</v>
      </c>
      <c r="D67" s="231">
        <v>2</v>
      </c>
      <c r="E67" s="330">
        <v>2</v>
      </c>
    </row>
    <row r="68" spans="1:5" ht="13" thickBot="1" x14ac:dyDescent="0.3">
      <c r="A68" s="593" t="s">
        <v>75</v>
      </c>
      <c r="B68" s="594">
        <f>SUM(B16:B67)</f>
        <v>3673</v>
      </c>
      <c r="C68" s="595">
        <f t="shared" ref="C68:E68" si="0">SUM(C16:C67)</f>
        <v>3345</v>
      </c>
      <c r="D68" s="596">
        <f t="shared" si="0"/>
        <v>49</v>
      </c>
      <c r="E68" s="597">
        <f t="shared" si="0"/>
        <v>24</v>
      </c>
    </row>
    <row r="69" spans="1:5" x14ac:dyDescent="0.25">
      <c r="A69" s="25" t="s">
        <v>315</v>
      </c>
    </row>
    <row r="70" spans="1:5" x14ac:dyDescent="0.25">
      <c r="A70" s="81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3" firstPageNumber="37" orientation="portrait" useFirstPageNumber="1" r:id="rId1"/>
  <headerFooter>
    <oddFooter>&amp;R&amp;P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syncVertical="1" syncRef="A1" transitionEvaluation="1" codeName="Hoja28">
    <pageSetUpPr fitToPage="1"/>
  </sheetPr>
  <dimension ref="A1:IV80"/>
  <sheetViews>
    <sheetView showGridLines="0" view="pageBreakPreview" zoomScaleNormal="100" zoomScaleSheetLayoutView="100" workbookViewId="0"/>
  </sheetViews>
  <sheetFormatPr baseColWidth="10" defaultColWidth="9.7265625" defaultRowHeight="12.5" x14ac:dyDescent="0.25"/>
  <cols>
    <col min="1" max="1" width="18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722" t="s">
        <v>77</v>
      </c>
      <c r="B3" s="722"/>
      <c r="C3" s="722"/>
      <c r="D3" s="722"/>
      <c r="E3" s="722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722" t="s">
        <v>78</v>
      </c>
      <c r="B4" s="722"/>
      <c r="C4" s="722"/>
      <c r="D4" s="722"/>
      <c r="E4" s="722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724" t="str">
        <f>'1 Total'!A4:N4</f>
        <v>DICIEMBRE DE 2020</v>
      </c>
      <c r="B6" s="724"/>
      <c r="C6" s="724"/>
      <c r="D6" s="724"/>
      <c r="E6" s="724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725"/>
      <c r="B7" s="725"/>
      <c r="C7" s="725"/>
      <c r="D7" s="725"/>
      <c r="E7" s="725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755" t="s">
        <v>58</v>
      </c>
      <c r="B8" s="755"/>
      <c r="C8" s="755"/>
      <c r="D8" s="755"/>
      <c r="E8" s="755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ht="6" customHeight="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755" t="s">
        <v>79</v>
      </c>
      <c r="B10" s="755"/>
      <c r="C10" s="755"/>
      <c r="D10" s="755"/>
      <c r="E10" s="755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ht="4.5" customHeight="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/>
      <c r="B12" s="79"/>
      <c r="C12" s="79" t="s">
        <v>8</v>
      </c>
      <c r="D12" s="79"/>
      <c r="E12" s="79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80"/>
      <c r="C13" s="80"/>
      <c r="D13" s="81"/>
      <c r="E13" s="82"/>
      <c r="F13" s="82"/>
      <c r="G13" s="82"/>
      <c r="H13" s="83"/>
      <c r="I13" s="84"/>
      <c r="J13" s="84"/>
    </row>
    <row r="14" spans="1:21" ht="12.75" customHeight="1" x14ac:dyDescent="0.25">
      <c r="A14" s="465" t="s">
        <v>80</v>
      </c>
      <c r="B14" s="751" t="s">
        <v>313</v>
      </c>
      <c r="C14" s="751"/>
      <c r="D14" s="752" t="s">
        <v>81</v>
      </c>
      <c r="E14" s="753"/>
      <c r="F14" s="86"/>
      <c r="G14" s="754"/>
      <c r="H14" s="754"/>
      <c r="I14" s="754"/>
      <c r="J14" s="754"/>
    </row>
    <row r="15" spans="1:21" ht="13" thickBot="1" x14ac:dyDescent="0.3">
      <c r="A15" s="466" t="s">
        <v>42</v>
      </c>
      <c r="B15" s="415" t="s">
        <v>71</v>
      </c>
      <c r="C15" s="416" t="s">
        <v>72</v>
      </c>
      <c r="D15" s="434" t="s">
        <v>71</v>
      </c>
      <c r="E15" s="435" t="s">
        <v>72</v>
      </c>
      <c r="F15" s="86"/>
      <c r="G15" s="88"/>
      <c r="H15" s="88"/>
      <c r="I15" s="88"/>
      <c r="J15" s="88"/>
    </row>
    <row r="16" spans="1:21" x14ac:dyDescent="0.25">
      <c r="A16" s="131" t="s">
        <v>82</v>
      </c>
      <c r="B16" s="132">
        <f>'4VG EPP.3'!B16+'4VG EPP.6'!B16</f>
        <v>166</v>
      </c>
      <c r="C16" s="133">
        <f>'4VG EPP.3'!C16+'4VG EPP.6'!C16</f>
        <v>36</v>
      </c>
      <c r="D16" s="134">
        <f>'4VG EPP.3'!D16+'4VG EPP.6'!D16</f>
        <v>0</v>
      </c>
      <c r="E16" s="135">
        <f>'4VG EPP.3'!E16+'4VG EPP.6'!E16</f>
        <v>0</v>
      </c>
      <c r="F16" s="24"/>
      <c r="G16" s="88"/>
      <c r="H16" s="88"/>
      <c r="I16" s="88"/>
      <c r="J16" s="88"/>
    </row>
    <row r="17" spans="1:5" x14ac:dyDescent="0.25">
      <c r="A17" s="136" t="s">
        <v>83</v>
      </c>
      <c r="B17" s="137">
        <f>'4VG EPP.3'!B17+'4VG EPP.6'!B17</f>
        <v>108</v>
      </c>
      <c r="C17" s="138">
        <f>'4VG EPP.3'!C17+'4VG EPP.6'!C17</f>
        <v>31</v>
      </c>
      <c r="D17" s="139">
        <f>'4VG EPP.3'!D17+'4VG EPP.6'!D17</f>
        <v>0</v>
      </c>
      <c r="E17" s="140">
        <f>'4VG EPP.3'!E17+'4VG EPP.6'!E17</f>
        <v>0</v>
      </c>
    </row>
    <row r="18" spans="1:5" x14ac:dyDescent="0.25">
      <c r="A18" s="131" t="s">
        <v>84</v>
      </c>
      <c r="B18" s="132">
        <f>'4VG EPP.3'!B18+'4VG EPP.6'!B18</f>
        <v>364</v>
      </c>
      <c r="C18" s="133">
        <f>'4VG EPP.3'!C18+'4VG EPP.6'!C18</f>
        <v>157</v>
      </c>
      <c r="D18" s="134">
        <f>'4VG EPP.3'!D18+'4VG EPP.6'!D18</f>
        <v>0</v>
      </c>
      <c r="E18" s="135">
        <f>'4VG EPP.3'!E18+'4VG EPP.6'!E18</f>
        <v>0</v>
      </c>
    </row>
    <row r="19" spans="1:5" x14ac:dyDescent="0.25">
      <c r="A19" s="136" t="s">
        <v>85</v>
      </c>
      <c r="B19" s="137">
        <f>'4VG EPP.3'!B19+'4VG EPP.6'!B19</f>
        <v>1147</v>
      </c>
      <c r="C19" s="138">
        <f>'4VG EPP.3'!C19+'4VG EPP.6'!C19</f>
        <v>709</v>
      </c>
      <c r="D19" s="139">
        <f>'4VG EPP.3'!D19+'4VG EPP.6'!D19</f>
        <v>0</v>
      </c>
      <c r="E19" s="140">
        <f>'4VG EPP.3'!E19+'4VG EPP.6'!E19</f>
        <v>0</v>
      </c>
    </row>
    <row r="20" spans="1:5" x14ac:dyDescent="0.25">
      <c r="A20" s="131" t="s">
        <v>86</v>
      </c>
      <c r="B20" s="132">
        <f>'4VG EPP.3'!B20+'4VG EPP.6'!B20</f>
        <v>6735</v>
      </c>
      <c r="C20" s="133">
        <f>'4VG EPP.3'!C20+'4VG EPP.6'!C20</f>
        <v>3748</v>
      </c>
      <c r="D20" s="134">
        <f>'4VG EPP.3'!D20+'4VG EPP.6'!D20</f>
        <v>0</v>
      </c>
      <c r="E20" s="135">
        <f>'4VG EPP.3'!E20+'4VG EPP.6'!E20</f>
        <v>0</v>
      </c>
    </row>
    <row r="21" spans="1:5" x14ac:dyDescent="0.25">
      <c r="A21" s="136" t="s">
        <v>87</v>
      </c>
      <c r="B21" s="137">
        <f>'4VG EPP.3'!B21+'4VG EPP.6'!B21</f>
        <v>11141</v>
      </c>
      <c r="C21" s="138">
        <f>'4VG EPP.3'!C21+'4VG EPP.6'!C21</f>
        <v>6316</v>
      </c>
      <c r="D21" s="139">
        <f>'4VG EPP.3'!D21+'4VG EPP.6'!D21</f>
        <v>1</v>
      </c>
      <c r="E21" s="140">
        <f>'4VG EPP.3'!E21+'4VG EPP.6'!E21</f>
        <v>0</v>
      </c>
    </row>
    <row r="22" spans="1:5" x14ac:dyDescent="0.25">
      <c r="A22" s="131" t="s">
        <v>88</v>
      </c>
      <c r="B22" s="132">
        <f>'4VG EPP.3'!B22+'4VG EPP.6'!B22</f>
        <v>13730</v>
      </c>
      <c r="C22" s="133">
        <f>'4VG EPP.3'!C22+'4VG EPP.6'!C22</f>
        <v>7485</v>
      </c>
      <c r="D22" s="134">
        <f>'4VG EPP.3'!D22+'4VG EPP.6'!D22</f>
        <v>0</v>
      </c>
      <c r="E22" s="135">
        <f>'4VG EPP.3'!E22+'4VG EPP.6'!E22</f>
        <v>0</v>
      </c>
    </row>
    <row r="23" spans="1:5" x14ac:dyDescent="0.25">
      <c r="A23" s="136" t="s">
        <v>89</v>
      </c>
      <c r="B23" s="137">
        <f>'4VG EPP.3'!B23+'4VG EPP.6'!B23</f>
        <v>16527</v>
      </c>
      <c r="C23" s="138">
        <f>'4VG EPP.3'!C23+'4VG EPP.6'!C23</f>
        <v>9364</v>
      </c>
      <c r="D23" s="139">
        <f>'4VG EPP.3'!D23+'4VG EPP.6'!D23</f>
        <v>0</v>
      </c>
      <c r="E23" s="140">
        <f>'4VG EPP.3'!E23+'4VG EPP.6'!E23</f>
        <v>0</v>
      </c>
    </row>
    <row r="24" spans="1:5" x14ac:dyDescent="0.25">
      <c r="A24" s="131" t="s">
        <v>90</v>
      </c>
      <c r="B24" s="132">
        <f>'4VG EPP.3'!B24+'4VG EPP.6'!B24</f>
        <v>19527</v>
      </c>
      <c r="C24" s="133">
        <f>'4VG EPP.3'!C24+'4VG EPP.6'!C24</f>
        <v>11550</v>
      </c>
      <c r="D24" s="134">
        <f>'4VG EPP.3'!D24+'4VG EPP.6'!D24</f>
        <v>0</v>
      </c>
      <c r="E24" s="135">
        <f>'4VG EPP.3'!E24+'4VG EPP.6'!E24</f>
        <v>0</v>
      </c>
    </row>
    <row r="25" spans="1:5" x14ac:dyDescent="0.25">
      <c r="A25" s="136" t="s">
        <v>91</v>
      </c>
      <c r="B25" s="137">
        <f>'4VG EPP.3'!B25+'4VG EPP.6'!B25</f>
        <v>23915</v>
      </c>
      <c r="C25" s="138">
        <f>'4VG EPP.3'!C25+'4VG EPP.6'!C25</f>
        <v>14739</v>
      </c>
      <c r="D25" s="139">
        <f>'4VG EPP.3'!D25+'4VG EPP.6'!D25</f>
        <v>0</v>
      </c>
      <c r="E25" s="140">
        <f>'4VG EPP.3'!E25+'4VG EPP.6'!E25</f>
        <v>0</v>
      </c>
    </row>
    <row r="26" spans="1:5" x14ac:dyDescent="0.25">
      <c r="A26" s="131" t="s">
        <v>92</v>
      </c>
      <c r="B26" s="132">
        <f>'4VG EPP.3'!B26+'4VG EPP.6'!B26</f>
        <v>28338</v>
      </c>
      <c r="C26" s="133">
        <f>'4VG EPP.3'!C26+'4VG EPP.6'!C26</f>
        <v>17466</v>
      </c>
      <c r="D26" s="134">
        <f>'4VG EPP.3'!D26+'4VG EPP.6'!D26</f>
        <v>0</v>
      </c>
      <c r="E26" s="135">
        <f>'4VG EPP.3'!E26+'4VG EPP.6'!E26</f>
        <v>0</v>
      </c>
    </row>
    <row r="27" spans="1:5" x14ac:dyDescent="0.25">
      <c r="A27" s="136" t="s">
        <v>93</v>
      </c>
      <c r="B27" s="137">
        <f>'4VG EPP.3'!B27+'4VG EPP.6'!B27</f>
        <v>31709</v>
      </c>
      <c r="C27" s="138">
        <f>'4VG EPP.3'!C27+'4VG EPP.6'!C27</f>
        <v>19123</v>
      </c>
      <c r="D27" s="139">
        <f>'4VG EPP.3'!D27+'4VG EPP.6'!D27</f>
        <v>1</v>
      </c>
      <c r="E27" s="140">
        <f>'4VG EPP.3'!E27+'4VG EPP.6'!E27</f>
        <v>1</v>
      </c>
    </row>
    <row r="28" spans="1:5" x14ac:dyDescent="0.25">
      <c r="A28" s="131" t="s">
        <v>94</v>
      </c>
      <c r="B28" s="132">
        <f>'4VG EPP.3'!B28+'4VG EPP.6'!B28</f>
        <v>33413</v>
      </c>
      <c r="C28" s="133">
        <f>'4VG EPP.3'!C28+'4VG EPP.6'!C28</f>
        <v>20340</v>
      </c>
      <c r="D28" s="134">
        <f>'4VG EPP.3'!D28+'4VG EPP.6'!D28</f>
        <v>5</v>
      </c>
      <c r="E28" s="135">
        <f>'4VG EPP.3'!E28+'4VG EPP.6'!E28</f>
        <v>0</v>
      </c>
    </row>
    <row r="29" spans="1:5" x14ac:dyDescent="0.25">
      <c r="A29" s="136" t="s">
        <v>95</v>
      </c>
      <c r="B29" s="137">
        <f>'4VG EPP.3'!B29+'4VG EPP.6'!B29</f>
        <v>35570</v>
      </c>
      <c r="C29" s="138">
        <f>'4VG EPP.3'!C29+'4VG EPP.6'!C29</f>
        <v>20984</v>
      </c>
      <c r="D29" s="139">
        <f>'4VG EPP.3'!D29+'4VG EPP.6'!D29</f>
        <v>0</v>
      </c>
      <c r="E29" s="140">
        <f>'4VG EPP.3'!E29+'4VG EPP.6'!E29</f>
        <v>2</v>
      </c>
    </row>
    <row r="30" spans="1:5" x14ac:dyDescent="0.25">
      <c r="A30" s="131" t="s">
        <v>96</v>
      </c>
      <c r="B30" s="132">
        <f>'4VG EPP.3'!B30+'4VG EPP.6'!B30</f>
        <v>35172</v>
      </c>
      <c r="C30" s="133">
        <f>'4VG EPP.3'!C30+'4VG EPP.6'!C30</f>
        <v>20701</v>
      </c>
      <c r="D30" s="134">
        <f>'4VG EPP.3'!D30+'4VG EPP.6'!D30</f>
        <v>1</v>
      </c>
      <c r="E30" s="135">
        <f>'4VG EPP.3'!E30+'4VG EPP.6'!E30</f>
        <v>0</v>
      </c>
    </row>
    <row r="31" spans="1:5" x14ac:dyDescent="0.25">
      <c r="A31" s="136" t="s">
        <v>97</v>
      </c>
      <c r="B31" s="137">
        <f>'4VG EPP.3'!B31+'4VG EPP.6'!B31</f>
        <v>35398</v>
      </c>
      <c r="C31" s="138">
        <f>'4VG EPP.3'!C31+'4VG EPP.6'!C31</f>
        <v>21042</v>
      </c>
      <c r="D31" s="139">
        <f>'4VG EPP.3'!D31+'4VG EPP.6'!D31</f>
        <v>0</v>
      </c>
      <c r="E31" s="140">
        <f>'4VG EPP.3'!E31+'4VG EPP.6'!E31</f>
        <v>2</v>
      </c>
    </row>
    <row r="32" spans="1:5" x14ac:dyDescent="0.25">
      <c r="A32" s="131" t="s">
        <v>98</v>
      </c>
      <c r="B32" s="132">
        <f>'4VG EPP.3'!B32+'4VG EPP.6'!B32</f>
        <v>34560</v>
      </c>
      <c r="C32" s="133">
        <f>'4VG EPP.3'!C32+'4VG EPP.6'!C32</f>
        <v>20514</v>
      </c>
      <c r="D32" s="134">
        <f>'4VG EPP.3'!D32+'4VG EPP.6'!D32</f>
        <v>3</v>
      </c>
      <c r="E32" s="135">
        <f>'4VG EPP.3'!E32+'4VG EPP.6'!E32</f>
        <v>2</v>
      </c>
    </row>
    <row r="33" spans="1:256" x14ac:dyDescent="0.25">
      <c r="A33" s="136" t="s">
        <v>99</v>
      </c>
      <c r="B33" s="137">
        <f>'4VG EPP.3'!B33+'4VG EPP.6'!B33</f>
        <v>34028</v>
      </c>
      <c r="C33" s="138">
        <f>'4VG EPP.3'!C33+'4VG EPP.6'!C33</f>
        <v>20123</v>
      </c>
      <c r="D33" s="139">
        <f>'4VG EPP.3'!D33+'4VG EPP.6'!D33</f>
        <v>1</v>
      </c>
      <c r="E33" s="140">
        <f>'4VG EPP.3'!E33+'4VG EPP.6'!E33</f>
        <v>3</v>
      </c>
    </row>
    <row r="34" spans="1:256" x14ac:dyDescent="0.25">
      <c r="A34" s="131" t="s">
        <v>100</v>
      </c>
      <c r="B34" s="132">
        <f>'4VG EPP.3'!B34+'4VG EPP.6'!B34</f>
        <v>32507</v>
      </c>
      <c r="C34" s="133">
        <f>'4VG EPP.3'!C34+'4VG EPP.6'!C34</f>
        <v>19218</v>
      </c>
      <c r="D34" s="134">
        <f>'4VG EPP.3'!D34+'4VG EPP.6'!D34</f>
        <v>2</v>
      </c>
      <c r="E34" s="135">
        <f>'4VG EPP.3'!E34+'4VG EPP.6'!E34</f>
        <v>2</v>
      </c>
    </row>
    <row r="35" spans="1:256" x14ac:dyDescent="0.25">
      <c r="A35" s="136" t="s">
        <v>101</v>
      </c>
      <c r="B35" s="137">
        <f>'4VG EPP.3'!B35+'4VG EPP.6'!B35</f>
        <v>32240</v>
      </c>
      <c r="C35" s="138">
        <f>'4VG EPP.3'!C35+'4VG EPP.6'!C35</f>
        <v>19194</v>
      </c>
      <c r="D35" s="139">
        <f>'4VG EPP.3'!D35+'4VG EPP.6'!D35</f>
        <v>0</v>
      </c>
      <c r="E35" s="140">
        <f>'4VG EPP.3'!E35+'4VG EPP.6'!E35</f>
        <v>0</v>
      </c>
    </row>
    <row r="36" spans="1:256" x14ac:dyDescent="0.25">
      <c r="A36" s="131" t="s">
        <v>102</v>
      </c>
      <c r="B36" s="132">
        <f>'4VG EPP.3'!B36+'4VG EPP.6'!B36</f>
        <v>31358</v>
      </c>
      <c r="C36" s="133">
        <f>'4VG EPP.3'!C36+'4VG EPP.6'!C36</f>
        <v>18610</v>
      </c>
      <c r="D36" s="134">
        <f>'4VG EPP.3'!D36+'4VG EPP.6'!D36</f>
        <v>1</v>
      </c>
      <c r="E36" s="135">
        <f>'4VG EPP.3'!E36+'4VG EPP.6'!E36</f>
        <v>2</v>
      </c>
    </row>
    <row r="37" spans="1:256" x14ac:dyDescent="0.25">
      <c r="A37" s="136" t="s">
        <v>103</v>
      </c>
      <c r="B37" s="137">
        <f>'4VG EPP.3'!B37+'4VG EPP.6'!B37</f>
        <v>30930</v>
      </c>
      <c r="C37" s="138">
        <f>'4VG EPP.3'!C37+'4VG EPP.6'!C37</f>
        <v>18528</v>
      </c>
      <c r="D37" s="139">
        <f>'4VG EPP.3'!D37+'4VG EPP.6'!D37</f>
        <v>1</v>
      </c>
      <c r="E37" s="140">
        <f>'4VG EPP.3'!E37+'4VG EPP.6'!E37</f>
        <v>5</v>
      </c>
    </row>
    <row r="38" spans="1:256" x14ac:dyDescent="0.25">
      <c r="A38" s="131" t="s">
        <v>104</v>
      </c>
      <c r="B38" s="132">
        <f>'4VG EPP.3'!B38+'4VG EPP.6'!B38</f>
        <v>30598</v>
      </c>
      <c r="C38" s="133">
        <f>'4VG EPP.3'!C38+'4VG EPP.6'!C38</f>
        <v>18219</v>
      </c>
      <c r="D38" s="134">
        <f>'4VG EPP.3'!D38+'4VG EPP.6'!D38</f>
        <v>1</v>
      </c>
      <c r="E38" s="135">
        <f>'4VG EPP.3'!E38+'4VG EPP.6'!E38</f>
        <v>2</v>
      </c>
    </row>
    <row r="39" spans="1:256" x14ac:dyDescent="0.25">
      <c r="A39" s="136" t="s">
        <v>105</v>
      </c>
      <c r="B39" s="137">
        <f>'4VG EPP.3'!B39+'4VG EPP.6'!B39</f>
        <v>30246</v>
      </c>
      <c r="C39" s="138">
        <f>'4VG EPP.3'!C39+'4VG EPP.6'!C39</f>
        <v>17807</v>
      </c>
      <c r="D39" s="139">
        <f>'4VG EPP.3'!D39+'4VG EPP.6'!D39</f>
        <v>4</v>
      </c>
      <c r="E39" s="140">
        <f>'4VG EPP.3'!E39+'4VG EPP.6'!E39</f>
        <v>4</v>
      </c>
    </row>
    <row r="40" spans="1:256" x14ac:dyDescent="0.25">
      <c r="A40" s="131" t="s">
        <v>106</v>
      </c>
      <c r="B40" s="132">
        <f>'4VG EPP.3'!B40+'4VG EPP.6'!B40</f>
        <v>29369</v>
      </c>
      <c r="C40" s="133">
        <f>'4VG EPP.3'!C40+'4VG EPP.6'!C40</f>
        <v>16911</v>
      </c>
      <c r="D40" s="134">
        <f>'4VG EPP.3'!D40+'4VG EPP.6'!D40</f>
        <v>3</v>
      </c>
      <c r="E40" s="135">
        <f>'4VG EPP.3'!E40+'4VG EPP.6'!E40</f>
        <v>3</v>
      </c>
    </row>
    <row r="41" spans="1:256" x14ac:dyDescent="0.25">
      <c r="A41" s="136" t="s">
        <v>107</v>
      </c>
      <c r="B41" s="137">
        <f>'4VG EPP.3'!B41+'4VG EPP.6'!B41</f>
        <v>136267</v>
      </c>
      <c r="C41" s="138">
        <f>'4VG EPP.3'!C41+'4VG EPP.6'!C41</f>
        <v>53178</v>
      </c>
      <c r="D41" s="139">
        <f>'4VG EPP.3'!D41+'4VG EPP.6'!D41</f>
        <v>5</v>
      </c>
      <c r="E41" s="140">
        <f>'4VG EPP.3'!E41+'4VG EPP.6'!E41</f>
        <v>3</v>
      </c>
    </row>
    <row r="42" spans="1:256" x14ac:dyDescent="0.25">
      <c r="A42" s="146">
        <v>41</v>
      </c>
      <c r="B42" s="132">
        <f>'4VG EPP.3'!B42+'4VG EPP.6'!B42</f>
        <v>26391</v>
      </c>
      <c r="C42" s="141">
        <f>'4VG EPP.3'!C42+'4VG EPP.6'!C42</f>
        <v>15318</v>
      </c>
      <c r="D42" s="134">
        <f>'4VG EPP.3'!D42+'4VG EPP.6'!D42</f>
        <v>1</v>
      </c>
      <c r="E42" s="142">
        <f>'4VG EPP.3'!E42+'4VG EPP.6'!E42</f>
        <v>0</v>
      </c>
    </row>
    <row r="43" spans="1:256" ht="11.15" customHeight="1" x14ac:dyDescent="0.25">
      <c r="A43" s="136" t="s">
        <v>108</v>
      </c>
      <c r="B43" s="137">
        <f>'4VG EPP.3'!B43+'4VG EPP.6'!B43</f>
        <v>25816</v>
      </c>
      <c r="C43" s="138">
        <f>'4VG EPP.3'!C43+'4VG EPP.6'!C43</f>
        <v>14948</v>
      </c>
      <c r="D43" s="139">
        <f>'4VG EPP.3'!D43+'4VG EPP.6'!D43</f>
        <v>6</v>
      </c>
      <c r="E43" s="140">
        <f>'4VG EPP.3'!E43+'4VG EPP.6'!E43</f>
        <v>1</v>
      </c>
    </row>
    <row r="44" spans="1:256" x14ac:dyDescent="0.25">
      <c r="A44" s="131" t="s">
        <v>109</v>
      </c>
      <c r="B44" s="132">
        <f>'4VG EPP.3'!B44+'4VG EPP.6'!B44</f>
        <v>25045</v>
      </c>
      <c r="C44" s="133">
        <f>'4VG EPP.3'!C44+'4VG EPP.6'!C44</f>
        <v>14505</v>
      </c>
      <c r="D44" s="134">
        <f>'4VG EPP.3'!D44+'4VG EPP.6'!D44</f>
        <v>3</v>
      </c>
      <c r="E44" s="135">
        <f>'4VG EPP.3'!E44+'4VG EPP.6'!E44</f>
        <v>1</v>
      </c>
      <c r="F44" s="26"/>
      <c r="G44" s="26"/>
    </row>
    <row r="45" spans="1:256" x14ac:dyDescent="0.25">
      <c r="A45" s="136" t="s">
        <v>110</v>
      </c>
      <c r="B45" s="137">
        <f>'4VG EPP.3'!B45+'4VG EPP.6'!B45</f>
        <v>24421</v>
      </c>
      <c r="C45" s="138">
        <f>'4VG EPP.3'!C45+'4VG EPP.6'!C45</f>
        <v>13922</v>
      </c>
      <c r="D45" s="139">
        <f>'4VG EPP.3'!D45+'4VG EPP.6'!D45</f>
        <v>0</v>
      </c>
      <c r="E45" s="140">
        <f>'4VG EPP.3'!E45+'4VG EPP.6'!E45</f>
        <v>3</v>
      </c>
      <c r="F45" s="91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25">
      <c r="A46" s="131" t="s">
        <v>111</v>
      </c>
      <c r="B46" s="132">
        <f>'4VG EPP.3'!B46+'4VG EPP.6'!B46</f>
        <v>23778</v>
      </c>
      <c r="C46" s="133">
        <f>'4VG EPP.3'!C46+'4VG EPP.6'!C46</f>
        <v>13692</v>
      </c>
      <c r="D46" s="134">
        <f>'4VG EPP.3'!D46+'4VG EPP.6'!D46</f>
        <v>4</v>
      </c>
      <c r="E46" s="135">
        <f>'4VG EPP.3'!E46+'4VG EPP.6'!E46</f>
        <v>4</v>
      </c>
      <c r="F46" s="93"/>
    </row>
    <row r="47" spans="1:256" x14ac:dyDescent="0.25">
      <c r="A47" s="136" t="s">
        <v>112</v>
      </c>
      <c r="B47" s="137">
        <f>'4VG EPP.3'!B47+'4VG EPP.6'!B47</f>
        <v>23951</v>
      </c>
      <c r="C47" s="138">
        <f>'4VG EPP.3'!C47+'4VG EPP.6'!C47</f>
        <v>13491</v>
      </c>
      <c r="D47" s="139">
        <f>'4VG EPP.3'!D47+'4VG EPP.6'!D47</f>
        <v>7</v>
      </c>
      <c r="E47" s="140">
        <f>'4VG EPP.3'!E47+'4VG EPP.6'!E47</f>
        <v>2</v>
      </c>
      <c r="F47" s="91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25">
      <c r="A48" s="131" t="s">
        <v>113</v>
      </c>
      <c r="B48" s="132">
        <f>'4VG EPP.3'!B48+'4VG EPP.6'!B48</f>
        <v>22983</v>
      </c>
      <c r="C48" s="133">
        <f>'4VG EPP.3'!C48+'4VG EPP.6'!C48</f>
        <v>12757</v>
      </c>
      <c r="D48" s="134">
        <f>'4VG EPP.3'!D48+'4VG EPP.6'!D48</f>
        <v>2</v>
      </c>
      <c r="E48" s="135">
        <f>'4VG EPP.3'!E48+'4VG EPP.6'!E48</f>
        <v>8</v>
      </c>
      <c r="F48" s="93"/>
    </row>
    <row r="49" spans="1:5" x14ac:dyDescent="0.25">
      <c r="A49" s="136" t="s">
        <v>114</v>
      </c>
      <c r="B49" s="137">
        <f>'4VG EPP.3'!B49+'4VG EPP.6'!B49</f>
        <v>21716</v>
      </c>
      <c r="C49" s="138">
        <f>'4VG EPP.3'!C49+'4VG EPP.6'!C49</f>
        <v>12291</v>
      </c>
      <c r="D49" s="139">
        <f>'4VG EPP.3'!D49+'4VG EPP.6'!D49</f>
        <v>17</v>
      </c>
      <c r="E49" s="140">
        <f>'4VG EPP.3'!E49+'4VG EPP.6'!E49</f>
        <v>3</v>
      </c>
    </row>
    <row r="50" spans="1:5" x14ac:dyDescent="0.25">
      <c r="A50" s="131" t="s">
        <v>115</v>
      </c>
      <c r="B50" s="132">
        <f>'4VG EPP.3'!B50+'4VG EPP.6'!B50</f>
        <v>20666</v>
      </c>
      <c r="C50" s="133">
        <f>'4VG EPP.3'!C50+'4VG EPP.6'!C50</f>
        <v>11179</v>
      </c>
      <c r="D50" s="134">
        <f>'4VG EPP.3'!D50+'4VG EPP.6'!D50</f>
        <v>7</v>
      </c>
      <c r="E50" s="135">
        <f>'4VG EPP.3'!E50+'4VG EPP.6'!E50</f>
        <v>2</v>
      </c>
    </row>
    <row r="51" spans="1:5" x14ac:dyDescent="0.25">
      <c r="A51" s="136" t="s">
        <v>116</v>
      </c>
      <c r="B51" s="137">
        <f>'4VG EPP.3'!B51+'4VG EPP.6'!B51</f>
        <v>19076</v>
      </c>
      <c r="C51" s="138">
        <f>'4VG EPP.3'!C51+'4VG EPP.6'!C51</f>
        <v>10500</v>
      </c>
      <c r="D51" s="139">
        <f>'4VG EPP.3'!D51+'4VG EPP.6'!D51</f>
        <v>8</v>
      </c>
      <c r="E51" s="140">
        <f>'4VG EPP.3'!E51+'4VG EPP.6'!E51</f>
        <v>6</v>
      </c>
    </row>
    <row r="52" spans="1:5" x14ac:dyDescent="0.25">
      <c r="A52" s="131" t="s">
        <v>117</v>
      </c>
      <c r="B52" s="132">
        <f>'4VG EPP.3'!B52+'4VG EPP.6'!B52</f>
        <v>17916</v>
      </c>
      <c r="C52" s="133">
        <f>'4VG EPP.3'!C52+'4VG EPP.6'!C52</f>
        <v>9791</v>
      </c>
      <c r="D52" s="134">
        <f>'4VG EPP.3'!D52+'4VG EPP.6'!D52</f>
        <v>6</v>
      </c>
      <c r="E52" s="135">
        <f>'4VG EPP.3'!E52+'4VG EPP.6'!E52</f>
        <v>1</v>
      </c>
    </row>
    <row r="53" spans="1:5" x14ac:dyDescent="0.25">
      <c r="A53" s="136" t="s">
        <v>118</v>
      </c>
      <c r="B53" s="137">
        <f>'4VG EPP.3'!B53+'4VG EPP.6'!B53</f>
        <v>16717</v>
      </c>
      <c r="C53" s="138">
        <f>'4VG EPP.3'!C53+'4VG EPP.6'!C53</f>
        <v>9249</v>
      </c>
      <c r="D53" s="139">
        <f>'4VG EPP.3'!D53+'4VG EPP.6'!D53</f>
        <v>7</v>
      </c>
      <c r="E53" s="140">
        <f>'4VG EPP.3'!E53+'4VG EPP.6'!E53</f>
        <v>4</v>
      </c>
    </row>
    <row r="54" spans="1:5" x14ac:dyDescent="0.25">
      <c r="A54" s="131" t="s">
        <v>119</v>
      </c>
      <c r="B54" s="132">
        <f>'4VG EPP.3'!B54+'4VG EPP.6'!B54</f>
        <v>15393</v>
      </c>
      <c r="C54" s="133">
        <f>'4VG EPP.3'!C54+'4VG EPP.6'!C54</f>
        <v>8349</v>
      </c>
      <c r="D54" s="134">
        <f>'4VG EPP.3'!D54+'4VG EPP.6'!D54</f>
        <v>7</v>
      </c>
      <c r="E54" s="135">
        <f>'4VG EPP.3'!E54+'4VG EPP.6'!E54</f>
        <v>3</v>
      </c>
    </row>
    <row r="55" spans="1:5" x14ac:dyDescent="0.25">
      <c r="A55" s="136" t="s">
        <v>120</v>
      </c>
      <c r="B55" s="137">
        <f>'4VG EPP.3'!B55+'4VG EPP.6'!B55</f>
        <v>14813</v>
      </c>
      <c r="C55" s="138">
        <f>'4VG EPP.3'!C55+'4VG EPP.6'!C55</f>
        <v>7994</v>
      </c>
      <c r="D55" s="139">
        <f>'4VG EPP.3'!D55+'4VG EPP.6'!D55</f>
        <v>13</v>
      </c>
      <c r="E55" s="140">
        <f>'4VG EPP.3'!E55+'4VG EPP.6'!E55</f>
        <v>7</v>
      </c>
    </row>
    <row r="56" spans="1:5" x14ac:dyDescent="0.25">
      <c r="A56" s="131" t="s">
        <v>121</v>
      </c>
      <c r="B56" s="132">
        <f>'4VG EPP.3'!B56+'4VG EPP.6'!B56</f>
        <v>13605</v>
      </c>
      <c r="C56" s="133">
        <f>'4VG EPP.3'!C56+'4VG EPP.6'!C56</f>
        <v>7221</v>
      </c>
      <c r="D56" s="134">
        <f>'4VG EPP.3'!D56+'4VG EPP.6'!D56</f>
        <v>7</v>
      </c>
      <c r="E56" s="135">
        <f>'4VG EPP.3'!E56+'4VG EPP.6'!E56</f>
        <v>9</v>
      </c>
    </row>
    <row r="57" spans="1:5" x14ac:dyDescent="0.25">
      <c r="A57" s="136" t="s">
        <v>122</v>
      </c>
      <c r="B57" s="137">
        <f>'4VG EPP.3'!B57+'4VG EPP.6'!B57</f>
        <v>12927</v>
      </c>
      <c r="C57" s="138">
        <f>'4VG EPP.3'!C57+'4VG EPP.6'!C57</f>
        <v>6652</v>
      </c>
      <c r="D57" s="139">
        <f>'4VG EPP.3'!D57+'4VG EPP.6'!D57</f>
        <v>2</v>
      </c>
      <c r="E57" s="140">
        <f>'4VG EPP.3'!E57+'4VG EPP.6'!E57</f>
        <v>0</v>
      </c>
    </row>
    <row r="58" spans="1:5" x14ac:dyDescent="0.25">
      <c r="A58" s="131" t="s">
        <v>123</v>
      </c>
      <c r="B58" s="132">
        <f>'4VG EPP.3'!B58+'4VG EPP.6'!B58</f>
        <v>11917</v>
      </c>
      <c r="C58" s="133">
        <f>'4VG EPP.3'!C58+'4VG EPP.6'!C58</f>
        <v>6072</v>
      </c>
      <c r="D58" s="134">
        <f>'4VG EPP.3'!D58+'4VG EPP.6'!D58</f>
        <v>7</v>
      </c>
      <c r="E58" s="135">
        <f>'4VG EPP.3'!E58+'4VG EPP.6'!E58</f>
        <v>3</v>
      </c>
    </row>
    <row r="59" spans="1:5" x14ac:dyDescent="0.25">
      <c r="A59" s="136" t="s">
        <v>124</v>
      </c>
      <c r="B59" s="137">
        <f>'4VG EPP.3'!B59+'4VG EPP.6'!B59</f>
        <v>10919</v>
      </c>
      <c r="C59" s="138">
        <f>'4VG EPP.3'!C59+'4VG EPP.6'!C59</f>
        <v>5563</v>
      </c>
      <c r="D59" s="139">
        <f>'4VG EPP.3'!D59+'4VG EPP.6'!D59</f>
        <v>4</v>
      </c>
      <c r="E59" s="140">
        <f>'4VG EPP.3'!E59+'4VG EPP.6'!E59</f>
        <v>4</v>
      </c>
    </row>
    <row r="60" spans="1:5" x14ac:dyDescent="0.25">
      <c r="A60" s="131" t="s">
        <v>125</v>
      </c>
      <c r="B60" s="132">
        <f>'4VG EPP.3'!B60+'4VG EPP.6'!B60</f>
        <v>9838</v>
      </c>
      <c r="C60" s="133">
        <f>'4VG EPP.3'!C60+'4VG EPP.6'!C60</f>
        <v>5130</v>
      </c>
      <c r="D60" s="134">
        <f>'4VG EPP.3'!D60+'4VG EPP.6'!D60</f>
        <v>15</v>
      </c>
      <c r="E60" s="135">
        <f>'4VG EPP.3'!E60+'4VG EPP.6'!E60</f>
        <v>5</v>
      </c>
    </row>
    <row r="61" spans="1:5" x14ac:dyDescent="0.25">
      <c r="A61" s="136" t="s">
        <v>126</v>
      </c>
      <c r="B61" s="137">
        <f>'4VG EPP.3'!B61+'4VG EPP.6'!B61</f>
        <v>8429</v>
      </c>
      <c r="C61" s="138">
        <f>'4VG EPP.3'!C61+'4VG EPP.6'!C61</f>
        <v>4348</v>
      </c>
      <c r="D61" s="139">
        <f>'4VG EPP.3'!D61+'4VG EPP.6'!D61</f>
        <v>9</v>
      </c>
      <c r="E61" s="140">
        <f>'4VG EPP.3'!E61+'4VG EPP.6'!E61</f>
        <v>0</v>
      </c>
    </row>
    <row r="62" spans="1:5" x14ac:dyDescent="0.25">
      <c r="A62" s="131" t="s">
        <v>127</v>
      </c>
      <c r="B62" s="132">
        <f>'4VG EPP.3'!B62+'4VG EPP.6'!B62</f>
        <v>6549</v>
      </c>
      <c r="C62" s="133">
        <f>'4VG EPP.3'!C62+'4VG EPP.6'!C62</f>
        <v>3494</v>
      </c>
      <c r="D62" s="134">
        <f>'4VG EPP.3'!D62+'4VG EPP.6'!D62</f>
        <v>0</v>
      </c>
      <c r="E62" s="135">
        <f>'4VG EPP.3'!E62+'4VG EPP.6'!E62</f>
        <v>0</v>
      </c>
    </row>
    <row r="63" spans="1:5" x14ac:dyDescent="0.25">
      <c r="A63" s="136" t="s">
        <v>128</v>
      </c>
      <c r="B63" s="137">
        <f>'4VG EPP.3'!B63+'4VG EPP.6'!B63</f>
        <v>5108</v>
      </c>
      <c r="C63" s="138">
        <f>'4VG EPP.3'!C63+'4VG EPP.6'!C63</f>
        <v>2718</v>
      </c>
      <c r="D63" s="139">
        <f>'4VG EPP.3'!D63+'4VG EPP.6'!D63</f>
        <v>6</v>
      </c>
      <c r="E63" s="140">
        <f>'4VG EPP.3'!E63+'4VG EPP.6'!E63</f>
        <v>2</v>
      </c>
    </row>
    <row r="64" spans="1:5" x14ac:dyDescent="0.25">
      <c r="A64" s="131" t="s">
        <v>129</v>
      </c>
      <c r="B64" s="132">
        <f>'4VG EPP.3'!B64+'4VG EPP.6'!B64</f>
        <v>4529</v>
      </c>
      <c r="C64" s="133">
        <f>'4VG EPP.3'!C64+'4VG EPP.6'!C64</f>
        <v>2564</v>
      </c>
      <c r="D64" s="134">
        <f>'4VG EPP.3'!D64+'4VG EPP.6'!D64</f>
        <v>5</v>
      </c>
      <c r="E64" s="135">
        <f>'4VG EPP.3'!E64+'4VG EPP.6'!E64</f>
        <v>0</v>
      </c>
    </row>
    <row r="65" spans="1:5" x14ac:dyDescent="0.25">
      <c r="A65" s="136" t="s">
        <v>130</v>
      </c>
      <c r="B65" s="137">
        <f>'4VG EPP.3'!B65+'4VG EPP.6'!B65</f>
        <v>3729</v>
      </c>
      <c r="C65" s="138">
        <f>'4VG EPP.3'!C65+'4VG EPP.6'!C65</f>
        <v>2125</v>
      </c>
      <c r="D65" s="139">
        <f>'4VG EPP.3'!D65+'4VG EPP.6'!D65</f>
        <v>2</v>
      </c>
      <c r="E65" s="140">
        <f>'4VG EPP.3'!E65+'4VG EPP.6'!E65</f>
        <v>2</v>
      </c>
    </row>
    <row r="66" spans="1:5" x14ac:dyDescent="0.25">
      <c r="A66" s="131" t="s">
        <v>131</v>
      </c>
      <c r="B66" s="132">
        <f>'4VG EPP.3'!B66+'4VG EPP.6'!B66+'4VG EPP.3'!B67+'4VG EPP.6'!B67</f>
        <v>15715</v>
      </c>
      <c r="C66" s="133">
        <f>'4VG EPP.3'!C66+'4VG EPP.6'!C66+'4VG EPP.3'!C67+'4VG EPP.6'!C67</f>
        <v>11066</v>
      </c>
      <c r="D66" s="134">
        <f>'4VG EPP.3'!D66+'4VG EPP.6'!D66+'4VG EPP.3'!D67+'4VG EPP.6'!D67</f>
        <v>9</v>
      </c>
      <c r="E66" s="135">
        <f>'4VG EPP.3'!E66+'4VG EPP.6'!E66+'4VG EPP.3'!E67+'4VG EPP.6'!E67</f>
        <v>3</v>
      </c>
    </row>
    <row r="67" spans="1:5" x14ac:dyDescent="0.25">
      <c r="A67" s="136" t="s">
        <v>76</v>
      </c>
      <c r="B67" s="137">
        <f>'4VG EPP.3'!B68+'4VG EPP.6'!B68</f>
        <v>284474</v>
      </c>
      <c r="C67" s="138">
        <f>'4VG EPP.3'!C68+'4VG EPP.6'!C68</f>
        <v>212002</v>
      </c>
      <c r="D67" s="139">
        <f>'4VG EPP.3'!D68+'4VG EPP.6'!D68</f>
        <v>0</v>
      </c>
      <c r="E67" s="140">
        <f>'4VG EPP.3'!E68+'4VG EPP.6'!E68</f>
        <v>0</v>
      </c>
    </row>
    <row r="68" spans="1:5" ht="13" thickBot="1" x14ac:dyDescent="0.3">
      <c r="A68" s="480" t="s">
        <v>75</v>
      </c>
      <c r="B68" s="481">
        <f>SUM(B16:B67)</f>
        <v>1401484</v>
      </c>
      <c r="C68" s="482">
        <f t="shared" ref="C68:E68" si="0">SUM(C16:C67)</f>
        <v>833034</v>
      </c>
      <c r="D68" s="481">
        <f t="shared" si="0"/>
        <v>183</v>
      </c>
      <c r="E68" s="482">
        <f t="shared" si="0"/>
        <v>104</v>
      </c>
    </row>
    <row r="69" spans="1:5" ht="11.25" customHeight="1" x14ac:dyDescent="0.25">
      <c r="A69" s="34" t="s">
        <v>315</v>
      </c>
    </row>
    <row r="70" spans="1:5" ht="27.5" customHeight="1" thickBot="1" x14ac:dyDescent="0.3">
      <c r="A70" s="764" t="s">
        <v>309</v>
      </c>
      <c r="B70" s="764"/>
      <c r="C70" s="764"/>
      <c r="D70" s="764"/>
      <c r="E70" s="764"/>
    </row>
    <row r="71" spans="1:5" ht="13" thickBot="1" x14ac:dyDescent="0.3">
      <c r="A71" s="333" t="s">
        <v>267</v>
      </c>
      <c r="B71" s="334">
        <f>B68-B67</f>
        <v>1117010</v>
      </c>
      <c r="C71" s="334">
        <f t="shared" ref="C71:E71" si="1">C68-C67</f>
        <v>621032</v>
      </c>
      <c r="D71" s="334">
        <f t="shared" si="1"/>
        <v>183</v>
      </c>
      <c r="E71" s="335">
        <f t="shared" si="1"/>
        <v>104</v>
      </c>
    </row>
    <row r="76" spans="1:5" x14ac:dyDescent="0.25">
      <c r="E76" s="47"/>
    </row>
    <row r="78" spans="1:5" x14ac:dyDescent="0.25">
      <c r="B78" s="47"/>
      <c r="C78" s="47"/>
    </row>
    <row r="79" spans="1:5" x14ac:dyDescent="0.25">
      <c r="B79" s="47"/>
    </row>
    <row r="80" spans="1:5" x14ac:dyDescent="0.25">
      <c r="B80" s="47"/>
    </row>
  </sheetData>
  <mergeCells count="11">
    <mergeCell ref="A10:E10"/>
    <mergeCell ref="A3:E3"/>
    <mergeCell ref="A4:E4"/>
    <mergeCell ref="A6:E6"/>
    <mergeCell ref="A7:E7"/>
    <mergeCell ref="A8:E8"/>
    <mergeCell ref="A70:E70"/>
    <mergeCell ref="B14:C14"/>
    <mergeCell ref="D14:E14"/>
    <mergeCell ref="G14:H14"/>
    <mergeCell ref="I14:J14"/>
  </mergeCells>
  <printOptions horizontalCentered="1"/>
  <pageMargins left="0.31496062992125984" right="0.19685039370078741" top="0.39370078740157483" bottom="0.23622047244094491" header="0" footer="0.23622047244094491"/>
  <pageSetup scale="89" firstPageNumber="38" orientation="portrait" useFirstPageNumber="1" r:id="rId1"/>
  <headerFooter>
    <oddFooter>&amp;R&amp;P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syncVertical="1" syncRef="A1" transitionEvaluation="1" codeName="Hoja29">
    <tabColor rgb="FFFFFF00"/>
    <pageSetUpPr fitToPage="1"/>
  </sheetPr>
  <dimension ref="A1:IV72"/>
  <sheetViews>
    <sheetView showGridLines="0" view="pageBreakPreview" zoomScaleNormal="75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722" t="s">
        <v>77</v>
      </c>
      <c r="B3" s="722"/>
      <c r="C3" s="722"/>
      <c r="D3" s="722"/>
      <c r="E3" s="722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722" t="s">
        <v>78</v>
      </c>
      <c r="B4" s="722"/>
      <c r="C4" s="722"/>
      <c r="D4" s="722"/>
      <c r="E4" s="722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724" t="str">
        <f>'1 Total'!A4:N4</f>
        <v>DICIEMBRE DE 2020</v>
      </c>
      <c r="B6" s="724"/>
      <c r="C6" s="724"/>
      <c r="D6" s="724"/>
      <c r="E6" s="724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725"/>
      <c r="B7" s="725"/>
      <c r="C7" s="725"/>
      <c r="D7" s="725"/>
      <c r="E7" s="725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755" t="s">
        <v>58</v>
      </c>
      <c r="B8" s="755"/>
      <c r="C8" s="755"/>
      <c r="D8" s="755"/>
      <c r="E8" s="755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755" t="s">
        <v>79</v>
      </c>
      <c r="B10" s="755"/>
      <c r="C10" s="755"/>
      <c r="D10" s="755"/>
      <c r="E10" s="755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 t="s">
        <v>132</v>
      </c>
      <c r="B12" s="79"/>
      <c r="C12" s="79" t="s">
        <v>133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250"/>
      <c r="B13" s="250">
        <v>2</v>
      </c>
      <c r="C13" s="250">
        <v>3</v>
      </c>
      <c r="D13" s="251">
        <v>4</v>
      </c>
      <c r="E13" s="453">
        <v>5</v>
      </c>
      <c r="F13" s="82"/>
      <c r="G13" s="82"/>
      <c r="H13" s="83"/>
      <c r="I13" s="84"/>
      <c r="J13" s="84"/>
    </row>
    <row r="14" spans="1:21" ht="12.75" customHeight="1" x14ac:dyDescent="0.25">
      <c r="A14" s="465" t="s">
        <v>80</v>
      </c>
      <c r="B14" s="751" t="s">
        <v>313</v>
      </c>
      <c r="C14" s="751"/>
      <c r="D14" s="752" t="s">
        <v>81</v>
      </c>
      <c r="E14" s="753"/>
      <c r="F14" s="86"/>
      <c r="G14" s="754"/>
      <c r="H14" s="754"/>
      <c r="I14" s="754"/>
      <c r="J14" s="754"/>
    </row>
    <row r="15" spans="1:21" ht="13" thickBot="1" x14ac:dyDescent="0.3">
      <c r="A15" s="466" t="s">
        <v>42</v>
      </c>
      <c r="B15" s="415" t="s">
        <v>71</v>
      </c>
      <c r="C15" s="416" t="s">
        <v>72</v>
      </c>
      <c r="D15" s="434" t="s">
        <v>71</v>
      </c>
      <c r="E15" s="435" t="s">
        <v>72</v>
      </c>
      <c r="F15" s="86"/>
      <c r="G15" s="88"/>
      <c r="H15" s="88"/>
      <c r="I15" s="88"/>
      <c r="J15" s="88"/>
    </row>
    <row r="16" spans="1:21" x14ac:dyDescent="0.25">
      <c r="A16" s="131" t="s">
        <v>82</v>
      </c>
      <c r="B16" s="132">
        <v>37</v>
      </c>
      <c r="C16" s="133">
        <v>33</v>
      </c>
      <c r="D16" s="134">
        <v>0</v>
      </c>
      <c r="E16" s="135">
        <v>0</v>
      </c>
      <c r="F16" s="24"/>
      <c r="G16" s="88"/>
      <c r="H16" s="88"/>
      <c r="I16" s="88"/>
      <c r="J16" s="88"/>
    </row>
    <row r="17" spans="1:5" x14ac:dyDescent="0.25">
      <c r="A17" s="276">
        <v>16</v>
      </c>
      <c r="B17" s="137">
        <v>35</v>
      </c>
      <c r="C17" s="138">
        <v>21</v>
      </c>
      <c r="D17" s="139">
        <v>0</v>
      </c>
      <c r="E17" s="140">
        <v>0</v>
      </c>
    </row>
    <row r="18" spans="1:5" x14ac:dyDescent="0.25">
      <c r="A18" s="146">
        <v>17</v>
      </c>
      <c r="B18" s="132">
        <v>241</v>
      </c>
      <c r="C18" s="133">
        <v>130</v>
      </c>
      <c r="D18" s="134">
        <v>0</v>
      </c>
      <c r="E18" s="135">
        <v>0</v>
      </c>
    </row>
    <row r="19" spans="1:5" x14ac:dyDescent="0.25">
      <c r="A19" s="276">
        <v>18</v>
      </c>
      <c r="B19" s="137">
        <v>698</v>
      </c>
      <c r="C19" s="138">
        <v>437</v>
      </c>
      <c r="D19" s="139">
        <v>0</v>
      </c>
      <c r="E19" s="140">
        <v>0</v>
      </c>
    </row>
    <row r="20" spans="1:5" x14ac:dyDescent="0.25">
      <c r="A20" s="146">
        <v>19</v>
      </c>
      <c r="B20" s="132">
        <v>3859</v>
      </c>
      <c r="C20" s="133">
        <v>2072</v>
      </c>
      <c r="D20" s="134">
        <v>0</v>
      </c>
      <c r="E20" s="135">
        <v>0</v>
      </c>
    </row>
    <row r="21" spans="1:5" x14ac:dyDescent="0.25">
      <c r="A21" s="276">
        <v>20</v>
      </c>
      <c r="B21" s="137">
        <v>6310</v>
      </c>
      <c r="C21" s="138">
        <v>3497</v>
      </c>
      <c r="D21" s="139">
        <v>0</v>
      </c>
      <c r="E21" s="140">
        <v>0</v>
      </c>
    </row>
    <row r="22" spans="1:5" x14ac:dyDescent="0.25">
      <c r="A22" s="146">
        <v>21</v>
      </c>
      <c r="B22" s="132">
        <v>7791</v>
      </c>
      <c r="C22" s="133">
        <v>4197</v>
      </c>
      <c r="D22" s="134">
        <v>0</v>
      </c>
      <c r="E22" s="135">
        <v>0</v>
      </c>
    </row>
    <row r="23" spans="1:5" x14ac:dyDescent="0.25">
      <c r="A23" s="276">
        <v>22</v>
      </c>
      <c r="B23" s="137">
        <v>9253</v>
      </c>
      <c r="C23" s="138">
        <v>5152</v>
      </c>
      <c r="D23" s="139">
        <v>0</v>
      </c>
      <c r="E23" s="140">
        <v>0</v>
      </c>
    </row>
    <row r="24" spans="1:5" x14ac:dyDescent="0.25">
      <c r="A24" s="146">
        <v>23</v>
      </c>
      <c r="B24" s="132">
        <v>11074</v>
      </c>
      <c r="C24" s="133">
        <v>6558</v>
      </c>
      <c r="D24" s="134">
        <v>0</v>
      </c>
      <c r="E24" s="135">
        <v>0</v>
      </c>
    </row>
    <row r="25" spans="1:5" x14ac:dyDescent="0.25">
      <c r="A25" s="276">
        <v>24</v>
      </c>
      <c r="B25" s="137">
        <v>13765</v>
      </c>
      <c r="C25" s="138">
        <v>8500</v>
      </c>
      <c r="D25" s="139">
        <v>0</v>
      </c>
      <c r="E25" s="140">
        <v>0</v>
      </c>
    </row>
    <row r="26" spans="1:5" x14ac:dyDescent="0.25">
      <c r="A26" s="146">
        <v>25</v>
      </c>
      <c r="B26" s="132">
        <v>16345</v>
      </c>
      <c r="C26" s="133">
        <v>10228</v>
      </c>
      <c r="D26" s="134">
        <v>0</v>
      </c>
      <c r="E26" s="135">
        <v>0</v>
      </c>
    </row>
    <row r="27" spans="1:5" x14ac:dyDescent="0.25">
      <c r="A27" s="276">
        <v>26</v>
      </c>
      <c r="B27" s="137">
        <v>18132</v>
      </c>
      <c r="C27" s="138">
        <v>11176</v>
      </c>
      <c r="D27" s="139">
        <v>0</v>
      </c>
      <c r="E27" s="140">
        <v>0</v>
      </c>
    </row>
    <row r="28" spans="1:5" x14ac:dyDescent="0.25">
      <c r="A28" s="146">
        <v>27</v>
      </c>
      <c r="B28" s="132">
        <v>19110</v>
      </c>
      <c r="C28" s="133">
        <v>11755</v>
      </c>
      <c r="D28" s="134">
        <v>3</v>
      </c>
      <c r="E28" s="135">
        <v>0</v>
      </c>
    </row>
    <row r="29" spans="1:5" x14ac:dyDescent="0.25">
      <c r="A29" s="276">
        <v>28</v>
      </c>
      <c r="B29" s="137">
        <v>20326</v>
      </c>
      <c r="C29" s="138">
        <v>12028</v>
      </c>
      <c r="D29" s="139">
        <v>0</v>
      </c>
      <c r="E29" s="140">
        <v>0</v>
      </c>
    </row>
    <row r="30" spans="1:5" x14ac:dyDescent="0.25">
      <c r="A30" s="146">
        <v>29</v>
      </c>
      <c r="B30" s="132">
        <v>20149</v>
      </c>
      <c r="C30" s="133">
        <v>11963</v>
      </c>
      <c r="D30" s="134">
        <v>1</v>
      </c>
      <c r="E30" s="135">
        <v>0</v>
      </c>
    </row>
    <row r="31" spans="1:5" x14ac:dyDescent="0.25">
      <c r="A31" s="276">
        <v>30</v>
      </c>
      <c r="B31" s="137">
        <v>19981</v>
      </c>
      <c r="C31" s="138">
        <v>11891</v>
      </c>
      <c r="D31" s="139">
        <v>0</v>
      </c>
      <c r="E31" s="140">
        <v>2</v>
      </c>
    </row>
    <row r="32" spans="1:5" x14ac:dyDescent="0.25">
      <c r="A32" s="146">
        <v>31</v>
      </c>
      <c r="B32" s="132">
        <v>19464</v>
      </c>
      <c r="C32" s="133">
        <v>11526</v>
      </c>
      <c r="D32" s="134">
        <v>2</v>
      </c>
      <c r="E32" s="135">
        <v>1</v>
      </c>
    </row>
    <row r="33" spans="1:256" x14ac:dyDescent="0.25">
      <c r="A33" s="276">
        <v>32</v>
      </c>
      <c r="B33" s="137">
        <v>19286</v>
      </c>
      <c r="C33" s="138">
        <v>11245</v>
      </c>
      <c r="D33" s="139">
        <v>1</v>
      </c>
      <c r="E33" s="140">
        <v>3</v>
      </c>
    </row>
    <row r="34" spans="1:256" x14ac:dyDescent="0.25">
      <c r="A34" s="146">
        <v>33</v>
      </c>
      <c r="B34" s="132">
        <v>18327</v>
      </c>
      <c r="C34" s="133">
        <v>10899</v>
      </c>
      <c r="D34" s="134">
        <v>2</v>
      </c>
      <c r="E34" s="135">
        <v>2</v>
      </c>
    </row>
    <row r="35" spans="1:256" x14ac:dyDescent="0.25">
      <c r="A35" s="276">
        <v>34</v>
      </c>
      <c r="B35" s="137">
        <v>17991</v>
      </c>
      <c r="C35" s="138">
        <v>10713</v>
      </c>
      <c r="D35" s="139">
        <v>0</v>
      </c>
      <c r="E35" s="140">
        <v>0</v>
      </c>
    </row>
    <row r="36" spans="1:256" x14ac:dyDescent="0.25">
      <c r="A36" s="146">
        <v>35</v>
      </c>
      <c r="B36" s="132">
        <v>17590</v>
      </c>
      <c r="C36" s="133">
        <v>10530</v>
      </c>
      <c r="D36" s="134">
        <v>1</v>
      </c>
      <c r="E36" s="135">
        <v>1</v>
      </c>
    </row>
    <row r="37" spans="1:256" x14ac:dyDescent="0.25">
      <c r="A37" s="276">
        <v>36</v>
      </c>
      <c r="B37" s="137">
        <v>17274</v>
      </c>
      <c r="C37" s="138">
        <v>10441</v>
      </c>
      <c r="D37" s="139">
        <v>1</v>
      </c>
      <c r="E37" s="140">
        <v>4</v>
      </c>
    </row>
    <row r="38" spans="1:256" x14ac:dyDescent="0.25">
      <c r="A38" s="146">
        <v>37</v>
      </c>
      <c r="B38" s="132">
        <v>17131</v>
      </c>
      <c r="C38" s="133">
        <v>10149</v>
      </c>
      <c r="D38" s="134">
        <v>0</v>
      </c>
      <c r="E38" s="135">
        <v>1</v>
      </c>
    </row>
    <row r="39" spans="1:256" x14ac:dyDescent="0.25">
      <c r="A39" s="276">
        <v>38</v>
      </c>
      <c r="B39" s="137">
        <v>16852</v>
      </c>
      <c r="C39" s="138">
        <v>10118</v>
      </c>
      <c r="D39" s="139">
        <v>3</v>
      </c>
      <c r="E39" s="140">
        <v>4</v>
      </c>
    </row>
    <row r="40" spans="1:256" x14ac:dyDescent="0.25">
      <c r="A40" s="146">
        <v>39</v>
      </c>
      <c r="B40" s="132">
        <v>16560</v>
      </c>
      <c r="C40" s="133">
        <v>9581</v>
      </c>
      <c r="D40" s="134">
        <v>2</v>
      </c>
      <c r="E40" s="135">
        <v>2</v>
      </c>
    </row>
    <row r="41" spans="1:256" x14ac:dyDescent="0.25">
      <c r="A41" s="276">
        <v>40</v>
      </c>
      <c r="B41" s="137">
        <v>15667</v>
      </c>
      <c r="C41" s="138">
        <v>9124</v>
      </c>
      <c r="D41" s="139">
        <v>2</v>
      </c>
      <c r="E41" s="140">
        <v>3</v>
      </c>
    </row>
    <row r="42" spans="1:256" x14ac:dyDescent="0.25">
      <c r="A42" s="146">
        <v>41</v>
      </c>
      <c r="B42" s="132">
        <v>14592</v>
      </c>
      <c r="C42" s="141">
        <v>8599</v>
      </c>
      <c r="D42" s="134">
        <v>1</v>
      </c>
      <c r="E42" s="142">
        <v>0</v>
      </c>
    </row>
    <row r="43" spans="1:256" ht="11.15" customHeight="1" x14ac:dyDescent="0.25">
      <c r="A43" s="276">
        <v>42</v>
      </c>
      <c r="B43" s="137">
        <v>14321</v>
      </c>
      <c r="C43" s="138">
        <v>8491</v>
      </c>
      <c r="D43" s="139">
        <v>5</v>
      </c>
      <c r="E43" s="140">
        <v>1</v>
      </c>
    </row>
    <row r="44" spans="1:256" x14ac:dyDescent="0.25">
      <c r="A44" s="146">
        <v>43</v>
      </c>
      <c r="B44" s="132">
        <v>13848</v>
      </c>
      <c r="C44" s="133">
        <v>8126</v>
      </c>
      <c r="D44" s="134">
        <v>3</v>
      </c>
      <c r="E44" s="135">
        <v>1</v>
      </c>
      <c r="F44" s="26"/>
      <c r="G44" s="26"/>
    </row>
    <row r="45" spans="1:256" x14ac:dyDescent="0.25">
      <c r="A45" s="276">
        <v>44</v>
      </c>
      <c r="B45" s="137">
        <v>13490</v>
      </c>
      <c r="C45" s="138">
        <v>7913</v>
      </c>
      <c r="D45" s="139">
        <v>0</v>
      </c>
      <c r="E45" s="140">
        <v>2</v>
      </c>
      <c r="F45" s="91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25">
      <c r="A46" s="146">
        <v>45</v>
      </c>
      <c r="B46" s="132">
        <v>13038</v>
      </c>
      <c r="C46" s="133">
        <v>7627</v>
      </c>
      <c r="D46" s="134">
        <v>3</v>
      </c>
      <c r="E46" s="135">
        <v>4</v>
      </c>
      <c r="F46" s="93"/>
    </row>
    <row r="47" spans="1:256" x14ac:dyDescent="0.25">
      <c r="A47" s="276">
        <v>46</v>
      </c>
      <c r="B47" s="137">
        <v>13072</v>
      </c>
      <c r="C47" s="138">
        <v>7432</v>
      </c>
      <c r="D47" s="139">
        <v>4</v>
      </c>
      <c r="E47" s="140">
        <v>1</v>
      </c>
      <c r="F47" s="91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25">
      <c r="A48" s="146">
        <v>47</v>
      </c>
      <c r="B48" s="132">
        <v>12441</v>
      </c>
      <c r="C48" s="133">
        <v>6929</v>
      </c>
      <c r="D48" s="134">
        <v>0</v>
      </c>
      <c r="E48" s="135">
        <v>7</v>
      </c>
      <c r="F48" s="93"/>
    </row>
    <row r="49" spans="1:5" x14ac:dyDescent="0.25">
      <c r="A49" s="276">
        <v>48</v>
      </c>
      <c r="B49" s="137">
        <v>11711</v>
      </c>
      <c r="C49" s="138">
        <v>6702</v>
      </c>
      <c r="D49" s="139">
        <v>15</v>
      </c>
      <c r="E49" s="140">
        <v>2</v>
      </c>
    </row>
    <row r="50" spans="1:5" x14ac:dyDescent="0.25">
      <c r="A50" s="146">
        <v>49</v>
      </c>
      <c r="B50" s="132">
        <v>11086</v>
      </c>
      <c r="C50" s="133">
        <v>6108</v>
      </c>
      <c r="D50" s="134">
        <v>6</v>
      </c>
      <c r="E50" s="135">
        <v>2</v>
      </c>
    </row>
    <row r="51" spans="1:5" x14ac:dyDescent="0.25">
      <c r="A51" s="276">
        <v>50</v>
      </c>
      <c r="B51" s="137">
        <v>10051</v>
      </c>
      <c r="C51" s="138">
        <v>5633</v>
      </c>
      <c r="D51" s="139">
        <v>5</v>
      </c>
      <c r="E51" s="140">
        <v>6</v>
      </c>
    </row>
    <row r="52" spans="1:5" x14ac:dyDescent="0.25">
      <c r="A52" s="146">
        <v>51</v>
      </c>
      <c r="B52" s="132">
        <v>9522</v>
      </c>
      <c r="C52" s="133">
        <v>5284</v>
      </c>
      <c r="D52" s="134">
        <v>4</v>
      </c>
      <c r="E52" s="135">
        <v>1</v>
      </c>
    </row>
    <row r="53" spans="1:5" x14ac:dyDescent="0.25">
      <c r="A53" s="276">
        <v>52</v>
      </c>
      <c r="B53" s="137">
        <v>9081</v>
      </c>
      <c r="C53" s="138">
        <v>5085</v>
      </c>
      <c r="D53" s="139">
        <v>5</v>
      </c>
      <c r="E53" s="140">
        <v>4</v>
      </c>
    </row>
    <row r="54" spans="1:5" x14ac:dyDescent="0.25">
      <c r="A54" s="146">
        <v>53</v>
      </c>
      <c r="B54" s="132">
        <v>8318</v>
      </c>
      <c r="C54" s="133">
        <v>4544</v>
      </c>
      <c r="D54" s="134">
        <v>7</v>
      </c>
      <c r="E54" s="135">
        <v>2</v>
      </c>
    </row>
    <row r="55" spans="1:5" x14ac:dyDescent="0.25">
      <c r="A55" s="276">
        <v>54</v>
      </c>
      <c r="B55" s="137">
        <v>7966</v>
      </c>
      <c r="C55" s="138">
        <v>4412</v>
      </c>
      <c r="D55" s="139">
        <v>9</v>
      </c>
      <c r="E55" s="140">
        <v>7</v>
      </c>
    </row>
    <row r="56" spans="1:5" x14ac:dyDescent="0.25">
      <c r="A56" s="146">
        <v>55</v>
      </c>
      <c r="B56" s="132">
        <v>7344</v>
      </c>
      <c r="C56" s="133">
        <v>3921</v>
      </c>
      <c r="D56" s="134">
        <v>2</v>
      </c>
      <c r="E56" s="135">
        <v>7</v>
      </c>
    </row>
    <row r="57" spans="1:5" x14ac:dyDescent="0.25">
      <c r="A57" s="276">
        <v>56</v>
      </c>
      <c r="B57" s="137">
        <v>6964</v>
      </c>
      <c r="C57" s="138">
        <v>3634</v>
      </c>
      <c r="D57" s="139">
        <v>1</v>
      </c>
      <c r="E57" s="140">
        <v>0</v>
      </c>
    </row>
    <row r="58" spans="1:5" x14ac:dyDescent="0.25">
      <c r="A58" s="146">
        <v>57</v>
      </c>
      <c r="B58" s="132">
        <v>6487</v>
      </c>
      <c r="C58" s="133">
        <v>3319</v>
      </c>
      <c r="D58" s="134">
        <v>4</v>
      </c>
      <c r="E58" s="135">
        <v>2</v>
      </c>
    </row>
    <row r="59" spans="1:5" x14ac:dyDescent="0.25">
      <c r="A59" s="276">
        <v>58</v>
      </c>
      <c r="B59" s="137">
        <v>5997</v>
      </c>
      <c r="C59" s="138">
        <v>3070</v>
      </c>
      <c r="D59" s="139">
        <v>1</v>
      </c>
      <c r="E59" s="140">
        <v>3</v>
      </c>
    </row>
    <row r="60" spans="1:5" x14ac:dyDescent="0.25">
      <c r="A60" s="146">
        <v>59</v>
      </c>
      <c r="B60" s="132">
        <v>5441</v>
      </c>
      <c r="C60" s="133">
        <v>2790</v>
      </c>
      <c r="D60" s="134">
        <v>12</v>
      </c>
      <c r="E60" s="135">
        <v>5</v>
      </c>
    </row>
    <row r="61" spans="1:5" x14ac:dyDescent="0.25">
      <c r="A61" s="276">
        <v>60</v>
      </c>
      <c r="B61" s="137">
        <v>4647</v>
      </c>
      <c r="C61" s="138">
        <v>2364</v>
      </c>
      <c r="D61" s="139">
        <v>3</v>
      </c>
      <c r="E61" s="140">
        <v>0</v>
      </c>
    </row>
    <row r="62" spans="1:5" x14ac:dyDescent="0.25">
      <c r="A62" s="146">
        <v>61</v>
      </c>
      <c r="B62" s="132">
        <v>3632</v>
      </c>
      <c r="C62" s="133">
        <v>2004</v>
      </c>
      <c r="D62" s="134">
        <v>0</v>
      </c>
      <c r="E62" s="135">
        <v>0</v>
      </c>
    </row>
    <row r="63" spans="1:5" x14ac:dyDescent="0.25">
      <c r="A63" s="276">
        <v>62</v>
      </c>
      <c r="B63" s="137">
        <v>2828</v>
      </c>
      <c r="C63" s="138">
        <v>1546</v>
      </c>
      <c r="D63" s="139">
        <v>2</v>
      </c>
      <c r="E63" s="140">
        <v>1</v>
      </c>
    </row>
    <row r="64" spans="1:5" x14ac:dyDescent="0.25">
      <c r="A64" s="146">
        <v>63</v>
      </c>
      <c r="B64" s="132">
        <v>2518</v>
      </c>
      <c r="C64" s="133">
        <v>1469</v>
      </c>
      <c r="D64" s="134">
        <v>3</v>
      </c>
      <c r="E64" s="135">
        <v>0</v>
      </c>
    </row>
    <row r="65" spans="1:5" x14ac:dyDescent="0.25">
      <c r="A65" s="276">
        <v>64</v>
      </c>
      <c r="B65" s="137">
        <v>2004</v>
      </c>
      <c r="C65" s="138">
        <v>1213</v>
      </c>
      <c r="D65" s="139">
        <v>1</v>
      </c>
      <c r="E65" s="140">
        <v>1</v>
      </c>
    </row>
    <row r="66" spans="1:5" x14ac:dyDescent="0.25">
      <c r="A66" s="146">
        <v>65</v>
      </c>
      <c r="B66" s="134">
        <v>1476</v>
      </c>
      <c r="C66" s="141">
        <v>934</v>
      </c>
      <c r="D66" s="134">
        <v>0</v>
      </c>
      <c r="E66" s="142">
        <v>0</v>
      </c>
    </row>
    <row r="67" spans="1:5" x14ac:dyDescent="0.25">
      <c r="A67" s="276" t="s">
        <v>270</v>
      </c>
      <c r="B67" s="137">
        <v>7464</v>
      </c>
      <c r="C67" s="138">
        <v>6210</v>
      </c>
      <c r="D67" s="139">
        <v>2</v>
      </c>
      <c r="E67" s="140">
        <v>2</v>
      </c>
    </row>
    <row r="68" spans="1:5" x14ac:dyDescent="0.25">
      <c r="A68" s="146" t="s">
        <v>76</v>
      </c>
      <c r="B68" s="281">
        <v>165498</v>
      </c>
      <c r="C68" s="141">
        <v>128596</v>
      </c>
      <c r="D68" s="134">
        <v>0</v>
      </c>
      <c r="E68" s="142">
        <v>0</v>
      </c>
    </row>
    <row r="69" spans="1:5" customFormat="1" ht="13.5" thickBot="1" x14ac:dyDescent="0.35">
      <c r="A69" s="483" t="s">
        <v>75</v>
      </c>
      <c r="B69" s="484">
        <f>SUM(B16:B68)</f>
        <v>728085</v>
      </c>
      <c r="C69" s="485">
        <f>SUM(C16:C68)</f>
        <v>457919</v>
      </c>
      <c r="D69" s="486">
        <f t="shared" ref="D69:E69" si="0">SUM(D16:D68)</f>
        <v>116</v>
      </c>
      <c r="E69" s="487">
        <f t="shared" si="0"/>
        <v>84</v>
      </c>
    </row>
    <row r="70" spans="1:5" customFormat="1" ht="11.25" customHeight="1" x14ac:dyDescent="0.3">
      <c r="A70" s="34" t="s">
        <v>315</v>
      </c>
      <c r="B70" s="25"/>
      <c r="C70" s="25"/>
      <c r="D70" s="25"/>
      <c r="E70" s="25"/>
    </row>
    <row r="71" spans="1:5" customFormat="1" ht="29.5" customHeight="1" thickBot="1" x14ac:dyDescent="0.35">
      <c r="A71" s="764" t="s">
        <v>309</v>
      </c>
      <c r="B71" s="764"/>
      <c r="C71" s="764"/>
      <c r="D71" s="764"/>
      <c r="E71" s="764"/>
    </row>
    <row r="72" spans="1:5" ht="13" thickBot="1" x14ac:dyDescent="0.3">
      <c r="A72" s="333" t="s">
        <v>267</v>
      </c>
      <c r="B72" s="334">
        <f>B69-B68</f>
        <v>562587</v>
      </c>
      <c r="C72" s="334">
        <f>C69-C68</f>
        <v>329323</v>
      </c>
      <c r="D72" s="334">
        <f>D69-D68</f>
        <v>116</v>
      </c>
      <c r="E72" s="335">
        <f>E69-E68</f>
        <v>84</v>
      </c>
    </row>
  </sheetData>
  <mergeCells count="11">
    <mergeCell ref="A10:E10"/>
    <mergeCell ref="A3:E3"/>
    <mergeCell ref="A4:E4"/>
    <mergeCell ref="A6:E6"/>
    <mergeCell ref="A7:E7"/>
    <mergeCell ref="A8:E8"/>
    <mergeCell ref="A71:E71"/>
    <mergeCell ref="B14:C14"/>
    <mergeCell ref="D14:E14"/>
    <mergeCell ref="G14:H14"/>
    <mergeCell ref="I14:J14"/>
  </mergeCells>
  <printOptions horizontalCentered="1"/>
  <pageMargins left="0.31496062992125984" right="0.19685039370078741" top="0.39370078740157483" bottom="0.23622047244094491" header="0" footer="0.23622047244094491"/>
  <pageSetup scale="86" firstPageNumber="39" orientation="portrait" useFirstPageNumber="1" r:id="rId1"/>
  <headerFooter>
    <oddFooter>&amp;R&amp;P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syncVertical="1" syncRef="A1" transitionEvaluation="1" codeName="Hoja30">
    <tabColor rgb="FFFFFF00"/>
    <pageSetUpPr fitToPage="1"/>
  </sheetPr>
  <dimension ref="A1:IV72"/>
  <sheetViews>
    <sheetView showGridLines="0" view="pageBreakPreview" zoomScaleNormal="75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722" t="s">
        <v>77</v>
      </c>
      <c r="B3" s="722"/>
      <c r="C3" s="722"/>
      <c r="D3" s="722"/>
      <c r="E3" s="722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722" t="s">
        <v>78</v>
      </c>
      <c r="B4" s="722"/>
      <c r="C4" s="722"/>
      <c r="D4" s="722"/>
      <c r="E4" s="722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724" t="str">
        <f>'1 Total'!A4:N4</f>
        <v>DICIEMBRE DE 2020</v>
      </c>
      <c r="B6" s="724"/>
      <c r="C6" s="724"/>
      <c r="D6" s="724"/>
      <c r="E6" s="724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725"/>
      <c r="B7" s="725"/>
      <c r="C7" s="725"/>
      <c r="D7" s="725"/>
      <c r="E7" s="725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755" t="s">
        <v>58</v>
      </c>
      <c r="B8" s="755"/>
      <c r="C8" s="755"/>
      <c r="D8" s="755"/>
      <c r="E8" s="755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755" t="s">
        <v>79</v>
      </c>
      <c r="B10" s="755"/>
      <c r="C10" s="755"/>
      <c r="D10" s="755"/>
      <c r="E10" s="755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 t="s">
        <v>132</v>
      </c>
      <c r="B12" s="79"/>
      <c r="C12" s="79" t="s">
        <v>138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250">
        <v>2</v>
      </c>
      <c r="C13" s="250">
        <v>3</v>
      </c>
      <c r="D13" s="251">
        <v>4</v>
      </c>
      <c r="E13" s="567">
        <v>5</v>
      </c>
      <c r="F13" s="82"/>
      <c r="G13" s="82"/>
      <c r="H13" s="83"/>
      <c r="I13" s="84"/>
      <c r="J13" s="84"/>
    </row>
    <row r="14" spans="1:21" ht="12.75" customHeight="1" x14ac:dyDescent="0.25">
      <c r="A14" s="465" t="s">
        <v>80</v>
      </c>
      <c r="B14" s="751" t="s">
        <v>313</v>
      </c>
      <c r="C14" s="751"/>
      <c r="D14" s="752" t="s">
        <v>81</v>
      </c>
      <c r="E14" s="753"/>
      <c r="F14" s="86"/>
      <c r="G14" s="754"/>
      <c r="H14" s="754"/>
      <c r="I14" s="754"/>
      <c r="J14" s="754"/>
    </row>
    <row r="15" spans="1:21" ht="13" thickBot="1" x14ac:dyDescent="0.3">
      <c r="A15" s="466" t="s">
        <v>42</v>
      </c>
      <c r="B15" s="415" t="s">
        <v>71</v>
      </c>
      <c r="C15" s="416" t="s">
        <v>72</v>
      </c>
      <c r="D15" s="434" t="s">
        <v>71</v>
      </c>
      <c r="E15" s="435" t="s">
        <v>72</v>
      </c>
      <c r="F15" s="86"/>
      <c r="G15" s="88"/>
      <c r="H15" s="88"/>
      <c r="I15" s="88"/>
      <c r="J15" s="88"/>
    </row>
    <row r="16" spans="1:21" x14ac:dyDescent="0.25">
      <c r="A16" s="131" t="s">
        <v>82</v>
      </c>
      <c r="B16" s="132">
        <v>129</v>
      </c>
      <c r="C16" s="133">
        <v>3</v>
      </c>
      <c r="D16" s="134">
        <v>0</v>
      </c>
      <c r="E16" s="135">
        <v>0</v>
      </c>
      <c r="F16" s="24"/>
      <c r="G16" s="88"/>
      <c r="H16" s="88"/>
      <c r="I16" s="88"/>
      <c r="J16" s="88"/>
    </row>
    <row r="17" spans="1:5" x14ac:dyDescent="0.25">
      <c r="A17" s="276">
        <v>16</v>
      </c>
      <c r="B17" s="137">
        <v>73</v>
      </c>
      <c r="C17" s="138">
        <v>10</v>
      </c>
      <c r="D17" s="139">
        <v>0</v>
      </c>
      <c r="E17" s="140">
        <v>0</v>
      </c>
    </row>
    <row r="18" spans="1:5" x14ac:dyDescent="0.25">
      <c r="A18" s="146">
        <v>17</v>
      </c>
      <c r="B18" s="132">
        <v>123</v>
      </c>
      <c r="C18" s="133">
        <v>27</v>
      </c>
      <c r="D18" s="134">
        <v>0</v>
      </c>
      <c r="E18" s="135">
        <v>0</v>
      </c>
    </row>
    <row r="19" spans="1:5" x14ac:dyDescent="0.25">
      <c r="A19" s="276">
        <v>18</v>
      </c>
      <c r="B19" s="137">
        <v>449</v>
      </c>
      <c r="C19" s="138">
        <v>272</v>
      </c>
      <c r="D19" s="139">
        <v>0</v>
      </c>
      <c r="E19" s="140">
        <v>0</v>
      </c>
    </row>
    <row r="20" spans="1:5" x14ac:dyDescent="0.25">
      <c r="A20" s="146">
        <v>19</v>
      </c>
      <c r="B20" s="132">
        <v>2876</v>
      </c>
      <c r="C20" s="133">
        <v>1676</v>
      </c>
      <c r="D20" s="134">
        <v>0</v>
      </c>
      <c r="E20" s="135">
        <v>0</v>
      </c>
    </row>
    <row r="21" spans="1:5" x14ac:dyDescent="0.25">
      <c r="A21" s="276">
        <v>20</v>
      </c>
      <c r="B21" s="137">
        <v>4831</v>
      </c>
      <c r="C21" s="138">
        <v>2819</v>
      </c>
      <c r="D21" s="139">
        <v>1</v>
      </c>
      <c r="E21" s="140">
        <v>0</v>
      </c>
    </row>
    <row r="22" spans="1:5" x14ac:dyDescent="0.25">
      <c r="A22" s="146">
        <v>21</v>
      </c>
      <c r="B22" s="132">
        <v>5939</v>
      </c>
      <c r="C22" s="133">
        <v>3288</v>
      </c>
      <c r="D22" s="134">
        <v>0</v>
      </c>
      <c r="E22" s="135">
        <v>0</v>
      </c>
    </row>
    <row r="23" spans="1:5" x14ac:dyDescent="0.25">
      <c r="A23" s="276">
        <v>22</v>
      </c>
      <c r="B23" s="137">
        <v>7274</v>
      </c>
      <c r="C23" s="138">
        <v>4212</v>
      </c>
      <c r="D23" s="139">
        <v>0</v>
      </c>
      <c r="E23" s="140">
        <v>0</v>
      </c>
    </row>
    <row r="24" spans="1:5" x14ac:dyDescent="0.25">
      <c r="A24" s="146">
        <v>23</v>
      </c>
      <c r="B24" s="132">
        <v>8453</v>
      </c>
      <c r="C24" s="133">
        <v>4992</v>
      </c>
      <c r="D24" s="134">
        <v>0</v>
      </c>
      <c r="E24" s="135">
        <v>0</v>
      </c>
    </row>
    <row r="25" spans="1:5" x14ac:dyDescent="0.25">
      <c r="A25" s="276">
        <v>24</v>
      </c>
      <c r="B25" s="137">
        <v>10150</v>
      </c>
      <c r="C25" s="138">
        <v>6239</v>
      </c>
      <c r="D25" s="139">
        <v>0</v>
      </c>
      <c r="E25" s="140">
        <v>0</v>
      </c>
    </row>
    <row r="26" spans="1:5" x14ac:dyDescent="0.25">
      <c r="A26" s="146">
        <v>25</v>
      </c>
      <c r="B26" s="132">
        <v>11993</v>
      </c>
      <c r="C26" s="133">
        <v>7238</v>
      </c>
      <c r="D26" s="134">
        <v>0</v>
      </c>
      <c r="E26" s="135">
        <v>0</v>
      </c>
    </row>
    <row r="27" spans="1:5" x14ac:dyDescent="0.25">
      <c r="A27" s="276">
        <v>26</v>
      </c>
      <c r="B27" s="137">
        <v>13577</v>
      </c>
      <c r="C27" s="138">
        <v>7947</v>
      </c>
      <c r="D27" s="139">
        <v>1</v>
      </c>
      <c r="E27" s="140">
        <v>1</v>
      </c>
    </row>
    <row r="28" spans="1:5" x14ac:dyDescent="0.25">
      <c r="A28" s="146">
        <v>27</v>
      </c>
      <c r="B28" s="132">
        <v>14303</v>
      </c>
      <c r="C28" s="133">
        <v>8585</v>
      </c>
      <c r="D28" s="134">
        <v>2</v>
      </c>
      <c r="E28" s="135">
        <v>0</v>
      </c>
    </row>
    <row r="29" spans="1:5" x14ac:dyDescent="0.25">
      <c r="A29" s="276">
        <v>28</v>
      </c>
      <c r="B29" s="137">
        <v>15244</v>
      </c>
      <c r="C29" s="138">
        <v>8956</v>
      </c>
      <c r="D29" s="139">
        <v>0</v>
      </c>
      <c r="E29" s="140">
        <v>2</v>
      </c>
    </row>
    <row r="30" spans="1:5" x14ac:dyDescent="0.25">
      <c r="A30" s="146">
        <v>29</v>
      </c>
      <c r="B30" s="132">
        <v>15023</v>
      </c>
      <c r="C30" s="133">
        <v>8738</v>
      </c>
      <c r="D30" s="134">
        <v>0</v>
      </c>
      <c r="E30" s="135">
        <v>0</v>
      </c>
    </row>
    <row r="31" spans="1:5" x14ac:dyDescent="0.25">
      <c r="A31" s="276">
        <v>30</v>
      </c>
      <c r="B31" s="137">
        <v>15417</v>
      </c>
      <c r="C31" s="138">
        <v>9151</v>
      </c>
      <c r="D31" s="139">
        <v>0</v>
      </c>
      <c r="E31" s="140">
        <v>0</v>
      </c>
    </row>
    <row r="32" spans="1:5" x14ac:dyDescent="0.25">
      <c r="A32" s="146">
        <v>31</v>
      </c>
      <c r="B32" s="132">
        <v>15096</v>
      </c>
      <c r="C32" s="133">
        <v>8988</v>
      </c>
      <c r="D32" s="134">
        <v>1</v>
      </c>
      <c r="E32" s="135">
        <v>1</v>
      </c>
    </row>
    <row r="33" spans="1:256" x14ac:dyDescent="0.25">
      <c r="A33" s="276">
        <v>32</v>
      </c>
      <c r="B33" s="137">
        <v>14742</v>
      </c>
      <c r="C33" s="138">
        <v>8878</v>
      </c>
      <c r="D33" s="139">
        <v>0</v>
      </c>
      <c r="E33" s="140">
        <v>0</v>
      </c>
    </row>
    <row r="34" spans="1:256" x14ac:dyDescent="0.25">
      <c r="A34" s="146">
        <v>33</v>
      </c>
      <c r="B34" s="132">
        <v>14180</v>
      </c>
      <c r="C34" s="133">
        <v>8319</v>
      </c>
      <c r="D34" s="134">
        <v>0</v>
      </c>
      <c r="E34" s="135">
        <v>0</v>
      </c>
    </row>
    <row r="35" spans="1:256" x14ac:dyDescent="0.25">
      <c r="A35" s="276">
        <v>34</v>
      </c>
      <c r="B35" s="137">
        <v>14249</v>
      </c>
      <c r="C35" s="138">
        <v>8481</v>
      </c>
      <c r="D35" s="139">
        <v>0</v>
      </c>
      <c r="E35" s="140">
        <v>0</v>
      </c>
    </row>
    <row r="36" spans="1:256" x14ac:dyDescent="0.25">
      <c r="A36" s="146">
        <v>35</v>
      </c>
      <c r="B36" s="132">
        <v>13768</v>
      </c>
      <c r="C36" s="133">
        <v>8080</v>
      </c>
      <c r="D36" s="134">
        <v>0</v>
      </c>
      <c r="E36" s="135">
        <v>1</v>
      </c>
    </row>
    <row r="37" spans="1:256" x14ac:dyDescent="0.25">
      <c r="A37" s="276">
        <v>36</v>
      </c>
      <c r="B37" s="137">
        <v>13656</v>
      </c>
      <c r="C37" s="138">
        <v>8087</v>
      </c>
      <c r="D37" s="139">
        <v>0</v>
      </c>
      <c r="E37" s="140">
        <v>1</v>
      </c>
    </row>
    <row r="38" spans="1:256" x14ac:dyDescent="0.25">
      <c r="A38" s="146">
        <v>37</v>
      </c>
      <c r="B38" s="132">
        <v>13467</v>
      </c>
      <c r="C38" s="133">
        <v>8070</v>
      </c>
      <c r="D38" s="134">
        <v>1</v>
      </c>
      <c r="E38" s="135">
        <v>1</v>
      </c>
    </row>
    <row r="39" spans="1:256" x14ac:dyDescent="0.25">
      <c r="A39" s="276">
        <v>38</v>
      </c>
      <c r="B39" s="137">
        <v>13394</v>
      </c>
      <c r="C39" s="138">
        <v>7689</v>
      </c>
      <c r="D39" s="139">
        <v>1</v>
      </c>
      <c r="E39" s="140">
        <v>0</v>
      </c>
    </row>
    <row r="40" spans="1:256" x14ac:dyDescent="0.25">
      <c r="A40" s="146">
        <v>39</v>
      </c>
      <c r="B40" s="132">
        <v>12809</v>
      </c>
      <c r="C40" s="133">
        <v>7330</v>
      </c>
      <c r="D40" s="134">
        <v>1</v>
      </c>
      <c r="E40" s="135">
        <v>1</v>
      </c>
    </row>
    <row r="41" spans="1:256" x14ac:dyDescent="0.25">
      <c r="A41" s="276">
        <v>40</v>
      </c>
      <c r="B41" s="137">
        <v>120600</v>
      </c>
      <c r="C41" s="138">
        <v>44054</v>
      </c>
      <c r="D41" s="139">
        <v>3</v>
      </c>
      <c r="E41" s="140">
        <v>0</v>
      </c>
    </row>
    <row r="42" spans="1:256" x14ac:dyDescent="0.25">
      <c r="A42" s="146">
        <v>41</v>
      </c>
      <c r="B42" s="132">
        <v>11799</v>
      </c>
      <c r="C42" s="141">
        <v>6719</v>
      </c>
      <c r="D42" s="134">
        <v>0</v>
      </c>
      <c r="E42" s="142">
        <v>0</v>
      </c>
    </row>
    <row r="43" spans="1:256" ht="11.15" customHeight="1" x14ac:dyDescent="0.25">
      <c r="A43" s="276">
        <v>42</v>
      </c>
      <c r="B43" s="137">
        <v>11495</v>
      </c>
      <c r="C43" s="138">
        <v>6457</v>
      </c>
      <c r="D43" s="139">
        <v>1</v>
      </c>
      <c r="E43" s="140">
        <v>0</v>
      </c>
    </row>
    <row r="44" spans="1:256" x14ac:dyDescent="0.25">
      <c r="A44" s="146">
        <v>43</v>
      </c>
      <c r="B44" s="132">
        <v>11197</v>
      </c>
      <c r="C44" s="133">
        <v>6379</v>
      </c>
      <c r="D44" s="134">
        <v>0</v>
      </c>
      <c r="E44" s="135">
        <v>0</v>
      </c>
      <c r="F44" s="26"/>
      <c r="G44" s="26"/>
    </row>
    <row r="45" spans="1:256" x14ac:dyDescent="0.25">
      <c r="A45" s="276">
        <v>44</v>
      </c>
      <c r="B45" s="137">
        <v>10931</v>
      </c>
      <c r="C45" s="138">
        <v>6009</v>
      </c>
      <c r="D45" s="139">
        <v>0</v>
      </c>
      <c r="E45" s="140">
        <v>1</v>
      </c>
      <c r="F45" s="91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25">
      <c r="A46" s="146">
        <v>45</v>
      </c>
      <c r="B46" s="132">
        <v>10740</v>
      </c>
      <c r="C46" s="133">
        <v>6065</v>
      </c>
      <c r="D46" s="134">
        <v>1</v>
      </c>
      <c r="E46" s="135">
        <v>0</v>
      </c>
      <c r="F46" s="93"/>
    </row>
    <row r="47" spans="1:256" x14ac:dyDescent="0.25">
      <c r="A47" s="276">
        <v>46</v>
      </c>
      <c r="B47" s="137">
        <v>10879</v>
      </c>
      <c r="C47" s="138">
        <v>6059</v>
      </c>
      <c r="D47" s="139">
        <v>3</v>
      </c>
      <c r="E47" s="140">
        <v>1</v>
      </c>
      <c r="F47" s="91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25">
      <c r="A48" s="146">
        <v>47</v>
      </c>
      <c r="B48" s="132">
        <v>10542</v>
      </c>
      <c r="C48" s="133">
        <v>5828</v>
      </c>
      <c r="D48" s="134">
        <v>2</v>
      </c>
      <c r="E48" s="135">
        <v>1</v>
      </c>
      <c r="F48" s="93"/>
    </row>
    <row r="49" spans="1:5" x14ac:dyDescent="0.25">
      <c r="A49" s="276">
        <v>48</v>
      </c>
      <c r="B49" s="137">
        <v>10005</v>
      </c>
      <c r="C49" s="138">
        <v>5589</v>
      </c>
      <c r="D49" s="139">
        <v>2</v>
      </c>
      <c r="E49" s="140">
        <v>1</v>
      </c>
    </row>
    <row r="50" spans="1:5" x14ac:dyDescent="0.25">
      <c r="A50" s="146">
        <v>49</v>
      </c>
      <c r="B50" s="132">
        <v>9580</v>
      </c>
      <c r="C50" s="133">
        <v>5071</v>
      </c>
      <c r="D50" s="134">
        <v>1</v>
      </c>
      <c r="E50" s="135">
        <v>0</v>
      </c>
    </row>
    <row r="51" spans="1:5" x14ac:dyDescent="0.25">
      <c r="A51" s="276">
        <v>50</v>
      </c>
      <c r="B51" s="137">
        <v>9025</v>
      </c>
      <c r="C51" s="138">
        <v>4867</v>
      </c>
      <c r="D51" s="139">
        <v>3</v>
      </c>
      <c r="E51" s="140">
        <v>0</v>
      </c>
    </row>
    <row r="52" spans="1:5" x14ac:dyDescent="0.25">
      <c r="A52" s="146">
        <v>51</v>
      </c>
      <c r="B52" s="132">
        <v>8394</v>
      </c>
      <c r="C52" s="133">
        <v>4507</v>
      </c>
      <c r="D52" s="134">
        <v>2</v>
      </c>
      <c r="E52" s="135">
        <v>0</v>
      </c>
    </row>
    <row r="53" spans="1:5" x14ac:dyDescent="0.25">
      <c r="A53" s="276">
        <v>52</v>
      </c>
      <c r="B53" s="137">
        <v>7636</v>
      </c>
      <c r="C53" s="138">
        <v>4164</v>
      </c>
      <c r="D53" s="139">
        <v>2</v>
      </c>
      <c r="E53" s="140">
        <v>0</v>
      </c>
    </row>
    <row r="54" spans="1:5" x14ac:dyDescent="0.25">
      <c r="A54" s="146">
        <v>53</v>
      </c>
      <c r="B54" s="132">
        <v>7075</v>
      </c>
      <c r="C54" s="133">
        <v>3805</v>
      </c>
      <c r="D54" s="134">
        <v>0</v>
      </c>
      <c r="E54" s="135">
        <v>1</v>
      </c>
    </row>
    <row r="55" spans="1:5" x14ac:dyDescent="0.25">
      <c r="A55" s="276">
        <v>54</v>
      </c>
      <c r="B55" s="137">
        <v>6847</v>
      </c>
      <c r="C55" s="138">
        <v>3582</v>
      </c>
      <c r="D55" s="139">
        <v>4</v>
      </c>
      <c r="E55" s="140">
        <v>0</v>
      </c>
    </row>
    <row r="56" spans="1:5" x14ac:dyDescent="0.25">
      <c r="A56" s="146">
        <v>55</v>
      </c>
      <c r="B56" s="132">
        <v>6261</v>
      </c>
      <c r="C56" s="133">
        <v>3300</v>
      </c>
      <c r="D56" s="134">
        <v>5</v>
      </c>
      <c r="E56" s="135">
        <v>2</v>
      </c>
    </row>
    <row r="57" spans="1:5" x14ac:dyDescent="0.25">
      <c r="A57" s="276">
        <v>56</v>
      </c>
      <c r="B57" s="137">
        <v>5963</v>
      </c>
      <c r="C57" s="138">
        <v>3018</v>
      </c>
      <c r="D57" s="139">
        <v>1</v>
      </c>
      <c r="E57" s="140">
        <v>0</v>
      </c>
    </row>
    <row r="58" spans="1:5" x14ac:dyDescent="0.25">
      <c r="A58" s="146">
        <v>57</v>
      </c>
      <c r="B58" s="132">
        <v>5430</v>
      </c>
      <c r="C58" s="133">
        <v>2753</v>
      </c>
      <c r="D58" s="134">
        <v>3</v>
      </c>
      <c r="E58" s="135">
        <v>1</v>
      </c>
    </row>
    <row r="59" spans="1:5" x14ac:dyDescent="0.25">
      <c r="A59" s="276">
        <v>58</v>
      </c>
      <c r="B59" s="137">
        <v>4922</v>
      </c>
      <c r="C59" s="138">
        <v>2493</v>
      </c>
      <c r="D59" s="139">
        <v>3</v>
      </c>
      <c r="E59" s="140">
        <v>1</v>
      </c>
    </row>
    <row r="60" spans="1:5" x14ac:dyDescent="0.25">
      <c r="A60" s="146">
        <v>59</v>
      </c>
      <c r="B60" s="132">
        <v>4397</v>
      </c>
      <c r="C60" s="133">
        <v>2340</v>
      </c>
      <c r="D60" s="134">
        <v>3</v>
      </c>
      <c r="E60" s="135">
        <v>0</v>
      </c>
    </row>
    <row r="61" spans="1:5" x14ac:dyDescent="0.25">
      <c r="A61" s="276">
        <v>60</v>
      </c>
      <c r="B61" s="137">
        <v>3782</v>
      </c>
      <c r="C61" s="138">
        <v>1984</v>
      </c>
      <c r="D61" s="139">
        <v>6</v>
      </c>
      <c r="E61" s="140">
        <v>0</v>
      </c>
    </row>
    <row r="62" spans="1:5" x14ac:dyDescent="0.25">
      <c r="A62" s="146">
        <v>61</v>
      </c>
      <c r="B62" s="132">
        <v>2917</v>
      </c>
      <c r="C62" s="133">
        <v>1490</v>
      </c>
      <c r="D62" s="134">
        <v>0</v>
      </c>
      <c r="E62" s="135">
        <v>0</v>
      </c>
    </row>
    <row r="63" spans="1:5" x14ac:dyDescent="0.25">
      <c r="A63" s="276">
        <v>62</v>
      </c>
      <c r="B63" s="137">
        <v>2280</v>
      </c>
      <c r="C63" s="138">
        <v>1172</v>
      </c>
      <c r="D63" s="139">
        <v>4</v>
      </c>
      <c r="E63" s="140">
        <v>1</v>
      </c>
    </row>
    <row r="64" spans="1:5" x14ac:dyDescent="0.25">
      <c r="A64" s="146">
        <v>63</v>
      </c>
      <c r="B64" s="132">
        <v>2011</v>
      </c>
      <c r="C64" s="133">
        <v>1095</v>
      </c>
      <c r="D64" s="134">
        <v>2</v>
      </c>
      <c r="E64" s="135">
        <v>0</v>
      </c>
    </row>
    <row r="65" spans="1:5" x14ac:dyDescent="0.25">
      <c r="A65" s="276">
        <v>64</v>
      </c>
      <c r="B65" s="137">
        <v>1725</v>
      </c>
      <c r="C65" s="138">
        <v>912</v>
      </c>
      <c r="D65" s="139">
        <v>1</v>
      </c>
      <c r="E65" s="140">
        <v>1</v>
      </c>
    </row>
    <row r="66" spans="1:5" x14ac:dyDescent="0.25">
      <c r="A66" s="146">
        <v>65</v>
      </c>
      <c r="B66" s="134">
        <v>1392</v>
      </c>
      <c r="C66" s="141">
        <v>765</v>
      </c>
      <c r="D66" s="134">
        <v>0</v>
      </c>
      <c r="E66" s="142">
        <v>0</v>
      </c>
    </row>
    <row r="67" spans="1:5" x14ac:dyDescent="0.25">
      <c r="A67" s="276" t="s">
        <v>270</v>
      </c>
      <c r="B67" s="137">
        <v>5383</v>
      </c>
      <c r="C67" s="138">
        <v>3157</v>
      </c>
      <c r="D67" s="139">
        <v>7</v>
      </c>
      <c r="E67" s="140">
        <v>1</v>
      </c>
    </row>
    <row r="68" spans="1:5" x14ac:dyDescent="0.25">
      <c r="A68" s="146" t="s">
        <v>76</v>
      </c>
      <c r="B68" s="134">
        <v>118976</v>
      </c>
      <c r="C68" s="141">
        <v>83406</v>
      </c>
      <c r="D68" s="134">
        <v>0</v>
      </c>
      <c r="E68" s="142">
        <v>0</v>
      </c>
    </row>
    <row r="69" spans="1:5" ht="13" thickBot="1" x14ac:dyDescent="0.3">
      <c r="A69" s="277" t="s">
        <v>75</v>
      </c>
      <c r="B69" s="278">
        <f>SUM(B16:B68)</f>
        <v>673399</v>
      </c>
      <c r="C69" s="279">
        <f>SUM(C16:C68)</f>
        <v>375115</v>
      </c>
      <c r="D69" s="280">
        <f t="shared" ref="D69:E69" si="0">SUM(D16:D68)</f>
        <v>67</v>
      </c>
      <c r="E69" s="279">
        <f t="shared" si="0"/>
        <v>20</v>
      </c>
    </row>
    <row r="70" spans="1:5" ht="11.25" customHeight="1" x14ac:dyDescent="0.25">
      <c r="A70" s="34" t="s">
        <v>315</v>
      </c>
    </row>
    <row r="71" spans="1:5" ht="28.5" customHeight="1" thickBot="1" x14ac:dyDescent="0.3">
      <c r="A71" s="764" t="s">
        <v>309</v>
      </c>
      <c r="B71" s="764"/>
      <c r="C71" s="764"/>
      <c r="D71" s="764"/>
      <c r="E71" s="764"/>
    </row>
    <row r="72" spans="1:5" ht="13" thickBot="1" x14ac:dyDescent="0.3">
      <c r="A72" s="333" t="s">
        <v>267</v>
      </c>
      <c r="B72" s="334">
        <f>B69-B68</f>
        <v>554423</v>
      </c>
      <c r="C72" s="334">
        <f>C69-C68</f>
        <v>291709</v>
      </c>
      <c r="D72" s="334">
        <f>D69-D68</f>
        <v>67</v>
      </c>
      <c r="E72" s="335">
        <f>E69-E68</f>
        <v>20</v>
      </c>
    </row>
  </sheetData>
  <mergeCells count="11">
    <mergeCell ref="A10:E10"/>
    <mergeCell ref="A3:E3"/>
    <mergeCell ref="A4:E4"/>
    <mergeCell ref="A6:E6"/>
    <mergeCell ref="A7:E7"/>
    <mergeCell ref="A8:E8"/>
    <mergeCell ref="A71:E71"/>
    <mergeCell ref="B14:C14"/>
    <mergeCell ref="D14:E14"/>
    <mergeCell ref="G14:H14"/>
    <mergeCell ref="I14:J14"/>
  </mergeCells>
  <printOptions horizontalCentered="1"/>
  <pageMargins left="0.31496062992125984" right="0.19685039370078741" top="0.39370078740157483" bottom="0.23622047244094491" header="0" footer="0.23622047244094491"/>
  <pageSetup scale="86" firstPageNumber="40" orientation="portrait" useFirstPageNumber="1" r:id="rId1"/>
  <headerFooter>
    <oddFooter>&amp;R&amp;P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syncVertical="1" syncRef="A1" transitionEvaluation="1" codeName="Hoja31">
    <pageSetUpPr fitToPage="1"/>
  </sheetPr>
  <dimension ref="A1:IV71"/>
  <sheetViews>
    <sheetView showGridLines="0" view="pageBreakPreview" zoomScaleNormal="75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722" t="s">
        <v>77</v>
      </c>
      <c r="B3" s="722"/>
      <c r="C3" s="722"/>
      <c r="D3" s="722"/>
      <c r="E3" s="722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722" t="s">
        <v>78</v>
      </c>
      <c r="B4" s="722"/>
      <c r="C4" s="722"/>
      <c r="D4" s="722"/>
      <c r="E4" s="722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724" t="str">
        <f>'1 Total'!A4:N4</f>
        <v>DICIEMBRE DE 2020</v>
      </c>
      <c r="B6" s="724"/>
      <c r="C6" s="724"/>
      <c r="D6" s="724"/>
      <c r="E6" s="724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725"/>
      <c r="B7" s="725"/>
      <c r="C7" s="725"/>
      <c r="D7" s="725"/>
      <c r="E7" s="725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755" t="s">
        <v>58</v>
      </c>
      <c r="B8" s="755"/>
      <c r="C8" s="755"/>
      <c r="D8" s="755"/>
      <c r="E8" s="755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ht="5.25" customHeight="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755" t="s">
        <v>136</v>
      </c>
      <c r="B10" s="755"/>
      <c r="C10" s="755"/>
      <c r="D10" s="755"/>
      <c r="E10" s="755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ht="3.75" customHeight="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/>
      <c r="B12" s="79"/>
      <c r="C12" s="79" t="s">
        <v>8</v>
      </c>
      <c r="D12" s="79"/>
      <c r="E12" s="79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80"/>
      <c r="C13" s="80"/>
      <c r="D13" s="81"/>
      <c r="E13" s="82"/>
      <c r="F13" s="82"/>
      <c r="G13" s="82"/>
      <c r="H13" s="83"/>
      <c r="I13" s="84"/>
      <c r="J13" s="84"/>
    </row>
    <row r="14" spans="1:21" ht="12.75" customHeight="1" x14ac:dyDescent="0.25">
      <c r="A14" s="465" t="s">
        <v>80</v>
      </c>
      <c r="B14" s="751" t="s">
        <v>313</v>
      </c>
      <c r="C14" s="751"/>
      <c r="D14" s="752" t="s">
        <v>81</v>
      </c>
      <c r="E14" s="753"/>
      <c r="F14" s="86"/>
      <c r="G14" s="754"/>
      <c r="H14" s="754"/>
      <c r="I14" s="754"/>
      <c r="J14" s="754"/>
    </row>
    <row r="15" spans="1:21" ht="13" thickBot="1" x14ac:dyDescent="0.3">
      <c r="A15" s="466" t="s">
        <v>42</v>
      </c>
      <c r="B15" s="415" t="s">
        <v>71</v>
      </c>
      <c r="C15" s="416" t="s">
        <v>72</v>
      </c>
      <c r="D15" s="434" t="s">
        <v>71</v>
      </c>
      <c r="E15" s="435" t="s">
        <v>72</v>
      </c>
      <c r="F15" s="86"/>
      <c r="G15" s="88"/>
      <c r="H15" s="88"/>
      <c r="I15" s="88"/>
      <c r="J15" s="88"/>
    </row>
    <row r="16" spans="1:21" x14ac:dyDescent="0.25">
      <c r="A16" s="131" t="s">
        <v>82</v>
      </c>
      <c r="B16" s="132">
        <f>'4VG PSA.3'!B16+'4VG PSA.6'!B16</f>
        <v>1146</v>
      </c>
      <c r="C16" s="133">
        <f>'4VG PSA.3'!C16+'4VG PSA.6'!C16</f>
        <v>1266</v>
      </c>
      <c r="D16" s="134">
        <f>'4VG PSA.3'!D16+'4VG PSA.6'!D16</f>
        <v>0</v>
      </c>
      <c r="E16" s="135">
        <f>'4VG PSA.3'!E16+'4VG PSA.6'!E16</f>
        <v>1</v>
      </c>
      <c r="F16" s="24"/>
      <c r="G16" s="88"/>
      <c r="H16" s="88"/>
      <c r="I16" s="88"/>
      <c r="J16" s="88"/>
    </row>
    <row r="17" spans="1:5" x14ac:dyDescent="0.25">
      <c r="A17" s="136" t="s">
        <v>83</v>
      </c>
      <c r="B17" s="137">
        <f>'4VG PSA.3'!B17+'4VG PSA.6'!B17</f>
        <v>885</v>
      </c>
      <c r="C17" s="138">
        <f>'4VG PSA.3'!C17+'4VG PSA.6'!C17</f>
        <v>812</v>
      </c>
      <c r="D17" s="139">
        <f>'4VG PSA.3'!D17+'4VG PSA.6'!D17</f>
        <v>0</v>
      </c>
      <c r="E17" s="140">
        <f>'4VG PSA.3'!E17+'4VG PSA.6'!E17</f>
        <v>0</v>
      </c>
    </row>
    <row r="18" spans="1:5" x14ac:dyDescent="0.25">
      <c r="A18" s="131" t="s">
        <v>84</v>
      </c>
      <c r="B18" s="132">
        <f>'4VG PSA.3'!B18+'4VG PSA.6'!B18</f>
        <v>1803</v>
      </c>
      <c r="C18" s="133">
        <f>'4VG PSA.3'!C18+'4VG PSA.6'!C18</f>
        <v>1363</v>
      </c>
      <c r="D18" s="134">
        <f>'4VG PSA.3'!D18+'4VG PSA.6'!D18</f>
        <v>5</v>
      </c>
      <c r="E18" s="135">
        <f>'4VG PSA.3'!E18+'4VG PSA.6'!E18</f>
        <v>3</v>
      </c>
    </row>
    <row r="19" spans="1:5" x14ac:dyDescent="0.25">
      <c r="A19" s="136" t="s">
        <v>85</v>
      </c>
      <c r="B19" s="137">
        <f>'4VG PSA.3'!B19+'4VG PSA.6'!B19</f>
        <v>5342</v>
      </c>
      <c r="C19" s="138">
        <f>'4VG PSA.3'!C19+'4VG PSA.6'!C19</f>
        <v>3319</v>
      </c>
      <c r="D19" s="139">
        <f>'4VG PSA.3'!D19+'4VG PSA.6'!D19</f>
        <v>8</v>
      </c>
      <c r="E19" s="140">
        <f>'4VG PSA.3'!E19+'4VG PSA.6'!E19</f>
        <v>4</v>
      </c>
    </row>
    <row r="20" spans="1:5" x14ac:dyDescent="0.25">
      <c r="A20" s="131" t="s">
        <v>86</v>
      </c>
      <c r="B20" s="132">
        <f>'4VG PSA.3'!B20+'4VG PSA.6'!B20</f>
        <v>32394</v>
      </c>
      <c r="C20" s="133">
        <f>'4VG PSA.3'!C20+'4VG PSA.6'!C20</f>
        <v>21819</v>
      </c>
      <c r="D20" s="134">
        <f>'4VG PSA.3'!D20+'4VG PSA.6'!D20</f>
        <v>4</v>
      </c>
      <c r="E20" s="135">
        <f>'4VG PSA.3'!E20+'4VG PSA.6'!E20</f>
        <v>4</v>
      </c>
    </row>
    <row r="21" spans="1:5" x14ac:dyDescent="0.25">
      <c r="A21" s="136" t="s">
        <v>87</v>
      </c>
      <c r="B21" s="137">
        <f>'4VG PSA.3'!B21+'4VG PSA.6'!B21</f>
        <v>53827</v>
      </c>
      <c r="C21" s="138">
        <f>'4VG PSA.3'!C21+'4VG PSA.6'!C21</f>
        <v>34734</v>
      </c>
      <c r="D21" s="139">
        <f>'4VG PSA.3'!D21+'4VG PSA.6'!D21</f>
        <v>10</v>
      </c>
      <c r="E21" s="140">
        <f>'4VG PSA.3'!E21+'4VG PSA.6'!E21</f>
        <v>4</v>
      </c>
    </row>
    <row r="22" spans="1:5" x14ac:dyDescent="0.25">
      <c r="A22" s="131" t="s">
        <v>88</v>
      </c>
      <c r="B22" s="132">
        <f>'4VG PSA.3'!B22+'4VG PSA.6'!B22</f>
        <v>67108</v>
      </c>
      <c r="C22" s="133">
        <f>'4VG PSA.3'!C22+'4VG PSA.6'!C22</f>
        <v>40117</v>
      </c>
      <c r="D22" s="134">
        <f>'4VG PSA.3'!D22+'4VG PSA.6'!D22</f>
        <v>7</v>
      </c>
      <c r="E22" s="135">
        <f>'4VG PSA.3'!E22+'4VG PSA.6'!E22</f>
        <v>12</v>
      </c>
    </row>
    <row r="23" spans="1:5" x14ac:dyDescent="0.25">
      <c r="A23" s="136" t="s">
        <v>89</v>
      </c>
      <c r="B23" s="137">
        <f>'4VG PSA.3'!B23+'4VG PSA.6'!B23</f>
        <v>81789</v>
      </c>
      <c r="C23" s="138">
        <f>'4VG PSA.3'!C23+'4VG PSA.6'!C23</f>
        <v>46432</v>
      </c>
      <c r="D23" s="139">
        <f>'4VG PSA.3'!D23+'4VG PSA.6'!D23</f>
        <v>11</v>
      </c>
      <c r="E23" s="140">
        <f>'4VG PSA.3'!E23+'4VG PSA.6'!E23</f>
        <v>10</v>
      </c>
    </row>
    <row r="24" spans="1:5" x14ac:dyDescent="0.25">
      <c r="A24" s="131" t="s">
        <v>90</v>
      </c>
      <c r="B24" s="132">
        <f>'4VG PSA.3'!B24+'4VG PSA.6'!B24</f>
        <v>95514</v>
      </c>
      <c r="C24" s="133">
        <f>'4VG PSA.3'!C24+'4VG PSA.6'!C24</f>
        <v>57841</v>
      </c>
      <c r="D24" s="134">
        <f>'4VG PSA.3'!D24+'4VG PSA.6'!D24</f>
        <v>9</v>
      </c>
      <c r="E24" s="135">
        <f>'4VG PSA.3'!E24+'4VG PSA.6'!E24</f>
        <v>4</v>
      </c>
    </row>
    <row r="25" spans="1:5" x14ac:dyDescent="0.25">
      <c r="A25" s="136" t="s">
        <v>91</v>
      </c>
      <c r="B25" s="137">
        <f>'4VG PSA.3'!B25+'4VG PSA.6'!B25</f>
        <v>116192</v>
      </c>
      <c r="C25" s="138">
        <f>'4VG PSA.3'!C25+'4VG PSA.6'!C25</f>
        <v>71877</v>
      </c>
      <c r="D25" s="139">
        <f>'4VG PSA.3'!D25+'4VG PSA.6'!D25</f>
        <v>8</v>
      </c>
      <c r="E25" s="140">
        <f>'4VG PSA.3'!E25+'4VG PSA.6'!E25</f>
        <v>5</v>
      </c>
    </row>
    <row r="26" spans="1:5" x14ac:dyDescent="0.25">
      <c r="A26" s="131" t="s">
        <v>92</v>
      </c>
      <c r="B26" s="132">
        <f>'4VG PSA.3'!B26+'4VG PSA.6'!B26</f>
        <v>139824</v>
      </c>
      <c r="C26" s="133">
        <f>'4VG PSA.3'!C26+'4VG PSA.6'!C26</f>
        <v>87002</v>
      </c>
      <c r="D26" s="134">
        <f>'4VG PSA.3'!D26+'4VG PSA.6'!D26</f>
        <v>14</v>
      </c>
      <c r="E26" s="135">
        <f>'4VG PSA.3'!E26+'4VG PSA.6'!E26</f>
        <v>3</v>
      </c>
    </row>
    <row r="27" spans="1:5" x14ac:dyDescent="0.25">
      <c r="A27" s="136" t="s">
        <v>93</v>
      </c>
      <c r="B27" s="137">
        <f>'4VG PSA.3'!B27+'4VG PSA.6'!B27</f>
        <v>160268</v>
      </c>
      <c r="C27" s="138">
        <f>'4VG PSA.3'!C27+'4VG PSA.6'!C27</f>
        <v>98665</v>
      </c>
      <c r="D27" s="139">
        <f>'4VG PSA.3'!D27+'4VG PSA.6'!D27</f>
        <v>21</v>
      </c>
      <c r="E27" s="140">
        <f>'4VG PSA.3'!E27+'4VG PSA.6'!E27</f>
        <v>9</v>
      </c>
    </row>
    <row r="28" spans="1:5" x14ac:dyDescent="0.25">
      <c r="A28" s="131" t="s">
        <v>94</v>
      </c>
      <c r="B28" s="132">
        <f>'4VG PSA.3'!B28+'4VG PSA.6'!B28</f>
        <v>174752</v>
      </c>
      <c r="C28" s="133">
        <f>'4VG PSA.3'!C28+'4VG PSA.6'!C28</f>
        <v>107754</v>
      </c>
      <c r="D28" s="134">
        <f>'4VG PSA.3'!D28+'4VG PSA.6'!D28</f>
        <v>26</v>
      </c>
      <c r="E28" s="135">
        <f>'4VG PSA.3'!E28+'4VG PSA.6'!E28</f>
        <v>16</v>
      </c>
    </row>
    <row r="29" spans="1:5" x14ac:dyDescent="0.25">
      <c r="A29" s="136" t="s">
        <v>95</v>
      </c>
      <c r="B29" s="137">
        <f>'4VG PSA.3'!B29+'4VG PSA.6'!B29</f>
        <v>188108</v>
      </c>
      <c r="C29" s="138">
        <f>'4VG PSA.3'!C29+'4VG PSA.6'!C29</f>
        <v>115393</v>
      </c>
      <c r="D29" s="139">
        <f>'4VG PSA.3'!D29+'4VG PSA.6'!D29</f>
        <v>17</v>
      </c>
      <c r="E29" s="140">
        <f>'4VG PSA.3'!E29+'4VG PSA.6'!E29</f>
        <v>11</v>
      </c>
    </row>
    <row r="30" spans="1:5" x14ac:dyDescent="0.25">
      <c r="A30" s="131" t="s">
        <v>96</v>
      </c>
      <c r="B30" s="132">
        <f>'4VG PSA.3'!B30+'4VG PSA.6'!B30</f>
        <v>194404</v>
      </c>
      <c r="C30" s="133">
        <f>'4VG PSA.3'!C30+'4VG PSA.6'!C30</f>
        <v>118533</v>
      </c>
      <c r="D30" s="134">
        <f>'4VG PSA.3'!D30+'4VG PSA.6'!D30</f>
        <v>38</v>
      </c>
      <c r="E30" s="135">
        <f>'4VG PSA.3'!E30+'4VG PSA.6'!E30</f>
        <v>15</v>
      </c>
    </row>
    <row r="31" spans="1:5" x14ac:dyDescent="0.25">
      <c r="A31" s="136" t="s">
        <v>97</v>
      </c>
      <c r="B31" s="137">
        <f>'4VG PSA.3'!B31+'4VG PSA.6'!B31</f>
        <v>204691</v>
      </c>
      <c r="C31" s="138">
        <f>'4VG PSA.3'!C31+'4VG PSA.6'!C31</f>
        <v>124423</v>
      </c>
      <c r="D31" s="139">
        <f>'4VG PSA.3'!D31+'4VG PSA.6'!D31</f>
        <v>28</v>
      </c>
      <c r="E31" s="140">
        <f>'4VG PSA.3'!E31+'4VG PSA.6'!E31</f>
        <v>20</v>
      </c>
    </row>
    <row r="32" spans="1:5" x14ac:dyDescent="0.25">
      <c r="A32" s="131" t="s">
        <v>98</v>
      </c>
      <c r="B32" s="132">
        <f>'4VG PSA.3'!B32+'4VG PSA.6'!B32</f>
        <v>206721</v>
      </c>
      <c r="C32" s="133">
        <f>'4VG PSA.3'!C32+'4VG PSA.6'!C32</f>
        <v>126467</v>
      </c>
      <c r="D32" s="134">
        <f>'4VG PSA.3'!D32+'4VG PSA.6'!D32</f>
        <v>34</v>
      </c>
      <c r="E32" s="135">
        <f>'4VG PSA.3'!E32+'4VG PSA.6'!E32</f>
        <v>17</v>
      </c>
    </row>
    <row r="33" spans="1:256" x14ac:dyDescent="0.25">
      <c r="A33" s="136" t="s">
        <v>99</v>
      </c>
      <c r="B33" s="137">
        <f>'4VG PSA.3'!B33+'4VG PSA.6'!B33</f>
        <v>208240</v>
      </c>
      <c r="C33" s="138">
        <f>'4VG PSA.3'!C33+'4VG PSA.6'!C33</f>
        <v>129466</v>
      </c>
      <c r="D33" s="139">
        <f>'4VG PSA.3'!D33+'4VG PSA.6'!D33</f>
        <v>33</v>
      </c>
      <c r="E33" s="140">
        <f>'4VG PSA.3'!E33+'4VG PSA.6'!E33</f>
        <v>15</v>
      </c>
    </row>
    <row r="34" spans="1:256" x14ac:dyDescent="0.25">
      <c r="A34" s="131" t="s">
        <v>100</v>
      </c>
      <c r="B34" s="132">
        <f>'4VG PSA.3'!B34+'4VG PSA.6'!B34</f>
        <v>207406</v>
      </c>
      <c r="C34" s="133">
        <f>'4VG PSA.3'!C34+'4VG PSA.6'!C34</f>
        <v>130046</v>
      </c>
      <c r="D34" s="134">
        <f>'4VG PSA.3'!D34+'4VG PSA.6'!D34</f>
        <v>39</v>
      </c>
      <c r="E34" s="135">
        <f>'4VG PSA.3'!E34+'4VG PSA.6'!E34</f>
        <v>29</v>
      </c>
    </row>
    <row r="35" spans="1:256" x14ac:dyDescent="0.25">
      <c r="A35" s="136" t="s">
        <v>101</v>
      </c>
      <c r="B35" s="137">
        <f>'4VG PSA.3'!B35+'4VG PSA.6'!B35</f>
        <v>209706</v>
      </c>
      <c r="C35" s="138">
        <f>'4VG PSA.3'!C35+'4VG PSA.6'!C35</f>
        <v>133000</v>
      </c>
      <c r="D35" s="139">
        <f>'4VG PSA.3'!D35+'4VG PSA.6'!D35</f>
        <v>34</v>
      </c>
      <c r="E35" s="140">
        <f>'4VG PSA.3'!E35+'4VG PSA.6'!E35</f>
        <v>21</v>
      </c>
    </row>
    <row r="36" spans="1:256" x14ac:dyDescent="0.25">
      <c r="A36" s="131" t="s">
        <v>102</v>
      </c>
      <c r="B36" s="132">
        <f>'4VG PSA.3'!B36+'4VG PSA.6'!B36</f>
        <v>211831</v>
      </c>
      <c r="C36" s="133">
        <f>'4VG PSA.3'!C36+'4VG PSA.6'!C36</f>
        <v>133840</v>
      </c>
      <c r="D36" s="134">
        <f>'4VG PSA.3'!D36+'4VG PSA.6'!D36</f>
        <v>31</v>
      </c>
      <c r="E36" s="135">
        <f>'4VG PSA.3'!E36+'4VG PSA.6'!E36</f>
        <v>23</v>
      </c>
    </row>
    <row r="37" spans="1:256" x14ac:dyDescent="0.25">
      <c r="A37" s="136" t="s">
        <v>103</v>
      </c>
      <c r="B37" s="137">
        <f>'4VG PSA.3'!B37+'4VG PSA.6'!B37</f>
        <v>212621</v>
      </c>
      <c r="C37" s="138">
        <f>'4VG PSA.3'!C37+'4VG PSA.6'!C37</f>
        <v>135826</v>
      </c>
      <c r="D37" s="139">
        <f>'4VG PSA.3'!D37+'4VG PSA.6'!D37</f>
        <v>63</v>
      </c>
      <c r="E37" s="140">
        <f>'4VG PSA.3'!E37+'4VG PSA.6'!E37</f>
        <v>36</v>
      </c>
    </row>
    <row r="38" spans="1:256" x14ac:dyDescent="0.25">
      <c r="A38" s="131" t="s">
        <v>104</v>
      </c>
      <c r="B38" s="132">
        <f>'4VG PSA.3'!B38+'4VG PSA.6'!B38</f>
        <v>214925</v>
      </c>
      <c r="C38" s="133">
        <f>'4VG PSA.3'!C38+'4VG PSA.6'!C38</f>
        <v>136344</v>
      </c>
      <c r="D38" s="134">
        <f>'4VG PSA.3'!D38+'4VG PSA.6'!D38</f>
        <v>39</v>
      </c>
      <c r="E38" s="135">
        <f>'4VG PSA.3'!E38+'4VG PSA.6'!E38</f>
        <v>32</v>
      </c>
    </row>
    <row r="39" spans="1:256" x14ac:dyDescent="0.25">
      <c r="A39" s="136" t="s">
        <v>105</v>
      </c>
      <c r="B39" s="137">
        <f>'4VG PSA.3'!B39+'4VG PSA.6'!B39</f>
        <v>213573</v>
      </c>
      <c r="C39" s="138">
        <f>'4VG PSA.3'!C39+'4VG PSA.6'!C39</f>
        <v>134674</v>
      </c>
      <c r="D39" s="139">
        <f>'4VG PSA.3'!D39+'4VG PSA.6'!D39</f>
        <v>54</v>
      </c>
      <c r="E39" s="140">
        <f>'4VG PSA.3'!E39+'4VG PSA.6'!E39</f>
        <v>45</v>
      </c>
    </row>
    <row r="40" spans="1:256" x14ac:dyDescent="0.25">
      <c r="A40" s="131" t="s">
        <v>106</v>
      </c>
      <c r="B40" s="132">
        <f>'4VG PSA.3'!B40+'4VG PSA.6'!B40</f>
        <v>210639</v>
      </c>
      <c r="C40" s="133">
        <f>'4VG PSA.3'!C40+'4VG PSA.6'!C40</f>
        <v>131208</v>
      </c>
      <c r="D40" s="134">
        <f>'4VG PSA.3'!D40+'4VG PSA.6'!D40</f>
        <v>56</v>
      </c>
      <c r="E40" s="135">
        <f>'4VG PSA.3'!E40+'4VG PSA.6'!E40</f>
        <v>37</v>
      </c>
    </row>
    <row r="41" spans="1:256" x14ac:dyDescent="0.25">
      <c r="A41" s="136" t="s">
        <v>107</v>
      </c>
      <c r="B41" s="137">
        <f>'4VG PSA.3'!B41+'4VG PSA.6'!B41</f>
        <v>210477</v>
      </c>
      <c r="C41" s="138">
        <f>'4VG PSA.3'!C41+'4VG PSA.6'!C41</f>
        <v>130117</v>
      </c>
      <c r="D41" s="139">
        <f>'4VG PSA.3'!D41+'4VG PSA.6'!D41</f>
        <v>50</v>
      </c>
      <c r="E41" s="140">
        <f>'4VG PSA.3'!E41+'4VG PSA.6'!E41</f>
        <v>35</v>
      </c>
    </row>
    <row r="42" spans="1:256" x14ac:dyDescent="0.25">
      <c r="A42" s="131" t="s">
        <v>303</v>
      </c>
      <c r="B42" s="132">
        <f>'4VG PSA.3'!B42+'4VG PSA.6'!B42</f>
        <v>202565</v>
      </c>
      <c r="C42" s="133">
        <f>'4VG PSA.3'!C42+'4VG PSA.6'!C42</f>
        <v>123985</v>
      </c>
      <c r="D42" s="134">
        <f>'4VG PSA.3'!D42+'4VG PSA.6'!D42</f>
        <v>52</v>
      </c>
      <c r="E42" s="135">
        <f>'4VG PSA.3'!E42+'4VG PSA.6'!E42</f>
        <v>28</v>
      </c>
    </row>
    <row r="43" spans="1:256" ht="11.15" customHeight="1" x14ac:dyDescent="0.25">
      <c r="A43" s="136" t="s">
        <v>108</v>
      </c>
      <c r="B43" s="137">
        <f>'4VG PSA.3'!B43+'4VG PSA.6'!B43</f>
        <v>201576</v>
      </c>
      <c r="C43" s="138">
        <f>'4VG PSA.3'!C43+'4VG PSA.6'!C43</f>
        <v>124445</v>
      </c>
      <c r="D43" s="139">
        <f>'4VG PSA.3'!D43+'4VG PSA.6'!D43</f>
        <v>78</v>
      </c>
      <c r="E43" s="140">
        <f>'4VG PSA.3'!E43+'4VG PSA.6'!E43</f>
        <v>41</v>
      </c>
    </row>
    <row r="44" spans="1:256" x14ac:dyDescent="0.25">
      <c r="A44" s="131" t="s">
        <v>109</v>
      </c>
      <c r="B44" s="132">
        <f>'4VG PSA.3'!B44+'4VG PSA.6'!B44</f>
        <v>201425</v>
      </c>
      <c r="C44" s="133">
        <f>'4VG PSA.3'!C44+'4VG PSA.6'!C44</f>
        <v>122978</v>
      </c>
      <c r="D44" s="134">
        <f>'4VG PSA.3'!D44+'4VG PSA.6'!D44</f>
        <v>76</v>
      </c>
      <c r="E44" s="135">
        <f>'4VG PSA.3'!E44+'4VG PSA.6'!E44</f>
        <v>51</v>
      </c>
      <c r="F44" s="26"/>
      <c r="G44" s="26"/>
    </row>
    <row r="45" spans="1:256" x14ac:dyDescent="0.25">
      <c r="A45" s="136" t="s">
        <v>110</v>
      </c>
      <c r="B45" s="137">
        <f>'4VG PSA.3'!B45+'4VG PSA.6'!B45</f>
        <v>196877</v>
      </c>
      <c r="C45" s="138">
        <f>'4VG PSA.3'!C45+'4VG PSA.6'!C45</f>
        <v>120734</v>
      </c>
      <c r="D45" s="139">
        <f>'4VG PSA.3'!D45+'4VG PSA.6'!D45</f>
        <v>68</v>
      </c>
      <c r="E45" s="140">
        <f>'4VG PSA.3'!E45+'4VG PSA.6'!E45</f>
        <v>56</v>
      </c>
      <c r="F45" s="91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25">
      <c r="A46" s="131" t="s">
        <v>111</v>
      </c>
      <c r="B46" s="132">
        <f>'4VG PSA.3'!B46+'4VG PSA.6'!B46</f>
        <v>200776</v>
      </c>
      <c r="C46" s="133">
        <f>'4VG PSA.3'!C46+'4VG PSA.6'!C46</f>
        <v>121918</v>
      </c>
      <c r="D46" s="134">
        <f>'4VG PSA.3'!D46+'4VG PSA.6'!D46</f>
        <v>96</v>
      </c>
      <c r="E46" s="135">
        <f>'4VG PSA.3'!E46+'4VG PSA.6'!E46</f>
        <v>59</v>
      </c>
      <c r="F46" s="93"/>
    </row>
    <row r="47" spans="1:256" x14ac:dyDescent="0.25">
      <c r="A47" s="136" t="s">
        <v>112</v>
      </c>
      <c r="B47" s="137">
        <f>'4VG PSA.3'!B47+'4VG PSA.6'!B47</f>
        <v>203631</v>
      </c>
      <c r="C47" s="138">
        <f>'4VG PSA.3'!C47+'4VG PSA.6'!C47</f>
        <v>124224</v>
      </c>
      <c r="D47" s="139">
        <f>'4VG PSA.3'!D47+'4VG PSA.6'!D47</f>
        <v>111</v>
      </c>
      <c r="E47" s="140">
        <f>'4VG PSA.3'!E47+'4VG PSA.6'!E47</f>
        <v>55</v>
      </c>
      <c r="F47" s="91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25">
      <c r="A48" s="131" t="s">
        <v>113</v>
      </c>
      <c r="B48" s="132">
        <f>'4VG PSA.3'!B48+'4VG PSA.6'!B48</f>
        <v>199243</v>
      </c>
      <c r="C48" s="133">
        <f>'4VG PSA.3'!C48+'4VG PSA.6'!C48</f>
        <v>121680</v>
      </c>
      <c r="D48" s="134">
        <f>'4VG PSA.3'!D48+'4VG PSA.6'!D48</f>
        <v>122</v>
      </c>
      <c r="E48" s="135">
        <f>'4VG PSA.3'!E48+'4VG PSA.6'!E48</f>
        <v>82</v>
      </c>
      <c r="F48" s="93"/>
    </row>
    <row r="49" spans="1:5" x14ac:dyDescent="0.25">
      <c r="A49" s="136" t="s">
        <v>114</v>
      </c>
      <c r="B49" s="137">
        <f>'4VG PSA.3'!B49+'4VG PSA.6'!B49</f>
        <v>198109</v>
      </c>
      <c r="C49" s="138">
        <f>'4VG PSA.3'!C49+'4VG PSA.6'!C49</f>
        <v>119260</v>
      </c>
      <c r="D49" s="139">
        <f>'4VG PSA.3'!D49+'4VG PSA.6'!D49</f>
        <v>145</v>
      </c>
      <c r="E49" s="140">
        <f>'4VG PSA.3'!E49+'4VG PSA.6'!E49</f>
        <v>66</v>
      </c>
    </row>
    <row r="50" spans="1:5" x14ac:dyDescent="0.25">
      <c r="A50" s="131" t="s">
        <v>115</v>
      </c>
      <c r="B50" s="132">
        <f>'4VG PSA.3'!B50+'4VG PSA.6'!B50</f>
        <v>186987</v>
      </c>
      <c r="C50" s="133">
        <f>'4VG PSA.3'!C50+'4VG PSA.6'!C50</f>
        <v>114879</v>
      </c>
      <c r="D50" s="134">
        <f>'4VG PSA.3'!D50+'4VG PSA.6'!D50</f>
        <v>155</v>
      </c>
      <c r="E50" s="135">
        <f>'4VG PSA.3'!E50+'4VG PSA.6'!E50</f>
        <v>95</v>
      </c>
    </row>
    <row r="51" spans="1:5" x14ac:dyDescent="0.25">
      <c r="A51" s="136" t="s">
        <v>116</v>
      </c>
      <c r="B51" s="137">
        <f>'4VG PSA.3'!B51+'4VG PSA.6'!B51</f>
        <v>177937</v>
      </c>
      <c r="C51" s="138">
        <f>'4VG PSA.3'!C51+'4VG PSA.6'!C51</f>
        <v>107844</v>
      </c>
      <c r="D51" s="139">
        <f>'4VG PSA.3'!D51+'4VG PSA.6'!D51</f>
        <v>115</v>
      </c>
      <c r="E51" s="140">
        <f>'4VG PSA.3'!E51+'4VG PSA.6'!E51</f>
        <v>95</v>
      </c>
    </row>
    <row r="52" spans="1:5" x14ac:dyDescent="0.25">
      <c r="A52" s="131" t="s">
        <v>117</v>
      </c>
      <c r="B52" s="132">
        <f>'4VG PSA.3'!B52+'4VG PSA.6'!B52</f>
        <v>173054</v>
      </c>
      <c r="C52" s="133">
        <f>'4VG PSA.3'!C52+'4VG PSA.6'!C52</f>
        <v>105389</v>
      </c>
      <c r="D52" s="134">
        <f>'4VG PSA.3'!D52+'4VG PSA.6'!D52</f>
        <v>140</v>
      </c>
      <c r="E52" s="135">
        <f>'4VG PSA.3'!E52+'4VG PSA.6'!E52</f>
        <v>90</v>
      </c>
    </row>
    <row r="53" spans="1:5" x14ac:dyDescent="0.25">
      <c r="A53" s="136" t="s">
        <v>118</v>
      </c>
      <c r="B53" s="137">
        <f>'4VG PSA.3'!B53+'4VG PSA.6'!B53</f>
        <v>162883</v>
      </c>
      <c r="C53" s="138">
        <f>'4VG PSA.3'!C53+'4VG PSA.6'!C53</f>
        <v>102040</v>
      </c>
      <c r="D53" s="139">
        <f>'4VG PSA.3'!D53+'4VG PSA.6'!D53</f>
        <v>138</v>
      </c>
      <c r="E53" s="140">
        <f>'4VG PSA.3'!E53+'4VG PSA.6'!E53</f>
        <v>106</v>
      </c>
    </row>
    <row r="54" spans="1:5" x14ac:dyDescent="0.25">
      <c r="A54" s="131" t="s">
        <v>119</v>
      </c>
      <c r="B54" s="132">
        <f>'4VG PSA.3'!B54+'4VG PSA.6'!B54</f>
        <v>155376</v>
      </c>
      <c r="C54" s="133">
        <f>'4VG PSA.3'!C54+'4VG PSA.6'!C54</f>
        <v>99401</v>
      </c>
      <c r="D54" s="134">
        <f>'4VG PSA.3'!D54+'4VG PSA.6'!D54</f>
        <v>159</v>
      </c>
      <c r="E54" s="135">
        <f>'4VG PSA.3'!E54+'4VG PSA.6'!E54</f>
        <v>115</v>
      </c>
    </row>
    <row r="55" spans="1:5" x14ac:dyDescent="0.25">
      <c r="A55" s="136" t="s">
        <v>120</v>
      </c>
      <c r="B55" s="137">
        <f>'4VG PSA.3'!B55+'4VG PSA.6'!B55</f>
        <v>151031</v>
      </c>
      <c r="C55" s="138">
        <f>'4VG PSA.3'!C55+'4VG PSA.6'!C55</f>
        <v>91079</v>
      </c>
      <c r="D55" s="139">
        <f>'4VG PSA.3'!D55+'4VG PSA.6'!D55</f>
        <v>158</v>
      </c>
      <c r="E55" s="140">
        <f>'4VG PSA.3'!E55+'4VG PSA.6'!E55</f>
        <v>122</v>
      </c>
    </row>
    <row r="56" spans="1:5" x14ac:dyDescent="0.25">
      <c r="A56" s="131" t="s">
        <v>121</v>
      </c>
      <c r="B56" s="132">
        <f>'4VG PSA.3'!B56+'4VG PSA.6'!B56</f>
        <v>145426</v>
      </c>
      <c r="C56" s="133">
        <f>'4VG PSA.3'!C56+'4VG PSA.6'!C56</f>
        <v>79494</v>
      </c>
      <c r="D56" s="134">
        <f>'4VG PSA.3'!D56+'4VG PSA.6'!D56</f>
        <v>190</v>
      </c>
      <c r="E56" s="135">
        <f>'4VG PSA.3'!E56+'4VG PSA.6'!E56</f>
        <v>97</v>
      </c>
    </row>
    <row r="57" spans="1:5" x14ac:dyDescent="0.25">
      <c r="A57" s="136" t="s">
        <v>122</v>
      </c>
      <c r="B57" s="137">
        <f>'4VG PSA.3'!B57+'4VG PSA.6'!B57</f>
        <v>138688</v>
      </c>
      <c r="C57" s="138">
        <f>'4VG PSA.3'!C57+'4VG PSA.6'!C57</f>
        <v>73555</v>
      </c>
      <c r="D57" s="139">
        <f>'4VG PSA.3'!D57+'4VG PSA.6'!D57</f>
        <v>203</v>
      </c>
      <c r="E57" s="140">
        <f>'4VG PSA.3'!E57+'4VG PSA.6'!E57</f>
        <v>111</v>
      </c>
    </row>
    <row r="58" spans="1:5" x14ac:dyDescent="0.25">
      <c r="A58" s="131" t="s">
        <v>123</v>
      </c>
      <c r="B58" s="132">
        <f>'4VG PSA.3'!B58+'4VG PSA.6'!B58</f>
        <v>127002</v>
      </c>
      <c r="C58" s="133">
        <f>'4VG PSA.3'!C58+'4VG PSA.6'!C58</f>
        <v>68001</v>
      </c>
      <c r="D58" s="134">
        <f>'4VG PSA.3'!D58+'4VG PSA.6'!D58</f>
        <v>196</v>
      </c>
      <c r="E58" s="135">
        <f>'4VG PSA.3'!E58+'4VG PSA.6'!E58</f>
        <v>94</v>
      </c>
    </row>
    <row r="59" spans="1:5" x14ac:dyDescent="0.25">
      <c r="A59" s="136" t="s">
        <v>124</v>
      </c>
      <c r="B59" s="137">
        <f>'4VG PSA.3'!B59+'4VG PSA.6'!B59</f>
        <v>117661</v>
      </c>
      <c r="C59" s="138">
        <f>'4VG PSA.3'!C59+'4VG PSA.6'!C59</f>
        <v>61392</v>
      </c>
      <c r="D59" s="139">
        <f>'4VG PSA.3'!D59+'4VG PSA.6'!D59</f>
        <v>202</v>
      </c>
      <c r="E59" s="140">
        <f>'4VG PSA.3'!E59+'4VG PSA.6'!E59</f>
        <v>99</v>
      </c>
    </row>
    <row r="60" spans="1:5" x14ac:dyDescent="0.25">
      <c r="A60" s="131" t="s">
        <v>125</v>
      </c>
      <c r="B60" s="132">
        <f>'4VG PSA.3'!B60+'4VG PSA.6'!B60</f>
        <v>109108</v>
      </c>
      <c r="C60" s="133">
        <f>'4VG PSA.3'!C60+'4VG PSA.6'!C60</f>
        <v>55588</v>
      </c>
      <c r="D60" s="134">
        <f>'4VG PSA.3'!D60+'4VG PSA.6'!D60</f>
        <v>195</v>
      </c>
      <c r="E60" s="135">
        <f>'4VG PSA.3'!E60+'4VG PSA.6'!E60</f>
        <v>92</v>
      </c>
    </row>
    <row r="61" spans="1:5" x14ac:dyDescent="0.25">
      <c r="A61" s="136" t="s">
        <v>126</v>
      </c>
      <c r="B61" s="137">
        <f>'4VG PSA.3'!B61+'4VG PSA.6'!B61</f>
        <v>100405</v>
      </c>
      <c r="C61" s="138">
        <f>'4VG PSA.3'!C61+'4VG PSA.6'!C61</f>
        <v>49747</v>
      </c>
      <c r="D61" s="139">
        <f>'4VG PSA.3'!D61+'4VG PSA.6'!D61</f>
        <v>228</v>
      </c>
      <c r="E61" s="140">
        <f>'4VG PSA.3'!E61+'4VG PSA.6'!E61</f>
        <v>74</v>
      </c>
    </row>
    <row r="62" spans="1:5" x14ac:dyDescent="0.25">
      <c r="A62" s="131" t="s">
        <v>127</v>
      </c>
      <c r="B62" s="132">
        <f>'4VG PSA.3'!B62+'4VG PSA.6'!B62</f>
        <v>87516</v>
      </c>
      <c r="C62" s="133">
        <f>'4VG PSA.3'!C62+'4VG PSA.6'!C62</f>
        <v>42008</v>
      </c>
      <c r="D62" s="134">
        <f>'4VG PSA.3'!D62+'4VG PSA.6'!D62</f>
        <v>121</v>
      </c>
      <c r="E62" s="135">
        <f>'4VG PSA.3'!E62+'4VG PSA.6'!E62</f>
        <v>58</v>
      </c>
    </row>
    <row r="63" spans="1:5" x14ac:dyDescent="0.25">
      <c r="A63" s="136" t="s">
        <v>128</v>
      </c>
      <c r="B63" s="137">
        <f>'4VG PSA.3'!B63+'4VG PSA.6'!B63</f>
        <v>77120</v>
      </c>
      <c r="C63" s="138">
        <f>'4VG PSA.3'!C63+'4VG PSA.6'!C63</f>
        <v>35370</v>
      </c>
      <c r="D63" s="139">
        <f>'4VG PSA.3'!D63+'4VG PSA.6'!D63</f>
        <v>141</v>
      </c>
      <c r="E63" s="140">
        <f>'4VG PSA.3'!E63+'4VG PSA.6'!E63</f>
        <v>85</v>
      </c>
    </row>
    <row r="64" spans="1:5" x14ac:dyDescent="0.25">
      <c r="A64" s="131" t="s">
        <v>129</v>
      </c>
      <c r="B64" s="132">
        <f>'4VG PSA.3'!B64+'4VG PSA.6'!B64</f>
        <v>70481</v>
      </c>
      <c r="C64" s="133">
        <f>'4VG PSA.3'!C64+'4VG PSA.6'!C64</f>
        <v>31403</v>
      </c>
      <c r="D64" s="134">
        <f>'4VG PSA.3'!D64+'4VG PSA.6'!D64</f>
        <v>81</v>
      </c>
      <c r="E64" s="135">
        <f>'4VG PSA.3'!E64+'4VG PSA.6'!E64</f>
        <v>46</v>
      </c>
    </row>
    <row r="65" spans="1:5" x14ac:dyDescent="0.25">
      <c r="A65" s="136" t="s">
        <v>130</v>
      </c>
      <c r="B65" s="137">
        <f>'4VG PSA.3'!B65+'4VG PSA.6'!B65</f>
        <v>62316</v>
      </c>
      <c r="C65" s="138">
        <f>'4VG PSA.3'!C65+'4VG PSA.6'!C65</f>
        <v>26013</v>
      </c>
      <c r="D65" s="139">
        <f>'4VG PSA.3'!D65+'4VG PSA.6'!D65</f>
        <v>63</v>
      </c>
      <c r="E65" s="140">
        <f>'4VG PSA.3'!E65+'4VG PSA.6'!E65</f>
        <v>43</v>
      </c>
    </row>
    <row r="66" spans="1:5" x14ac:dyDescent="0.25">
      <c r="A66" s="131" t="s">
        <v>131</v>
      </c>
      <c r="B66" s="132">
        <f>+'4VG PSA.3'!B66+'4VG PSA.3'!B67+'4VG PSA.6'!B66+'4VG PSA.6'!B67</f>
        <v>299822</v>
      </c>
      <c r="C66" s="133">
        <f>+'4VG PSA.3'!C66+'4VG PSA.3'!C67+'4VG PSA.6'!C66+'4VG PSA.6'!C67</f>
        <v>104352</v>
      </c>
      <c r="D66" s="134">
        <f>+'4VG PSA.3'!D66+'4VG PSA.3'!D67+'4VG PSA.6'!D66+'4VG PSA.6'!D67</f>
        <v>419</v>
      </c>
      <c r="E66" s="135">
        <f>+'4VG PSA.3'!E66+'4VG PSA.3'!E67+'4VG PSA.6'!E66+'4VG PSA.6'!E67</f>
        <v>192</v>
      </c>
    </row>
    <row r="67" spans="1:5" x14ac:dyDescent="0.25">
      <c r="A67" s="143" t="s">
        <v>76</v>
      </c>
      <c r="B67" s="137">
        <f>+'4VG PSA.3'!B68+'4VG PSA.6'!B68</f>
        <v>3083548</v>
      </c>
      <c r="C67" s="138">
        <f>+'4VG PSA.3'!C68+'4VG PSA.6'!C68</f>
        <v>666045</v>
      </c>
      <c r="D67" s="139">
        <f>+'4VG PSA.3'!D68+'4VG PSA.6'!D68</f>
        <v>14</v>
      </c>
      <c r="E67" s="140">
        <f>+'4VG PSA.3'!E68+'4VG PSA.6'!E68</f>
        <v>710</v>
      </c>
    </row>
    <row r="68" spans="1:5" ht="13" thickBot="1" x14ac:dyDescent="0.3">
      <c r="A68" s="480" t="s">
        <v>75</v>
      </c>
      <c r="B68" s="481">
        <f>SUM(B16:B67)</f>
        <v>10654749</v>
      </c>
      <c r="C68" s="482">
        <f t="shared" ref="C68:E68" si="0">SUM(C16:C67)</f>
        <v>5145162</v>
      </c>
      <c r="D68" s="481">
        <f t="shared" si="0"/>
        <v>4305</v>
      </c>
      <c r="E68" s="482">
        <f t="shared" si="0"/>
        <v>3173</v>
      </c>
    </row>
    <row r="69" spans="1:5" ht="11.25" customHeight="1" x14ac:dyDescent="0.25">
      <c r="A69" s="34" t="s">
        <v>315</v>
      </c>
    </row>
    <row r="70" spans="1:5" ht="27.5" customHeight="1" thickBot="1" x14ac:dyDescent="0.3">
      <c r="A70" s="764" t="s">
        <v>309</v>
      </c>
      <c r="B70" s="764"/>
      <c r="C70" s="764"/>
      <c r="D70" s="764"/>
      <c r="E70" s="764"/>
    </row>
    <row r="71" spans="1:5" ht="13" thickBot="1" x14ac:dyDescent="0.3">
      <c r="A71" s="333" t="s">
        <v>267</v>
      </c>
      <c r="B71" s="334">
        <f>B68-B67</f>
        <v>7571201</v>
      </c>
      <c r="C71" s="334">
        <f t="shared" ref="C71:E71" si="1">C68-C67</f>
        <v>4479117</v>
      </c>
      <c r="D71" s="334">
        <f t="shared" si="1"/>
        <v>4291</v>
      </c>
      <c r="E71" s="335">
        <f t="shared" si="1"/>
        <v>2463</v>
      </c>
    </row>
  </sheetData>
  <mergeCells count="11">
    <mergeCell ref="A10:E10"/>
    <mergeCell ref="A3:E3"/>
    <mergeCell ref="A4:E4"/>
    <mergeCell ref="A6:E6"/>
    <mergeCell ref="A7:E7"/>
    <mergeCell ref="A8:E8"/>
    <mergeCell ref="A70:E70"/>
    <mergeCell ref="B14:C14"/>
    <mergeCell ref="D14:E14"/>
    <mergeCell ref="G14:H14"/>
    <mergeCell ref="I14:J14"/>
  </mergeCells>
  <printOptions horizontalCentered="1"/>
  <pageMargins left="0.31496062992125984" right="0.19685039370078741" top="0.39370078740157483" bottom="0.23622047244094491" header="0" footer="0.23622047244094491"/>
  <pageSetup scale="89" firstPageNumber="41" orientation="portrait" useFirstPageNumber="1" r:id="rId1"/>
  <headerFooter>
    <oddFooter>&amp;R&amp;P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syncVertical="1" syncRef="A1" transitionEvaluation="1" codeName="Hoja32">
    <tabColor theme="6" tint="0.39997558519241921"/>
    <pageSetUpPr fitToPage="1"/>
  </sheetPr>
  <dimension ref="A1:IV72"/>
  <sheetViews>
    <sheetView showGridLines="0" view="pageBreakPreview" zoomScaleNormal="86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722" t="s">
        <v>77</v>
      </c>
      <c r="B3" s="722"/>
      <c r="C3" s="722"/>
      <c r="D3" s="722"/>
      <c r="E3" s="722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722" t="s">
        <v>78</v>
      </c>
      <c r="B4" s="722"/>
      <c r="C4" s="722"/>
      <c r="D4" s="722"/>
      <c r="E4" s="722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724" t="str">
        <f>'1 Total'!A4:N4</f>
        <v>DICIEMBRE DE 2020</v>
      </c>
      <c r="B6" s="724"/>
      <c r="C6" s="724"/>
      <c r="D6" s="724"/>
      <c r="E6" s="724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725"/>
      <c r="B7" s="725"/>
      <c r="C7" s="725"/>
      <c r="D7" s="725"/>
      <c r="E7" s="725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755" t="s">
        <v>58</v>
      </c>
      <c r="B8" s="755"/>
      <c r="C8" s="755"/>
      <c r="D8" s="755"/>
      <c r="E8" s="755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755" t="s">
        <v>136</v>
      </c>
      <c r="B10" s="755"/>
      <c r="C10" s="755"/>
      <c r="D10" s="755"/>
      <c r="E10" s="755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/>
      <c r="B12" s="79"/>
      <c r="C12" s="79" t="s">
        <v>133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250">
        <v>2</v>
      </c>
      <c r="C13" s="250">
        <v>3</v>
      </c>
      <c r="D13" s="251">
        <v>4</v>
      </c>
      <c r="E13" s="453">
        <v>5</v>
      </c>
      <c r="F13" s="252"/>
      <c r="G13" s="82"/>
      <c r="H13" s="83"/>
      <c r="I13" s="84"/>
      <c r="J13" s="84"/>
    </row>
    <row r="14" spans="1:21" ht="12.75" customHeight="1" x14ac:dyDescent="0.25">
      <c r="A14" s="465" t="s">
        <v>80</v>
      </c>
      <c r="B14" s="751" t="s">
        <v>313</v>
      </c>
      <c r="C14" s="751"/>
      <c r="D14" s="752" t="s">
        <v>81</v>
      </c>
      <c r="E14" s="753"/>
      <c r="F14" s="86"/>
      <c r="G14" s="754"/>
      <c r="H14" s="754"/>
      <c r="I14" s="754"/>
      <c r="J14" s="754"/>
    </row>
    <row r="15" spans="1:21" ht="13" thickBot="1" x14ac:dyDescent="0.3">
      <c r="A15" s="466" t="s">
        <v>42</v>
      </c>
      <c r="B15" s="415" t="s">
        <v>71</v>
      </c>
      <c r="C15" s="416" t="s">
        <v>72</v>
      </c>
      <c r="D15" s="434" t="s">
        <v>71</v>
      </c>
      <c r="E15" s="435" t="s">
        <v>72</v>
      </c>
      <c r="F15" s="86"/>
      <c r="G15" s="88"/>
      <c r="H15" s="88"/>
      <c r="I15" s="88"/>
      <c r="J15" s="88"/>
    </row>
    <row r="16" spans="1:21" x14ac:dyDescent="0.25">
      <c r="A16" s="131" t="s">
        <v>82</v>
      </c>
      <c r="B16" s="132">
        <v>1120</v>
      </c>
      <c r="C16" s="133">
        <v>1236</v>
      </c>
      <c r="D16" s="134">
        <v>0</v>
      </c>
      <c r="E16" s="135">
        <v>1</v>
      </c>
      <c r="F16" s="24"/>
      <c r="G16" s="88"/>
      <c r="H16" s="88"/>
      <c r="I16" s="88"/>
      <c r="J16" s="88"/>
    </row>
    <row r="17" spans="1:5" x14ac:dyDescent="0.25">
      <c r="A17" s="276">
        <v>16</v>
      </c>
      <c r="B17" s="137">
        <v>830</v>
      </c>
      <c r="C17" s="138">
        <v>768</v>
      </c>
      <c r="D17" s="139">
        <v>0</v>
      </c>
      <c r="E17" s="140">
        <v>0</v>
      </c>
    </row>
    <row r="18" spans="1:5" x14ac:dyDescent="0.25">
      <c r="A18" s="146">
        <v>17</v>
      </c>
      <c r="B18" s="132">
        <v>1486</v>
      </c>
      <c r="C18" s="133">
        <v>1162</v>
      </c>
      <c r="D18" s="134">
        <v>1</v>
      </c>
      <c r="E18" s="135">
        <v>1</v>
      </c>
    </row>
    <row r="19" spans="1:5" x14ac:dyDescent="0.25">
      <c r="A19" s="276">
        <v>18</v>
      </c>
      <c r="B19" s="137">
        <v>3928</v>
      </c>
      <c r="C19" s="138">
        <v>2521</v>
      </c>
      <c r="D19" s="139">
        <v>2</v>
      </c>
      <c r="E19" s="140">
        <v>1</v>
      </c>
    </row>
    <row r="20" spans="1:5" x14ac:dyDescent="0.25">
      <c r="A20" s="146">
        <v>19</v>
      </c>
      <c r="B20" s="132">
        <v>24248</v>
      </c>
      <c r="C20" s="133">
        <v>15439</v>
      </c>
      <c r="D20" s="134">
        <v>0</v>
      </c>
      <c r="E20" s="135">
        <v>2</v>
      </c>
    </row>
    <row r="21" spans="1:5" x14ac:dyDescent="0.25">
      <c r="A21" s="276">
        <v>20</v>
      </c>
      <c r="B21" s="137">
        <v>39943</v>
      </c>
      <c r="C21" s="138">
        <v>25367</v>
      </c>
      <c r="D21" s="139">
        <v>2</v>
      </c>
      <c r="E21" s="140">
        <v>2</v>
      </c>
    </row>
    <row r="22" spans="1:5" x14ac:dyDescent="0.25">
      <c r="A22" s="146">
        <v>21</v>
      </c>
      <c r="B22" s="132">
        <v>49371</v>
      </c>
      <c r="C22" s="133">
        <v>28989</v>
      </c>
      <c r="D22" s="134">
        <v>2</v>
      </c>
      <c r="E22" s="135">
        <v>0</v>
      </c>
    </row>
    <row r="23" spans="1:5" x14ac:dyDescent="0.25">
      <c r="A23" s="276">
        <v>22</v>
      </c>
      <c r="B23" s="137">
        <v>57634</v>
      </c>
      <c r="C23" s="138">
        <v>33322</v>
      </c>
      <c r="D23" s="139">
        <v>5</v>
      </c>
      <c r="E23" s="140">
        <v>2</v>
      </c>
    </row>
    <row r="24" spans="1:5" x14ac:dyDescent="0.25">
      <c r="A24" s="146">
        <v>23</v>
      </c>
      <c r="B24" s="132">
        <v>66060</v>
      </c>
      <c r="C24" s="133">
        <v>40752</v>
      </c>
      <c r="D24" s="134">
        <v>6</v>
      </c>
      <c r="E24" s="135">
        <v>3</v>
      </c>
    </row>
    <row r="25" spans="1:5" x14ac:dyDescent="0.25">
      <c r="A25" s="276">
        <v>24</v>
      </c>
      <c r="B25" s="137">
        <v>79496</v>
      </c>
      <c r="C25" s="138">
        <v>50844</v>
      </c>
      <c r="D25" s="139">
        <v>5</v>
      </c>
      <c r="E25" s="140">
        <v>2</v>
      </c>
    </row>
    <row r="26" spans="1:5" x14ac:dyDescent="0.25">
      <c r="A26" s="146">
        <v>25</v>
      </c>
      <c r="B26" s="132">
        <v>95122</v>
      </c>
      <c r="C26" s="133">
        <v>62078</v>
      </c>
      <c r="D26" s="134">
        <v>12</v>
      </c>
      <c r="E26" s="135">
        <v>1</v>
      </c>
    </row>
    <row r="27" spans="1:5" x14ac:dyDescent="0.25">
      <c r="A27" s="276">
        <v>26</v>
      </c>
      <c r="B27" s="137">
        <v>107505</v>
      </c>
      <c r="C27" s="138">
        <v>71310</v>
      </c>
      <c r="D27" s="139">
        <v>18</v>
      </c>
      <c r="E27" s="140">
        <v>8</v>
      </c>
    </row>
    <row r="28" spans="1:5" x14ac:dyDescent="0.25">
      <c r="A28" s="146">
        <v>27</v>
      </c>
      <c r="B28" s="132">
        <v>116233</v>
      </c>
      <c r="C28" s="133">
        <v>78511</v>
      </c>
      <c r="D28" s="134">
        <v>16</v>
      </c>
      <c r="E28" s="135">
        <v>13</v>
      </c>
    </row>
    <row r="29" spans="1:5" x14ac:dyDescent="0.25">
      <c r="A29" s="276">
        <v>28</v>
      </c>
      <c r="B29" s="137">
        <v>125048</v>
      </c>
      <c r="C29" s="138">
        <v>84532</v>
      </c>
      <c r="D29" s="139">
        <v>14</v>
      </c>
      <c r="E29" s="140">
        <v>8</v>
      </c>
    </row>
    <row r="30" spans="1:5" x14ac:dyDescent="0.25">
      <c r="A30" s="146">
        <v>29</v>
      </c>
      <c r="B30" s="132">
        <v>128785</v>
      </c>
      <c r="C30" s="133">
        <v>86850</v>
      </c>
      <c r="D30" s="134">
        <v>35</v>
      </c>
      <c r="E30" s="135">
        <v>12</v>
      </c>
    </row>
    <row r="31" spans="1:5" x14ac:dyDescent="0.25">
      <c r="A31" s="276">
        <v>30</v>
      </c>
      <c r="B31" s="137">
        <v>135703</v>
      </c>
      <c r="C31" s="138">
        <v>91358</v>
      </c>
      <c r="D31" s="139">
        <v>25</v>
      </c>
      <c r="E31" s="140">
        <v>19</v>
      </c>
    </row>
    <row r="32" spans="1:5" x14ac:dyDescent="0.25">
      <c r="A32" s="146">
        <v>31</v>
      </c>
      <c r="B32" s="132">
        <v>136788</v>
      </c>
      <c r="C32" s="133">
        <v>93232</v>
      </c>
      <c r="D32" s="134">
        <v>28</v>
      </c>
      <c r="E32" s="135">
        <v>14</v>
      </c>
    </row>
    <row r="33" spans="1:256" x14ac:dyDescent="0.25">
      <c r="A33" s="276">
        <v>32</v>
      </c>
      <c r="B33" s="137">
        <v>137002</v>
      </c>
      <c r="C33" s="138">
        <v>95323</v>
      </c>
      <c r="D33" s="139">
        <v>31</v>
      </c>
      <c r="E33" s="140">
        <v>14</v>
      </c>
    </row>
    <row r="34" spans="1:256" x14ac:dyDescent="0.25">
      <c r="A34" s="146">
        <v>33</v>
      </c>
      <c r="B34" s="132">
        <v>136170</v>
      </c>
      <c r="C34" s="133">
        <v>96262</v>
      </c>
      <c r="D34" s="134">
        <v>30</v>
      </c>
      <c r="E34" s="135">
        <v>25</v>
      </c>
    </row>
    <row r="35" spans="1:256" x14ac:dyDescent="0.25">
      <c r="A35" s="276">
        <v>34</v>
      </c>
      <c r="B35" s="137">
        <v>137635</v>
      </c>
      <c r="C35" s="138">
        <v>98575</v>
      </c>
      <c r="D35" s="139">
        <v>26</v>
      </c>
      <c r="E35" s="140">
        <v>18</v>
      </c>
    </row>
    <row r="36" spans="1:256" x14ac:dyDescent="0.25">
      <c r="A36" s="146">
        <v>35</v>
      </c>
      <c r="B36" s="132">
        <v>139509</v>
      </c>
      <c r="C36" s="133">
        <v>99269</v>
      </c>
      <c r="D36" s="134">
        <v>28</v>
      </c>
      <c r="E36" s="135">
        <v>19</v>
      </c>
    </row>
    <row r="37" spans="1:256" x14ac:dyDescent="0.25">
      <c r="A37" s="276">
        <v>36</v>
      </c>
      <c r="B37" s="137">
        <v>139073</v>
      </c>
      <c r="C37" s="138">
        <v>100749</v>
      </c>
      <c r="D37" s="139">
        <v>48</v>
      </c>
      <c r="E37" s="140">
        <v>33</v>
      </c>
    </row>
    <row r="38" spans="1:256" x14ac:dyDescent="0.25">
      <c r="A38" s="146">
        <v>37</v>
      </c>
      <c r="B38" s="132">
        <v>140344</v>
      </c>
      <c r="C38" s="133">
        <v>100863</v>
      </c>
      <c r="D38" s="134">
        <v>30</v>
      </c>
      <c r="E38" s="135">
        <v>28</v>
      </c>
    </row>
    <row r="39" spans="1:256" x14ac:dyDescent="0.25">
      <c r="A39" s="276">
        <v>38</v>
      </c>
      <c r="B39" s="137">
        <v>139367</v>
      </c>
      <c r="C39" s="138">
        <v>99635</v>
      </c>
      <c r="D39" s="139">
        <v>50</v>
      </c>
      <c r="E39" s="140">
        <v>41</v>
      </c>
    </row>
    <row r="40" spans="1:256" x14ac:dyDescent="0.25">
      <c r="A40" s="146">
        <v>39</v>
      </c>
      <c r="B40" s="132">
        <v>137907</v>
      </c>
      <c r="C40" s="133">
        <v>96779</v>
      </c>
      <c r="D40" s="134">
        <v>44</v>
      </c>
      <c r="E40" s="135">
        <v>31</v>
      </c>
    </row>
    <row r="41" spans="1:256" x14ac:dyDescent="0.25">
      <c r="A41" s="276">
        <v>40</v>
      </c>
      <c r="B41" s="137">
        <v>138203</v>
      </c>
      <c r="C41" s="138">
        <v>96614</v>
      </c>
      <c r="D41" s="139">
        <v>37</v>
      </c>
      <c r="E41" s="140">
        <v>32</v>
      </c>
    </row>
    <row r="42" spans="1:256" x14ac:dyDescent="0.25">
      <c r="A42" s="146">
        <v>41</v>
      </c>
      <c r="B42" s="132">
        <v>132958</v>
      </c>
      <c r="C42" s="141">
        <v>92357</v>
      </c>
      <c r="D42" s="134">
        <v>37</v>
      </c>
      <c r="E42" s="142">
        <v>22</v>
      </c>
    </row>
    <row r="43" spans="1:256" ht="11.15" customHeight="1" x14ac:dyDescent="0.25">
      <c r="A43" s="276">
        <v>42</v>
      </c>
      <c r="B43" s="137">
        <v>133987</v>
      </c>
      <c r="C43" s="138">
        <v>92881</v>
      </c>
      <c r="D43" s="139">
        <v>59</v>
      </c>
      <c r="E43" s="140">
        <v>33</v>
      </c>
    </row>
    <row r="44" spans="1:256" x14ac:dyDescent="0.25">
      <c r="A44" s="146">
        <v>43</v>
      </c>
      <c r="B44" s="132">
        <v>133750</v>
      </c>
      <c r="C44" s="133">
        <v>91978</v>
      </c>
      <c r="D44" s="134">
        <v>60</v>
      </c>
      <c r="E44" s="135">
        <v>49</v>
      </c>
      <c r="F44" s="26"/>
      <c r="G44" s="26"/>
    </row>
    <row r="45" spans="1:256" x14ac:dyDescent="0.25">
      <c r="A45" s="276">
        <v>44</v>
      </c>
      <c r="B45" s="137">
        <v>130949</v>
      </c>
      <c r="C45" s="138">
        <v>90629</v>
      </c>
      <c r="D45" s="139">
        <v>54</v>
      </c>
      <c r="E45" s="140">
        <v>54</v>
      </c>
      <c r="F45" s="91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25">
      <c r="A46" s="146">
        <v>45</v>
      </c>
      <c r="B46" s="132">
        <v>134459</v>
      </c>
      <c r="C46" s="133">
        <v>91266</v>
      </c>
      <c r="D46" s="134">
        <v>84</v>
      </c>
      <c r="E46" s="135">
        <v>52</v>
      </c>
      <c r="F46" s="93"/>
    </row>
    <row r="47" spans="1:256" x14ac:dyDescent="0.25">
      <c r="A47" s="276">
        <v>46</v>
      </c>
      <c r="B47" s="137">
        <v>136870</v>
      </c>
      <c r="C47" s="138">
        <v>94147</v>
      </c>
      <c r="D47" s="139">
        <v>90</v>
      </c>
      <c r="E47" s="140">
        <v>48</v>
      </c>
      <c r="F47" s="91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25">
      <c r="A48" s="146">
        <v>47</v>
      </c>
      <c r="B48" s="132">
        <v>134042</v>
      </c>
      <c r="C48" s="133">
        <v>92685</v>
      </c>
      <c r="D48" s="134">
        <v>105</v>
      </c>
      <c r="E48" s="135">
        <v>72</v>
      </c>
      <c r="F48" s="93"/>
    </row>
    <row r="49" spans="1:5" x14ac:dyDescent="0.25">
      <c r="A49" s="276">
        <v>48</v>
      </c>
      <c r="B49" s="137">
        <v>131438</v>
      </c>
      <c r="C49" s="138">
        <v>91315</v>
      </c>
      <c r="D49" s="139">
        <v>119</v>
      </c>
      <c r="E49" s="140">
        <v>56</v>
      </c>
    </row>
    <row r="50" spans="1:5" x14ac:dyDescent="0.25">
      <c r="A50" s="146">
        <v>49</v>
      </c>
      <c r="B50" s="132">
        <v>126439</v>
      </c>
      <c r="C50" s="133">
        <v>88489</v>
      </c>
      <c r="D50" s="134">
        <v>131</v>
      </c>
      <c r="E50" s="135">
        <v>86</v>
      </c>
    </row>
    <row r="51" spans="1:5" x14ac:dyDescent="0.25">
      <c r="A51" s="276">
        <v>50</v>
      </c>
      <c r="B51" s="137">
        <v>120928</v>
      </c>
      <c r="C51" s="138">
        <v>83143</v>
      </c>
      <c r="D51" s="139">
        <v>95</v>
      </c>
      <c r="E51" s="140">
        <v>84</v>
      </c>
    </row>
    <row r="52" spans="1:5" x14ac:dyDescent="0.25">
      <c r="A52" s="146">
        <v>51</v>
      </c>
      <c r="B52" s="132">
        <v>116284</v>
      </c>
      <c r="C52" s="133">
        <v>81755</v>
      </c>
      <c r="D52" s="134">
        <v>123</v>
      </c>
      <c r="E52" s="135">
        <v>82</v>
      </c>
    </row>
    <row r="53" spans="1:5" x14ac:dyDescent="0.25">
      <c r="A53" s="276">
        <v>52</v>
      </c>
      <c r="B53" s="137">
        <v>112169</v>
      </c>
      <c r="C53" s="138">
        <v>80179</v>
      </c>
      <c r="D53" s="139">
        <v>122</v>
      </c>
      <c r="E53" s="140">
        <v>91</v>
      </c>
    </row>
    <row r="54" spans="1:5" x14ac:dyDescent="0.25">
      <c r="A54" s="146">
        <v>53</v>
      </c>
      <c r="B54" s="132">
        <v>107654</v>
      </c>
      <c r="C54" s="133">
        <v>78710</v>
      </c>
      <c r="D54" s="134">
        <v>134</v>
      </c>
      <c r="E54" s="135">
        <v>103</v>
      </c>
    </row>
    <row r="55" spans="1:5" x14ac:dyDescent="0.25">
      <c r="A55" s="276">
        <v>54</v>
      </c>
      <c r="B55" s="137">
        <v>105941</v>
      </c>
      <c r="C55" s="138">
        <v>72231</v>
      </c>
      <c r="D55" s="139">
        <v>128</v>
      </c>
      <c r="E55" s="140">
        <v>116</v>
      </c>
    </row>
    <row r="56" spans="1:5" x14ac:dyDescent="0.25">
      <c r="A56" s="146">
        <v>55</v>
      </c>
      <c r="B56" s="132">
        <v>102761</v>
      </c>
      <c r="C56" s="133">
        <v>62194</v>
      </c>
      <c r="D56" s="134">
        <v>163</v>
      </c>
      <c r="E56" s="135">
        <v>84</v>
      </c>
    </row>
    <row r="57" spans="1:5" x14ac:dyDescent="0.25">
      <c r="A57" s="276">
        <v>56</v>
      </c>
      <c r="B57" s="137">
        <v>97496</v>
      </c>
      <c r="C57" s="138">
        <v>57345</v>
      </c>
      <c r="D57" s="139">
        <v>174</v>
      </c>
      <c r="E57" s="140">
        <v>105</v>
      </c>
    </row>
    <row r="58" spans="1:5" x14ac:dyDescent="0.25">
      <c r="A58" s="146">
        <v>57</v>
      </c>
      <c r="B58" s="132">
        <v>89188</v>
      </c>
      <c r="C58" s="133">
        <v>53029</v>
      </c>
      <c r="D58" s="134">
        <v>157</v>
      </c>
      <c r="E58" s="135">
        <v>86</v>
      </c>
    </row>
    <row r="59" spans="1:5" x14ac:dyDescent="0.25">
      <c r="A59" s="276">
        <v>58</v>
      </c>
      <c r="B59" s="137">
        <v>82727</v>
      </c>
      <c r="C59" s="138">
        <v>47863</v>
      </c>
      <c r="D59" s="139">
        <v>171</v>
      </c>
      <c r="E59" s="140">
        <v>87</v>
      </c>
    </row>
    <row r="60" spans="1:5" x14ac:dyDescent="0.25">
      <c r="A60" s="146">
        <v>59</v>
      </c>
      <c r="B60" s="132">
        <v>76821</v>
      </c>
      <c r="C60" s="133">
        <v>43389</v>
      </c>
      <c r="D60" s="134">
        <v>165</v>
      </c>
      <c r="E60" s="135">
        <v>85</v>
      </c>
    </row>
    <row r="61" spans="1:5" x14ac:dyDescent="0.25">
      <c r="A61" s="276">
        <v>60</v>
      </c>
      <c r="B61" s="137">
        <v>70973</v>
      </c>
      <c r="C61" s="138">
        <v>38780</v>
      </c>
      <c r="D61" s="139">
        <v>198</v>
      </c>
      <c r="E61" s="140">
        <v>63</v>
      </c>
    </row>
    <row r="62" spans="1:5" x14ac:dyDescent="0.25">
      <c r="A62" s="146">
        <v>61</v>
      </c>
      <c r="B62" s="132">
        <v>62140</v>
      </c>
      <c r="C62" s="133">
        <v>33247</v>
      </c>
      <c r="D62" s="134">
        <v>98</v>
      </c>
      <c r="E62" s="135">
        <v>51</v>
      </c>
    </row>
    <row r="63" spans="1:5" x14ac:dyDescent="0.25">
      <c r="A63" s="276">
        <v>62</v>
      </c>
      <c r="B63" s="137">
        <v>55102</v>
      </c>
      <c r="C63" s="138">
        <v>28033</v>
      </c>
      <c r="D63" s="139">
        <v>79</v>
      </c>
      <c r="E63" s="140">
        <v>54</v>
      </c>
    </row>
    <row r="64" spans="1:5" x14ac:dyDescent="0.25">
      <c r="A64" s="146">
        <v>63</v>
      </c>
      <c r="B64" s="132">
        <v>51031</v>
      </c>
      <c r="C64" s="133">
        <v>24861</v>
      </c>
      <c r="D64" s="134">
        <v>64</v>
      </c>
      <c r="E64" s="135">
        <v>37</v>
      </c>
    </row>
    <row r="65" spans="1:5" x14ac:dyDescent="0.25">
      <c r="A65" s="276">
        <v>64</v>
      </c>
      <c r="B65" s="137">
        <v>44983</v>
      </c>
      <c r="C65" s="138">
        <v>20498</v>
      </c>
      <c r="D65" s="139">
        <v>54</v>
      </c>
      <c r="E65" s="140">
        <v>38</v>
      </c>
    </row>
    <row r="66" spans="1:5" x14ac:dyDescent="0.25">
      <c r="A66" s="146">
        <v>65</v>
      </c>
      <c r="B66" s="134">
        <v>48908</v>
      </c>
      <c r="C66" s="141">
        <v>17288</v>
      </c>
      <c r="D66" s="134">
        <v>63</v>
      </c>
      <c r="E66" s="142">
        <v>34</v>
      </c>
    </row>
    <row r="67" spans="1:5" x14ac:dyDescent="0.25">
      <c r="A67" s="276" t="s">
        <v>270</v>
      </c>
      <c r="B67" s="137">
        <v>188862</v>
      </c>
      <c r="C67" s="138">
        <v>73161</v>
      </c>
      <c r="D67" s="139">
        <v>248</v>
      </c>
      <c r="E67" s="140">
        <v>120</v>
      </c>
    </row>
    <row r="68" spans="1:5" x14ac:dyDescent="0.25">
      <c r="A68" s="131" t="s">
        <v>76</v>
      </c>
      <c r="B68" s="134">
        <v>1266868</v>
      </c>
      <c r="C68" s="141">
        <v>665972</v>
      </c>
      <c r="D68" s="134">
        <v>12</v>
      </c>
      <c r="E68" s="142">
        <v>710</v>
      </c>
    </row>
    <row r="69" spans="1:5" ht="13" thickBot="1" x14ac:dyDescent="0.3">
      <c r="A69" s="483" t="s">
        <v>75</v>
      </c>
      <c r="B69" s="484">
        <f>SUM(B16:B68)</f>
        <v>6410238</v>
      </c>
      <c r="C69" s="485">
        <f t="shared" ref="C69:E69" si="0">SUM(C16:C68)</f>
        <v>4039765</v>
      </c>
      <c r="D69" s="486">
        <f t="shared" si="0"/>
        <v>3482</v>
      </c>
      <c r="E69" s="485">
        <f t="shared" si="0"/>
        <v>2832</v>
      </c>
    </row>
    <row r="70" spans="1:5" ht="11.25" customHeight="1" x14ac:dyDescent="0.25">
      <c r="A70" s="34" t="s">
        <v>315</v>
      </c>
    </row>
    <row r="71" spans="1:5" ht="27.5" customHeight="1" thickBot="1" x14ac:dyDescent="0.3">
      <c r="A71" s="764" t="s">
        <v>309</v>
      </c>
      <c r="B71" s="764"/>
      <c r="C71" s="764"/>
      <c r="D71" s="764"/>
      <c r="E71" s="764"/>
    </row>
    <row r="72" spans="1:5" ht="13" thickBot="1" x14ac:dyDescent="0.3">
      <c r="A72" s="333" t="s">
        <v>267</v>
      </c>
      <c r="B72" s="334">
        <f>B69-B68</f>
        <v>5143370</v>
      </c>
      <c r="C72" s="334">
        <f>C69-C68</f>
        <v>3373793</v>
      </c>
      <c r="D72" s="334">
        <f>D69-D68</f>
        <v>3470</v>
      </c>
      <c r="E72" s="335">
        <f>E69-E68</f>
        <v>2122</v>
      </c>
    </row>
  </sheetData>
  <mergeCells count="11">
    <mergeCell ref="A10:E10"/>
    <mergeCell ref="A3:E3"/>
    <mergeCell ref="A4:E4"/>
    <mergeCell ref="A6:E6"/>
    <mergeCell ref="A7:E7"/>
    <mergeCell ref="A8:E8"/>
    <mergeCell ref="A71:E71"/>
    <mergeCell ref="B14:C14"/>
    <mergeCell ref="D14:E14"/>
    <mergeCell ref="G14:H14"/>
    <mergeCell ref="I14:J14"/>
  </mergeCells>
  <printOptions horizontalCentered="1"/>
  <pageMargins left="0.31496062992125984" right="0.19685039370078741" top="0.39370078740157483" bottom="0.23622047244094491" header="0" footer="0.23622047244094491"/>
  <pageSetup scale="86" firstPageNumber="42" orientation="portrait" useFirstPageNumber="1" r:id="rId1"/>
  <headerFooter>
    <oddFooter>&amp;R&amp;P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syncVertical="1" syncRef="A1" transitionEvaluation="1" codeName="Hoja33">
    <tabColor theme="6" tint="0.39997558519241921"/>
    <pageSetUpPr fitToPage="1"/>
  </sheetPr>
  <dimension ref="A1:IV72"/>
  <sheetViews>
    <sheetView showGridLines="0" view="pageBreakPreview" zoomScaleNormal="70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722" t="s">
        <v>77</v>
      </c>
      <c r="B3" s="722"/>
      <c r="C3" s="722"/>
      <c r="D3" s="722"/>
      <c r="E3" s="722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722" t="s">
        <v>78</v>
      </c>
      <c r="B4" s="722"/>
      <c r="C4" s="722"/>
      <c r="D4" s="722"/>
      <c r="E4" s="722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724" t="str">
        <f>'1 Total'!A4:N4</f>
        <v>DICIEMBRE DE 2020</v>
      </c>
      <c r="B6" s="724"/>
      <c r="C6" s="724"/>
      <c r="D6" s="724"/>
      <c r="E6" s="724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725"/>
      <c r="B7" s="725"/>
      <c r="C7" s="725"/>
      <c r="D7" s="725"/>
      <c r="E7" s="725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755" t="s">
        <v>58</v>
      </c>
      <c r="B8" s="755"/>
      <c r="C8" s="755"/>
      <c r="D8" s="755"/>
      <c r="E8" s="755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755" t="s">
        <v>136</v>
      </c>
      <c r="B10" s="755"/>
      <c r="C10" s="755"/>
      <c r="D10" s="755"/>
      <c r="E10" s="755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/>
      <c r="B12" s="79"/>
      <c r="C12" s="79" t="s">
        <v>134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250">
        <v>2</v>
      </c>
      <c r="C13" s="250">
        <v>3</v>
      </c>
      <c r="D13" s="251">
        <v>4</v>
      </c>
      <c r="E13" s="453">
        <v>5</v>
      </c>
      <c r="F13" s="252"/>
      <c r="G13" s="82"/>
      <c r="H13" s="83"/>
      <c r="I13" s="84"/>
      <c r="J13" s="84"/>
    </row>
    <row r="14" spans="1:21" ht="12.75" customHeight="1" x14ac:dyDescent="0.25">
      <c r="A14" s="465" t="s">
        <v>80</v>
      </c>
      <c r="B14" s="751" t="s">
        <v>313</v>
      </c>
      <c r="C14" s="751"/>
      <c r="D14" s="752" t="s">
        <v>81</v>
      </c>
      <c r="E14" s="753"/>
      <c r="F14" s="86"/>
      <c r="G14" s="754"/>
      <c r="H14" s="754"/>
      <c r="I14" s="754"/>
      <c r="J14" s="754"/>
    </row>
    <row r="15" spans="1:21" ht="13" thickBot="1" x14ac:dyDescent="0.3">
      <c r="A15" s="466" t="s">
        <v>42</v>
      </c>
      <c r="B15" s="415" t="s">
        <v>71</v>
      </c>
      <c r="C15" s="416" t="s">
        <v>72</v>
      </c>
      <c r="D15" s="434" t="s">
        <v>71</v>
      </c>
      <c r="E15" s="435" t="s">
        <v>72</v>
      </c>
      <c r="F15" s="86"/>
      <c r="G15" s="88"/>
      <c r="H15" s="88"/>
      <c r="I15" s="88"/>
      <c r="J15" s="88"/>
    </row>
    <row r="16" spans="1:21" x14ac:dyDescent="0.25">
      <c r="A16" s="131" t="s">
        <v>82</v>
      </c>
      <c r="B16" s="132">
        <v>26</v>
      </c>
      <c r="C16" s="133">
        <v>30</v>
      </c>
      <c r="D16" s="134">
        <v>0</v>
      </c>
      <c r="E16" s="135">
        <v>0</v>
      </c>
      <c r="F16" s="24"/>
      <c r="G16" s="88"/>
      <c r="H16" s="88"/>
      <c r="I16" s="88"/>
      <c r="J16" s="88"/>
    </row>
    <row r="17" spans="1:5" x14ac:dyDescent="0.25">
      <c r="A17" s="282">
        <v>16</v>
      </c>
      <c r="B17" s="137">
        <v>55</v>
      </c>
      <c r="C17" s="138">
        <v>44</v>
      </c>
      <c r="D17" s="139">
        <v>0</v>
      </c>
      <c r="E17" s="140">
        <v>0</v>
      </c>
    </row>
    <row r="18" spans="1:5" x14ac:dyDescent="0.25">
      <c r="A18" s="283">
        <v>17</v>
      </c>
      <c r="B18" s="132">
        <v>317</v>
      </c>
      <c r="C18" s="133">
        <v>201</v>
      </c>
      <c r="D18" s="134">
        <v>4</v>
      </c>
      <c r="E18" s="135">
        <v>2</v>
      </c>
    </row>
    <row r="19" spans="1:5" x14ac:dyDescent="0.25">
      <c r="A19" s="282">
        <v>18</v>
      </c>
      <c r="B19" s="137">
        <v>1414</v>
      </c>
      <c r="C19" s="138">
        <v>798</v>
      </c>
      <c r="D19" s="139">
        <v>6</v>
      </c>
      <c r="E19" s="140">
        <v>3</v>
      </c>
    </row>
    <row r="20" spans="1:5" x14ac:dyDescent="0.25">
      <c r="A20" s="283">
        <v>19</v>
      </c>
      <c r="B20" s="132">
        <v>8146</v>
      </c>
      <c r="C20" s="133">
        <v>6380</v>
      </c>
      <c r="D20" s="134">
        <v>4</v>
      </c>
      <c r="E20" s="135">
        <v>2</v>
      </c>
    </row>
    <row r="21" spans="1:5" x14ac:dyDescent="0.25">
      <c r="A21" s="282">
        <v>20</v>
      </c>
      <c r="B21" s="137">
        <v>13884</v>
      </c>
      <c r="C21" s="138">
        <v>9367</v>
      </c>
      <c r="D21" s="139">
        <v>8</v>
      </c>
      <c r="E21" s="140">
        <v>2</v>
      </c>
    </row>
    <row r="22" spans="1:5" x14ac:dyDescent="0.25">
      <c r="A22" s="283">
        <v>21</v>
      </c>
      <c r="B22" s="132">
        <v>17737</v>
      </c>
      <c r="C22" s="133">
        <v>11128</v>
      </c>
      <c r="D22" s="134">
        <v>5</v>
      </c>
      <c r="E22" s="135">
        <v>12</v>
      </c>
    </row>
    <row r="23" spans="1:5" x14ac:dyDescent="0.25">
      <c r="A23" s="282">
        <v>22</v>
      </c>
      <c r="B23" s="137">
        <v>24155</v>
      </c>
      <c r="C23" s="138">
        <v>13110</v>
      </c>
      <c r="D23" s="139">
        <v>6</v>
      </c>
      <c r="E23" s="140">
        <v>8</v>
      </c>
    </row>
    <row r="24" spans="1:5" x14ac:dyDescent="0.25">
      <c r="A24" s="283">
        <v>23</v>
      </c>
      <c r="B24" s="132">
        <v>29454</v>
      </c>
      <c r="C24" s="133">
        <v>17089</v>
      </c>
      <c r="D24" s="134">
        <v>3</v>
      </c>
      <c r="E24" s="135">
        <v>1</v>
      </c>
    </row>
    <row r="25" spans="1:5" x14ac:dyDescent="0.25">
      <c r="A25" s="282">
        <v>24</v>
      </c>
      <c r="B25" s="137">
        <v>36696</v>
      </c>
      <c r="C25" s="138">
        <v>21033</v>
      </c>
      <c r="D25" s="139">
        <v>3</v>
      </c>
      <c r="E25" s="140">
        <v>3</v>
      </c>
    </row>
    <row r="26" spans="1:5" x14ac:dyDescent="0.25">
      <c r="A26" s="283">
        <v>25</v>
      </c>
      <c r="B26" s="132">
        <v>44702</v>
      </c>
      <c r="C26" s="133">
        <v>24924</v>
      </c>
      <c r="D26" s="134">
        <v>2</v>
      </c>
      <c r="E26" s="135">
        <v>2</v>
      </c>
    </row>
    <row r="27" spans="1:5" x14ac:dyDescent="0.25">
      <c r="A27" s="282">
        <v>26</v>
      </c>
      <c r="B27" s="137">
        <v>52763</v>
      </c>
      <c r="C27" s="138">
        <v>27355</v>
      </c>
      <c r="D27" s="139">
        <v>3</v>
      </c>
      <c r="E27" s="140">
        <v>1</v>
      </c>
    </row>
    <row r="28" spans="1:5" x14ac:dyDescent="0.25">
      <c r="A28" s="283">
        <v>27</v>
      </c>
      <c r="B28" s="132">
        <v>58519</v>
      </c>
      <c r="C28" s="133">
        <v>29243</v>
      </c>
      <c r="D28" s="134">
        <v>10</v>
      </c>
      <c r="E28" s="135">
        <v>3</v>
      </c>
    </row>
    <row r="29" spans="1:5" x14ac:dyDescent="0.25">
      <c r="A29" s="282">
        <v>28</v>
      </c>
      <c r="B29" s="137">
        <v>63060</v>
      </c>
      <c r="C29" s="138">
        <v>30861</v>
      </c>
      <c r="D29" s="139">
        <v>3</v>
      </c>
      <c r="E29" s="140">
        <v>3</v>
      </c>
    </row>
    <row r="30" spans="1:5" x14ac:dyDescent="0.25">
      <c r="A30" s="283">
        <v>29</v>
      </c>
      <c r="B30" s="132">
        <v>65619</v>
      </c>
      <c r="C30" s="133">
        <v>31683</v>
      </c>
      <c r="D30" s="134">
        <v>3</v>
      </c>
      <c r="E30" s="135">
        <v>3</v>
      </c>
    </row>
    <row r="31" spans="1:5" x14ac:dyDescent="0.25">
      <c r="A31" s="282">
        <v>30</v>
      </c>
      <c r="B31" s="137">
        <v>68988</v>
      </c>
      <c r="C31" s="138">
        <v>33065</v>
      </c>
      <c r="D31" s="139">
        <v>3</v>
      </c>
      <c r="E31" s="140">
        <v>1</v>
      </c>
    </row>
    <row r="32" spans="1:5" x14ac:dyDescent="0.25">
      <c r="A32" s="283">
        <v>31</v>
      </c>
      <c r="B32" s="132">
        <v>69933</v>
      </c>
      <c r="C32" s="133">
        <v>33235</v>
      </c>
      <c r="D32" s="134">
        <v>6</v>
      </c>
      <c r="E32" s="135">
        <v>3</v>
      </c>
    </row>
    <row r="33" spans="1:256" x14ac:dyDescent="0.25">
      <c r="A33" s="282">
        <v>32</v>
      </c>
      <c r="B33" s="137">
        <v>71238</v>
      </c>
      <c r="C33" s="138">
        <v>34143</v>
      </c>
      <c r="D33" s="139">
        <v>2</v>
      </c>
      <c r="E33" s="140">
        <v>1</v>
      </c>
    </row>
    <row r="34" spans="1:256" x14ac:dyDescent="0.25">
      <c r="A34" s="283">
        <v>33</v>
      </c>
      <c r="B34" s="132">
        <v>71236</v>
      </c>
      <c r="C34" s="133">
        <v>33784</v>
      </c>
      <c r="D34" s="134">
        <v>9</v>
      </c>
      <c r="E34" s="135">
        <v>4</v>
      </c>
    </row>
    <row r="35" spans="1:256" x14ac:dyDescent="0.25">
      <c r="A35" s="282">
        <v>34</v>
      </c>
      <c r="B35" s="137">
        <v>72071</v>
      </c>
      <c r="C35" s="138">
        <v>34425</v>
      </c>
      <c r="D35" s="139">
        <v>8</v>
      </c>
      <c r="E35" s="140">
        <v>3</v>
      </c>
    </row>
    <row r="36" spans="1:256" x14ac:dyDescent="0.25">
      <c r="A36" s="283">
        <v>35</v>
      </c>
      <c r="B36" s="132">
        <v>72322</v>
      </c>
      <c r="C36" s="133">
        <v>34571</v>
      </c>
      <c r="D36" s="134">
        <v>3</v>
      </c>
      <c r="E36" s="135">
        <v>4</v>
      </c>
    </row>
    <row r="37" spans="1:256" x14ac:dyDescent="0.25">
      <c r="A37" s="282">
        <v>36</v>
      </c>
      <c r="B37" s="137">
        <v>73548</v>
      </c>
      <c r="C37" s="138">
        <v>35077</v>
      </c>
      <c r="D37" s="139">
        <v>15</v>
      </c>
      <c r="E37" s="140">
        <v>3</v>
      </c>
    </row>
    <row r="38" spans="1:256" x14ac:dyDescent="0.25">
      <c r="A38" s="283">
        <v>37</v>
      </c>
      <c r="B38" s="132">
        <v>74581</v>
      </c>
      <c r="C38" s="133">
        <v>35481</v>
      </c>
      <c r="D38" s="134">
        <v>9</v>
      </c>
      <c r="E38" s="135">
        <v>4</v>
      </c>
    </row>
    <row r="39" spans="1:256" x14ac:dyDescent="0.25">
      <c r="A39" s="282">
        <v>38</v>
      </c>
      <c r="B39" s="137">
        <v>74206</v>
      </c>
      <c r="C39" s="138">
        <v>35039</v>
      </c>
      <c r="D39" s="139">
        <v>4</v>
      </c>
      <c r="E39" s="140">
        <v>4</v>
      </c>
    </row>
    <row r="40" spans="1:256" x14ac:dyDescent="0.25">
      <c r="A40" s="283">
        <v>39</v>
      </c>
      <c r="B40" s="132">
        <v>72732</v>
      </c>
      <c r="C40" s="133">
        <v>34429</v>
      </c>
      <c r="D40" s="134">
        <v>12</v>
      </c>
      <c r="E40" s="135">
        <v>6</v>
      </c>
    </row>
    <row r="41" spans="1:256" x14ac:dyDescent="0.25">
      <c r="A41" s="282">
        <v>40</v>
      </c>
      <c r="B41" s="137">
        <v>72274</v>
      </c>
      <c r="C41" s="138">
        <v>33503</v>
      </c>
      <c r="D41" s="139">
        <v>13</v>
      </c>
      <c r="E41" s="140">
        <v>3</v>
      </c>
    </row>
    <row r="42" spans="1:256" x14ac:dyDescent="0.25">
      <c r="A42" s="283">
        <v>41</v>
      </c>
      <c r="B42" s="132">
        <v>69607</v>
      </c>
      <c r="C42" s="141">
        <v>31628</v>
      </c>
      <c r="D42" s="134">
        <v>15</v>
      </c>
      <c r="E42" s="142">
        <v>6</v>
      </c>
    </row>
    <row r="43" spans="1:256" ht="11.15" customHeight="1" x14ac:dyDescent="0.25">
      <c r="A43" s="282">
        <v>42</v>
      </c>
      <c r="B43" s="137">
        <v>67589</v>
      </c>
      <c r="C43" s="138">
        <v>31564</v>
      </c>
      <c r="D43" s="139">
        <v>19</v>
      </c>
      <c r="E43" s="140">
        <v>8</v>
      </c>
    </row>
    <row r="44" spans="1:256" x14ac:dyDescent="0.25">
      <c r="A44" s="283">
        <v>43</v>
      </c>
      <c r="B44" s="132">
        <v>67675</v>
      </c>
      <c r="C44" s="133">
        <v>31000</v>
      </c>
      <c r="D44" s="134">
        <v>16</v>
      </c>
      <c r="E44" s="135">
        <v>2</v>
      </c>
      <c r="F44" s="26"/>
      <c r="G44" s="26"/>
    </row>
    <row r="45" spans="1:256" x14ac:dyDescent="0.25">
      <c r="A45" s="282">
        <v>44</v>
      </c>
      <c r="B45" s="137">
        <v>65928</v>
      </c>
      <c r="C45" s="138">
        <v>30105</v>
      </c>
      <c r="D45" s="139">
        <v>14</v>
      </c>
      <c r="E45" s="140">
        <v>2</v>
      </c>
      <c r="F45" s="91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25">
      <c r="A46" s="283">
        <v>45</v>
      </c>
      <c r="B46" s="132">
        <v>66317</v>
      </c>
      <c r="C46" s="133">
        <v>30652</v>
      </c>
      <c r="D46" s="134">
        <v>12</v>
      </c>
      <c r="E46" s="135">
        <v>7</v>
      </c>
      <c r="F46" s="93"/>
    </row>
    <row r="47" spans="1:256" x14ac:dyDescent="0.25">
      <c r="A47" s="282">
        <v>46</v>
      </c>
      <c r="B47" s="137">
        <v>66761</v>
      </c>
      <c r="C47" s="138">
        <v>30077</v>
      </c>
      <c r="D47" s="139">
        <v>21</v>
      </c>
      <c r="E47" s="140">
        <v>7</v>
      </c>
      <c r="F47" s="91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25">
      <c r="A48" s="283">
        <v>47</v>
      </c>
      <c r="B48" s="132">
        <v>65201</v>
      </c>
      <c r="C48" s="133">
        <v>28995</v>
      </c>
      <c r="D48" s="134">
        <v>17</v>
      </c>
      <c r="E48" s="135">
        <v>10</v>
      </c>
      <c r="F48" s="93"/>
    </row>
    <row r="49" spans="1:5" x14ac:dyDescent="0.25">
      <c r="A49" s="282">
        <v>48</v>
      </c>
      <c r="B49" s="137">
        <v>66671</v>
      </c>
      <c r="C49" s="138">
        <v>27945</v>
      </c>
      <c r="D49" s="139">
        <v>26</v>
      </c>
      <c r="E49" s="140">
        <v>10</v>
      </c>
    </row>
    <row r="50" spans="1:5" x14ac:dyDescent="0.25">
      <c r="A50" s="283">
        <v>49</v>
      </c>
      <c r="B50" s="132">
        <v>60548</v>
      </c>
      <c r="C50" s="133">
        <v>26390</v>
      </c>
      <c r="D50" s="134">
        <v>24</v>
      </c>
      <c r="E50" s="135">
        <v>9</v>
      </c>
    </row>
    <row r="51" spans="1:5" x14ac:dyDescent="0.25">
      <c r="A51" s="282">
        <v>50</v>
      </c>
      <c r="B51" s="137">
        <v>57009</v>
      </c>
      <c r="C51" s="138">
        <v>24701</v>
      </c>
      <c r="D51" s="139">
        <v>20</v>
      </c>
      <c r="E51" s="140">
        <v>11</v>
      </c>
    </row>
    <row r="52" spans="1:5" x14ac:dyDescent="0.25">
      <c r="A52" s="283">
        <v>51</v>
      </c>
      <c r="B52" s="132">
        <v>56770</v>
      </c>
      <c r="C52" s="133">
        <v>23634</v>
      </c>
      <c r="D52" s="134">
        <v>17</v>
      </c>
      <c r="E52" s="135">
        <v>8</v>
      </c>
    </row>
    <row r="53" spans="1:5" x14ac:dyDescent="0.25">
      <c r="A53" s="282">
        <v>52</v>
      </c>
      <c r="B53" s="137">
        <v>50714</v>
      </c>
      <c r="C53" s="138">
        <v>21861</v>
      </c>
      <c r="D53" s="139">
        <v>16</v>
      </c>
      <c r="E53" s="140">
        <v>15</v>
      </c>
    </row>
    <row r="54" spans="1:5" x14ac:dyDescent="0.25">
      <c r="A54" s="283">
        <v>53</v>
      </c>
      <c r="B54" s="132">
        <v>47722</v>
      </c>
      <c r="C54" s="133">
        <v>20691</v>
      </c>
      <c r="D54" s="134">
        <v>25</v>
      </c>
      <c r="E54" s="135">
        <v>12</v>
      </c>
    </row>
    <row r="55" spans="1:5" x14ac:dyDescent="0.25">
      <c r="A55" s="282">
        <v>54</v>
      </c>
      <c r="B55" s="137">
        <v>45090</v>
      </c>
      <c r="C55" s="138">
        <v>18848</v>
      </c>
      <c r="D55" s="139">
        <v>30</v>
      </c>
      <c r="E55" s="140">
        <v>6</v>
      </c>
    </row>
    <row r="56" spans="1:5" x14ac:dyDescent="0.25">
      <c r="A56" s="283">
        <v>55</v>
      </c>
      <c r="B56" s="132">
        <v>42665</v>
      </c>
      <c r="C56" s="133">
        <v>17300</v>
      </c>
      <c r="D56" s="134">
        <v>27</v>
      </c>
      <c r="E56" s="135">
        <v>13</v>
      </c>
    </row>
    <row r="57" spans="1:5" x14ac:dyDescent="0.25">
      <c r="A57" s="282">
        <v>56</v>
      </c>
      <c r="B57" s="137">
        <v>41192</v>
      </c>
      <c r="C57" s="138">
        <v>16210</v>
      </c>
      <c r="D57" s="139">
        <v>29</v>
      </c>
      <c r="E57" s="140">
        <v>6</v>
      </c>
    </row>
    <row r="58" spans="1:5" x14ac:dyDescent="0.25">
      <c r="A58" s="283">
        <v>57</v>
      </c>
      <c r="B58" s="132">
        <v>37814</v>
      </c>
      <c r="C58" s="133">
        <v>14972</v>
      </c>
      <c r="D58" s="134">
        <v>39</v>
      </c>
      <c r="E58" s="135">
        <v>8</v>
      </c>
    </row>
    <row r="59" spans="1:5" x14ac:dyDescent="0.25">
      <c r="A59" s="282">
        <v>58</v>
      </c>
      <c r="B59" s="137">
        <v>34934</v>
      </c>
      <c r="C59" s="138">
        <v>13529</v>
      </c>
      <c r="D59" s="139">
        <v>31</v>
      </c>
      <c r="E59" s="140">
        <v>12</v>
      </c>
    </row>
    <row r="60" spans="1:5" x14ac:dyDescent="0.25">
      <c r="A60" s="283">
        <v>59</v>
      </c>
      <c r="B60" s="132">
        <v>32287</v>
      </c>
      <c r="C60" s="133">
        <v>12199</v>
      </c>
      <c r="D60" s="134">
        <v>30</v>
      </c>
      <c r="E60" s="135">
        <v>7</v>
      </c>
    </row>
    <row r="61" spans="1:5" x14ac:dyDescent="0.25">
      <c r="A61" s="282">
        <v>60</v>
      </c>
      <c r="B61" s="137">
        <v>29432</v>
      </c>
      <c r="C61" s="138">
        <v>10967</v>
      </c>
      <c r="D61" s="139">
        <v>30</v>
      </c>
      <c r="E61" s="140">
        <v>11</v>
      </c>
    </row>
    <row r="62" spans="1:5" x14ac:dyDescent="0.25">
      <c r="A62" s="283">
        <v>61</v>
      </c>
      <c r="B62" s="132">
        <v>25376</v>
      </c>
      <c r="C62" s="133">
        <v>8761</v>
      </c>
      <c r="D62" s="134">
        <v>23</v>
      </c>
      <c r="E62" s="135">
        <v>7</v>
      </c>
    </row>
    <row r="63" spans="1:5" x14ac:dyDescent="0.25">
      <c r="A63" s="282">
        <v>62</v>
      </c>
      <c r="B63" s="137">
        <v>22018</v>
      </c>
      <c r="C63" s="138">
        <v>7337</v>
      </c>
      <c r="D63" s="139">
        <v>62</v>
      </c>
      <c r="E63" s="140">
        <v>31</v>
      </c>
    </row>
    <row r="64" spans="1:5" x14ac:dyDescent="0.25">
      <c r="A64" s="283">
        <v>63</v>
      </c>
      <c r="B64" s="132">
        <v>19450</v>
      </c>
      <c r="C64" s="133">
        <v>6542</v>
      </c>
      <c r="D64" s="134">
        <v>17</v>
      </c>
      <c r="E64" s="135">
        <v>9</v>
      </c>
    </row>
    <row r="65" spans="1:5" x14ac:dyDescent="0.25">
      <c r="A65" s="282">
        <v>64</v>
      </c>
      <c r="B65" s="137">
        <v>17333</v>
      </c>
      <c r="C65" s="138">
        <v>5515</v>
      </c>
      <c r="D65" s="139">
        <v>9</v>
      </c>
      <c r="E65" s="140">
        <v>5</v>
      </c>
    </row>
    <row r="66" spans="1:5" x14ac:dyDescent="0.25">
      <c r="A66" s="283">
        <v>65</v>
      </c>
      <c r="B66" s="134">
        <v>13760</v>
      </c>
      <c r="C66" s="141">
        <v>4115</v>
      </c>
      <c r="D66" s="134">
        <v>13</v>
      </c>
      <c r="E66" s="142">
        <v>7</v>
      </c>
    </row>
    <row r="67" spans="1:5" x14ac:dyDescent="0.25">
      <c r="A67" s="282" t="s">
        <v>270</v>
      </c>
      <c r="B67" s="137">
        <v>48292</v>
      </c>
      <c r="C67" s="138">
        <v>9788</v>
      </c>
      <c r="D67" s="139">
        <v>95</v>
      </c>
      <c r="E67" s="140">
        <v>31</v>
      </c>
    </row>
    <row r="68" spans="1:5" x14ac:dyDescent="0.25">
      <c r="A68" s="283" t="s">
        <v>76</v>
      </c>
      <c r="B68" s="134">
        <v>1816680</v>
      </c>
      <c r="C68" s="141">
        <v>73</v>
      </c>
      <c r="D68" s="134">
        <v>2</v>
      </c>
      <c r="E68" s="142">
        <v>0</v>
      </c>
    </row>
    <row r="69" spans="1:5" ht="13" thickBot="1" x14ac:dyDescent="0.3">
      <c r="A69" s="488" t="s">
        <v>75</v>
      </c>
      <c r="B69" s="484">
        <f>SUM(B16:B68)</f>
        <v>4244511</v>
      </c>
      <c r="C69" s="485">
        <f t="shared" ref="C69:E69" si="0">SUM(C16:C68)</f>
        <v>1105397</v>
      </c>
      <c r="D69" s="486">
        <f t="shared" si="0"/>
        <v>823</v>
      </c>
      <c r="E69" s="485">
        <f t="shared" si="0"/>
        <v>341</v>
      </c>
    </row>
    <row r="70" spans="1:5" ht="11.25" customHeight="1" x14ac:dyDescent="0.25">
      <c r="A70" s="34" t="s">
        <v>315</v>
      </c>
    </row>
    <row r="71" spans="1:5" ht="29" customHeight="1" thickBot="1" x14ac:dyDescent="0.3">
      <c r="A71" s="764" t="s">
        <v>309</v>
      </c>
      <c r="B71" s="764"/>
      <c r="C71" s="764"/>
      <c r="D71" s="764"/>
      <c r="E71" s="764"/>
    </row>
    <row r="72" spans="1:5" ht="13" thickBot="1" x14ac:dyDescent="0.3">
      <c r="A72" s="333" t="s">
        <v>267</v>
      </c>
      <c r="B72" s="334">
        <f>B69-B68</f>
        <v>2427831</v>
      </c>
      <c r="C72" s="334">
        <f>C69-C68</f>
        <v>1105324</v>
      </c>
      <c r="D72" s="334">
        <f>D69-D68</f>
        <v>821</v>
      </c>
      <c r="E72" s="335">
        <f>E69-E68</f>
        <v>341</v>
      </c>
    </row>
  </sheetData>
  <mergeCells count="11">
    <mergeCell ref="A10:E10"/>
    <mergeCell ref="A3:E3"/>
    <mergeCell ref="A4:E4"/>
    <mergeCell ref="A6:E6"/>
    <mergeCell ref="A7:E7"/>
    <mergeCell ref="A8:E8"/>
    <mergeCell ref="A71:E71"/>
    <mergeCell ref="B14:C14"/>
    <mergeCell ref="D14:E14"/>
    <mergeCell ref="G14:H14"/>
    <mergeCell ref="I14:J14"/>
  </mergeCells>
  <printOptions horizontalCentered="1"/>
  <pageMargins left="0.31496062992125984" right="0.19685039370078741" top="0.39370078740157483" bottom="0.23622047244094491" header="0" footer="0.23622047244094491"/>
  <pageSetup scale="86" firstPageNumber="43" orientation="portrait" useFirstPageNumber="1" r:id="rId1"/>
  <headerFooter>
    <oddFooter>&amp;R&amp;P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syncVertical="1" syncRef="A1" transitionEvaluation="1" codeName="Hoja34">
    <pageSetUpPr fitToPage="1"/>
  </sheetPr>
  <dimension ref="A1:IV71"/>
  <sheetViews>
    <sheetView showGridLines="0" view="pageBreakPreview" zoomScaleNormal="75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722" t="s">
        <v>77</v>
      </c>
      <c r="B3" s="722"/>
      <c r="C3" s="722"/>
      <c r="D3" s="722"/>
      <c r="E3" s="722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722" t="s">
        <v>78</v>
      </c>
      <c r="B4" s="722"/>
      <c r="C4" s="722"/>
      <c r="D4" s="722"/>
      <c r="E4" s="722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724" t="str">
        <f>'1 Total'!A4:N4</f>
        <v>DICIEMBRE DE 2020</v>
      </c>
      <c r="B6" s="724"/>
      <c r="C6" s="724"/>
      <c r="D6" s="724"/>
      <c r="E6" s="724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725"/>
      <c r="B7" s="725"/>
      <c r="C7" s="725"/>
      <c r="D7" s="725"/>
      <c r="E7" s="725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755" t="s">
        <v>58</v>
      </c>
      <c r="B8" s="755"/>
      <c r="C8" s="755"/>
      <c r="D8" s="755"/>
      <c r="E8" s="755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ht="5.25" customHeight="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755" t="s">
        <v>137</v>
      </c>
      <c r="B10" s="755"/>
      <c r="C10" s="755"/>
      <c r="D10" s="755"/>
      <c r="E10" s="755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ht="3.75" customHeight="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/>
      <c r="B12" s="79"/>
      <c r="C12" s="79" t="s">
        <v>8</v>
      </c>
      <c r="D12" s="79"/>
      <c r="E12" s="79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80"/>
      <c r="C13" s="80"/>
      <c r="D13" s="81"/>
      <c r="E13" s="82"/>
      <c r="F13" s="82"/>
      <c r="G13" s="82"/>
      <c r="H13" s="83"/>
      <c r="I13" s="84"/>
      <c r="J13" s="84"/>
    </row>
    <row r="14" spans="1:21" ht="12.75" customHeight="1" x14ac:dyDescent="0.25">
      <c r="A14" s="465" t="s">
        <v>80</v>
      </c>
      <c r="B14" s="751" t="s">
        <v>313</v>
      </c>
      <c r="C14" s="751"/>
      <c r="D14" s="752" t="s">
        <v>81</v>
      </c>
      <c r="E14" s="753"/>
      <c r="F14" s="86"/>
      <c r="G14" s="754"/>
      <c r="H14" s="754"/>
      <c r="I14" s="754"/>
      <c r="J14" s="754"/>
    </row>
    <row r="15" spans="1:21" ht="13" thickBot="1" x14ac:dyDescent="0.3">
      <c r="A15" s="475" t="s">
        <v>42</v>
      </c>
      <c r="B15" s="427" t="s">
        <v>71</v>
      </c>
      <c r="C15" s="428" t="s">
        <v>72</v>
      </c>
      <c r="D15" s="443" t="s">
        <v>71</v>
      </c>
      <c r="E15" s="451" t="s">
        <v>72</v>
      </c>
      <c r="F15" s="86"/>
      <c r="G15" s="88"/>
      <c r="H15" s="88"/>
      <c r="I15" s="88"/>
      <c r="J15" s="88"/>
    </row>
    <row r="16" spans="1:21" x14ac:dyDescent="0.25">
      <c r="A16" s="660" t="s">
        <v>82</v>
      </c>
      <c r="B16" s="661">
        <f>'4VG RPI.3'!B16+'4VG RPI.6'!B16</f>
        <v>0</v>
      </c>
      <c r="C16" s="662">
        <f>'4VG RPI.3'!C16+'4VG RPI.6'!C16</f>
        <v>0</v>
      </c>
      <c r="D16" s="663">
        <f>'4VG RPI.3'!D16+'4VG RPI.6'!D16</f>
        <v>0</v>
      </c>
      <c r="E16" s="664">
        <f>'4VG RPI.3'!E16+'4VG RPI.6'!E16</f>
        <v>0</v>
      </c>
      <c r="F16" s="24"/>
      <c r="G16" s="88"/>
      <c r="H16" s="88"/>
      <c r="I16" s="88"/>
      <c r="J16" s="88"/>
    </row>
    <row r="17" spans="1:5" x14ac:dyDescent="0.25">
      <c r="A17" s="665" t="s">
        <v>83</v>
      </c>
      <c r="B17" s="137">
        <f>'4VG RPI.3'!B17+'4VG RPI.6'!B17</f>
        <v>0</v>
      </c>
      <c r="C17" s="138">
        <f>'4VG RPI.3'!C17+'4VG RPI.6'!C17</f>
        <v>0</v>
      </c>
      <c r="D17" s="139">
        <f>'4VG RPI.3'!D17+'4VG RPI.6'!D17</f>
        <v>0</v>
      </c>
      <c r="E17" s="666">
        <f>'4VG RPI.3'!E17+'4VG RPI.6'!E17</f>
        <v>0</v>
      </c>
    </row>
    <row r="18" spans="1:5" x14ac:dyDescent="0.25">
      <c r="A18" s="667" t="s">
        <v>84</v>
      </c>
      <c r="B18" s="132">
        <f>'4VG RPI.3'!B18+'4VG RPI.6'!B18</f>
        <v>0</v>
      </c>
      <c r="C18" s="133">
        <f>'4VG RPI.3'!C18+'4VG RPI.6'!C18</f>
        <v>0</v>
      </c>
      <c r="D18" s="134">
        <f>'4VG RPI.3'!D18+'4VG RPI.6'!D18</f>
        <v>0</v>
      </c>
      <c r="E18" s="668">
        <f>'4VG RPI.3'!E18+'4VG RPI.6'!E18</f>
        <v>0</v>
      </c>
    </row>
    <row r="19" spans="1:5" x14ac:dyDescent="0.25">
      <c r="A19" s="665" t="s">
        <v>85</v>
      </c>
      <c r="B19" s="137">
        <f>'4VG RPI.3'!B19+'4VG RPI.6'!B19</f>
        <v>0</v>
      </c>
      <c r="C19" s="138">
        <f>'4VG RPI.3'!C19+'4VG RPI.6'!C19</f>
        <v>0</v>
      </c>
      <c r="D19" s="139">
        <f>'4VG RPI.3'!D19+'4VG RPI.6'!D19</f>
        <v>0</v>
      </c>
      <c r="E19" s="666">
        <f>'4VG RPI.3'!E19+'4VG RPI.6'!E19</f>
        <v>0</v>
      </c>
    </row>
    <row r="20" spans="1:5" x14ac:dyDescent="0.25">
      <c r="A20" s="667" t="s">
        <v>86</v>
      </c>
      <c r="B20" s="132">
        <f>'4VG RPI.3'!B20+'4VG RPI.6'!B20</f>
        <v>0</v>
      </c>
      <c r="C20" s="133">
        <f>'4VG RPI.3'!C20+'4VG RPI.6'!C20</f>
        <v>0</v>
      </c>
      <c r="D20" s="134">
        <f>'4VG RPI.3'!D20+'4VG RPI.6'!D20</f>
        <v>0</v>
      </c>
      <c r="E20" s="668">
        <f>'4VG RPI.3'!E20+'4VG RPI.6'!E20</f>
        <v>0</v>
      </c>
    </row>
    <row r="21" spans="1:5" x14ac:dyDescent="0.25">
      <c r="A21" s="665" t="s">
        <v>87</v>
      </c>
      <c r="B21" s="137">
        <f>'4VG RPI.3'!B21+'4VG RPI.6'!B21</f>
        <v>0</v>
      </c>
      <c r="C21" s="138">
        <f>'4VG RPI.3'!C21+'4VG RPI.6'!C21</f>
        <v>0</v>
      </c>
      <c r="D21" s="139">
        <f>'4VG RPI.3'!D21+'4VG RPI.6'!D21</f>
        <v>0</v>
      </c>
      <c r="E21" s="666">
        <f>'4VG RPI.3'!E21+'4VG RPI.6'!E21</f>
        <v>0</v>
      </c>
    </row>
    <row r="22" spans="1:5" x14ac:dyDescent="0.25">
      <c r="A22" s="667" t="s">
        <v>88</v>
      </c>
      <c r="B22" s="132">
        <f>'4VG RPI.3'!B22+'4VG RPI.6'!B22</f>
        <v>0</v>
      </c>
      <c r="C22" s="133">
        <f>'4VG RPI.3'!C22+'4VG RPI.6'!C22</f>
        <v>0</v>
      </c>
      <c r="D22" s="134">
        <f>'4VG RPI.3'!D22+'4VG RPI.6'!D22</f>
        <v>0</v>
      </c>
      <c r="E22" s="668">
        <f>'4VG RPI.3'!E22+'4VG RPI.6'!E22</f>
        <v>0</v>
      </c>
    </row>
    <row r="23" spans="1:5" x14ac:dyDescent="0.25">
      <c r="A23" s="665" t="s">
        <v>89</v>
      </c>
      <c r="B23" s="137">
        <f>'4VG RPI.3'!B23+'4VG RPI.6'!B23</f>
        <v>0</v>
      </c>
      <c r="C23" s="138">
        <f>'4VG RPI.3'!C23+'4VG RPI.6'!C23</f>
        <v>0</v>
      </c>
      <c r="D23" s="139">
        <f>'4VG RPI.3'!D23+'4VG RPI.6'!D23</f>
        <v>0</v>
      </c>
      <c r="E23" s="666">
        <f>'4VG RPI.3'!E23+'4VG RPI.6'!E23</f>
        <v>0</v>
      </c>
    </row>
    <row r="24" spans="1:5" x14ac:dyDescent="0.25">
      <c r="A24" s="667" t="s">
        <v>90</v>
      </c>
      <c r="B24" s="132">
        <f>'4VG RPI.3'!B24+'4VG RPI.6'!B24</f>
        <v>0</v>
      </c>
      <c r="C24" s="133">
        <f>'4VG RPI.3'!C24+'4VG RPI.6'!C24</f>
        <v>0</v>
      </c>
      <c r="D24" s="134">
        <f>'4VG RPI.3'!D24+'4VG RPI.6'!D24</f>
        <v>0</v>
      </c>
      <c r="E24" s="668">
        <f>'4VG RPI.3'!E24+'4VG RPI.6'!E24</f>
        <v>0</v>
      </c>
    </row>
    <row r="25" spans="1:5" x14ac:dyDescent="0.25">
      <c r="A25" s="665" t="s">
        <v>91</v>
      </c>
      <c r="B25" s="137">
        <f>'4VG RPI.3'!B25+'4VG RPI.6'!B25</f>
        <v>0</v>
      </c>
      <c r="C25" s="138">
        <f>'4VG RPI.3'!C25+'4VG RPI.6'!C25</f>
        <v>0</v>
      </c>
      <c r="D25" s="139">
        <f>'4VG RPI.3'!D25+'4VG RPI.6'!D25</f>
        <v>0</v>
      </c>
      <c r="E25" s="666">
        <f>'4VG RPI.3'!E25+'4VG RPI.6'!E25</f>
        <v>0</v>
      </c>
    </row>
    <row r="26" spans="1:5" x14ac:dyDescent="0.25">
      <c r="A26" s="667" t="s">
        <v>92</v>
      </c>
      <c r="B26" s="132">
        <f>'4VG RPI.3'!B26+'4VG RPI.6'!B26</f>
        <v>0</v>
      </c>
      <c r="C26" s="133">
        <f>'4VG RPI.3'!C26+'4VG RPI.6'!C26</f>
        <v>0</v>
      </c>
      <c r="D26" s="134">
        <f>'4VG RPI.3'!D26+'4VG RPI.6'!D26</f>
        <v>0</v>
      </c>
      <c r="E26" s="668">
        <f>'4VG RPI.3'!E26+'4VG RPI.6'!E26</f>
        <v>0</v>
      </c>
    </row>
    <row r="27" spans="1:5" x14ac:dyDescent="0.25">
      <c r="A27" s="665" t="s">
        <v>93</v>
      </c>
      <c r="B27" s="137">
        <f>'4VG RPI.3'!B27+'4VG RPI.6'!B27</f>
        <v>0</v>
      </c>
      <c r="C27" s="138">
        <f>'4VG RPI.3'!C27+'4VG RPI.6'!C27</f>
        <v>0</v>
      </c>
      <c r="D27" s="139">
        <f>'4VG RPI.3'!D27+'4VG RPI.6'!D27</f>
        <v>0</v>
      </c>
      <c r="E27" s="666">
        <f>'4VG RPI.3'!E27+'4VG RPI.6'!E27</f>
        <v>0</v>
      </c>
    </row>
    <row r="28" spans="1:5" x14ac:dyDescent="0.25">
      <c r="A28" s="667" t="s">
        <v>94</v>
      </c>
      <c r="B28" s="132">
        <f>'4VG RPI.3'!B28+'4VG RPI.6'!B28</f>
        <v>0</v>
      </c>
      <c r="C28" s="133">
        <f>'4VG RPI.3'!C28+'4VG RPI.6'!C28</f>
        <v>0</v>
      </c>
      <c r="D28" s="134">
        <f>'4VG RPI.3'!D28+'4VG RPI.6'!D28</f>
        <v>0</v>
      </c>
      <c r="E28" s="668">
        <f>'4VG RPI.3'!E28+'4VG RPI.6'!E28</f>
        <v>0</v>
      </c>
    </row>
    <row r="29" spans="1:5" x14ac:dyDescent="0.25">
      <c r="A29" s="665" t="s">
        <v>95</v>
      </c>
      <c r="B29" s="137">
        <f>'4VG RPI.3'!B29+'4VG RPI.6'!B29</f>
        <v>0</v>
      </c>
      <c r="C29" s="138">
        <f>'4VG RPI.3'!C29+'4VG RPI.6'!C29</f>
        <v>0</v>
      </c>
      <c r="D29" s="139">
        <f>'4VG RPI.3'!D29+'4VG RPI.6'!D29</f>
        <v>0</v>
      </c>
      <c r="E29" s="666">
        <f>'4VG RPI.3'!E29+'4VG RPI.6'!E29</f>
        <v>0</v>
      </c>
    </row>
    <row r="30" spans="1:5" x14ac:dyDescent="0.25">
      <c r="A30" s="667" t="s">
        <v>96</v>
      </c>
      <c r="B30" s="132">
        <f>'4VG RPI.3'!B30+'4VG RPI.6'!B30</f>
        <v>0</v>
      </c>
      <c r="C30" s="133">
        <f>'4VG RPI.3'!C30+'4VG RPI.6'!C30</f>
        <v>0</v>
      </c>
      <c r="D30" s="134">
        <f>'4VG RPI.3'!D30+'4VG RPI.6'!D30</f>
        <v>0</v>
      </c>
      <c r="E30" s="668">
        <f>'4VG RPI.3'!E30+'4VG RPI.6'!E30</f>
        <v>0</v>
      </c>
    </row>
    <row r="31" spans="1:5" x14ac:dyDescent="0.25">
      <c r="A31" s="665" t="s">
        <v>97</v>
      </c>
      <c r="B31" s="137">
        <f>'4VG RPI.3'!B31+'4VG RPI.6'!B31</f>
        <v>0</v>
      </c>
      <c r="C31" s="138">
        <f>'4VG RPI.3'!C31+'4VG RPI.6'!C31</f>
        <v>0</v>
      </c>
      <c r="D31" s="139">
        <f>'4VG RPI.3'!D31+'4VG RPI.6'!D31</f>
        <v>0</v>
      </c>
      <c r="E31" s="666">
        <f>'4VG RPI.3'!E31+'4VG RPI.6'!E31</f>
        <v>0</v>
      </c>
    </row>
    <row r="32" spans="1:5" x14ac:dyDescent="0.25">
      <c r="A32" s="667" t="s">
        <v>98</v>
      </c>
      <c r="B32" s="132">
        <f>'4VG RPI.3'!B32+'4VG RPI.6'!B32</f>
        <v>0</v>
      </c>
      <c r="C32" s="133">
        <f>'4VG RPI.3'!C32+'4VG RPI.6'!C32</f>
        <v>0</v>
      </c>
      <c r="D32" s="134">
        <f>'4VG RPI.3'!D32+'4VG RPI.6'!D32</f>
        <v>0</v>
      </c>
      <c r="E32" s="668">
        <f>'4VG RPI.3'!E32+'4VG RPI.6'!E32</f>
        <v>0</v>
      </c>
    </row>
    <row r="33" spans="1:256" x14ac:dyDescent="0.25">
      <c r="A33" s="665" t="s">
        <v>99</v>
      </c>
      <c r="B33" s="137">
        <f>'4VG RPI.3'!B33+'4VG RPI.6'!B33</f>
        <v>0</v>
      </c>
      <c r="C33" s="138">
        <f>'4VG RPI.3'!C33+'4VG RPI.6'!C33</f>
        <v>0</v>
      </c>
      <c r="D33" s="139">
        <f>'4VG RPI.3'!D33+'4VG RPI.6'!D33</f>
        <v>0</v>
      </c>
      <c r="E33" s="666">
        <f>'4VG RPI.3'!E33+'4VG RPI.6'!E33</f>
        <v>0</v>
      </c>
    </row>
    <row r="34" spans="1:256" x14ac:dyDescent="0.25">
      <c r="A34" s="667" t="s">
        <v>100</v>
      </c>
      <c r="B34" s="132">
        <f>'4VG RPI.3'!B34+'4VG RPI.6'!B34</f>
        <v>0</v>
      </c>
      <c r="C34" s="133">
        <f>'4VG RPI.3'!C34+'4VG RPI.6'!C34</f>
        <v>0</v>
      </c>
      <c r="D34" s="134">
        <f>'4VG RPI.3'!D34+'4VG RPI.6'!D34</f>
        <v>0</v>
      </c>
      <c r="E34" s="668">
        <f>'4VG RPI.3'!E34+'4VG RPI.6'!E34</f>
        <v>0</v>
      </c>
    </row>
    <row r="35" spans="1:256" x14ac:dyDescent="0.25">
      <c r="A35" s="665" t="s">
        <v>101</v>
      </c>
      <c r="B35" s="137">
        <f>'4VG RPI.3'!B35+'4VG RPI.6'!B35</f>
        <v>0</v>
      </c>
      <c r="C35" s="138">
        <f>'4VG RPI.3'!C35+'4VG RPI.6'!C35</f>
        <v>0</v>
      </c>
      <c r="D35" s="139">
        <f>'4VG RPI.3'!D35+'4VG RPI.6'!D35</f>
        <v>0</v>
      </c>
      <c r="E35" s="666">
        <f>'4VG RPI.3'!E35+'4VG RPI.6'!E35</f>
        <v>0</v>
      </c>
    </row>
    <row r="36" spans="1:256" x14ac:dyDescent="0.25">
      <c r="A36" s="667" t="s">
        <v>102</v>
      </c>
      <c r="B36" s="132">
        <f>'4VG RPI.3'!B36+'4VG RPI.6'!B36</f>
        <v>0</v>
      </c>
      <c r="C36" s="133">
        <f>'4VG RPI.3'!C36+'4VG RPI.6'!C36</f>
        <v>0</v>
      </c>
      <c r="D36" s="134">
        <f>'4VG RPI.3'!D36+'4VG RPI.6'!D36</f>
        <v>0</v>
      </c>
      <c r="E36" s="668">
        <f>'4VG RPI.3'!E36+'4VG RPI.6'!E36</f>
        <v>0</v>
      </c>
    </row>
    <row r="37" spans="1:256" x14ac:dyDescent="0.25">
      <c r="A37" s="665" t="s">
        <v>103</v>
      </c>
      <c r="B37" s="137">
        <f>'4VG RPI.3'!B37+'4VG RPI.6'!B37</f>
        <v>0</v>
      </c>
      <c r="C37" s="138">
        <f>'4VG RPI.3'!C37+'4VG RPI.6'!C37</f>
        <v>0</v>
      </c>
      <c r="D37" s="139">
        <f>'4VG RPI.3'!D37+'4VG RPI.6'!D37</f>
        <v>0</v>
      </c>
      <c r="E37" s="666">
        <f>'4VG RPI.3'!E37+'4VG RPI.6'!E37</f>
        <v>0</v>
      </c>
    </row>
    <row r="38" spans="1:256" x14ac:dyDescent="0.25">
      <c r="A38" s="667" t="s">
        <v>104</v>
      </c>
      <c r="B38" s="132">
        <f>'4VG RPI.3'!B38+'4VG RPI.6'!B38</f>
        <v>0</v>
      </c>
      <c r="C38" s="133">
        <f>'4VG RPI.3'!C38+'4VG RPI.6'!C38</f>
        <v>0</v>
      </c>
      <c r="D38" s="134">
        <f>'4VG RPI.3'!D38+'4VG RPI.6'!D38</f>
        <v>0</v>
      </c>
      <c r="E38" s="668">
        <f>'4VG RPI.3'!E38+'4VG RPI.6'!E38</f>
        <v>0</v>
      </c>
    </row>
    <row r="39" spans="1:256" x14ac:dyDescent="0.25">
      <c r="A39" s="665" t="s">
        <v>105</v>
      </c>
      <c r="B39" s="137">
        <f>'4VG RPI.3'!B39+'4VG RPI.6'!B39</f>
        <v>0</v>
      </c>
      <c r="C39" s="138">
        <f>'4VG RPI.3'!C39+'4VG RPI.6'!C39</f>
        <v>0</v>
      </c>
      <c r="D39" s="139">
        <f>'4VG RPI.3'!D39+'4VG RPI.6'!D39</f>
        <v>0</v>
      </c>
      <c r="E39" s="666">
        <f>'4VG RPI.3'!E39+'4VG RPI.6'!E39</f>
        <v>0</v>
      </c>
    </row>
    <row r="40" spans="1:256" x14ac:dyDescent="0.25">
      <c r="A40" s="667" t="s">
        <v>106</v>
      </c>
      <c r="B40" s="132">
        <f>'4VG RPI.3'!B40+'4VG RPI.6'!B40</f>
        <v>0</v>
      </c>
      <c r="C40" s="133">
        <f>'4VG RPI.3'!C40+'4VG RPI.6'!C40</f>
        <v>0</v>
      </c>
      <c r="D40" s="134">
        <f>'4VG RPI.3'!D40+'4VG RPI.6'!D40</f>
        <v>0</v>
      </c>
      <c r="E40" s="668">
        <f>'4VG RPI.3'!E40+'4VG RPI.6'!E40</f>
        <v>0</v>
      </c>
    </row>
    <row r="41" spans="1:256" x14ac:dyDescent="0.25">
      <c r="A41" s="665" t="s">
        <v>107</v>
      </c>
      <c r="B41" s="137">
        <f>'4VG RPI.3'!B41+'4VG RPI.6'!B41</f>
        <v>0</v>
      </c>
      <c r="C41" s="138">
        <f>'4VG RPI.3'!C41+'4VG RPI.6'!C41</f>
        <v>0</v>
      </c>
      <c r="D41" s="139">
        <f>'4VG RPI.3'!D41+'4VG RPI.6'!D41</f>
        <v>0</v>
      </c>
      <c r="E41" s="666">
        <f>'4VG RPI.3'!E41+'4VG RPI.6'!E41</f>
        <v>0</v>
      </c>
    </row>
    <row r="42" spans="1:256" x14ac:dyDescent="0.25">
      <c r="A42" s="655">
        <v>41</v>
      </c>
      <c r="B42" s="132">
        <f>'4VG RPI.3'!B42+'4VG RPI.6'!B42</f>
        <v>0</v>
      </c>
      <c r="C42" s="141">
        <f>'4VG RPI.3'!C42+'4VG RPI.6'!C42</f>
        <v>0</v>
      </c>
      <c r="D42" s="134">
        <f>'4VG RPI.3'!D42+'4VG RPI.6'!D42</f>
        <v>0</v>
      </c>
      <c r="E42" s="669">
        <f>'4VG RPI.3'!E42+'4VG RPI.6'!E42</f>
        <v>0</v>
      </c>
    </row>
    <row r="43" spans="1:256" ht="11.15" customHeight="1" x14ac:dyDescent="0.25">
      <c r="A43" s="665" t="s">
        <v>108</v>
      </c>
      <c r="B43" s="137">
        <f>'4VG RPI.3'!B43+'4VG RPI.6'!B43</f>
        <v>0</v>
      </c>
      <c r="C43" s="138">
        <f>'4VG RPI.3'!C43+'4VG RPI.6'!C43</f>
        <v>0</v>
      </c>
      <c r="D43" s="139">
        <f>'4VG RPI.3'!D43+'4VG RPI.6'!D43</f>
        <v>0</v>
      </c>
      <c r="E43" s="666">
        <f>'4VG RPI.3'!E43+'4VG RPI.6'!E43</f>
        <v>0</v>
      </c>
    </row>
    <row r="44" spans="1:256" x14ac:dyDescent="0.25">
      <c r="A44" s="667" t="s">
        <v>109</v>
      </c>
      <c r="B44" s="132">
        <f>'4VG RPI.3'!B44+'4VG RPI.6'!B44</f>
        <v>0</v>
      </c>
      <c r="C44" s="133">
        <f>'4VG RPI.3'!C44+'4VG RPI.6'!C44</f>
        <v>0</v>
      </c>
      <c r="D44" s="134">
        <f>'4VG RPI.3'!D44+'4VG RPI.6'!D44</f>
        <v>0</v>
      </c>
      <c r="E44" s="668">
        <f>'4VG RPI.3'!E44+'4VG RPI.6'!E44</f>
        <v>0</v>
      </c>
      <c r="F44" s="26"/>
      <c r="G44" s="26"/>
    </row>
    <row r="45" spans="1:256" x14ac:dyDescent="0.25">
      <c r="A45" s="665" t="s">
        <v>110</v>
      </c>
      <c r="B45" s="137">
        <f>'4VG RPI.3'!B45+'4VG RPI.6'!B45</f>
        <v>0</v>
      </c>
      <c r="C45" s="138">
        <f>'4VG RPI.3'!C45+'4VG RPI.6'!C45</f>
        <v>0</v>
      </c>
      <c r="D45" s="139">
        <f>'4VG RPI.3'!D45+'4VG RPI.6'!D45</f>
        <v>0</v>
      </c>
      <c r="E45" s="666">
        <f>'4VG RPI.3'!E45+'4VG RPI.6'!E45</f>
        <v>0</v>
      </c>
      <c r="F45" s="88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25">
      <c r="A46" s="667" t="s">
        <v>111</v>
      </c>
      <c r="B46" s="132">
        <f>'4VG RPI.3'!B46+'4VG RPI.6'!B46</f>
        <v>0</v>
      </c>
      <c r="C46" s="133">
        <f>'4VG RPI.3'!C46+'4VG RPI.6'!C46</f>
        <v>0</v>
      </c>
      <c r="D46" s="134">
        <f>'4VG RPI.3'!D46+'4VG RPI.6'!D46</f>
        <v>0</v>
      </c>
      <c r="E46" s="668">
        <f>'4VG RPI.3'!E46+'4VG RPI.6'!E46</f>
        <v>0</v>
      </c>
    </row>
    <row r="47" spans="1:256" x14ac:dyDescent="0.25">
      <c r="A47" s="665" t="s">
        <v>112</v>
      </c>
      <c r="B47" s="137">
        <f>'4VG RPI.3'!B47+'4VG RPI.6'!B47</f>
        <v>0</v>
      </c>
      <c r="C47" s="138">
        <f>'4VG RPI.3'!C47+'4VG RPI.6'!C47</f>
        <v>0</v>
      </c>
      <c r="D47" s="139">
        <f>'4VG RPI.3'!D47+'4VG RPI.6'!D47</f>
        <v>0</v>
      </c>
      <c r="E47" s="666">
        <f>'4VG RPI.3'!E47+'4VG RPI.6'!E47</f>
        <v>0</v>
      </c>
      <c r="F47" s="88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25">
      <c r="A48" s="667" t="s">
        <v>113</v>
      </c>
      <c r="B48" s="132">
        <f>'4VG RPI.3'!B48+'4VG RPI.6'!B48</f>
        <v>0</v>
      </c>
      <c r="C48" s="133">
        <f>'4VG RPI.3'!C48+'4VG RPI.6'!C48</f>
        <v>0</v>
      </c>
      <c r="D48" s="134">
        <f>'4VG RPI.3'!D48+'4VG RPI.6'!D48</f>
        <v>0</v>
      </c>
      <c r="E48" s="668">
        <f>'4VG RPI.3'!E48+'4VG RPI.6'!E48</f>
        <v>0</v>
      </c>
    </row>
    <row r="49" spans="1:5" x14ac:dyDescent="0.25">
      <c r="A49" s="665" t="s">
        <v>114</v>
      </c>
      <c r="B49" s="137">
        <f>'4VG RPI.3'!B49+'4VG RPI.6'!B49</f>
        <v>0</v>
      </c>
      <c r="C49" s="138">
        <f>'4VG RPI.3'!C49+'4VG RPI.6'!C49</f>
        <v>0</v>
      </c>
      <c r="D49" s="139">
        <f>'4VG RPI.3'!D49+'4VG RPI.6'!D49</f>
        <v>0</v>
      </c>
      <c r="E49" s="666">
        <f>'4VG RPI.3'!E49+'4VG RPI.6'!E49</f>
        <v>0</v>
      </c>
    </row>
    <row r="50" spans="1:5" x14ac:dyDescent="0.25">
      <c r="A50" s="667" t="s">
        <v>115</v>
      </c>
      <c r="B50" s="132">
        <f>'4VG RPI.3'!B50+'4VG RPI.6'!B50</f>
        <v>0</v>
      </c>
      <c r="C50" s="133">
        <f>'4VG RPI.3'!C50+'4VG RPI.6'!C50</f>
        <v>0</v>
      </c>
      <c r="D50" s="134">
        <f>'4VG RPI.3'!D50+'4VG RPI.6'!D50</f>
        <v>0</v>
      </c>
      <c r="E50" s="668">
        <f>'4VG RPI.3'!E50+'4VG RPI.6'!E50</f>
        <v>0</v>
      </c>
    </row>
    <row r="51" spans="1:5" x14ac:dyDescent="0.25">
      <c r="A51" s="665" t="s">
        <v>116</v>
      </c>
      <c r="B51" s="137">
        <f>'4VG RPI.3'!B51+'4VG RPI.6'!B51</f>
        <v>0</v>
      </c>
      <c r="C51" s="138">
        <f>'4VG RPI.3'!C51+'4VG RPI.6'!C51</f>
        <v>0</v>
      </c>
      <c r="D51" s="139">
        <f>'4VG RPI.3'!D51+'4VG RPI.6'!D51</f>
        <v>0</v>
      </c>
      <c r="E51" s="666">
        <f>'4VG RPI.3'!E51+'4VG RPI.6'!E51</f>
        <v>0</v>
      </c>
    </row>
    <row r="52" spans="1:5" x14ac:dyDescent="0.25">
      <c r="A52" s="667" t="s">
        <v>117</v>
      </c>
      <c r="B52" s="132">
        <f>'4VG RPI.3'!B52+'4VG RPI.6'!B52</f>
        <v>0</v>
      </c>
      <c r="C52" s="133">
        <f>'4VG RPI.3'!C52+'4VG RPI.6'!C52</f>
        <v>0</v>
      </c>
      <c r="D52" s="134">
        <f>'4VG RPI.3'!D52+'4VG RPI.6'!D52</f>
        <v>0</v>
      </c>
      <c r="E52" s="668">
        <f>'4VG RPI.3'!E52+'4VG RPI.6'!E52</f>
        <v>0</v>
      </c>
    </row>
    <row r="53" spans="1:5" x14ac:dyDescent="0.25">
      <c r="A53" s="665" t="s">
        <v>118</v>
      </c>
      <c r="B53" s="137">
        <f>'4VG RPI.3'!B53+'4VG RPI.6'!B53</f>
        <v>0</v>
      </c>
      <c r="C53" s="138">
        <f>'4VG RPI.3'!C53+'4VG RPI.6'!C53</f>
        <v>0</v>
      </c>
      <c r="D53" s="139">
        <f>'4VG RPI.3'!D53+'4VG RPI.6'!D53</f>
        <v>0</v>
      </c>
      <c r="E53" s="666">
        <f>'4VG RPI.3'!E53+'4VG RPI.6'!E53</f>
        <v>0</v>
      </c>
    </row>
    <row r="54" spans="1:5" x14ac:dyDescent="0.25">
      <c r="A54" s="667" t="s">
        <v>119</v>
      </c>
      <c r="B54" s="132">
        <f>'4VG RPI.3'!B54+'4VG RPI.6'!B54</f>
        <v>0</v>
      </c>
      <c r="C54" s="133">
        <f>'4VG RPI.3'!C54+'4VG RPI.6'!C54</f>
        <v>0</v>
      </c>
      <c r="D54" s="134">
        <f>'4VG RPI.3'!D54+'4VG RPI.6'!D54</f>
        <v>0</v>
      </c>
      <c r="E54" s="668">
        <f>'4VG RPI.3'!E54+'4VG RPI.6'!E54</f>
        <v>0</v>
      </c>
    </row>
    <row r="55" spans="1:5" x14ac:dyDescent="0.25">
      <c r="A55" s="665" t="s">
        <v>120</v>
      </c>
      <c r="B55" s="137">
        <f>'4VG RPI.3'!B55+'4VG RPI.6'!B55</f>
        <v>0</v>
      </c>
      <c r="C55" s="138">
        <f>'4VG RPI.3'!C55+'4VG RPI.6'!C55</f>
        <v>0</v>
      </c>
      <c r="D55" s="139">
        <f>'4VG RPI.3'!D55+'4VG RPI.6'!D55</f>
        <v>0</v>
      </c>
      <c r="E55" s="666">
        <f>'4VG RPI.3'!E55+'4VG RPI.6'!E55</f>
        <v>0</v>
      </c>
    </row>
    <row r="56" spans="1:5" x14ac:dyDescent="0.25">
      <c r="A56" s="667" t="s">
        <v>121</v>
      </c>
      <c r="B56" s="132">
        <f>'4VG RPI.3'!B56+'4VG RPI.6'!B56</f>
        <v>0</v>
      </c>
      <c r="C56" s="133">
        <f>'4VG RPI.3'!C56+'4VG RPI.6'!C56</f>
        <v>0</v>
      </c>
      <c r="D56" s="134">
        <f>'4VG RPI.3'!D56+'4VG RPI.6'!D56</f>
        <v>0</v>
      </c>
      <c r="E56" s="668">
        <f>'4VG RPI.3'!E56+'4VG RPI.6'!E56</f>
        <v>0</v>
      </c>
    </row>
    <row r="57" spans="1:5" x14ac:dyDescent="0.25">
      <c r="A57" s="665" t="s">
        <v>122</v>
      </c>
      <c r="B57" s="137">
        <f>'4VG RPI.3'!B57+'4VG RPI.6'!B57</f>
        <v>0</v>
      </c>
      <c r="C57" s="138">
        <f>'4VG RPI.3'!C57+'4VG RPI.6'!C57</f>
        <v>0</v>
      </c>
      <c r="D57" s="139">
        <f>'4VG RPI.3'!D57+'4VG RPI.6'!D57</f>
        <v>0</v>
      </c>
      <c r="E57" s="666">
        <f>'4VG RPI.3'!E57+'4VG RPI.6'!E57</f>
        <v>0</v>
      </c>
    </row>
    <row r="58" spans="1:5" x14ac:dyDescent="0.25">
      <c r="A58" s="667" t="s">
        <v>123</v>
      </c>
      <c r="B58" s="132">
        <f>'4VG RPI.3'!B58+'4VG RPI.6'!B58</f>
        <v>0</v>
      </c>
      <c r="C58" s="133">
        <f>'4VG RPI.3'!C58+'4VG RPI.6'!C58</f>
        <v>0</v>
      </c>
      <c r="D58" s="134">
        <f>'4VG RPI.3'!D58+'4VG RPI.6'!D58</f>
        <v>0</v>
      </c>
      <c r="E58" s="668">
        <f>'4VG RPI.3'!E58+'4VG RPI.6'!E58</f>
        <v>1</v>
      </c>
    </row>
    <row r="59" spans="1:5" x14ac:dyDescent="0.25">
      <c r="A59" s="665" t="s">
        <v>124</v>
      </c>
      <c r="B59" s="137">
        <f>'4VG RPI.3'!B59+'4VG RPI.6'!B59</f>
        <v>0</v>
      </c>
      <c r="C59" s="138">
        <f>'4VG RPI.3'!C59+'4VG RPI.6'!C59</f>
        <v>0</v>
      </c>
      <c r="D59" s="139">
        <f>'4VG RPI.3'!D59+'4VG RPI.6'!D59</f>
        <v>0</v>
      </c>
      <c r="E59" s="666">
        <f>'4VG RPI.3'!E59+'4VG RPI.6'!E59</f>
        <v>0</v>
      </c>
    </row>
    <row r="60" spans="1:5" x14ac:dyDescent="0.25">
      <c r="A60" s="667" t="s">
        <v>125</v>
      </c>
      <c r="B60" s="132">
        <f>'4VG RPI.3'!B60+'4VG RPI.6'!B60</f>
        <v>0</v>
      </c>
      <c r="C60" s="133">
        <f>'4VG RPI.3'!C60+'4VG RPI.6'!C60</f>
        <v>0</v>
      </c>
      <c r="D60" s="134">
        <f>'4VG RPI.3'!D60+'4VG RPI.6'!D60</f>
        <v>0</v>
      </c>
      <c r="E60" s="668">
        <f>'4VG RPI.3'!E60+'4VG RPI.6'!E60</f>
        <v>0</v>
      </c>
    </row>
    <row r="61" spans="1:5" x14ac:dyDescent="0.25">
      <c r="A61" s="665" t="s">
        <v>126</v>
      </c>
      <c r="B61" s="137">
        <f>'4VG RPI.3'!B61+'4VG RPI.6'!B61</f>
        <v>0</v>
      </c>
      <c r="C61" s="138">
        <f>'4VG RPI.3'!C61+'4VG RPI.6'!C61</f>
        <v>0</v>
      </c>
      <c r="D61" s="139">
        <f>'4VG RPI.3'!D61+'4VG RPI.6'!D61</f>
        <v>0</v>
      </c>
      <c r="E61" s="666">
        <f>'4VG RPI.3'!E61+'4VG RPI.6'!E61</f>
        <v>0</v>
      </c>
    </row>
    <row r="62" spans="1:5" x14ac:dyDescent="0.25">
      <c r="A62" s="667" t="s">
        <v>127</v>
      </c>
      <c r="B62" s="132">
        <f>'4VG RPI.3'!B62+'4VG RPI.6'!B62</f>
        <v>0</v>
      </c>
      <c r="C62" s="133">
        <f>'4VG RPI.3'!C62+'4VG RPI.6'!C62</f>
        <v>0</v>
      </c>
      <c r="D62" s="134">
        <f>'4VG RPI.3'!D62+'4VG RPI.6'!D62</f>
        <v>0</v>
      </c>
      <c r="E62" s="668">
        <f>'4VG RPI.3'!E62+'4VG RPI.6'!E62</f>
        <v>0</v>
      </c>
    </row>
    <row r="63" spans="1:5" x14ac:dyDescent="0.25">
      <c r="A63" s="665" t="s">
        <v>128</v>
      </c>
      <c r="B63" s="137">
        <f>'4VG RPI.3'!B63+'4VG RPI.6'!B63</f>
        <v>0</v>
      </c>
      <c r="C63" s="138">
        <f>'4VG RPI.3'!C63+'4VG RPI.6'!C63</f>
        <v>0</v>
      </c>
      <c r="D63" s="139">
        <f>'4VG RPI.3'!D63+'4VG RPI.6'!D63</f>
        <v>0</v>
      </c>
      <c r="E63" s="666">
        <f>'4VG RPI.3'!E63+'4VG RPI.6'!E63</f>
        <v>0</v>
      </c>
    </row>
    <row r="64" spans="1:5" x14ac:dyDescent="0.25">
      <c r="A64" s="667" t="s">
        <v>129</v>
      </c>
      <c r="B64" s="132">
        <f>'4VG RPI.3'!B64+'4VG RPI.6'!B64</f>
        <v>0</v>
      </c>
      <c r="C64" s="133">
        <f>'4VG RPI.3'!C64+'4VG RPI.6'!C64</f>
        <v>0</v>
      </c>
      <c r="D64" s="134">
        <f>'4VG RPI.3'!D64+'4VG RPI.6'!D64</f>
        <v>0</v>
      </c>
      <c r="E64" s="668">
        <f>'4VG RPI.3'!E64+'4VG RPI.6'!E64</f>
        <v>0</v>
      </c>
    </row>
    <row r="65" spans="1:5" x14ac:dyDescent="0.25">
      <c r="A65" s="665" t="s">
        <v>130</v>
      </c>
      <c r="B65" s="137">
        <f>'4VG RPI.3'!B65+'4VG RPI.6'!B65</f>
        <v>0</v>
      </c>
      <c r="C65" s="138">
        <f>'4VG RPI.3'!C65+'4VG RPI.6'!C65</f>
        <v>0</v>
      </c>
      <c r="D65" s="139">
        <f>'4VG RPI.3'!D65+'4VG RPI.6'!D65</f>
        <v>0</v>
      </c>
      <c r="E65" s="666">
        <f>'4VG RPI.3'!E65+'4VG RPI.6'!E65</f>
        <v>0</v>
      </c>
    </row>
    <row r="66" spans="1:5" x14ac:dyDescent="0.25">
      <c r="A66" s="667" t="s">
        <v>131</v>
      </c>
      <c r="B66" s="132">
        <f>'4VG RPI.3'!B66+'4VG RPI.6'!B66+'4VG RPI.3'!B67+'4VG RPI.6'!B67</f>
        <v>0</v>
      </c>
      <c r="C66" s="133">
        <f>'4VG RPI.3'!C66+'4VG RPI.6'!C66+'4VG RPI.3'!C67+'4VG RPI.6'!C67</f>
        <v>0</v>
      </c>
      <c r="D66" s="134">
        <f>'4VG RPI.3'!D66+'4VG RPI.6'!D66+'4VG RPI.3'!D67+'4VG RPI.6'!D67</f>
        <v>0</v>
      </c>
      <c r="E66" s="668">
        <f>'4VG RPI.3'!E66+'4VG RPI.6'!E66+'4VG RPI.3'!E67+'4VG RPI.6'!E67</f>
        <v>1</v>
      </c>
    </row>
    <row r="67" spans="1:5" x14ac:dyDescent="0.25">
      <c r="A67" s="670" t="s">
        <v>76</v>
      </c>
      <c r="B67" s="137">
        <f>'4VG RPI.3'!B68+'4VG RPI.6'!B68</f>
        <v>0</v>
      </c>
      <c r="C67" s="138">
        <f>'4VG RPI.3'!C68+'4VG RPI.6'!C68</f>
        <v>0</v>
      </c>
      <c r="D67" s="144">
        <f>'4VG RPI.3'!D68+'4VG RPI.6'!D68</f>
        <v>0</v>
      </c>
      <c r="E67" s="671">
        <f>'4VG RPI.3'!E68+'4VG RPI.6'!E68</f>
        <v>0</v>
      </c>
    </row>
    <row r="68" spans="1:5" ht="13" thickBot="1" x14ac:dyDescent="0.3">
      <c r="A68" s="672" t="s">
        <v>75</v>
      </c>
      <c r="B68" s="673">
        <f>SUM(B16:B67)</f>
        <v>0</v>
      </c>
      <c r="C68" s="674">
        <f t="shared" ref="C68:E68" si="0">SUM(C16:C67)</f>
        <v>0</v>
      </c>
      <c r="D68" s="673">
        <f t="shared" si="0"/>
        <v>0</v>
      </c>
      <c r="E68" s="675">
        <f t="shared" si="0"/>
        <v>2</v>
      </c>
    </row>
    <row r="69" spans="1:5" ht="11.25" customHeight="1" x14ac:dyDescent="0.25">
      <c r="A69" s="34" t="s">
        <v>315</v>
      </c>
    </row>
    <row r="70" spans="1:5" ht="30" customHeight="1" thickBot="1" x14ac:dyDescent="0.3">
      <c r="A70" s="764" t="s">
        <v>309</v>
      </c>
      <c r="B70" s="764"/>
      <c r="C70" s="764"/>
      <c r="D70" s="764"/>
      <c r="E70" s="764"/>
    </row>
    <row r="71" spans="1:5" ht="13" thickBot="1" x14ac:dyDescent="0.3">
      <c r="A71" s="333" t="s">
        <v>267</v>
      </c>
      <c r="B71" s="334">
        <f>B68-B67</f>
        <v>0</v>
      </c>
      <c r="C71" s="334">
        <f t="shared" ref="C71:E71" si="1">C68-C67</f>
        <v>0</v>
      </c>
      <c r="D71" s="334">
        <f t="shared" si="1"/>
        <v>0</v>
      </c>
      <c r="E71" s="335">
        <f t="shared" si="1"/>
        <v>2</v>
      </c>
    </row>
  </sheetData>
  <mergeCells count="11">
    <mergeCell ref="A10:E10"/>
    <mergeCell ref="A3:E3"/>
    <mergeCell ref="A4:E4"/>
    <mergeCell ref="A6:E6"/>
    <mergeCell ref="A7:E7"/>
    <mergeCell ref="A8:E8"/>
    <mergeCell ref="A70:E70"/>
    <mergeCell ref="B14:C14"/>
    <mergeCell ref="D14:E14"/>
    <mergeCell ref="G14:H14"/>
    <mergeCell ref="I14:J14"/>
  </mergeCells>
  <printOptions horizontalCentered="1"/>
  <pageMargins left="0.31496062992125984" right="0.19685039370078741" top="0.39370078740157483" bottom="0.23622047244094491" header="0" footer="0.23622047244094491"/>
  <pageSetup scale="89" firstPageNumber="41" orientation="portrait" useFirstPageNumber="1" r:id="rId1"/>
  <headerFooter>
    <oddFooter>&amp;R&amp;P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syncVertical="1" syncRef="A1" transitionEvaluation="1" codeName="Hoja35">
    <tabColor theme="6" tint="0.39997558519241921"/>
    <pageSetUpPr fitToPage="1"/>
  </sheetPr>
  <dimension ref="A1:IV72"/>
  <sheetViews>
    <sheetView showGridLines="0" view="pageBreakPreview" zoomScaleNormal="86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722" t="s">
        <v>77</v>
      </c>
      <c r="B3" s="722"/>
      <c r="C3" s="722"/>
      <c r="D3" s="722"/>
      <c r="E3" s="722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722" t="s">
        <v>78</v>
      </c>
      <c r="B4" s="722"/>
      <c r="C4" s="722"/>
      <c r="D4" s="722"/>
      <c r="E4" s="722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724" t="str">
        <f>'1 Total'!A4:N4</f>
        <v>DICIEMBRE DE 2020</v>
      </c>
      <c r="B6" s="724"/>
      <c r="C6" s="724"/>
      <c r="D6" s="724"/>
      <c r="E6" s="724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725"/>
      <c r="B7" s="725"/>
      <c r="C7" s="725"/>
      <c r="D7" s="725"/>
      <c r="E7" s="725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755" t="s">
        <v>58</v>
      </c>
      <c r="B8" s="755"/>
      <c r="C8" s="755"/>
      <c r="D8" s="755"/>
      <c r="E8" s="755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755" t="s">
        <v>136</v>
      </c>
      <c r="B10" s="755"/>
      <c r="C10" s="755"/>
      <c r="D10" s="755"/>
      <c r="E10" s="755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/>
      <c r="B12" s="79"/>
      <c r="C12" s="79" t="s">
        <v>133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250">
        <v>2</v>
      </c>
      <c r="C13" s="250">
        <v>3</v>
      </c>
      <c r="D13" s="251">
        <v>4</v>
      </c>
      <c r="E13" s="453">
        <v>5</v>
      </c>
      <c r="F13" s="252"/>
      <c r="G13" s="82"/>
      <c r="H13" s="83"/>
      <c r="I13" s="84"/>
      <c r="J13" s="84"/>
    </row>
    <row r="14" spans="1:21" ht="12.75" customHeight="1" x14ac:dyDescent="0.25">
      <c r="A14" s="465" t="s">
        <v>80</v>
      </c>
      <c r="B14" s="751" t="s">
        <v>313</v>
      </c>
      <c r="C14" s="751"/>
      <c r="D14" s="752" t="s">
        <v>81</v>
      </c>
      <c r="E14" s="753"/>
      <c r="F14" s="86"/>
      <c r="G14" s="754"/>
      <c r="H14" s="754"/>
      <c r="I14" s="754"/>
      <c r="J14" s="754"/>
    </row>
    <row r="15" spans="1:21" ht="13" thickBot="1" x14ac:dyDescent="0.3">
      <c r="A15" s="466" t="s">
        <v>42</v>
      </c>
      <c r="B15" s="415" t="s">
        <v>71</v>
      </c>
      <c r="C15" s="416" t="s">
        <v>72</v>
      </c>
      <c r="D15" s="434" t="s">
        <v>71</v>
      </c>
      <c r="E15" s="435" t="s">
        <v>72</v>
      </c>
      <c r="F15" s="86"/>
      <c r="G15" s="88"/>
      <c r="H15" s="88"/>
      <c r="I15" s="88"/>
      <c r="J15" s="88"/>
    </row>
    <row r="16" spans="1:21" x14ac:dyDescent="0.25">
      <c r="A16" s="131" t="s">
        <v>82</v>
      </c>
      <c r="B16" s="132">
        <v>0</v>
      </c>
      <c r="C16" s="133">
        <v>0</v>
      </c>
      <c r="D16" s="134">
        <v>0</v>
      </c>
      <c r="E16" s="135">
        <v>0</v>
      </c>
      <c r="F16" s="24"/>
      <c r="G16" s="88"/>
      <c r="H16" s="88"/>
      <c r="I16" s="88"/>
      <c r="J16" s="88"/>
    </row>
    <row r="17" spans="1:5" x14ac:dyDescent="0.25">
      <c r="A17" s="276">
        <v>16</v>
      </c>
      <c r="B17" s="137">
        <v>0</v>
      </c>
      <c r="C17" s="138">
        <v>0</v>
      </c>
      <c r="D17" s="139">
        <v>0</v>
      </c>
      <c r="E17" s="140">
        <v>0</v>
      </c>
    </row>
    <row r="18" spans="1:5" x14ac:dyDescent="0.25">
      <c r="A18" s="146">
        <v>17</v>
      </c>
      <c r="B18" s="132">
        <v>0</v>
      </c>
      <c r="C18" s="133">
        <v>0</v>
      </c>
      <c r="D18" s="134">
        <v>0</v>
      </c>
      <c r="E18" s="135">
        <v>0</v>
      </c>
    </row>
    <row r="19" spans="1:5" x14ac:dyDescent="0.25">
      <c r="A19" s="276">
        <v>18</v>
      </c>
      <c r="B19" s="137">
        <v>0</v>
      </c>
      <c r="C19" s="138">
        <v>0</v>
      </c>
      <c r="D19" s="139">
        <v>0</v>
      </c>
      <c r="E19" s="140">
        <v>0</v>
      </c>
    </row>
    <row r="20" spans="1:5" x14ac:dyDescent="0.25">
      <c r="A20" s="146">
        <v>19</v>
      </c>
      <c r="B20" s="132">
        <v>0</v>
      </c>
      <c r="C20" s="133">
        <v>0</v>
      </c>
      <c r="D20" s="134">
        <v>0</v>
      </c>
      <c r="E20" s="135">
        <v>0</v>
      </c>
    </row>
    <row r="21" spans="1:5" x14ac:dyDescent="0.25">
      <c r="A21" s="276">
        <v>20</v>
      </c>
      <c r="B21" s="137">
        <v>0</v>
      </c>
      <c r="C21" s="138">
        <v>0</v>
      </c>
      <c r="D21" s="139">
        <v>0</v>
      </c>
      <c r="E21" s="140">
        <v>0</v>
      </c>
    </row>
    <row r="22" spans="1:5" x14ac:dyDescent="0.25">
      <c r="A22" s="146">
        <v>21</v>
      </c>
      <c r="B22" s="132">
        <v>0</v>
      </c>
      <c r="C22" s="133">
        <v>0</v>
      </c>
      <c r="D22" s="134">
        <v>0</v>
      </c>
      <c r="E22" s="135">
        <v>0</v>
      </c>
    </row>
    <row r="23" spans="1:5" x14ac:dyDescent="0.25">
      <c r="A23" s="276">
        <v>22</v>
      </c>
      <c r="B23" s="137">
        <v>0</v>
      </c>
      <c r="C23" s="138">
        <v>0</v>
      </c>
      <c r="D23" s="139">
        <v>0</v>
      </c>
      <c r="E23" s="140">
        <v>0</v>
      </c>
    </row>
    <row r="24" spans="1:5" x14ac:dyDescent="0.25">
      <c r="A24" s="146">
        <v>23</v>
      </c>
      <c r="B24" s="132">
        <v>0</v>
      </c>
      <c r="C24" s="133">
        <v>0</v>
      </c>
      <c r="D24" s="134">
        <v>0</v>
      </c>
      <c r="E24" s="135">
        <v>0</v>
      </c>
    </row>
    <row r="25" spans="1:5" x14ac:dyDescent="0.25">
      <c r="A25" s="276">
        <v>24</v>
      </c>
      <c r="B25" s="137">
        <v>0</v>
      </c>
      <c r="C25" s="138">
        <v>0</v>
      </c>
      <c r="D25" s="139">
        <v>0</v>
      </c>
      <c r="E25" s="140">
        <v>0</v>
      </c>
    </row>
    <row r="26" spans="1:5" x14ac:dyDescent="0.25">
      <c r="A26" s="146">
        <v>25</v>
      </c>
      <c r="B26" s="132">
        <v>0</v>
      </c>
      <c r="C26" s="133">
        <v>0</v>
      </c>
      <c r="D26" s="134">
        <v>0</v>
      </c>
      <c r="E26" s="135">
        <v>0</v>
      </c>
    </row>
    <row r="27" spans="1:5" x14ac:dyDescent="0.25">
      <c r="A27" s="276">
        <v>26</v>
      </c>
      <c r="B27" s="137">
        <v>0</v>
      </c>
      <c r="C27" s="138">
        <v>0</v>
      </c>
      <c r="D27" s="139">
        <v>0</v>
      </c>
      <c r="E27" s="140">
        <v>0</v>
      </c>
    </row>
    <row r="28" spans="1:5" x14ac:dyDescent="0.25">
      <c r="A28" s="146">
        <v>27</v>
      </c>
      <c r="B28" s="132">
        <v>0</v>
      </c>
      <c r="C28" s="133">
        <v>0</v>
      </c>
      <c r="D28" s="134">
        <v>0</v>
      </c>
      <c r="E28" s="135">
        <v>0</v>
      </c>
    </row>
    <row r="29" spans="1:5" x14ac:dyDescent="0.25">
      <c r="A29" s="276">
        <v>28</v>
      </c>
      <c r="B29" s="137">
        <v>0</v>
      </c>
      <c r="C29" s="138">
        <v>0</v>
      </c>
      <c r="D29" s="139">
        <v>0</v>
      </c>
      <c r="E29" s="140">
        <v>0</v>
      </c>
    </row>
    <row r="30" spans="1:5" x14ac:dyDescent="0.25">
      <c r="A30" s="146">
        <v>29</v>
      </c>
      <c r="B30" s="132">
        <v>0</v>
      </c>
      <c r="C30" s="133">
        <v>0</v>
      </c>
      <c r="D30" s="134">
        <v>0</v>
      </c>
      <c r="E30" s="135">
        <v>0</v>
      </c>
    </row>
    <row r="31" spans="1:5" x14ac:dyDescent="0.25">
      <c r="A31" s="276">
        <v>30</v>
      </c>
      <c r="B31" s="137">
        <v>0</v>
      </c>
      <c r="C31" s="138">
        <v>0</v>
      </c>
      <c r="D31" s="139">
        <v>0</v>
      </c>
      <c r="E31" s="140">
        <v>0</v>
      </c>
    </row>
    <row r="32" spans="1:5" x14ac:dyDescent="0.25">
      <c r="A32" s="146">
        <v>31</v>
      </c>
      <c r="B32" s="132">
        <v>0</v>
      </c>
      <c r="C32" s="133">
        <v>0</v>
      </c>
      <c r="D32" s="134">
        <v>0</v>
      </c>
      <c r="E32" s="135">
        <v>0</v>
      </c>
    </row>
    <row r="33" spans="1:256" x14ac:dyDescent="0.25">
      <c r="A33" s="276">
        <v>32</v>
      </c>
      <c r="B33" s="137">
        <v>0</v>
      </c>
      <c r="C33" s="138">
        <v>0</v>
      </c>
      <c r="D33" s="139">
        <v>0</v>
      </c>
      <c r="E33" s="140">
        <v>0</v>
      </c>
    </row>
    <row r="34" spans="1:256" x14ac:dyDescent="0.25">
      <c r="A34" s="146">
        <v>33</v>
      </c>
      <c r="B34" s="132">
        <v>0</v>
      </c>
      <c r="C34" s="133">
        <v>0</v>
      </c>
      <c r="D34" s="134">
        <v>0</v>
      </c>
      <c r="E34" s="135">
        <v>0</v>
      </c>
    </row>
    <row r="35" spans="1:256" x14ac:dyDescent="0.25">
      <c r="A35" s="276">
        <v>34</v>
      </c>
      <c r="B35" s="137">
        <v>0</v>
      </c>
      <c r="C35" s="138">
        <v>0</v>
      </c>
      <c r="D35" s="139">
        <v>0</v>
      </c>
      <c r="E35" s="140">
        <v>0</v>
      </c>
    </row>
    <row r="36" spans="1:256" x14ac:dyDescent="0.25">
      <c r="A36" s="146">
        <v>35</v>
      </c>
      <c r="B36" s="132">
        <v>0</v>
      </c>
      <c r="C36" s="133">
        <v>0</v>
      </c>
      <c r="D36" s="134">
        <v>0</v>
      </c>
      <c r="E36" s="135">
        <v>0</v>
      </c>
    </row>
    <row r="37" spans="1:256" x14ac:dyDescent="0.25">
      <c r="A37" s="276">
        <v>36</v>
      </c>
      <c r="B37" s="137">
        <v>0</v>
      </c>
      <c r="C37" s="138">
        <v>0</v>
      </c>
      <c r="D37" s="139">
        <v>0</v>
      </c>
      <c r="E37" s="140">
        <v>0</v>
      </c>
    </row>
    <row r="38" spans="1:256" x14ac:dyDescent="0.25">
      <c r="A38" s="146">
        <v>37</v>
      </c>
      <c r="B38" s="132">
        <v>0</v>
      </c>
      <c r="C38" s="133">
        <v>0</v>
      </c>
      <c r="D38" s="134">
        <v>0</v>
      </c>
      <c r="E38" s="135">
        <v>0</v>
      </c>
    </row>
    <row r="39" spans="1:256" x14ac:dyDescent="0.25">
      <c r="A39" s="276">
        <v>38</v>
      </c>
      <c r="B39" s="137">
        <v>0</v>
      </c>
      <c r="C39" s="138">
        <v>0</v>
      </c>
      <c r="D39" s="139">
        <v>0</v>
      </c>
      <c r="E39" s="140">
        <v>0</v>
      </c>
    </row>
    <row r="40" spans="1:256" x14ac:dyDescent="0.25">
      <c r="A40" s="146">
        <v>39</v>
      </c>
      <c r="B40" s="132">
        <v>0</v>
      </c>
      <c r="C40" s="133">
        <v>0</v>
      </c>
      <c r="D40" s="134">
        <v>0</v>
      </c>
      <c r="E40" s="135">
        <v>0</v>
      </c>
    </row>
    <row r="41" spans="1:256" x14ac:dyDescent="0.25">
      <c r="A41" s="276">
        <v>40</v>
      </c>
      <c r="B41" s="137">
        <v>0</v>
      </c>
      <c r="C41" s="138">
        <v>0</v>
      </c>
      <c r="D41" s="139">
        <v>0</v>
      </c>
      <c r="E41" s="140">
        <v>0</v>
      </c>
    </row>
    <row r="42" spans="1:256" x14ac:dyDescent="0.25">
      <c r="A42" s="145">
        <v>41</v>
      </c>
      <c r="B42" s="132">
        <v>0</v>
      </c>
      <c r="C42" s="141">
        <v>0</v>
      </c>
      <c r="D42" s="134">
        <v>0</v>
      </c>
      <c r="E42" s="142">
        <v>0</v>
      </c>
    </row>
    <row r="43" spans="1:256" ht="11.15" customHeight="1" x14ac:dyDescent="0.25">
      <c r="A43" s="276">
        <v>42</v>
      </c>
      <c r="B43" s="137">
        <v>0</v>
      </c>
      <c r="C43" s="138">
        <v>0</v>
      </c>
      <c r="D43" s="139">
        <v>0</v>
      </c>
      <c r="E43" s="140">
        <v>0</v>
      </c>
    </row>
    <row r="44" spans="1:256" x14ac:dyDescent="0.25">
      <c r="A44" s="146">
        <v>43</v>
      </c>
      <c r="B44" s="132">
        <v>0</v>
      </c>
      <c r="C44" s="133">
        <v>0</v>
      </c>
      <c r="D44" s="134">
        <v>0</v>
      </c>
      <c r="E44" s="135">
        <v>0</v>
      </c>
      <c r="F44" s="26"/>
      <c r="G44" s="26"/>
    </row>
    <row r="45" spans="1:256" x14ac:dyDescent="0.25">
      <c r="A45" s="276">
        <v>44</v>
      </c>
      <c r="B45" s="137">
        <v>0</v>
      </c>
      <c r="C45" s="138">
        <v>0</v>
      </c>
      <c r="D45" s="139">
        <v>0</v>
      </c>
      <c r="E45" s="140">
        <v>0</v>
      </c>
      <c r="F45" s="91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25">
      <c r="A46" s="146">
        <v>45</v>
      </c>
      <c r="B46" s="132">
        <v>0</v>
      </c>
      <c r="C46" s="133">
        <v>0</v>
      </c>
      <c r="D46" s="134">
        <v>0</v>
      </c>
      <c r="E46" s="135">
        <v>0</v>
      </c>
      <c r="F46" s="93"/>
    </row>
    <row r="47" spans="1:256" x14ac:dyDescent="0.25">
      <c r="A47" s="276">
        <v>46</v>
      </c>
      <c r="B47" s="137">
        <v>0</v>
      </c>
      <c r="C47" s="138">
        <v>0</v>
      </c>
      <c r="D47" s="139">
        <v>0</v>
      </c>
      <c r="E47" s="140">
        <v>0</v>
      </c>
      <c r="F47" s="91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25">
      <c r="A48" s="146">
        <v>47</v>
      </c>
      <c r="B48" s="132">
        <v>0</v>
      </c>
      <c r="C48" s="133">
        <v>0</v>
      </c>
      <c r="D48" s="134">
        <v>0</v>
      </c>
      <c r="E48" s="135">
        <v>0</v>
      </c>
      <c r="F48" s="93"/>
    </row>
    <row r="49" spans="1:5" x14ac:dyDescent="0.25">
      <c r="A49" s="276">
        <v>48</v>
      </c>
      <c r="B49" s="137">
        <v>0</v>
      </c>
      <c r="C49" s="138">
        <v>0</v>
      </c>
      <c r="D49" s="139">
        <v>0</v>
      </c>
      <c r="E49" s="140">
        <v>0</v>
      </c>
    </row>
    <row r="50" spans="1:5" x14ac:dyDescent="0.25">
      <c r="A50" s="146">
        <v>49</v>
      </c>
      <c r="B50" s="132">
        <v>0</v>
      </c>
      <c r="C50" s="133">
        <v>0</v>
      </c>
      <c r="D50" s="134">
        <v>0</v>
      </c>
      <c r="E50" s="135">
        <v>0</v>
      </c>
    </row>
    <row r="51" spans="1:5" x14ac:dyDescent="0.25">
      <c r="A51" s="276">
        <v>50</v>
      </c>
      <c r="B51" s="137">
        <v>0</v>
      </c>
      <c r="C51" s="138">
        <v>0</v>
      </c>
      <c r="D51" s="139">
        <v>0</v>
      </c>
      <c r="E51" s="140">
        <v>0</v>
      </c>
    </row>
    <row r="52" spans="1:5" x14ac:dyDescent="0.25">
      <c r="A52" s="146">
        <v>51</v>
      </c>
      <c r="B52" s="132">
        <v>0</v>
      </c>
      <c r="C52" s="133">
        <v>0</v>
      </c>
      <c r="D52" s="134">
        <v>0</v>
      </c>
      <c r="E52" s="135">
        <v>0</v>
      </c>
    </row>
    <row r="53" spans="1:5" x14ac:dyDescent="0.25">
      <c r="A53" s="276">
        <v>52</v>
      </c>
      <c r="B53" s="137">
        <v>0</v>
      </c>
      <c r="C53" s="138">
        <v>0</v>
      </c>
      <c r="D53" s="139">
        <v>0</v>
      </c>
      <c r="E53" s="140">
        <v>0</v>
      </c>
    </row>
    <row r="54" spans="1:5" x14ac:dyDescent="0.25">
      <c r="A54" s="146">
        <v>53</v>
      </c>
      <c r="B54" s="132">
        <v>0</v>
      </c>
      <c r="C54" s="133">
        <v>0</v>
      </c>
      <c r="D54" s="134">
        <v>0</v>
      </c>
      <c r="E54" s="135">
        <v>0</v>
      </c>
    </row>
    <row r="55" spans="1:5" x14ac:dyDescent="0.25">
      <c r="A55" s="276">
        <v>54</v>
      </c>
      <c r="B55" s="137">
        <v>0</v>
      </c>
      <c r="C55" s="138">
        <v>0</v>
      </c>
      <c r="D55" s="139">
        <v>0</v>
      </c>
      <c r="E55" s="140">
        <v>0</v>
      </c>
    </row>
    <row r="56" spans="1:5" x14ac:dyDescent="0.25">
      <c r="A56" s="146">
        <v>55</v>
      </c>
      <c r="B56" s="132">
        <v>0</v>
      </c>
      <c r="C56" s="133">
        <v>0</v>
      </c>
      <c r="D56" s="134">
        <v>0</v>
      </c>
      <c r="E56" s="135">
        <v>0</v>
      </c>
    </row>
    <row r="57" spans="1:5" x14ac:dyDescent="0.25">
      <c r="A57" s="276">
        <v>56</v>
      </c>
      <c r="B57" s="137">
        <v>0</v>
      </c>
      <c r="C57" s="138">
        <v>0</v>
      </c>
      <c r="D57" s="139">
        <v>0</v>
      </c>
      <c r="E57" s="140">
        <v>0</v>
      </c>
    </row>
    <row r="58" spans="1:5" x14ac:dyDescent="0.25">
      <c r="A58" s="146">
        <v>57</v>
      </c>
      <c r="B58" s="132">
        <v>0</v>
      </c>
      <c r="C58" s="133">
        <v>0</v>
      </c>
      <c r="D58" s="134">
        <v>0</v>
      </c>
      <c r="E58" s="135">
        <v>1</v>
      </c>
    </row>
    <row r="59" spans="1:5" x14ac:dyDescent="0.25">
      <c r="A59" s="276">
        <v>58</v>
      </c>
      <c r="B59" s="137">
        <v>0</v>
      </c>
      <c r="C59" s="138">
        <v>0</v>
      </c>
      <c r="D59" s="139">
        <v>0</v>
      </c>
      <c r="E59" s="140">
        <v>0</v>
      </c>
    </row>
    <row r="60" spans="1:5" x14ac:dyDescent="0.25">
      <c r="A60" s="146">
        <v>59</v>
      </c>
      <c r="B60" s="132">
        <v>0</v>
      </c>
      <c r="C60" s="133">
        <v>0</v>
      </c>
      <c r="D60" s="134">
        <v>0</v>
      </c>
      <c r="E60" s="135">
        <v>0</v>
      </c>
    </row>
    <row r="61" spans="1:5" x14ac:dyDescent="0.25">
      <c r="A61" s="276">
        <v>60</v>
      </c>
      <c r="B61" s="137">
        <v>0</v>
      </c>
      <c r="C61" s="138">
        <v>0</v>
      </c>
      <c r="D61" s="139">
        <v>0</v>
      </c>
      <c r="E61" s="140">
        <v>0</v>
      </c>
    </row>
    <row r="62" spans="1:5" x14ac:dyDescent="0.25">
      <c r="A62" s="146">
        <v>61</v>
      </c>
      <c r="B62" s="132">
        <v>0</v>
      </c>
      <c r="C62" s="133">
        <v>0</v>
      </c>
      <c r="D62" s="134">
        <v>0</v>
      </c>
      <c r="E62" s="135">
        <v>0</v>
      </c>
    </row>
    <row r="63" spans="1:5" x14ac:dyDescent="0.25">
      <c r="A63" s="276">
        <v>62</v>
      </c>
      <c r="B63" s="137">
        <v>0</v>
      </c>
      <c r="C63" s="138">
        <v>0</v>
      </c>
      <c r="D63" s="139">
        <v>0</v>
      </c>
      <c r="E63" s="140">
        <v>0</v>
      </c>
    </row>
    <row r="64" spans="1:5" x14ac:dyDescent="0.25">
      <c r="A64" s="146">
        <v>63</v>
      </c>
      <c r="B64" s="132">
        <v>0</v>
      </c>
      <c r="C64" s="133">
        <v>0</v>
      </c>
      <c r="D64" s="134">
        <v>0</v>
      </c>
      <c r="E64" s="135">
        <v>0</v>
      </c>
    </row>
    <row r="65" spans="1:5" x14ac:dyDescent="0.25">
      <c r="A65" s="276">
        <v>64</v>
      </c>
      <c r="B65" s="137">
        <v>0</v>
      </c>
      <c r="C65" s="138">
        <v>0</v>
      </c>
      <c r="D65" s="139">
        <v>0</v>
      </c>
      <c r="E65" s="140">
        <v>0</v>
      </c>
    </row>
    <row r="66" spans="1:5" x14ac:dyDescent="0.25">
      <c r="A66" s="146">
        <v>65</v>
      </c>
      <c r="B66" s="134">
        <v>0</v>
      </c>
      <c r="C66" s="141">
        <v>0</v>
      </c>
      <c r="D66" s="134">
        <v>0</v>
      </c>
      <c r="E66" s="142">
        <v>1</v>
      </c>
    </row>
    <row r="67" spans="1:5" x14ac:dyDescent="0.25">
      <c r="A67" s="276" t="s">
        <v>270</v>
      </c>
      <c r="B67" s="137">
        <v>0</v>
      </c>
      <c r="C67" s="138">
        <v>0</v>
      </c>
      <c r="D67" s="139">
        <v>0</v>
      </c>
      <c r="E67" s="140">
        <v>0</v>
      </c>
    </row>
    <row r="68" spans="1:5" x14ac:dyDescent="0.25">
      <c r="A68" s="146" t="s">
        <v>76</v>
      </c>
      <c r="B68" s="134">
        <v>0</v>
      </c>
      <c r="C68" s="141">
        <v>0</v>
      </c>
      <c r="D68" s="134">
        <v>0</v>
      </c>
      <c r="E68" s="142">
        <v>0</v>
      </c>
    </row>
    <row r="69" spans="1:5" ht="13" thickBot="1" x14ac:dyDescent="0.3">
      <c r="A69" s="277" t="s">
        <v>75</v>
      </c>
      <c r="B69" s="278">
        <f>SUM(B16:B68)</f>
        <v>0</v>
      </c>
      <c r="C69" s="279">
        <f t="shared" ref="C69:E69" si="0">SUM(C16:C68)</f>
        <v>0</v>
      </c>
      <c r="D69" s="280">
        <f t="shared" si="0"/>
        <v>0</v>
      </c>
      <c r="E69" s="279">
        <f t="shared" si="0"/>
        <v>2</v>
      </c>
    </row>
    <row r="70" spans="1:5" ht="11.25" customHeight="1" x14ac:dyDescent="0.25">
      <c r="A70" s="34" t="s">
        <v>315</v>
      </c>
    </row>
    <row r="71" spans="1:5" ht="25.5" customHeight="1" thickBot="1" x14ac:dyDescent="0.3">
      <c r="A71" s="764" t="s">
        <v>309</v>
      </c>
      <c r="B71" s="764"/>
      <c r="C71" s="764"/>
      <c r="D71" s="764"/>
      <c r="E71" s="764"/>
    </row>
    <row r="72" spans="1:5" ht="13" thickBot="1" x14ac:dyDescent="0.3">
      <c r="A72" s="489" t="s">
        <v>267</v>
      </c>
      <c r="B72" s="490">
        <f>B69-B68</f>
        <v>0</v>
      </c>
      <c r="C72" s="491">
        <f>C69-C68</f>
        <v>0</v>
      </c>
      <c r="D72" s="492">
        <f>D69-D68</f>
        <v>0</v>
      </c>
      <c r="E72" s="493">
        <f>E69-E68</f>
        <v>2</v>
      </c>
    </row>
  </sheetData>
  <mergeCells count="11">
    <mergeCell ref="A10:E10"/>
    <mergeCell ref="A3:E3"/>
    <mergeCell ref="A4:E4"/>
    <mergeCell ref="A6:E6"/>
    <mergeCell ref="A7:E7"/>
    <mergeCell ref="A8:E8"/>
    <mergeCell ref="A71:E71"/>
    <mergeCell ref="B14:C14"/>
    <mergeCell ref="D14:E14"/>
    <mergeCell ref="G14:H14"/>
    <mergeCell ref="I14:J14"/>
  </mergeCells>
  <printOptions horizontalCentered="1"/>
  <pageMargins left="0.31496062992125984" right="0.19685039370078741" top="0.39370078740157483" bottom="0.23622047244094491" header="0" footer="0.23622047244094491"/>
  <pageSetup scale="87" firstPageNumber="42" orientation="portrait" useFirstPageNumber="1" r:id="rId1"/>
  <headerFooter>
    <oddFooter>&amp;R&amp;P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8">
    <pageSetUpPr fitToPage="1"/>
  </sheetPr>
  <dimension ref="A1"/>
  <sheetViews>
    <sheetView view="pageBreakPreview" zoomScale="60" zoomScaleNormal="70" workbookViewId="0"/>
  </sheetViews>
  <sheetFormatPr baseColWidth="10" defaultRowHeight="13" x14ac:dyDescent="0.3"/>
  <sheetData/>
  <pageMargins left="0" right="0" top="0" bottom="0" header="0.31496062992125984" footer="0.31496062992125984"/>
  <pageSetup scale="90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syncVertical="1" syncRef="A1" transitionEvaluation="1" codeName="Hoja36">
    <tabColor theme="6" tint="0.39997558519241921"/>
    <pageSetUpPr fitToPage="1"/>
  </sheetPr>
  <dimension ref="A1:IV72"/>
  <sheetViews>
    <sheetView showGridLines="0" view="pageBreakPreview" zoomScaleNormal="70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722" t="s">
        <v>77</v>
      </c>
      <c r="B3" s="722"/>
      <c r="C3" s="722"/>
      <c r="D3" s="722"/>
      <c r="E3" s="722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722" t="s">
        <v>78</v>
      </c>
      <c r="B4" s="722"/>
      <c r="C4" s="722"/>
      <c r="D4" s="722"/>
      <c r="E4" s="722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724" t="str">
        <f>'1 Total'!A4:N4</f>
        <v>DICIEMBRE DE 2020</v>
      </c>
      <c r="B6" s="724"/>
      <c r="C6" s="724"/>
      <c r="D6" s="724"/>
      <c r="E6" s="724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725"/>
      <c r="B7" s="725"/>
      <c r="C7" s="725"/>
      <c r="D7" s="725"/>
      <c r="E7" s="725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755" t="s">
        <v>58</v>
      </c>
      <c r="B8" s="755"/>
      <c r="C8" s="755"/>
      <c r="D8" s="755"/>
      <c r="E8" s="755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755" t="s">
        <v>136</v>
      </c>
      <c r="B10" s="755"/>
      <c r="C10" s="755"/>
      <c r="D10" s="755"/>
      <c r="E10" s="755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/>
      <c r="B12" s="79"/>
      <c r="C12" s="79" t="s">
        <v>134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250">
        <v>2</v>
      </c>
      <c r="C13" s="250">
        <v>3</v>
      </c>
      <c r="D13" s="251">
        <v>4</v>
      </c>
      <c r="E13" s="453">
        <v>5</v>
      </c>
      <c r="F13" s="82"/>
      <c r="G13" s="82"/>
      <c r="H13" s="83"/>
      <c r="I13" s="84"/>
      <c r="J13" s="84"/>
    </row>
    <row r="14" spans="1:21" ht="12.75" customHeight="1" x14ac:dyDescent="0.25">
      <c r="A14" s="465" t="s">
        <v>80</v>
      </c>
      <c r="B14" s="751" t="s">
        <v>313</v>
      </c>
      <c r="C14" s="751"/>
      <c r="D14" s="752" t="s">
        <v>81</v>
      </c>
      <c r="E14" s="753"/>
      <c r="F14" s="86"/>
      <c r="G14" s="754"/>
      <c r="H14" s="754"/>
      <c r="I14" s="754"/>
      <c r="J14" s="754"/>
    </row>
    <row r="15" spans="1:21" ht="13" thickBot="1" x14ac:dyDescent="0.3">
      <c r="A15" s="475" t="s">
        <v>42</v>
      </c>
      <c r="B15" s="427" t="s">
        <v>71</v>
      </c>
      <c r="C15" s="428" t="s">
        <v>72</v>
      </c>
      <c r="D15" s="443" t="s">
        <v>71</v>
      </c>
      <c r="E15" s="451" t="s">
        <v>72</v>
      </c>
      <c r="F15" s="86"/>
      <c r="G15" s="88"/>
      <c r="H15" s="88"/>
      <c r="I15" s="88"/>
      <c r="J15" s="88"/>
    </row>
    <row r="16" spans="1:21" x14ac:dyDescent="0.25">
      <c r="A16" s="648" t="s">
        <v>82</v>
      </c>
      <c r="B16" s="649">
        <v>0</v>
      </c>
      <c r="C16" s="650">
        <v>0</v>
      </c>
      <c r="D16" s="651">
        <v>0</v>
      </c>
      <c r="E16" s="652">
        <v>0</v>
      </c>
      <c r="F16" s="24"/>
      <c r="G16" s="88"/>
      <c r="H16" s="88"/>
      <c r="I16" s="88"/>
      <c r="J16" s="88"/>
    </row>
    <row r="17" spans="1:5" x14ac:dyDescent="0.25">
      <c r="A17" s="653">
        <v>16</v>
      </c>
      <c r="B17" s="127">
        <v>0</v>
      </c>
      <c r="C17" s="128">
        <v>0</v>
      </c>
      <c r="D17" s="129">
        <v>0</v>
      </c>
      <c r="E17" s="654">
        <v>0</v>
      </c>
    </row>
    <row r="18" spans="1:5" x14ac:dyDescent="0.25">
      <c r="A18" s="655">
        <v>17</v>
      </c>
      <c r="B18" s="124">
        <v>0</v>
      </c>
      <c r="C18" s="125">
        <v>0</v>
      </c>
      <c r="D18" s="126">
        <v>0</v>
      </c>
      <c r="E18" s="656">
        <v>0</v>
      </c>
    </row>
    <row r="19" spans="1:5" x14ac:dyDescent="0.25">
      <c r="A19" s="653">
        <v>18</v>
      </c>
      <c r="B19" s="127">
        <v>0</v>
      </c>
      <c r="C19" s="128">
        <v>0</v>
      </c>
      <c r="D19" s="129">
        <v>0</v>
      </c>
      <c r="E19" s="654">
        <v>0</v>
      </c>
    </row>
    <row r="20" spans="1:5" x14ac:dyDescent="0.25">
      <c r="A20" s="655">
        <v>19</v>
      </c>
      <c r="B20" s="124">
        <v>0</v>
      </c>
      <c r="C20" s="125">
        <v>0</v>
      </c>
      <c r="D20" s="126">
        <v>0</v>
      </c>
      <c r="E20" s="656">
        <v>0</v>
      </c>
    </row>
    <row r="21" spans="1:5" x14ac:dyDescent="0.25">
      <c r="A21" s="653">
        <v>20</v>
      </c>
      <c r="B21" s="127">
        <v>0</v>
      </c>
      <c r="C21" s="128">
        <v>0</v>
      </c>
      <c r="D21" s="129">
        <v>0</v>
      </c>
      <c r="E21" s="654">
        <v>0</v>
      </c>
    </row>
    <row r="22" spans="1:5" x14ac:dyDescent="0.25">
      <c r="A22" s="655">
        <v>21</v>
      </c>
      <c r="B22" s="124">
        <v>0</v>
      </c>
      <c r="C22" s="125">
        <v>0</v>
      </c>
      <c r="D22" s="126">
        <v>0</v>
      </c>
      <c r="E22" s="656">
        <v>0</v>
      </c>
    </row>
    <row r="23" spans="1:5" x14ac:dyDescent="0.25">
      <c r="A23" s="653">
        <v>22</v>
      </c>
      <c r="B23" s="127">
        <v>0</v>
      </c>
      <c r="C23" s="128">
        <v>0</v>
      </c>
      <c r="D23" s="129">
        <v>0</v>
      </c>
      <c r="E23" s="654">
        <v>0</v>
      </c>
    </row>
    <row r="24" spans="1:5" x14ac:dyDescent="0.25">
      <c r="A24" s="655">
        <v>23</v>
      </c>
      <c r="B24" s="124">
        <v>0</v>
      </c>
      <c r="C24" s="125">
        <v>0</v>
      </c>
      <c r="D24" s="126">
        <v>0</v>
      </c>
      <c r="E24" s="656">
        <v>0</v>
      </c>
    </row>
    <row r="25" spans="1:5" x14ac:dyDescent="0.25">
      <c r="A25" s="653">
        <v>24</v>
      </c>
      <c r="B25" s="127">
        <v>0</v>
      </c>
      <c r="C25" s="128">
        <v>0</v>
      </c>
      <c r="D25" s="129">
        <v>0</v>
      </c>
      <c r="E25" s="654">
        <v>0</v>
      </c>
    </row>
    <row r="26" spans="1:5" x14ac:dyDescent="0.25">
      <c r="A26" s="655">
        <v>25</v>
      </c>
      <c r="B26" s="124">
        <v>0</v>
      </c>
      <c r="C26" s="125">
        <v>0</v>
      </c>
      <c r="D26" s="126">
        <v>0</v>
      </c>
      <c r="E26" s="656">
        <v>0</v>
      </c>
    </row>
    <row r="27" spans="1:5" x14ac:dyDescent="0.25">
      <c r="A27" s="653">
        <v>26</v>
      </c>
      <c r="B27" s="127">
        <v>0</v>
      </c>
      <c r="C27" s="128">
        <v>0</v>
      </c>
      <c r="D27" s="129">
        <v>0</v>
      </c>
      <c r="E27" s="654">
        <v>0</v>
      </c>
    </row>
    <row r="28" spans="1:5" x14ac:dyDescent="0.25">
      <c r="A28" s="655">
        <v>27</v>
      </c>
      <c r="B28" s="124">
        <v>0</v>
      </c>
      <c r="C28" s="125">
        <v>0</v>
      </c>
      <c r="D28" s="126">
        <v>0</v>
      </c>
      <c r="E28" s="656">
        <v>0</v>
      </c>
    </row>
    <row r="29" spans="1:5" x14ac:dyDescent="0.25">
      <c r="A29" s="653">
        <v>28</v>
      </c>
      <c r="B29" s="127">
        <v>0</v>
      </c>
      <c r="C29" s="128">
        <v>0</v>
      </c>
      <c r="D29" s="129">
        <v>0</v>
      </c>
      <c r="E29" s="654">
        <v>0</v>
      </c>
    </row>
    <row r="30" spans="1:5" x14ac:dyDescent="0.25">
      <c r="A30" s="655">
        <v>29</v>
      </c>
      <c r="B30" s="124">
        <v>0</v>
      </c>
      <c r="C30" s="125">
        <v>0</v>
      </c>
      <c r="D30" s="126">
        <v>0</v>
      </c>
      <c r="E30" s="656">
        <v>0</v>
      </c>
    </row>
    <row r="31" spans="1:5" x14ac:dyDescent="0.25">
      <c r="A31" s="653">
        <v>30</v>
      </c>
      <c r="B31" s="127">
        <v>0</v>
      </c>
      <c r="C31" s="128">
        <v>0</v>
      </c>
      <c r="D31" s="129">
        <v>0</v>
      </c>
      <c r="E31" s="654">
        <v>0</v>
      </c>
    </row>
    <row r="32" spans="1:5" x14ac:dyDescent="0.25">
      <c r="A32" s="655">
        <v>31</v>
      </c>
      <c r="B32" s="124">
        <v>0</v>
      </c>
      <c r="C32" s="125">
        <v>0</v>
      </c>
      <c r="D32" s="126">
        <v>0</v>
      </c>
      <c r="E32" s="656">
        <v>0</v>
      </c>
    </row>
    <row r="33" spans="1:256" x14ac:dyDescent="0.25">
      <c r="A33" s="653">
        <v>32</v>
      </c>
      <c r="B33" s="127">
        <v>0</v>
      </c>
      <c r="C33" s="128">
        <v>0</v>
      </c>
      <c r="D33" s="129">
        <v>0</v>
      </c>
      <c r="E33" s="654">
        <v>0</v>
      </c>
    </row>
    <row r="34" spans="1:256" x14ac:dyDescent="0.25">
      <c r="A34" s="655">
        <v>33</v>
      </c>
      <c r="B34" s="124">
        <v>0</v>
      </c>
      <c r="C34" s="125">
        <v>0</v>
      </c>
      <c r="D34" s="126">
        <v>0</v>
      </c>
      <c r="E34" s="656">
        <v>0</v>
      </c>
    </row>
    <row r="35" spans="1:256" x14ac:dyDescent="0.25">
      <c r="A35" s="653">
        <v>34</v>
      </c>
      <c r="B35" s="127">
        <v>0</v>
      </c>
      <c r="C35" s="128">
        <v>0</v>
      </c>
      <c r="D35" s="129">
        <v>0</v>
      </c>
      <c r="E35" s="654">
        <v>0</v>
      </c>
    </row>
    <row r="36" spans="1:256" x14ac:dyDescent="0.25">
      <c r="A36" s="655">
        <v>35</v>
      </c>
      <c r="B36" s="124">
        <v>0</v>
      </c>
      <c r="C36" s="125">
        <v>0</v>
      </c>
      <c r="D36" s="126">
        <v>0</v>
      </c>
      <c r="E36" s="656">
        <v>0</v>
      </c>
    </row>
    <row r="37" spans="1:256" x14ac:dyDescent="0.25">
      <c r="A37" s="653">
        <v>36</v>
      </c>
      <c r="B37" s="127">
        <v>0</v>
      </c>
      <c r="C37" s="128">
        <v>0</v>
      </c>
      <c r="D37" s="129">
        <v>0</v>
      </c>
      <c r="E37" s="654">
        <v>0</v>
      </c>
    </row>
    <row r="38" spans="1:256" x14ac:dyDescent="0.25">
      <c r="A38" s="655">
        <v>37</v>
      </c>
      <c r="B38" s="124">
        <v>0</v>
      </c>
      <c r="C38" s="125">
        <v>0</v>
      </c>
      <c r="D38" s="126">
        <v>0</v>
      </c>
      <c r="E38" s="656">
        <v>0</v>
      </c>
    </row>
    <row r="39" spans="1:256" x14ac:dyDescent="0.25">
      <c r="A39" s="653">
        <v>38</v>
      </c>
      <c r="B39" s="127">
        <v>0</v>
      </c>
      <c r="C39" s="128">
        <v>0</v>
      </c>
      <c r="D39" s="129">
        <v>0</v>
      </c>
      <c r="E39" s="654">
        <v>0</v>
      </c>
    </row>
    <row r="40" spans="1:256" x14ac:dyDescent="0.25">
      <c r="A40" s="655">
        <v>39</v>
      </c>
      <c r="B40" s="124">
        <v>0</v>
      </c>
      <c r="C40" s="125">
        <v>0</v>
      </c>
      <c r="D40" s="126">
        <v>0</v>
      </c>
      <c r="E40" s="656">
        <v>0</v>
      </c>
    </row>
    <row r="41" spans="1:256" x14ac:dyDescent="0.25">
      <c r="A41" s="653">
        <v>40</v>
      </c>
      <c r="B41" s="127">
        <v>0</v>
      </c>
      <c r="C41" s="128">
        <v>0</v>
      </c>
      <c r="D41" s="129">
        <v>0</v>
      </c>
      <c r="E41" s="654">
        <v>0</v>
      </c>
    </row>
    <row r="42" spans="1:256" x14ac:dyDescent="0.25">
      <c r="A42" s="655">
        <v>41</v>
      </c>
      <c r="B42" s="124">
        <v>0</v>
      </c>
      <c r="C42" s="130">
        <v>0</v>
      </c>
      <c r="D42" s="126">
        <v>0</v>
      </c>
      <c r="E42" s="657">
        <v>0</v>
      </c>
    </row>
    <row r="43" spans="1:256" ht="11.15" customHeight="1" x14ac:dyDescent="0.25">
      <c r="A43" s="653">
        <v>42</v>
      </c>
      <c r="B43" s="127">
        <v>0</v>
      </c>
      <c r="C43" s="128">
        <v>0</v>
      </c>
      <c r="D43" s="129">
        <v>0</v>
      </c>
      <c r="E43" s="654">
        <v>0</v>
      </c>
    </row>
    <row r="44" spans="1:256" x14ac:dyDescent="0.25">
      <c r="A44" s="655">
        <v>43</v>
      </c>
      <c r="B44" s="124">
        <v>0</v>
      </c>
      <c r="C44" s="125">
        <v>0</v>
      </c>
      <c r="D44" s="126">
        <v>0</v>
      </c>
      <c r="E44" s="656">
        <v>0</v>
      </c>
      <c r="F44" s="26"/>
      <c r="G44" s="26"/>
    </row>
    <row r="45" spans="1:256" x14ac:dyDescent="0.25">
      <c r="A45" s="653">
        <v>44</v>
      </c>
      <c r="B45" s="127">
        <v>0</v>
      </c>
      <c r="C45" s="128">
        <v>0</v>
      </c>
      <c r="D45" s="129">
        <v>0</v>
      </c>
      <c r="E45" s="654">
        <v>0</v>
      </c>
      <c r="F45" s="88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25">
      <c r="A46" s="655">
        <v>45</v>
      </c>
      <c r="B46" s="124">
        <v>0</v>
      </c>
      <c r="C46" s="125">
        <v>0</v>
      </c>
      <c r="D46" s="126">
        <v>0</v>
      </c>
      <c r="E46" s="656">
        <v>0</v>
      </c>
    </row>
    <row r="47" spans="1:256" x14ac:dyDescent="0.25">
      <c r="A47" s="653">
        <v>46</v>
      </c>
      <c r="B47" s="127">
        <v>0</v>
      </c>
      <c r="C47" s="128">
        <v>0</v>
      </c>
      <c r="D47" s="129">
        <v>0</v>
      </c>
      <c r="E47" s="654">
        <v>0</v>
      </c>
      <c r="F47" s="88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25">
      <c r="A48" s="655">
        <v>47</v>
      </c>
      <c r="B48" s="124">
        <v>0</v>
      </c>
      <c r="C48" s="125">
        <v>0</v>
      </c>
      <c r="D48" s="126">
        <v>0</v>
      </c>
      <c r="E48" s="656">
        <v>0</v>
      </c>
    </row>
    <row r="49" spans="1:5" x14ac:dyDescent="0.25">
      <c r="A49" s="653">
        <v>48</v>
      </c>
      <c r="B49" s="127">
        <v>0</v>
      </c>
      <c r="C49" s="128">
        <v>0</v>
      </c>
      <c r="D49" s="129">
        <v>0</v>
      </c>
      <c r="E49" s="654">
        <v>0</v>
      </c>
    </row>
    <row r="50" spans="1:5" x14ac:dyDescent="0.25">
      <c r="A50" s="655">
        <v>49</v>
      </c>
      <c r="B50" s="124">
        <v>0</v>
      </c>
      <c r="C50" s="125">
        <v>0</v>
      </c>
      <c r="D50" s="126">
        <v>0</v>
      </c>
      <c r="E50" s="656">
        <v>0</v>
      </c>
    </row>
    <row r="51" spans="1:5" x14ac:dyDescent="0.25">
      <c r="A51" s="653">
        <v>50</v>
      </c>
      <c r="B51" s="127">
        <v>0</v>
      </c>
      <c r="C51" s="128">
        <v>0</v>
      </c>
      <c r="D51" s="129">
        <v>0</v>
      </c>
      <c r="E51" s="654">
        <v>0</v>
      </c>
    </row>
    <row r="52" spans="1:5" x14ac:dyDescent="0.25">
      <c r="A52" s="655">
        <v>51</v>
      </c>
      <c r="B52" s="124">
        <v>0</v>
      </c>
      <c r="C52" s="125">
        <v>0</v>
      </c>
      <c r="D52" s="126">
        <v>0</v>
      </c>
      <c r="E52" s="656">
        <v>0</v>
      </c>
    </row>
    <row r="53" spans="1:5" x14ac:dyDescent="0.25">
      <c r="A53" s="653">
        <v>52</v>
      </c>
      <c r="B53" s="127">
        <v>0</v>
      </c>
      <c r="C53" s="128">
        <v>0</v>
      </c>
      <c r="D53" s="129">
        <v>0</v>
      </c>
      <c r="E53" s="654">
        <v>0</v>
      </c>
    </row>
    <row r="54" spans="1:5" x14ac:dyDescent="0.25">
      <c r="A54" s="655">
        <v>53</v>
      </c>
      <c r="B54" s="124">
        <v>0</v>
      </c>
      <c r="C54" s="125">
        <v>0</v>
      </c>
      <c r="D54" s="126">
        <v>0</v>
      </c>
      <c r="E54" s="656">
        <v>0</v>
      </c>
    </row>
    <row r="55" spans="1:5" x14ac:dyDescent="0.25">
      <c r="A55" s="653">
        <v>54</v>
      </c>
      <c r="B55" s="127">
        <v>0</v>
      </c>
      <c r="C55" s="128">
        <v>0</v>
      </c>
      <c r="D55" s="129">
        <v>0</v>
      </c>
      <c r="E55" s="654">
        <v>0</v>
      </c>
    </row>
    <row r="56" spans="1:5" x14ac:dyDescent="0.25">
      <c r="A56" s="655">
        <v>55</v>
      </c>
      <c r="B56" s="124">
        <v>0</v>
      </c>
      <c r="C56" s="125">
        <v>0</v>
      </c>
      <c r="D56" s="126">
        <v>0</v>
      </c>
      <c r="E56" s="656">
        <v>0</v>
      </c>
    </row>
    <row r="57" spans="1:5" x14ac:dyDescent="0.25">
      <c r="A57" s="653">
        <v>56</v>
      </c>
      <c r="B57" s="127">
        <v>0</v>
      </c>
      <c r="C57" s="128">
        <v>0</v>
      </c>
      <c r="D57" s="129">
        <v>0</v>
      </c>
      <c r="E57" s="654">
        <v>0</v>
      </c>
    </row>
    <row r="58" spans="1:5" x14ac:dyDescent="0.25">
      <c r="A58" s="655">
        <v>57</v>
      </c>
      <c r="B58" s="124">
        <v>0</v>
      </c>
      <c r="C58" s="125">
        <v>0</v>
      </c>
      <c r="D58" s="126">
        <v>0</v>
      </c>
      <c r="E58" s="656">
        <v>0</v>
      </c>
    </row>
    <row r="59" spans="1:5" x14ac:dyDescent="0.25">
      <c r="A59" s="653">
        <v>58</v>
      </c>
      <c r="B59" s="127">
        <v>0</v>
      </c>
      <c r="C59" s="128">
        <v>0</v>
      </c>
      <c r="D59" s="129">
        <v>0</v>
      </c>
      <c r="E59" s="654">
        <v>0</v>
      </c>
    </row>
    <row r="60" spans="1:5" x14ac:dyDescent="0.25">
      <c r="A60" s="655">
        <v>59</v>
      </c>
      <c r="B60" s="124">
        <v>0</v>
      </c>
      <c r="C60" s="125">
        <v>0</v>
      </c>
      <c r="D60" s="126">
        <v>0</v>
      </c>
      <c r="E60" s="656">
        <v>0</v>
      </c>
    </row>
    <row r="61" spans="1:5" x14ac:dyDescent="0.25">
      <c r="A61" s="653">
        <v>60</v>
      </c>
      <c r="B61" s="127">
        <v>0</v>
      </c>
      <c r="C61" s="128">
        <v>0</v>
      </c>
      <c r="D61" s="129">
        <v>0</v>
      </c>
      <c r="E61" s="654">
        <v>0</v>
      </c>
    </row>
    <row r="62" spans="1:5" x14ac:dyDescent="0.25">
      <c r="A62" s="655">
        <v>61</v>
      </c>
      <c r="B62" s="124">
        <v>0</v>
      </c>
      <c r="C62" s="125">
        <v>0</v>
      </c>
      <c r="D62" s="126">
        <v>0</v>
      </c>
      <c r="E62" s="656">
        <v>0</v>
      </c>
    </row>
    <row r="63" spans="1:5" x14ac:dyDescent="0.25">
      <c r="A63" s="653">
        <v>62</v>
      </c>
      <c r="B63" s="127">
        <v>0</v>
      </c>
      <c r="C63" s="128">
        <v>0</v>
      </c>
      <c r="D63" s="129">
        <v>0</v>
      </c>
      <c r="E63" s="654">
        <v>0</v>
      </c>
    </row>
    <row r="64" spans="1:5" x14ac:dyDescent="0.25">
      <c r="A64" s="655">
        <v>63</v>
      </c>
      <c r="B64" s="124">
        <v>0</v>
      </c>
      <c r="C64" s="125">
        <v>0</v>
      </c>
      <c r="D64" s="126">
        <v>0</v>
      </c>
      <c r="E64" s="656">
        <v>0</v>
      </c>
    </row>
    <row r="65" spans="1:5" x14ac:dyDescent="0.25">
      <c r="A65" s="653">
        <v>64</v>
      </c>
      <c r="B65" s="127">
        <v>0</v>
      </c>
      <c r="C65" s="128">
        <v>0</v>
      </c>
      <c r="D65" s="129">
        <v>0</v>
      </c>
      <c r="E65" s="654">
        <v>0</v>
      </c>
    </row>
    <row r="66" spans="1:5" x14ac:dyDescent="0.25">
      <c r="A66" s="655">
        <v>65</v>
      </c>
      <c r="B66" s="126">
        <v>0</v>
      </c>
      <c r="C66" s="130">
        <v>0</v>
      </c>
      <c r="D66" s="126">
        <v>0</v>
      </c>
      <c r="E66" s="657">
        <v>0</v>
      </c>
    </row>
    <row r="67" spans="1:5" x14ac:dyDescent="0.25">
      <c r="A67" s="653" t="s">
        <v>270</v>
      </c>
      <c r="B67" s="127">
        <v>0</v>
      </c>
      <c r="C67" s="128">
        <v>0</v>
      </c>
      <c r="D67" s="129">
        <v>0</v>
      </c>
      <c r="E67" s="654">
        <v>0</v>
      </c>
    </row>
    <row r="68" spans="1:5" x14ac:dyDescent="0.25">
      <c r="A68" s="655" t="s">
        <v>76</v>
      </c>
      <c r="B68" s="126">
        <v>0</v>
      </c>
      <c r="C68" s="130">
        <v>0</v>
      </c>
      <c r="D68" s="126">
        <v>0</v>
      </c>
      <c r="E68" s="657">
        <v>0</v>
      </c>
    </row>
    <row r="69" spans="1:5" ht="13" thickBot="1" x14ac:dyDescent="0.3">
      <c r="A69" s="658" t="s">
        <v>75</v>
      </c>
      <c r="B69" s="494">
        <f>SUM(B16:B68)</f>
        <v>0</v>
      </c>
      <c r="C69" s="495">
        <f t="shared" ref="C69:E69" si="0">SUM(C16:C68)</f>
        <v>0</v>
      </c>
      <c r="D69" s="496">
        <f t="shared" si="0"/>
        <v>0</v>
      </c>
      <c r="E69" s="659">
        <f t="shared" si="0"/>
        <v>0</v>
      </c>
    </row>
    <row r="70" spans="1:5" ht="11.25" customHeight="1" x14ac:dyDescent="0.25">
      <c r="A70" s="34" t="s">
        <v>315</v>
      </c>
    </row>
    <row r="71" spans="1:5" ht="29" customHeight="1" thickBot="1" x14ac:dyDescent="0.3">
      <c r="A71" s="764" t="s">
        <v>309</v>
      </c>
      <c r="B71" s="764"/>
      <c r="C71" s="764"/>
      <c r="D71" s="764"/>
      <c r="E71" s="764"/>
    </row>
    <row r="72" spans="1:5" ht="13" thickBot="1" x14ac:dyDescent="0.3">
      <c r="A72" s="333" t="s">
        <v>267</v>
      </c>
      <c r="B72" s="334">
        <f>B69-B68</f>
        <v>0</v>
      </c>
      <c r="C72" s="334">
        <f>C69-C68</f>
        <v>0</v>
      </c>
      <c r="D72" s="334">
        <f>D69-D68</f>
        <v>0</v>
      </c>
      <c r="E72" s="335">
        <f>E69-E68</f>
        <v>0</v>
      </c>
    </row>
  </sheetData>
  <mergeCells count="11">
    <mergeCell ref="A10:E10"/>
    <mergeCell ref="A3:E3"/>
    <mergeCell ref="A4:E4"/>
    <mergeCell ref="A6:E6"/>
    <mergeCell ref="A7:E7"/>
    <mergeCell ref="A8:E8"/>
    <mergeCell ref="A71:E71"/>
    <mergeCell ref="B14:C14"/>
    <mergeCell ref="D14:E14"/>
    <mergeCell ref="G14:H14"/>
    <mergeCell ref="I14:J14"/>
  </mergeCells>
  <printOptions horizontalCentered="1"/>
  <pageMargins left="0.31496062992125984" right="0.19685039370078741" top="0.39370078740157483" bottom="0.23622047244094491" header="0" footer="0.23622047244094491"/>
  <pageSetup scale="86" firstPageNumber="43" orientation="portrait" useFirstPageNumber="1" r:id="rId1"/>
  <headerFooter>
    <oddFooter>&amp;R&amp;P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syncVertical="1" syncRef="A1" transitionEvaluation="1" codeName="Hoja37"/>
  <dimension ref="A2:Z119"/>
  <sheetViews>
    <sheetView showGridLines="0" view="pageBreakPreview" zoomScale="80" zoomScaleNormal="75" zoomScaleSheetLayoutView="80" workbookViewId="0"/>
  </sheetViews>
  <sheetFormatPr baseColWidth="10" defaultColWidth="9.7265625" defaultRowHeight="13" x14ac:dyDescent="0.3"/>
  <cols>
    <col min="1" max="1" width="1.7265625" customWidth="1"/>
    <col min="2" max="2" width="11.7265625" style="77" customWidth="1"/>
    <col min="3" max="10" width="12.54296875" customWidth="1"/>
    <col min="11" max="11" width="14.453125" customWidth="1"/>
    <col min="12" max="15" width="16" customWidth="1"/>
    <col min="16" max="21" width="14.453125" customWidth="1"/>
    <col min="22" max="23" width="9.54296875" customWidth="1"/>
  </cols>
  <sheetData>
    <row r="2" spans="1:26" s="25" customFormat="1" ht="14.5" x14ac:dyDescent="0.25">
      <c r="A2" s="776" t="s">
        <v>64</v>
      </c>
      <c r="B2" s="776"/>
      <c r="C2" s="776"/>
      <c r="D2" s="776"/>
      <c r="E2" s="776"/>
      <c r="F2" s="776"/>
      <c r="G2" s="776"/>
      <c r="H2" s="776"/>
      <c r="I2" s="776"/>
      <c r="J2" s="776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s="25" customFormat="1" ht="14.5" x14ac:dyDescent="0.25">
      <c r="A3" s="776" t="s">
        <v>65</v>
      </c>
      <c r="B3" s="776"/>
      <c r="C3" s="776"/>
      <c r="D3" s="776"/>
      <c r="E3" s="776"/>
      <c r="F3" s="776"/>
      <c r="G3" s="776"/>
      <c r="H3" s="776"/>
      <c r="I3" s="776"/>
      <c r="J3" s="776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s="25" customFormat="1" ht="12.5" x14ac:dyDescent="0.25"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s="25" customFormat="1" x14ac:dyDescent="0.25">
      <c r="A5" s="725" t="str">
        <f>'1 Total'!A4:N4</f>
        <v>DICIEMBRE DE 2020</v>
      </c>
      <c r="B5" s="725"/>
      <c r="C5" s="725"/>
      <c r="D5" s="725"/>
      <c r="E5" s="725"/>
      <c r="F5" s="725"/>
      <c r="G5" s="725"/>
      <c r="H5" s="725"/>
      <c r="I5" s="725"/>
      <c r="J5" s="72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</row>
    <row r="6" spans="1:26" s="25" customFormat="1" ht="12.5" x14ac:dyDescent="0.25"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</row>
    <row r="7" spans="1:26" s="25" customFormat="1" ht="3.75" customHeight="1" x14ac:dyDescent="0.25">
      <c r="A7" s="777"/>
      <c r="B7" s="777"/>
      <c r="C7" s="777"/>
      <c r="D7" s="777"/>
      <c r="E7" s="777"/>
      <c r="F7" s="777"/>
      <c r="G7" s="777"/>
      <c r="H7" s="777"/>
      <c r="I7" s="777"/>
      <c r="J7" s="777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s="25" customFormat="1" ht="14" x14ac:dyDescent="0.25">
      <c r="A8" s="778" t="s">
        <v>38</v>
      </c>
      <c r="B8" s="778"/>
      <c r="C8" s="778"/>
      <c r="D8" s="778"/>
      <c r="E8" s="778"/>
      <c r="F8" s="778"/>
      <c r="G8" s="778"/>
      <c r="H8" s="778"/>
      <c r="I8" s="778"/>
      <c r="J8" s="77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s="25" customFormat="1" ht="14" x14ac:dyDescent="0.25">
      <c r="A9" s="57"/>
      <c r="B9" s="57"/>
      <c r="C9" s="57"/>
      <c r="D9" s="57"/>
      <c r="E9" s="57"/>
      <c r="F9" s="57"/>
      <c r="G9" s="57"/>
      <c r="H9" s="57"/>
      <c r="I9" s="57"/>
      <c r="J9" s="57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s="25" customFormat="1" ht="14.5" thickBot="1" x14ac:dyDescent="0.3">
      <c r="A10" s="57"/>
      <c r="B10" s="284"/>
      <c r="C10" s="284">
        <v>2</v>
      </c>
      <c r="D10" s="284">
        <v>3</v>
      </c>
      <c r="E10" s="284">
        <v>4</v>
      </c>
      <c r="F10" s="284">
        <v>5</v>
      </c>
      <c r="G10" s="284">
        <v>2</v>
      </c>
      <c r="H10" s="284">
        <v>3</v>
      </c>
      <c r="I10" s="284">
        <v>4</v>
      </c>
      <c r="J10" s="284">
        <v>5</v>
      </c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7.25" customHeight="1" x14ac:dyDescent="0.3">
      <c r="A11" s="765" t="s">
        <v>66</v>
      </c>
      <c r="B11" s="766"/>
      <c r="C11" s="771" t="s">
        <v>67</v>
      </c>
      <c r="D11" s="772"/>
      <c r="E11" s="772"/>
      <c r="F11" s="773"/>
      <c r="G11" s="774" t="s">
        <v>68</v>
      </c>
      <c r="H11" s="775"/>
      <c r="I11" s="775"/>
      <c r="J11" s="766"/>
      <c r="K11" s="58"/>
      <c r="L11" s="779"/>
      <c r="M11" s="779"/>
      <c r="N11" s="779"/>
      <c r="O11" s="779"/>
    </row>
    <row r="12" spans="1:26" ht="21" customHeight="1" x14ac:dyDescent="0.3">
      <c r="A12" s="767"/>
      <c r="B12" s="768"/>
      <c r="C12" s="780" t="s">
        <v>69</v>
      </c>
      <c r="D12" s="781"/>
      <c r="E12" s="782" t="s">
        <v>70</v>
      </c>
      <c r="F12" s="783"/>
      <c r="G12" s="780" t="s">
        <v>69</v>
      </c>
      <c r="H12" s="781"/>
      <c r="I12" s="782" t="s">
        <v>70</v>
      </c>
      <c r="J12" s="783"/>
      <c r="K12" s="64"/>
      <c r="L12" s="64"/>
      <c r="M12" s="64"/>
      <c r="N12" s="58"/>
      <c r="O12" s="58"/>
    </row>
    <row r="13" spans="1:26" s="65" customFormat="1" ht="13.5" thickBot="1" x14ac:dyDescent="0.35">
      <c r="A13" s="769"/>
      <c r="B13" s="770"/>
      <c r="C13" s="59" t="s">
        <v>71</v>
      </c>
      <c r="D13" s="60" t="s">
        <v>72</v>
      </c>
      <c r="E13" s="61" t="s">
        <v>71</v>
      </c>
      <c r="F13" s="62" t="s">
        <v>72</v>
      </c>
      <c r="G13" s="59" t="s">
        <v>71</v>
      </c>
      <c r="H13" s="60" t="s">
        <v>72</v>
      </c>
      <c r="I13" s="60" t="s">
        <v>71</v>
      </c>
      <c r="J13" s="63" t="s">
        <v>72</v>
      </c>
      <c r="K13" s="64"/>
      <c r="L13" s="64"/>
      <c r="M13" s="64"/>
      <c r="N13" s="64"/>
      <c r="O13" s="64"/>
    </row>
    <row r="14" spans="1:26" ht="18" hidden="1" customHeight="1" x14ac:dyDescent="0.3">
      <c r="A14" s="66" t="s">
        <v>53</v>
      </c>
      <c r="B14" s="67" t="s">
        <v>73</v>
      </c>
      <c r="C14" s="68">
        <v>3</v>
      </c>
      <c r="D14" s="69">
        <v>0</v>
      </c>
      <c r="E14" s="70"/>
      <c r="F14" s="71"/>
      <c r="G14" s="68">
        <v>0</v>
      </c>
      <c r="H14" s="69">
        <v>0</v>
      </c>
      <c r="I14" s="69">
        <v>0</v>
      </c>
      <c r="J14" s="72"/>
      <c r="K14" s="64"/>
      <c r="L14" s="64"/>
      <c r="M14" s="64"/>
      <c r="N14" s="74"/>
      <c r="O14" s="74"/>
    </row>
    <row r="15" spans="1:26" ht="18" hidden="1" customHeight="1" x14ac:dyDescent="0.3">
      <c r="A15" s="75"/>
      <c r="B15" s="67">
        <v>1</v>
      </c>
      <c r="C15" s="68">
        <v>7</v>
      </c>
      <c r="D15" s="69">
        <v>6</v>
      </c>
      <c r="E15" s="70"/>
      <c r="F15" s="71"/>
      <c r="G15" s="68">
        <v>0</v>
      </c>
      <c r="H15" s="69">
        <v>1</v>
      </c>
      <c r="I15" s="69"/>
      <c r="J15" s="72"/>
      <c r="K15" s="64"/>
      <c r="L15" s="64"/>
      <c r="M15" s="64"/>
      <c r="N15" s="74"/>
      <c r="O15" s="74"/>
    </row>
    <row r="16" spans="1:26" ht="18" hidden="1" customHeight="1" x14ac:dyDescent="0.3">
      <c r="A16" s="75"/>
      <c r="B16" s="67">
        <v>2</v>
      </c>
      <c r="C16" s="68">
        <v>3</v>
      </c>
      <c r="D16" s="69">
        <v>5</v>
      </c>
      <c r="E16" s="70"/>
      <c r="F16" s="71"/>
      <c r="G16" s="68">
        <v>0</v>
      </c>
      <c r="H16" s="69">
        <v>0</v>
      </c>
      <c r="I16" s="69"/>
      <c r="J16" s="72"/>
      <c r="K16" s="64"/>
      <c r="L16" s="64"/>
      <c r="M16" s="64"/>
      <c r="N16" s="74"/>
      <c r="O16" s="74"/>
    </row>
    <row r="17" spans="1:15" ht="18" hidden="1" customHeight="1" x14ac:dyDescent="0.3">
      <c r="A17" s="75"/>
      <c r="B17" s="67">
        <v>3</v>
      </c>
      <c r="C17" s="68">
        <v>11</v>
      </c>
      <c r="D17" s="69">
        <v>8</v>
      </c>
      <c r="E17" s="70"/>
      <c r="F17" s="71"/>
      <c r="G17" s="68">
        <v>1</v>
      </c>
      <c r="H17" s="69">
        <v>0</v>
      </c>
      <c r="I17" s="69"/>
      <c r="J17" s="72"/>
      <c r="K17" s="64"/>
      <c r="L17" s="64"/>
      <c r="M17" s="64"/>
      <c r="N17" s="74"/>
      <c r="O17" s="74"/>
    </row>
    <row r="18" spans="1:15" ht="18" hidden="1" customHeight="1" x14ac:dyDescent="0.3">
      <c r="A18" s="75"/>
      <c r="B18" s="67">
        <v>4</v>
      </c>
      <c r="C18" s="68">
        <v>9</v>
      </c>
      <c r="D18" s="69">
        <v>7</v>
      </c>
      <c r="E18" s="70"/>
      <c r="F18" s="71"/>
      <c r="G18" s="68">
        <v>1</v>
      </c>
      <c r="H18" s="69">
        <v>0</v>
      </c>
      <c r="I18" s="69"/>
      <c r="J18" s="72">
        <v>0</v>
      </c>
      <c r="K18" s="64"/>
      <c r="L18" s="64"/>
      <c r="M18" s="64"/>
      <c r="N18" s="74"/>
      <c r="O18" s="74"/>
    </row>
    <row r="19" spans="1:15" ht="18" hidden="1" customHeight="1" x14ac:dyDescent="0.3">
      <c r="A19" s="75"/>
      <c r="B19" s="67">
        <v>5</v>
      </c>
      <c r="C19" s="68">
        <v>7</v>
      </c>
      <c r="D19" s="69">
        <v>11</v>
      </c>
      <c r="E19" s="70"/>
      <c r="F19" s="71"/>
      <c r="G19" s="68">
        <v>0</v>
      </c>
      <c r="H19" s="69">
        <v>2</v>
      </c>
      <c r="I19" s="69">
        <v>0</v>
      </c>
      <c r="J19" s="72"/>
      <c r="K19" s="64"/>
      <c r="L19" s="64"/>
      <c r="M19" s="64"/>
      <c r="N19" s="74"/>
      <c r="O19" s="74"/>
    </row>
    <row r="20" spans="1:15" ht="18" hidden="1" customHeight="1" x14ac:dyDescent="0.3">
      <c r="A20" s="75"/>
      <c r="B20" s="67">
        <v>6</v>
      </c>
      <c r="C20" s="68">
        <v>5</v>
      </c>
      <c r="D20" s="69">
        <v>14</v>
      </c>
      <c r="E20" s="70"/>
      <c r="F20" s="71"/>
      <c r="G20" s="68">
        <v>1</v>
      </c>
      <c r="H20" s="69">
        <v>1</v>
      </c>
      <c r="I20" s="69">
        <v>0</v>
      </c>
      <c r="J20" s="72">
        <v>0</v>
      </c>
      <c r="K20" s="64"/>
      <c r="L20" s="64"/>
      <c r="M20" s="64"/>
      <c r="N20" s="74"/>
      <c r="O20" s="74"/>
    </row>
    <row r="21" spans="1:15" ht="18" hidden="1" customHeight="1" x14ac:dyDescent="0.3">
      <c r="A21" s="75"/>
      <c r="B21" s="67">
        <v>7</v>
      </c>
      <c r="C21" s="68">
        <v>13</v>
      </c>
      <c r="D21" s="69">
        <v>5</v>
      </c>
      <c r="E21" s="70"/>
      <c r="F21" s="71"/>
      <c r="G21" s="68">
        <v>1</v>
      </c>
      <c r="H21" s="69">
        <v>0</v>
      </c>
      <c r="I21" s="69">
        <v>0</v>
      </c>
      <c r="J21" s="72">
        <v>0</v>
      </c>
      <c r="K21" s="64"/>
      <c r="L21" s="64"/>
      <c r="M21" s="64"/>
      <c r="N21" s="74"/>
      <c r="O21" s="74"/>
    </row>
    <row r="22" spans="1:15" ht="18" hidden="1" customHeight="1" x14ac:dyDescent="0.3">
      <c r="A22" s="75"/>
      <c r="B22" s="67">
        <v>8</v>
      </c>
      <c r="C22" s="68">
        <v>8</v>
      </c>
      <c r="D22" s="69">
        <v>6</v>
      </c>
      <c r="E22" s="70"/>
      <c r="F22" s="71"/>
      <c r="G22" s="68">
        <v>0</v>
      </c>
      <c r="H22" s="69">
        <v>0</v>
      </c>
      <c r="I22" s="69">
        <v>0</v>
      </c>
      <c r="J22" s="72"/>
      <c r="K22" s="64"/>
      <c r="L22" s="64"/>
      <c r="M22" s="64"/>
      <c r="N22" s="74"/>
      <c r="O22" s="74"/>
    </row>
    <row r="23" spans="1:15" ht="18" hidden="1" customHeight="1" x14ac:dyDescent="0.3">
      <c r="A23" s="75"/>
      <c r="B23" s="67">
        <v>9</v>
      </c>
      <c r="C23" s="68">
        <v>11</v>
      </c>
      <c r="D23" s="69">
        <v>10</v>
      </c>
      <c r="E23" s="70"/>
      <c r="F23" s="71"/>
      <c r="G23" s="68">
        <v>1</v>
      </c>
      <c r="H23" s="69">
        <v>0</v>
      </c>
      <c r="I23" s="69">
        <v>0</v>
      </c>
      <c r="J23" s="72"/>
      <c r="K23" s="64"/>
      <c r="L23" s="64"/>
      <c r="M23" s="64"/>
      <c r="N23" s="74"/>
      <c r="O23" s="74"/>
    </row>
    <row r="24" spans="1:15" ht="18" hidden="1" customHeight="1" x14ac:dyDescent="0.3">
      <c r="A24" s="75"/>
      <c r="B24" s="67">
        <v>10</v>
      </c>
      <c r="C24" s="68">
        <v>17</v>
      </c>
      <c r="D24" s="69">
        <v>9</v>
      </c>
      <c r="E24" s="70"/>
      <c r="F24" s="71"/>
      <c r="G24" s="68">
        <v>0</v>
      </c>
      <c r="H24" s="69">
        <v>0</v>
      </c>
      <c r="I24" s="69">
        <v>0</v>
      </c>
      <c r="J24" s="72"/>
      <c r="K24" s="64"/>
      <c r="L24" s="64"/>
      <c r="M24" s="64"/>
      <c r="N24" s="74"/>
      <c r="O24" s="74"/>
    </row>
    <row r="25" spans="1:15" ht="18" hidden="1" customHeight="1" x14ac:dyDescent="0.3">
      <c r="A25" s="75"/>
      <c r="B25" s="67">
        <v>11</v>
      </c>
      <c r="C25" s="68">
        <v>18</v>
      </c>
      <c r="D25" s="69">
        <v>7</v>
      </c>
      <c r="E25" s="70"/>
      <c r="F25" s="71"/>
      <c r="G25" s="68">
        <v>0</v>
      </c>
      <c r="H25" s="69">
        <v>0</v>
      </c>
      <c r="I25" s="69">
        <v>0</v>
      </c>
      <c r="J25" s="72">
        <v>0</v>
      </c>
      <c r="K25" s="64"/>
      <c r="L25" s="64"/>
      <c r="M25" s="64"/>
      <c r="N25" s="74"/>
      <c r="O25" s="74"/>
    </row>
    <row r="26" spans="1:15" ht="18" hidden="1" customHeight="1" x14ac:dyDescent="0.3">
      <c r="A26" s="75"/>
      <c r="B26" s="67">
        <v>12</v>
      </c>
      <c r="C26" s="68">
        <v>117</v>
      </c>
      <c r="D26" s="69">
        <v>108</v>
      </c>
      <c r="E26" s="70"/>
      <c r="F26" s="71"/>
      <c r="G26" s="68">
        <v>3</v>
      </c>
      <c r="H26" s="69">
        <v>0</v>
      </c>
      <c r="I26" s="69">
        <v>0</v>
      </c>
      <c r="J26" s="72">
        <v>0</v>
      </c>
      <c r="K26" s="64"/>
      <c r="L26" s="64"/>
      <c r="M26" s="64"/>
      <c r="N26" s="74"/>
      <c r="O26" s="74"/>
    </row>
    <row r="27" spans="1:15" ht="18" hidden="1" customHeight="1" x14ac:dyDescent="0.3">
      <c r="A27" s="75"/>
      <c r="B27" s="67">
        <v>13</v>
      </c>
      <c r="C27" s="68">
        <v>201</v>
      </c>
      <c r="D27" s="69">
        <v>179</v>
      </c>
      <c r="E27" s="70"/>
      <c r="F27" s="71"/>
      <c r="G27" s="68">
        <v>5</v>
      </c>
      <c r="H27" s="69">
        <v>4</v>
      </c>
      <c r="I27" s="69">
        <v>0</v>
      </c>
      <c r="J27" s="72">
        <v>0</v>
      </c>
      <c r="K27" s="64"/>
      <c r="L27" s="64"/>
      <c r="M27" s="64"/>
      <c r="N27" s="74"/>
      <c r="O27" s="74"/>
    </row>
    <row r="28" spans="1:15" ht="18" hidden="1" customHeight="1" x14ac:dyDescent="0.3">
      <c r="A28" s="75"/>
      <c r="B28" s="67">
        <v>14</v>
      </c>
      <c r="C28" s="68">
        <v>259</v>
      </c>
      <c r="D28" s="69">
        <v>233</v>
      </c>
      <c r="E28" s="70"/>
      <c r="F28" s="71"/>
      <c r="G28" s="68">
        <v>20</v>
      </c>
      <c r="H28" s="69">
        <v>19</v>
      </c>
      <c r="I28" s="69">
        <v>0</v>
      </c>
      <c r="J28" s="72">
        <v>0</v>
      </c>
      <c r="K28" s="64"/>
      <c r="L28" s="64"/>
      <c r="M28" s="64"/>
      <c r="N28" s="74"/>
      <c r="O28" s="74"/>
    </row>
    <row r="29" spans="1:15" ht="18" hidden="1" customHeight="1" x14ac:dyDescent="0.3">
      <c r="A29" s="75"/>
      <c r="B29" s="67">
        <v>15</v>
      </c>
      <c r="C29" s="68">
        <v>316</v>
      </c>
      <c r="D29" s="69">
        <v>315</v>
      </c>
      <c r="E29" s="70"/>
      <c r="F29" s="71"/>
      <c r="G29" s="68">
        <v>25</v>
      </c>
      <c r="H29" s="69">
        <v>19</v>
      </c>
      <c r="I29" s="69">
        <v>0</v>
      </c>
      <c r="J29" s="72">
        <v>0</v>
      </c>
      <c r="K29" s="64"/>
      <c r="L29" s="64"/>
      <c r="M29" s="64"/>
      <c r="N29" s="74"/>
      <c r="O29" s="74"/>
    </row>
    <row r="30" spans="1:15" ht="18" hidden="1" customHeight="1" x14ac:dyDescent="0.3">
      <c r="A30" s="75"/>
      <c r="B30" s="67"/>
      <c r="C30" s="68"/>
      <c r="D30" s="69"/>
      <c r="E30" s="70"/>
      <c r="F30" s="71"/>
      <c r="G30" s="68"/>
      <c r="H30" s="69"/>
      <c r="I30" s="69"/>
      <c r="J30" s="72"/>
      <c r="K30" s="64"/>
      <c r="L30" s="64"/>
      <c r="M30" s="64"/>
      <c r="N30" s="74"/>
      <c r="O30" s="74"/>
    </row>
    <row r="31" spans="1:15" ht="15" customHeight="1" x14ac:dyDescent="0.3">
      <c r="A31" s="162" t="s">
        <v>59</v>
      </c>
      <c r="B31" s="254"/>
      <c r="C31" s="257">
        <v>717</v>
      </c>
      <c r="D31" s="163">
        <v>765</v>
      </c>
      <c r="E31" s="163">
        <v>0</v>
      </c>
      <c r="F31" s="164">
        <v>1</v>
      </c>
      <c r="G31" s="257">
        <v>300</v>
      </c>
      <c r="H31" s="163">
        <v>293</v>
      </c>
      <c r="I31" s="163">
        <v>0</v>
      </c>
      <c r="J31" s="164">
        <v>0</v>
      </c>
      <c r="K31" s="64"/>
      <c r="L31" s="64"/>
      <c r="M31" s="64"/>
      <c r="N31" s="74"/>
      <c r="O31" s="74"/>
    </row>
    <row r="32" spans="1:15" ht="15" customHeight="1" x14ac:dyDescent="0.3">
      <c r="A32" s="165"/>
      <c r="B32" s="255">
        <v>16</v>
      </c>
      <c r="C32" s="258">
        <v>156</v>
      </c>
      <c r="D32" s="166">
        <v>142</v>
      </c>
      <c r="E32" s="166">
        <v>0</v>
      </c>
      <c r="F32" s="167">
        <v>0</v>
      </c>
      <c r="G32" s="258">
        <v>20</v>
      </c>
      <c r="H32" s="166">
        <v>18</v>
      </c>
      <c r="I32" s="166">
        <v>0</v>
      </c>
      <c r="J32" s="167">
        <v>0</v>
      </c>
      <c r="K32" s="64"/>
      <c r="L32" s="64"/>
      <c r="M32" s="64"/>
    </row>
    <row r="33" spans="1:13" ht="15" customHeight="1" x14ac:dyDescent="0.3">
      <c r="A33" s="168"/>
      <c r="B33" s="256">
        <v>17</v>
      </c>
      <c r="C33" s="259">
        <v>211</v>
      </c>
      <c r="D33" s="169">
        <v>202</v>
      </c>
      <c r="E33" s="169">
        <v>0</v>
      </c>
      <c r="F33" s="170">
        <v>0</v>
      </c>
      <c r="G33" s="259">
        <v>16</v>
      </c>
      <c r="H33" s="169">
        <v>18</v>
      </c>
      <c r="I33" s="169">
        <v>0</v>
      </c>
      <c r="J33" s="170">
        <v>0</v>
      </c>
      <c r="K33" s="64"/>
      <c r="L33" s="64"/>
      <c r="M33" s="64"/>
    </row>
    <row r="34" spans="1:13" ht="15" customHeight="1" x14ac:dyDescent="0.3">
      <c r="A34" s="165"/>
      <c r="B34" s="255">
        <v>18</v>
      </c>
      <c r="C34" s="258">
        <v>1571</v>
      </c>
      <c r="D34" s="166">
        <v>829</v>
      </c>
      <c r="E34" s="166">
        <v>1</v>
      </c>
      <c r="F34" s="167">
        <v>0</v>
      </c>
      <c r="G34" s="258">
        <v>112</v>
      </c>
      <c r="H34" s="166">
        <v>138</v>
      </c>
      <c r="I34" s="166">
        <v>0</v>
      </c>
      <c r="J34" s="167">
        <v>0</v>
      </c>
      <c r="K34" s="64"/>
      <c r="L34" s="64"/>
      <c r="M34" s="64"/>
    </row>
    <row r="35" spans="1:13" ht="15" customHeight="1" x14ac:dyDescent="0.3">
      <c r="A35" s="168"/>
      <c r="B35" s="256">
        <v>19</v>
      </c>
      <c r="C35" s="259">
        <v>5913</v>
      </c>
      <c r="D35" s="169">
        <v>3743</v>
      </c>
      <c r="E35" s="169">
        <v>2</v>
      </c>
      <c r="F35" s="170">
        <v>1</v>
      </c>
      <c r="G35" s="259">
        <v>891</v>
      </c>
      <c r="H35" s="169">
        <v>728</v>
      </c>
      <c r="I35" s="169">
        <v>0</v>
      </c>
      <c r="J35" s="170">
        <v>0</v>
      </c>
      <c r="K35" s="64"/>
      <c r="L35" s="64"/>
      <c r="M35" s="64"/>
    </row>
    <row r="36" spans="1:13" ht="15" customHeight="1" x14ac:dyDescent="0.3">
      <c r="A36" s="165"/>
      <c r="B36" s="255">
        <v>20</v>
      </c>
      <c r="C36" s="258">
        <v>10356</v>
      </c>
      <c r="D36" s="166">
        <v>6759</v>
      </c>
      <c r="E36" s="166">
        <v>5</v>
      </c>
      <c r="F36" s="167">
        <v>2</v>
      </c>
      <c r="G36" s="258">
        <v>2586</v>
      </c>
      <c r="H36" s="166">
        <v>1843</v>
      </c>
      <c r="I36" s="166">
        <v>1</v>
      </c>
      <c r="J36" s="167">
        <v>0</v>
      </c>
      <c r="K36" s="64"/>
      <c r="L36" s="64"/>
      <c r="M36" s="64"/>
    </row>
    <row r="37" spans="1:13" ht="15" customHeight="1" x14ac:dyDescent="0.3">
      <c r="A37" s="168"/>
      <c r="B37" s="256">
        <v>21</v>
      </c>
      <c r="C37" s="259">
        <v>12469</v>
      </c>
      <c r="D37" s="169">
        <v>8035</v>
      </c>
      <c r="E37" s="169">
        <v>4</v>
      </c>
      <c r="F37" s="170">
        <v>0</v>
      </c>
      <c r="G37" s="259">
        <v>4276</v>
      </c>
      <c r="H37" s="169">
        <v>2906</v>
      </c>
      <c r="I37" s="169">
        <v>1</v>
      </c>
      <c r="J37" s="170">
        <v>0</v>
      </c>
      <c r="K37" s="64"/>
      <c r="L37" s="64"/>
      <c r="M37" s="64"/>
    </row>
    <row r="38" spans="1:13" ht="15" customHeight="1" x14ac:dyDescent="0.3">
      <c r="A38" s="165"/>
      <c r="B38" s="255">
        <v>22</v>
      </c>
      <c r="C38" s="258">
        <v>13835</v>
      </c>
      <c r="D38" s="166">
        <v>9135</v>
      </c>
      <c r="E38" s="166">
        <v>4</v>
      </c>
      <c r="F38" s="167">
        <v>1</v>
      </c>
      <c r="G38" s="258">
        <v>5936</v>
      </c>
      <c r="H38" s="166">
        <v>3850</v>
      </c>
      <c r="I38" s="166">
        <v>2</v>
      </c>
      <c r="J38" s="167">
        <v>1</v>
      </c>
      <c r="K38" s="64"/>
      <c r="L38" s="64"/>
      <c r="M38" s="64"/>
    </row>
    <row r="39" spans="1:13" ht="15" customHeight="1" x14ac:dyDescent="0.3">
      <c r="A39" s="168"/>
      <c r="B39" s="256">
        <v>23</v>
      </c>
      <c r="C39" s="259">
        <v>14989</v>
      </c>
      <c r="D39" s="169">
        <v>10393</v>
      </c>
      <c r="E39" s="169">
        <v>2</v>
      </c>
      <c r="F39" s="170">
        <v>0</v>
      </c>
      <c r="G39" s="259">
        <v>7346</v>
      </c>
      <c r="H39" s="169">
        <v>5669</v>
      </c>
      <c r="I39" s="169">
        <v>3</v>
      </c>
      <c r="J39" s="170">
        <v>0</v>
      </c>
      <c r="K39" s="64"/>
      <c r="L39" s="64"/>
      <c r="M39" s="64"/>
    </row>
    <row r="40" spans="1:13" ht="15" customHeight="1" x14ac:dyDescent="0.3">
      <c r="A40" s="165"/>
      <c r="B40" s="255">
        <v>24</v>
      </c>
      <c r="C40" s="258">
        <v>17310</v>
      </c>
      <c r="D40" s="166">
        <v>11781</v>
      </c>
      <c r="E40" s="166">
        <v>6</v>
      </c>
      <c r="F40" s="167">
        <v>0</v>
      </c>
      <c r="G40" s="258">
        <v>9202</v>
      </c>
      <c r="H40" s="166">
        <v>7635</v>
      </c>
      <c r="I40" s="166">
        <v>0</v>
      </c>
      <c r="J40" s="167">
        <v>1</v>
      </c>
      <c r="K40" s="64"/>
      <c r="L40" s="64"/>
      <c r="M40" s="64"/>
    </row>
    <row r="41" spans="1:13" ht="15" customHeight="1" x14ac:dyDescent="0.3">
      <c r="A41" s="168"/>
      <c r="B41" s="256">
        <v>25</v>
      </c>
      <c r="C41" s="259">
        <v>19929</v>
      </c>
      <c r="D41" s="169">
        <v>14593</v>
      </c>
      <c r="E41" s="169">
        <v>15</v>
      </c>
      <c r="F41" s="170">
        <v>1</v>
      </c>
      <c r="G41" s="259">
        <v>11519</v>
      </c>
      <c r="H41" s="169">
        <v>10792</v>
      </c>
      <c r="I41" s="169">
        <v>2</v>
      </c>
      <c r="J41" s="170">
        <v>0</v>
      </c>
      <c r="K41" s="64"/>
      <c r="L41" s="64"/>
      <c r="M41" s="64"/>
    </row>
    <row r="42" spans="1:13" ht="15" customHeight="1" x14ac:dyDescent="0.3">
      <c r="A42" s="165"/>
      <c r="B42" s="255">
        <v>26</v>
      </c>
      <c r="C42" s="258">
        <v>21678</v>
      </c>
      <c r="D42" s="166">
        <v>16582</v>
      </c>
      <c r="E42" s="166">
        <v>5</v>
      </c>
      <c r="F42" s="167">
        <v>2</v>
      </c>
      <c r="G42" s="258">
        <v>14017</v>
      </c>
      <c r="H42" s="166">
        <v>14454</v>
      </c>
      <c r="I42" s="166">
        <v>3</v>
      </c>
      <c r="J42" s="167">
        <v>1</v>
      </c>
      <c r="K42" s="64"/>
      <c r="L42" s="64"/>
      <c r="M42" s="64"/>
    </row>
    <row r="43" spans="1:13" ht="15" customHeight="1" x14ac:dyDescent="0.3">
      <c r="A43" s="168"/>
      <c r="B43" s="256">
        <v>27</v>
      </c>
      <c r="C43" s="259">
        <v>23125</v>
      </c>
      <c r="D43" s="169">
        <v>17891</v>
      </c>
      <c r="E43" s="169">
        <v>10</v>
      </c>
      <c r="F43" s="170">
        <v>3</v>
      </c>
      <c r="G43" s="259">
        <v>16178</v>
      </c>
      <c r="H43" s="169">
        <v>17324</v>
      </c>
      <c r="I43" s="169">
        <v>1</v>
      </c>
      <c r="J43" s="170">
        <v>0</v>
      </c>
      <c r="K43" s="64"/>
      <c r="L43" s="64"/>
      <c r="M43" s="64"/>
    </row>
    <row r="44" spans="1:13" ht="15" customHeight="1" x14ac:dyDescent="0.3">
      <c r="A44" s="165"/>
      <c r="B44" s="255">
        <v>28</v>
      </c>
      <c r="C44" s="258">
        <v>24362</v>
      </c>
      <c r="D44" s="166">
        <v>19790</v>
      </c>
      <c r="E44" s="166">
        <v>3</v>
      </c>
      <c r="F44" s="167">
        <v>0</v>
      </c>
      <c r="G44" s="258">
        <v>18208</v>
      </c>
      <c r="H44" s="166">
        <v>20242</v>
      </c>
      <c r="I44" s="166">
        <v>3</v>
      </c>
      <c r="J44" s="167">
        <v>1</v>
      </c>
      <c r="K44" s="64"/>
      <c r="L44" s="64"/>
      <c r="M44" s="64"/>
    </row>
    <row r="45" spans="1:13" ht="15" customHeight="1" x14ac:dyDescent="0.3">
      <c r="A45" s="168"/>
      <c r="B45" s="256">
        <v>29</v>
      </c>
      <c r="C45" s="259">
        <v>25152</v>
      </c>
      <c r="D45" s="169">
        <v>20570</v>
      </c>
      <c r="E45" s="169">
        <v>8</v>
      </c>
      <c r="F45" s="170">
        <v>2</v>
      </c>
      <c r="G45" s="259">
        <v>20030</v>
      </c>
      <c r="H45" s="169">
        <v>22839</v>
      </c>
      <c r="I45" s="169">
        <v>5</v>
      </c>
      <c r="J45" s="170">
        <v>2</v>
      </c>
      <c r="K45" s="64"/>
      <c r="L45" s="64"/>
      <c r="M45" s="64"/>
    </row>
    <row r="46" spans="1:13" ht="15" customHeight="1" x14ac:dyDescent="0.3">
      <c r="A46" s="165"/>
      <c r="B46" s="255">
        <v>30</v>
      </c>
      <c r="C46" s="258">
        <v>26617</v>
      </c>
      <c r="D46" s="166">
        <v>21892</v>
      </c>
      <c r="E46" s="166">
        <v>11</v>
      </c>
      <c r="F46" s="167">
        <v>2</v>
      </c>
      <c r="G46" s="258">
        <v>22540</v>
      </c>
      <c r="H46" s="166">
        <v>26252</v>
      </c>
      <c r="I46" s="166">
        <v>5</v>
      </c>
      <c r="J46" s="167">
        <v>0</v>
      </c>
      <c r="K46" s="64"/>
      <c r="L46" s="64"/>
      <c r="M46" s="64"/>
    </row>
    <row r="47" spans="1:13" ht="15" customHeight="1" x14ac:dyDescent="0.3">
      <c r="A47" s="168"/>
      <c r="B47" s="256">
        <v>31</v>
      </c>
      <c r="C47" s="259">
        <v>26856</v>
      </c>
      <c r="D47" s="169">
        <v>22690</v>
      </c>
      <c r="E47" s="169">
        <v>6</v>
      </c>
      <c r="F47" s="170">
        <v>2</v>
      </c>
      <c r="G47" s="259">
        <v>23986</v>
      </c>
      <c r="H47" s="169">
        <v>28859</v>
      </c>
      <c r="I47" s="169">
        <v>8</v>
      </c>
      <c r="J47" s="170">
        <v>4</v>
      </c>
      <c r="K47" s="64"/>
      <c r="L47" s="64"/>
      <c r="M47" s="64"/>
    </row>
    <row r="48" spans="1:13" ht="15" customHeight="1" x14ac:dyDescent="0.3">
      <c r="A48" s="165"/>
      <c r="B48" s="255">
        <v>32</v>
      </c>
      <c r="C48" s="258">
        <v>27972</v>
      </c>
      <c r="D48" s="166">
        <v>24054</v>
      </c>
      <c r="E48" s="166">
        <v>22</v>
      </c>
      <c r="F48" s="167">
        <v>5</v>
      </c>
      <c r="G48" s="258">
        <v>25973</v>
      </c>
      <c r="H48" s="166">
        <v>31704</v>
      </c>
      <c r="I48" s="166">
        <v>4</v>
      </c>
      <c r="J48" s="167">
        <v>3</v>
      </c>
      <c r="K48" s="64"/>
      <c r="L48" s="64"/>
      <c r="M48" s="64"/>
    </row>
    <row r="49" spans="1:13" ht="15" customHeight="1" x14ac:dyDescent="0.3">
      <c r="A49" s="168"/>
      <c r="B49" s="256">
        <v>33</v>
      </c>
      <c r="C49" s="259">
        <v>29459</v>
      </c>
      <c r="D49" s="169">
        <v>25173</v>
      </c>
      <c r="E49" s="169">
        <v>10</v>
      </c>
      <c r="F49" s="170">
        <v>2</v>
      </c>
      <c r="G49" s="259">
        <v>27371</v>
      </c>
      <c r="H49" s="169">
        <v>34288</v>
      </c>
      <c r="I49" s="169">
        <v>3</v>
      </c>
      <c r="J49" s="170">
        <v>2</v>
      </c>
      <c r="K49" s="64"/>
      <c r="L49" s="64"/>
      <c r="M49" s="64"/>
    </row>
    <row r="50" spans="1:13" ht="15" customHeight="1" x14ac:dyDescent="0.3">
      <c r="A50" s="165"/>
      <c r="B50" s="255">
        <v>34</v>
      </c>
      <c r="C50" s="258">
        <v>31131</v>
      </c>
      <c r="D50" s="166">
        <v>26144</v>
      </c>
      <c r="E50" s="166">
        <v>14</v>
      </c>
      <c r="F50" s="167">
        <v>4</v>
      </c>
      <c r="G50" s="258">
        <v>29599</v>
      </c>
      <c r="H50" s="166">
        <v>36053</v>
      </c>
      <c r="I50" s="166">
        <v>4</v>
      </c>
      <c r="J50" s="167">
        <v>1</v>
      </c>
      <c r="K50" s="64"/>
      <c r="L50" s="64"/>
      <c r="M50" s="64"/>
    </row>
    <row r="51" spans="1:13" ht="15" customHeight="1" x14ac:dyDescent="0.3">
      <c r="A51" s="168"/>
      <c r="B51" s="256">
        <v>35</v>
      </c>
      <c r="C51" s="259">
        <v>31867</v>
      </c>
      <c r="D51" s="169">
        <v>26755</v>
      </c>
      <c r="E51" s="169">
        <v>11</v>
      </c>
      <c r="F51" s="170">
        <v>4</v>
      </c>
      <c r="G51" s="259">
        <v>31145</v>
      </c>
      <c r="H51" s="169">
        <v>38500</v>
      </c>
      <c r="I51" s="169">
        <v>6</v>
      </c>
      <c r="J51" s="170">
        <v>5</v>
      </c>
      <c r="K51" s="64"/>
      <c r="L51" s="64"/>
      <c r="M51" s="64"/>
    </row>
    <row r="52" spans="1:13" ht="15" customHeight="1" x14ac:dyDescent="0.3">
      <c r="A52" s="165"/>
      <c r="B52" s="255">
        <v>36</v>
      </c>
      <c r="C52" s="258">
        <v>32503</v>
      </c>
      <c r="D52" s="166">
        <v>27835</v>
      </c>
      <c r="E52" s="166">
        <v>20</v>
      </c>
      <c r="F52" s="167">
        <v>2</v>
      </c>
      <c r="G52" s="258">
        <v>32112</v>
      </c>
      <c r="H52" s="166">
        <v>40595</v>
      </c>
      <c r="I52" s="166">
        <v>6</v>
      </c>
      <c r="J52" s="167">
        <v>3</v>
      </c>
      <c r="K52" s="64"/>
      <c r="L52" s="64"/>
      <c r="M52" s="64"/>
    </row>
    <row r="53" spans="1:13" ht="15" customHeight="1" x14ac:dyDescent="0.3">
      <c r="A53" s="168"/>
      <c r="B53" s="256">
        <v>37</v>
      </c>
      <c r="C53" s="259">
        <v>33210</v>
      </c>
      <c r="D53" s="169">
        <v>28077</v>
      </c>
      <c r="E53" s="169">
        <v>26</v>
      </c>
      <c r="F53" s="170">
        <v>5</v>
      </c>
      <c r="G53" s="259">
        <v>33204</v>
      </c>
      <c r="H53" s="169">
        <v>41354</v>
      </c>
      <c r="I53" s="169">
        <v>7</v>
      </c>
      <c r="J53" s="170">
        <v>1</v>
      </c>
      <c r="K53" s="64"/>
      <c r="L53" s="64"/>
      <c r="M53" s="64"/>
    </row>
    <row r="54" spans="1:13" ht="15" customHeight="1" x14ac:dyDescent="0.3">
      <c r="A54" s="165"/>
      <c r="B54" s="255">
        <v>38</v>
      </c>
      <c r="C54" s="258">
        <v>33261</v>
      </c>
      <c r="D54" s="166">
        <v>27941</v>
      </c>
      <c r="E54" s="166">
        <v>17</v>
      </c>
      <c r="F54" s="167">
        <v>3</v>
      </c>
      <c r="G54" s="258">
        <v>33454</v>
      </c>
      <c r="H54" s="166">
        <v>41765</v>
      </c>
      <c r="I54" s="166">
        <v>6</v>
      </c>
      <c r="J54" s="167">
        <v>3</v>
      </c>
      <c r="K54" s="64"/>
      <c r="L54" s="64"/>
      <c r="M54" s="64"/>
    </row>
    <row r="55" spans="1:13" ht="15" customHeight="1" x14ac:dyDescent="0.3">
      <c r="A55" s="168"/>
      <c r="B55" s="256">
        <v>39</v>
      </c>
      <c r="C55" s="259">
        <v>32826</v>
      </c>
      <c r="D55" s="169">
        <v>27967</v>
      </c>
      <c r="E55" s="169">
        <v>21</v>
      </c>
      <c r="F55" s="170">
        <v>3</v>
      </c>
      <c r="G55" s="259">
        <v>33831</v>
      </c>
      <c r="H55" s="169">
        <v>41942</v>
      </c>
      <c r="I55" s="169">
        <v>5</v>
      </c>
      <c r="J55" s="170">
        <v>5</v>
      </c>
      <c r="K55" s="64"/>
      <c r="L55" s="64"/>
      <c r="M55" s="64"/>
    </row>
    <row r="56" spans="1:13" ht="15" customHeight="1" x14ac:dyDescent="0.3">
      <c r="A56" s="165"/>
      <c r="B56" s="255">
        <v>40</v>
      </c>
      <c r="C56" s="258">
        <v>33880</v>
      </c>
      <c r="D56" s="166">
        <v>28224</v>
      </c>
      <c r="E56" s="166">
        <v>18</v>
      </c>
      <c r="F56" s="167">
        <v>2</v>
      </c>
      <c r="G56" s="258">
        <v>34626</v>
      </c>
      <c r="H56" s="166">
        <v>42934</v>
      </c>
      <c r="I56" s="166">
        <v>5</v>
      </c>
      <c r="J56" s="167">
        <v>2</v>
      </c>
      <c r="K56" s="64"/>
      <c r="L56" s="64"/>
      <c r="M56" s="64"/>
    </row>
    <row r="57" spans="1:13" ht="15" customHeight="1" x14ac:dyDescent="0.3">
      <c r="A57" s="168"/>
      <c r="B57" s="256">
        <v>41</v>
      </c>
      <c r="C57" s="259">
        <v>32960</v>
      </c>
      <c r="D57" s="169">
        <v>27208</v>
      </c>
      <c r="E57" s="169">
        <v>6</v>
      </c>
      <c r="F57" s="170">
        <v>1</v>
      </c>
      <c r="G57" s="259">
        <v>33855</v>
      </c>
      <c r="H57" s="169">
        <v>41604</v>
      </c>
      <c r="I57" s="169">
        <v>3</v>
      </c>
      <c r="J57" s="170">
        <v>3</v>
      </c>
      <c r="K57" s="64"/>
      <c r="L57" s="64"/>
      <c r="M57" s="64"/>
    </row>
    <row r="58" spans="1:13" ht="15" customHeight="1" x14ac:dyDescent="0.3">
      <c r="A58" s="165"/>
      <c r="B58" s="255">
        <v>42</v>
      </c>
      <c r="C58" s="258">
        <v>33256</v>
      </c>
      <c r="D58" s="166">
        <v>26958</v>
      </c>
      <c r="E58" s="166">
        <v>21</v>
      </c>
      <c r="F58" s="167">
        <v>4</v>
      </c>
      <c r="G58" s="258">
        <v>34404</v>
      </c>
      <c r="H58" s="166">
        <v>42297</v>
      </c>
      <c r="I58" s="166">
        <v>8</v>
      </c>
      <c r="J58" s="167">
        <v>0</v>
      </c>
      <c r="K58" s="64"/>
      <c r="L58" s="64"/>
      <c r="M58" s="64"/>
    </row>
    <row r="59" spans="1:13" ht="15" customHeight="1" x14ac:dyDescent="0.3">
      <c r="A59" s="168"/>
      <c r="B59" s="256">
        <v>43</v>
      </c>
      <c r="C59" s="259">
        <v>33701</v>
      </c>
      <c r="D59" s="169">
        <v>27098</v>
      </c>
      <c r="E59" s="169">
        <v>9</v>
      </c>
      <c r="F59" s="170">
        <v>1</v>
      </c>
      <c r="G59" s="259">
        <v>35017</v>
      </c>
      <c r="H59" s="169">
        <v>42296</v>
      </c>
      <c r="I59" s="169">
        <v>9</v>
      </c>
      <c r="J59" s="170">
        <v>1</v>
      </c>
      <c r="K59" s="64"/>
      <c r="L59" s="64"/>
      <c r="M59" s="64"/>
    </row>
    <row r="60" spans="1:13" ht="15" customHeight="1" x14ac:dyDescent="0.3">
      <c r="A60" s="165"/>
      <c r="B60" s="255">
        <v>44</v>
      </c>
      <c r="C60" s="258">
        <v>33677</v>
      </c>
      <c r="D60" s="166">
        <v>26566</v>
      </c>
      <c r="E60" s="166">
        <v>13</v>
      </c>
      <c r="F60" s="167">
        <v>1</v>
      </c>
      <c r="G60" s="258">
        <v>34532</v>
      </c>
      <c r="H60" s="166">
        <v>42139</v>
      </c>
      <c r="I60" s="166">
        <v>5</v>
      </c>
      <c r="J60" s="167">
        <v>3</v>
      </c>
      <c r="K60" s="64"/>
      <c r="L60" s="64"/>
      <c r="M60" s="64"/>
    </row>
    <row r="61" spans="1:13" ht="15" customHeight="1" x14ac:dyDescent="0.3">
      <c r="A61" s="168"/>
      <c r="B61" s="256">
        <v>45</v>
      </c>
      <c r="C61" s="259">
        <v>34300</v>
      </c>
      <c r="D61" s="169">
        <v>27209</v>
      </c>
      <c r="E61" s="169">
        <v>24</v>
      </c>
      <c r="F61" s="170">
        <v>1</v>
      </c>
      <c r="G61" s="259">
        <v>35678</v>
      </c>
      <c r="H61" s="169">
        <v>42906</v>
      </c>
      <c r="I61" s="169">
        <v>2</v>
      </c>
      <c r="J61" s="170">
        <v>1</v>
      </c>
      <c r="K61" s="64"/>
      <c r="L61" s="64"/>
      <c r="M61" s="64"/>
    </row>
    <row r="62" spans="1:13" ht="15" customHeight="1" x14ac:dyDescent="0.3">
      <c r="A62" s="165"/>
      <c r="B62" s="255">
        <v>46</v>
      </c>
      <c r="C62" s="258">
        <v>34899</v>
      </c>
      <c r="D62" s="166">
        <v>27526</v>
      </c>
      <c r="E62" s="166">
        <v>23</v>
      </c>
      <c r="F62" s="167">
        <v>3</v>
      </c>
      <c r="G62" s="258">
        <v>36276</v>
      </c>
      <c r="H62" s="166">
        <v>44306</v>
      </c>
      <c r="I62" s="166">
        <v>7</v>
      </c>
      <c r="J62" s="167">
        <v>2</v>
      </c>
      <c r="K62" s="64"/>
      <c r="L62" s="64"/>
      <c r="M62" s="64"/>
    </row>
    <row r="63" spans="1:13" ht="15" customHeight="1" x14ac:dyDescent="0.3">
      <c r="A63" s="168"/>
      <c r="B63" s="256">
        <v>47</v>
      </c>
      <c r="C63" s="259">
        <v>34567</v>
      </c>
      <c r="D63" s="169">
        <v>27059</v>
      </c>
      <c r="E63" s="169">
        <v>8</v>
      </c>
      <c r="F63" s="170">
        <v>3</v>
      </c>
      <c r="G63" s="259">
        <v>35966</v>
      </c>
      <c r="H63" s="169">
        <v>43977</v>
      </c>
      <c r="I63" s="169">
        <v>8</v>
      </c>
      <c r="J63" s="170">
        <v>0</v>
      </c>
      <c r="K63" s="64"/>
      <c r="L63" s="64"/>
      <c r="M63" s="64"/>
    </row>
    <row r="64" spans="1:13" ht="15" customHeight="1" x14ac:dyDescent="0.3">
      <c r="A64" s="165"/>
      <c r="B64" s="255">
        <v>48</v>
      </c>
      <c r="C64" s="258">
        <v>33589</v>
      </c>
      <c r="D64" s="166">
        <v>26811</v>
      </c>
      <c r="E64" s="166">
        <v>15</v>
      </c>
      <c r="F64" s="167">
        <v>0</v>
      </c>
      <c r="G64" s="258">
        <v>34540</v>
      </c>
      <c r="H64" s="166">
        <v>43801</v>
      </c>
      <c r="I64" s="166">
        <v>11</v>
      </c>
      <c r="J64" s="167">
        <v>2</v>
      </c>
      <c r="K64" s="64"/>
      <c r="L64" s="64"/>
      <c r="M64" s="64"/>
    </row>
    <row r="65" spans="1:13" ht="15" customHeight="1" x14ac:dyDescent="0.3">
      <c r="A65" s="168"/>
      <c r="B65" s="256">
        <v>49</v>
      </c>
      <c r="C65" s="259">
        <v>32410</v>
      </c>
      <c r="D65" s="169">
        <v>26006</v>
      </c>
      <c r="E65" s="169">
        <v>13</v>
      </c>
      <c r="F65" s="170">
        <v>3</v>
      </c>
      <c r="G65" s="259">
        <v>33842</v>
      </c>
      <c r="H65" s="169">
        <v>43166</v>
      </c>
      <c r="I65" s="169">
        <v>7</v>
      </c>
      <c r="J65" s="170">
        <v>3</v>
      </c>
      <c r="K65" s="64"/>
      <c r="L65" s="64"/>
      <c r="M65" s="64"/>
    </row>
    <row r="66" spans="1:13" ht="15" customHeight="1" x14ac:dyDescent="0.3">
      <c r="A66" s="165"/>
      <c r="B66" s="255">
        <v>50</v>
      </c>
      <c r="C66" s="258">
        <v>31075</v>
      </c>
      <c r="D66" s="166">
        <v>24770</v>
      </c>
      <c r="E66" s="166">
        <v>16</v>
      </c>
      <c r="F66" s="167">
        <v>2</v>
      </c>
      <c r="G66" s="258">
        <v>32361</v>
      </c>
      <c r="H66" s="166">
        <v>41433</v>
      </c>
      <c r="I66" s="166">
        <v>2</v>
      </c>
      <c r="J66" s="167">
        <v>2</v>
      </c>
      <c r="K66" s="64"/>
      <c r="L66" s="64"/>
      <c r="M66" s="64"/>
    </row>
    <row r="67" spans="1:13" ht="15" customHeight="1" x14ac:dyDescent="0.3">
      <c r="A67" s="168"/>
      <c r="B67" s="256">
        <v>51</v>
      </c>
      <c r="C67" s="259">
        <v>29724</v>
      </c>
      <c r="D67" s="169">
        <v>24331</v>
      </c>
      <c r="E67" s="169">
        <v>22</v>
      </c>
      <c r="F67" s="170">
        <v>3</v>
      </c>
      <c r="G67" s="259">
        <v>31008</v>
      </c>
      <c r="H67" s="169">
        <v>41346</v>
      </c>
      <c r="I67" s="169">
        <v>7</v>
      </c>
      <c r="J67" s="170">
        <v>1</v>
      </c>
      <c r="K67" s="64"/>
      <c r="L67" s="64"/>
      <c r="M67" s="64"/>
    </row>
    <row r="68" spans="1:13" ht="15" customHeight="1" x14ac:dyDescent="0.3">
      <c r="A68" s="165"/>
      <c r="B68" s="255">
        <v>52</v>
      </c>
      <c r="C68" s="258">
        <v>28916</v>
      </c>
      <c r="D68" s="166">
        <v>23884</v>
      </c>
      <c r="E68" s="166">
        <v>8</v>
      </c>
      <c r="F68" s="167">
        <v>3</v>
      </c>
      <c r="G68" s="258">
        <v>29998</v>
      </c>
      <c r="H68" s="166">
        <v>41894</v>
      </c>
      <c r="I68" s="166">
        <v>5</v>
      </c>
      <c r="J68" s="167">
        <v>3</v>
      </c>
      <c r="K68" s="64"/>
      <c r="L68" s="64"/>
      <c r="M68" s="64"/>
    </row>
    <row r="69" spans="1:13" ht="15" customHeight="1" x14ac:dyDescent="0.3">
      <c r="A69" s="168"/>
      <c r="B69" s="256">
        <v>53</v>
      </c>
      <c r="C69" s="259">
        <v>27656</v>
      </c>
      <c r="D69" s="169">
        <v>23132</v>
      </c>
      <c r="E69" s="169">
        <v>7</v>
      </c>
      <c r="F69" s="170">
        <v>3</v>
      </c>
      <c r="G69" s="259">
        <v>29573</v>
      </c>
      <c r="H69" s="169">
        <v>42614</v>
      </c>
      <c r="I69" s="169">
        <v>12</v>
      </c>
      <c r="J69" s="170">
        <v>5</v>
      </c>
      <c r="K69" s="64"/>
      <c r="L69" s="64"/>
      <c r="M69" s="64"/>
    </row>
    <row r="70" spans="1:13" ht="15" customHeight="1" x14ac:dyDescent="0.3">
      <c r="A70" s="165"/>
      <c r="B70" s="255">
        <v>54</v>
      </c>
      <c r="C70" s="258">
        <v>27054</v>
      </c>
      <c r="D70" s="166">
        <v>21894</v>
      </c>
      <c r="E70" s="166">
        <v>9</v>
      </c>
      <c r="F70" s="167">
        <v>1</v>
      </c>
      <c r="G70" s="258">
        <v>29801</v>
      </c>
      <c r="H70" s="166">
        <v>40379</v>
      </c>
      <c r="I70" s="166">
        <v>4</v>
      </c>
      <c r="J70" s="167">
        <v>2</v>
      </c>
      <c r="K70" s="64"/>
      <c r="L70" s="64"/>
      <c r="M70" s="64"/>
    </row>
    <row r="71" spans="1:13" ht="15" customHeight="1" x14ac:dyDescent="0.3">
      <c r="A71" s="168"/>
      <c r="B71" s="256">
        <v>55</v>
      </c>
      <c r="C71" s="259">
        <v>25731</v>
      </c>
      <c r="D71" s="169">
        <v>20578</v>
      </c>
      <c r="E71" s="169">
        <v>12</v>
      </c>
      <c r="F71" s="170">
        <v>3</v>
      </c>
      <c r="G71" s="259">
        <v>29768</v>
      </c>
      <c r="H71" s="169">
        <v>39176</v>
      </c>
      <c r="I71" s="169">
        <v>5</v>
      </c>
      <c r="J71" s="170">
        <v>2</v>
      </c>
      <c r="K71" s="64"/>
      <c r="L71" s="64"/>
      <c r="M71" s="64"/>
    </row>
    <row r="72" spans="1:13" ht="15" customHeight="1" x14ac:dyDescent="0.3">
      <c r="A72" s="165"/>
      <c r="B72" s="255">
        <v>56</v>
      </c>
      <c r="C72" s="258">
        <v>23968</v>
      </c>
      <c r="D72" s="166">
        <v>19204</v>
      </c>
      <c r="E72" s="166">
        <v>8</v>
      </c>
      <c r="F72" s="167">
        <v>2</v>
      </c>
      <c r="G72" s="258">
        <v>28374</v>
      </c>
      <c r="H72" s="166">
        <v>38664</v>
      </c>
      <c r="I72" s="166">
        <v>4</v>
      </c>
      <c r="J72" s="167">
        <v>3</v>
      </c>
      <c r="K72" s="64"/>
      <c r="L72" s="64"/>
      <c r="M72" s="64"/>
    </row>
    <row r="73" spans="1:13" ht="15" customHeight="1" thickBot="1" x14ac:dyDescent="0.35">
      <c r="A73" s="171"/>
      <c r="B73" s="644">
        <v>57</v>
      </c>
      <c r="C73" s="645">
        <v>22410</v>
      </c>
      <c r="D73" s="646">
        <v>17970</v>
      </c>
      <c r="E73" s="646">
        <v>12</v>
      </c>
      <c r="F73" s="647">
        <v>4</v>
      </c>
      <c r="G73" s="645">
        <v>27105</v>
      </c>
      <c r="H73" s="646">
        <v>37616</v>
      </c>
      <c r="I73" s="646">
        <v>4</v>
      </c>
      <c r="J73" s="647">
        <v>1</v>
      </c>
      <c r="K73" s="64"/>
      <c r="L73" s="64"/>
      <c r="M73" s="64"/>
    </row>
    <row r="74" spans="1:13" ht="15" customHeight="1" x14ac:dyDescent="0.3">
      <c r="A74" s="165"/>
      <c r="B74" s="255">
        <v>58</v>
      </c>
      <c r="C74" s="258">
        <v>21103</v>
      </c>
      <c r="D74" s="166">
        <v>17186</v>
      </c>
      <c r="E74" s="166">
        <v>8</v>
      </c>
      <c r="F74" s="167">
        <v>7</v>
      </c>
      <c r="G74" s="258">
        <v>25464</v>
      </c>
      <c r="H74" s="166">
        <v>36499</v>
      </c>
      <c r="I74" s="166">
        <v>6</v>
      </c>
      <c r="J74" s="167">
        <v>1</v>
      </c>
      <c r="K74" s="64"/>
      <c r="L74" s="64"/>
      <c r="M74" s="64"/>
    </row>
    <row r="75" spans="1:13" ht="15" customHeight="1" x14ac:dyDescent="0.3">
      <c r="A75" s="168"/>
      <c r="B75" s="256">
        <v>59</v>
      </c>
      <c r="C75" s="259">
        <v>19368</v>
      </c>
      <c r="D75" s="169">
        <v>16017</v>
      </c>
      <c r="E75" s="169">
        <v>2</v>
      </c>
      <c r="F75" s="170">
        <v>0</v>
      </c>
      <c r="G75" s="259">
        <v>24067</v>
      </c>
      <c r="H75" s="169">
        <v>34037</v>
      </c>
      <c r="I75" s="169">
        <v>5</v>
      </c>
      <c r="J75" s="170">
        <v>1</v>
      </c>
      <c r="K75" s="64"/>
      <c r="L75" s="64"/>
      <c r="M75" s="64"/>
    </row>
    <row r="76" spans="1:13" ht="15" customHeight="1" x14ac:dyDescent="0.3">
      <c r="A76" s="165"/>
      <c r="B76" s="255">
        <v>60</v>
      </c>
      <c r="C76" s="258">
        <v>18659</v>
      </c>
      <c r="D76" s="166">
        <v>15111</v>
      </c>
      <c r="E76" s="166">
        <v>4</v>
      </c>
      <c r="F76" s="167">
        <v>0</v>
      </c>
      <c r="G76" s="258">
        <v>23338</v>
      </c>
      <c r="H76" s="166">
        <v>32132</v>
      </c>
      <c r="I76" s="166">
        <v>4</v>
      </c>
      <c r="J76" s="167">
        <v>1</v>
      </c>
      <c r="K76" s="64"/>
      <c r="L76" s="64"/>
      <c r="M76" s="64"/>
    </row>
    <row r="77" spans="1:13" ht="15" customHeight="1" x14ac:dyDescent="0.3">
      <c r="A77" s="168"/>
      <c r="B77" s="256">
        <v>61</v>
      </c>
      <c r="C77" s="259">
        <v>16515</v>
      </c>
      <c r="D77" s="169">
        <v>12790</v>
      </c>
      <c r="E77" s="169">
        <v>6</v>
      </c>
      <c r="F77" s="170">
        <v>2</v>
      </c>
      <c r="G77" s="259">
        <v>22538</v>
      </c>
      <c r="H77" s="169">
        <v>29401</v>
      </c>
      <c r="I77" s="169">
        <v>4</v>
      </c>
      <c r="J77" s="170">
        <v>3</v>
      </c>
      <c r="K77" s="64"/>
      <c r="L77" s="64"/>
      <c r="M77" s="64"/>
    </row>
    <row r="78" spans="1:13" ht="15" customHeight="1" x14ac:dyDescent="0.3">
      <c r="A78" s="165"/>
      <c r="B78" s="255">
        <v>62</v>
      </c>
      <c r="C78" s="258">
        <v>14407</v>
      </c>
      <c r="D78" s="166">
        <v>10889</v>
      </c>
      <c r="E78" s="166">
        <v>4</v>
      </c>
      <c r="F78" s="167">
        <v>5</v>
      </c>
      <c r="G78" s="258">
        <v>20687</v>
      </c>
      <c r="H78" s="166">
        <v>26452</v>
      </c>
      <c r="I78" s="166">
        <v>4</v>
      </c>
      <c r="J78" s="167">
        <v>2</v>
      </c>
      <c r="K78" s="64"/>
      <c r="L78" s="64"/>
      <c r="M78" s="64"/>
    </row>
    <row r="79" spans="1:13" ht="15" customHeight="1" x14ac:dyDescent="0.3">
      <c r="A79" s="168"/>
      <c r="B79" s="256">
        <v>63</v>
      </c>
      <c r="C79" s="259">
        <v>13178</v>
      </c>
      <c r="D79" s="169">
        <v>9472</v>
      </c>
      <c r="E79" s="169">
        <v>6</v>
      </c>
      <c r="F79" s="170">
        <v>1</v>
      </c>
      <c r="G79" s="259">
        <v>19961</v>
      </c>
      <c r="H79" s="169">
        <v>24180</v>
      </c>
      <c r="I79" s="169">
        <v>4</v>
      </c>
      <c r="J79" s="170">
        <v>1</v>
      </c>
      <c r="K79" s="64"/>
      <c r="L79" s="64"/>
      <c r="M79" s="64"/>
    </row>
    <row r="80" spans="1:13" ht="15" customHeight="1" x14ac:dyDescent="0.3">
      <c r="A80" s="165"/>
      <c r="B80" s="255">
        <v>64</v>
      </c>
      <c r="C80" s="258">
        <v>12230</v>
      </c>
      <c r="D80" s="166">
        <v>8432</v>
      </c>
      <c r="E80" s="166">
        <v>2</v>
      </c>
      <c r="F80" s="167">
        <v>0</v>
      </c>
      <c r="G80" s="258">
        <v>18005</v>
      </c>
      <c r="H80" s="166">
        <v>21107</v>
      </c>
      <c r="I80" s="166">
        <v>1</v>
      </c>
      <c r="J80" s="167">
        <v>1</v>
      </c>
      <c r="K80" s="64"/>
      <c r="L80" s="64"/>
      <c r="M80" s="64"/>
    </row>
    <row r="81" spans="1:13" ht="15" customHeight="1" x14ac:dyDescent="0.3">
      <c r="A81" s="168"/>
      <c r="B81" s="256">
        <v>65</v>
      </c>
      <c r="C81" s="259">
        <v>11372</v>
      </c>
      <c r="D81" s="169">
        <v>7951</v>
      </c>
      <c r="E81" s="169">
        <v>0</v>
      </c>
      <c r="F81" s="170">
        <v>0</v>
      </c>
      <c r="G81" s="259">
        <v>16652</v>
      </c>
      <c r="H81" s="169">
        <v>18883</v>
      </c>
      <c r="I81" s="169">
        <v>3</v>
      </c>
      <c r="J81" s="170">
        <v>2</v>
      </c>
      <c r="K81" s="64"/>
      <c r="L81" s="64"/>
      <c r="M81" s="64"/>
    </row>
    <row r="82" spans="1:13" ht="15" customHeight="1" x14ac:dyDescent="0.3">
      <c r="A82" s="165"/>
      <c r="B82" s="255">
        <v>66</v>
      </c>
      <c r="C82" s="258">
        <v>9525</v>
      </c>
      <c r="D82" s="166">
        <v>6566</v>
      </c>
      <c r="E82" s="166">
        <v>1</v>
      </c>
      <c r="F82" s="167">
        <v>0</v>
      </c>
      <c r="G82" s="258">
        <v>14577</v>
      </c>
      <c r="H82" s="166">
        <v>16543</v>
      </c>
      <c r="I82" s="166">
        <v>5</v>
      </c>
      <c r="J82" s="167">
        <v>2</v>
      </c>
      <c r="K82" s="64"/>
      <c r="L82" s="64"/>
      <c r="M82" s="64"/>
    </row>
    <row r="83" spans="1:13" ht="15" customHeight="1" x14ac:dyDescent="0.3">
      <c r="A83" s="168"/>
      <c r="B83" s="256">
        <v>67</v>
      </c>
      <c r="C83" s="259">
        <v>8212</v>
      </c>
      <c r="D83" s="169">
        <v>5455</v>
      </c>
      <c r="E83" s="169">
        <v>2</v>
      </c>
      <c r="F83" s="170">
        <v>1</v>
      </c>
      <c r="G83" s="259">
        <v>12595</v>
      </c>
      <c r="H83" s="169">
        <v>14031</v>
      </c>
      <c r="I83" s="169">
        <v>3</v>
      </c>
      <c r="J83" s="170">
        <v>2</v>
      </c>
      <c r="K83" s="64"/>
      <c r="L83" s="64"/>
      <c r="M83" s="64"/>
    </row>
    <row r="84" spans="1:13" ht="15" customHeight="1" x14ac:dyDescent="0.3">
      <c r="A84" s="165"/>
      <c r="B84" s="255">
        <v>68</v>
      </c>
      <c r="C84" s="258">
        <v>6799</v>
      </c>
      <c r="D84" s="166">
        <v>4670</v>
      </c>
      <c r="E84" s="166">
        <v>2</v>
      </c>
      <c r="F84" s="167">
        <v>0</v>
      </c>
      <c r="G84" s="258">
        <v>10848</v>
      </c>
      <c r="H84" s="166">
        <v>12009</v>
      </c>
      <c r="I84" s="166">
        <v>1</v>
      </c>
      <c r="J84" s="167">
        <v>2</v>
      </c>
      <c r="K84" s="64"/>
      <c r="L84" s="64"/>
      <c r="M84" s="64"/>
    </row>
    <row r="85" spans="1:13" ht="15" customHeight="1" x14ac:dyDescent="0.3">
      <c r="A85" s="168"/>
      <c r="B85" s="256">
        <v>69</v>
      </c>
      <c r="C85" s="259">
        <v>6145</v>
      </c>
      <c r="D85" s="169">
        <v>3765</v>
      </c>
      <c r="E85" s="169">
        <v>0</v>
      </c>
      <c r="F85" s="170">
        <v>0</v>
      </c>
      <c r="G85" s="259">
        <v>9272</v>
      </c>
      <c r="H85" s="169">
        <v>10006</v>
      </c>
      <c r="I85" s="169">
        <v>2</v>
      </c>
      <c r="J85" s="170">
        <v>1</v>
      </c>
      <c r="K85" s="64"/>
      <c r="L85" s="64"/>
      <c r="M85" s="64"/>
    </row>
    <row r="86" spans="1:13" ht="15" customHeight="1" x14ac:dyDescent="0.3">
      <c r="A86" s="165"/>
      <c r="B86" s="255">
        <v>70</v>
      </c>
      <c r="C86" s="258">
        <v>4530</v>
      </c>
      <c r="D86" s="166">
        <v>2849</v>
      </c>
      <c r="E86" s="166">
        <v>1</v>
      </c>
      <c r="F86" s="167">
        <v>1</v>
      </c>
      <c r="G86" s="258">
        <v>5132</v>
      </c>
      <c r="H86" s="166">
        <v>4812</v>
      </c>
      <c r="I86" s="166">
        <v>0</v>
      </c>
      <c r="J86" s="167">
        <v>0</v>
      </c>
      <c r="K86" s="64"/>
      <c r="L86" s="64"/>
      <c r="M86" s="64"/>
    </row>
    <row r="87" spans="1:13" ht="15" customHeight="1" x14ac:dyDescent="0.3">
      <c r="A87" s="168"/>
      <c r="B87" s="256">
        <v>71</v>
      </c>
      <c r="C87" s="259">
        <v>3016</v>
      </c>
      <c r="D87" s="169">
        <v>1889</v>
      </c>
      <c r="E87" s="169">
        <v>0</v>
      </c>
      <c r="F87" s="170">
        <v>0</v>
      </c>
      <c r="G87" s="259">
        <v>1715</v>
      </c>
      <c r="H87" s="169">
        <v>1045</v>
      </c>
      <c r="I87" s="169">
        <v>0</v>
      </c>
      <c r="J87" s="170">
        <v>0</v>
      </c>
      <c r="K87" s="64"/>
      <c r="L87" s="64"/>
      <c r="M87" s="64"/>
    </row>
    <row r="88" spans="1:13" ht="15" customHeight="1" x14ac:dyDescent="0.3">
      <c r="A88" s="165"/>
      <c r="B88" s="255">
        <v>72</v>
      </c>
      <c r="C88" s="258">
        <v>2508</v>
      </c>
      <c r="D88" s="166">
        <v>1445</v>
      </c>
      <c r="E88" s="166">
        <v>1</v>
      </c>
      <c r="F88" s="167">
        <v>0</v>
      </c>
      <c r="G88" s="258">
        <v>1217</v>
      </c>
      <c r="H88" s="166">
        <v>709</v>
      </c>
      <c r="I88" s="166">
        <v>0</v>
      </c>
      <c r="J88" s="167">
        <v>0</v>
      </c>
      <c r="K88" s="64"/>
      <c r="L88" s="64"/>
      <c r="M88" s="64"/>
    </row>
    <row r="89" spans="1:13" ht="15" customHeight="1" x14ac:dyDescent="0.3">
      <c r="A89" s="168"/>
      <c r="B89" s="256">
        <v>73</v>
      </c>
      <c r="C89" s="259">
        <v>2373</v>
      </c>
      <c r="D89" s="169">
        <v>1288</v>
      </c>
      <c r="E89" s="169">
        <v>1</v>
      </c>
      <c r="F89" s="170">
        <v>1</v>
      </c>
      <c r="G89" s="259">
        <v>955</v>
      </c>
      <c r="H89" s="169">
        <v>606</v>
      </c>
      <c r="I89" s="169">
        <v>0</v>
      </c>
      <c r="J89" s="170">
        <v>0</v>
      </c>
      <c r="K89" s="64"/>
      <c r="L89" s="64"/>
      <c r="M89" s="64"/>
    </row>
    <row r="90" spans="1:13" ht="15" customHeight="1" x14ac:dyDescent="0.3">
      <c r="A90" s="165"/>
      <c r="B90" s="255">
        <v>74</v>
      </c>
      <c r="C90" s="258">
        <v>2017</v>
      </c>
      <c r="D90" s="166">
        <v>990</v>
      </c>
      <c r="E90" s="166">
        <v>0</v>
      </c>
      <c r="F90" s="167">
        <v>0</v>
      </c>
      <c r="G90" s="258">
        <v>738</v>
      </c>
      <c r="H90" s="166">
        <v>336</v>
      </c>
      <c r="I90" s="166">
        <v>0</v>
      </c>
      <c r="J90" s="167">
        <v>0</v>
      </c>
      <c r="K90" s="64"/>
      <c r="L90" s="64"/>
      <c r="M90" s="64"/>
    </row>
    <row r="91" spans="1:13" ht="15" customHeight="1" x14ac:dyDescent="0.3">
      <c r="A91" s="168"/>
      <c r="B91" s="256">
        <v>75</v>
      </c>
      <c r="C91" s="259">
        <v>1817</v>
      </c>
      <c r="D91" s="169">
        <v>889</v>
      </c>
      <c r="E91" s="169">
        <v>0</v>
      </c>
      <c r="F91" s="170">
        <v>0</v>
      </c>
      <c r="G91" s="259">
        <v>631</v>
      </c>
      <c r="H91" s="169">
        <v>265</v>
      </c>
      <c r="I91" s="169">
        <v>0</v>
      </c>
      <c r="J91" s="170">
        <v>0</v>
      </c>
      <c r="K91" s="64"/>
      <c r="L91" s="64"/>
      <c r="M91" s="64"/>
    </row>
    <row r="92" spans="1:13" ht="15" customHeight="1" x14ac:dyDescent="0.3">
      <c r="A92" s="165"/>
      <c r="B92" s="255">
        <v>76</v>
      </c>
      <c r="C92" s="258">
        <v>1602</v>
      </c>
      <c r="D92" s="166">
        <v>818</v>
      </c>
      <c r="E92" s="166">
        <v>0</v>
      </c>
      <c r="F92" s="167">
        <v>0</v>
      </c>
      <c r="G92" s="258">
        <v>549</v>
      </c>
      <c r="H92" s="166">
        <v>241</v>
      </c>
      <c r="I92" s="166">
        <v>0</v>
      </c>
      <c r="J92" s="167">
        <v>0</v>
      </c>
      <c r="K92" s="64"/>
      <c r="L92" s="64"/>
      <c r="M92" s="64"/>
    </row>
    <row r="93" spans="1:13" ht="15" customHeight="1" x14ac:dyDescent="0.3">
      <c r="A93" s="168"/>
      <c r="B93" s="256">
        <v>77</v>
      </c>
      <c r="C93" s="259">
        <v>1486</v>
      </c>
      <c r="D93" s="169">
        <v>678</v>
      </c>
      <c r="E93" s="169">
        <v>0</v>
      </c>
      <c r="F93" s="170">
        <v>1</v>
      </c>
      <c r="G93" s="259">
        <v>485</v>
      </c>
      <c r="H93" s="169">
        <v>153</v>
      </c>
      <c r="I93" s="169">
        <v>0</v>
      </c>
      <c r="J93" s="170">
        <v>0</v>
      </c>
      <c r="K93" s="64"/>
      <c r="L93" s="64"/>
      <c r="M93" s="64"/>
    </row>
    <row r="94" spans="1:13" ht="15" customHeight="1" x14ac:dyDescent="0.3">
      <c r="A94" s="165"/>
      <c r="B94" s="255">
        <v>78</v>
      </c>
      <c r="C94" s="258">
        <v>1261</v>
      </c>
      <c r="D94" s="166">
        <v>592</v>
      </c>
      <c r="E94" s="166">
        <v>0</v>
      </c>
      <c r="F94" s="167">
        <v>0</v>
      </c>
      <c r="G94" s="258">
        <v>424</v>
      </c>
      <c r="H94" s="166">
        <v>167</v>
      </c>
      <c r="I94" s="166">
        <v>0</v>
      </c>
      <c r="J94" s="167">
        <v>0</v>
      </c>
      <c r="K94" s="64"/>
      <c r="L94" s="64"/>
      <c r="M94" s="64"/>
    </row>
    <row r="95" spans="1:13" ht="15" customHeight="1" x14ac:dyDescent="0.3">
      <c r="A95" s="168"/>
      <c r="B95" s="256">
        <v>79</v>
      </c>
      <c r="C95" s="259">
        <v>1096</v>
      </c>
      <c r="D95" s="169">
        <v>445</v>
      </c>
      <c r="E95" s="169">
        <v>0</v>
      </c>
      <c r="F95" s="170">
        <v>0</v>
      </c>
      <c r="G95" s="259">
        <v>409</v>
      </c>
      <c r="H95" s="169">
        <v>111</v>
      </c>
      <c r="I95" s="169">
        <v>0</v>
      </c>
      <c r="J95" s="170">
        <v>0</v>
      </c>
      <c r="K95" s="64"/>
      <c r="L95" s="64"/>
      <c r="M95" s="64"/>
    </row>
    <row r="96" spans="1:13" ht="15" customHeight="1" x14ac:dyDescent="0.3">
      <c r="A96" s="165"/>
      <c r="B96" s="255">
        <v>80</v>
      </c>
      <c r="C96" s="258">
        <v>879</v>
      </c>
      <c r="D96" s="166">
        <v>397</v>
      </c>
      <c r="E96" s="166">
        <v>0</v>
      </c>
      <c r="F96" s="167">
        <v>0</v>
      </c>
      <c r="G96" s="258">
        <v>310</v>
      </c>
      <c r="H96" s="166">
        <v>83</v>
      </c>
      <c r="I96" s="166">
        <v>0</v>
      </c>
      <c r="J96" s="167">
        <v>0</v>
      </c>
      <c r="K96" s="64"/>
      <c r="L96" s="64"/>
      <c r="M96" s="64"/>
    </row>
    <row r="97" spans="1:13" ht="15" customHeight="1" x14ac:dyDescent="0.3">
      <c r="A97" s="168"/>
      <c r="B97" s="256">
        <v>81</v>
      </c>
      <c r="C97" s="259">
        <v>715</v>
      </c>
      <c r="D97" s="169">
        <v>299</v>
      </c>
      <c r="E97" s="169">
        <v>0</v>
      </c>
      <c r="F97" s="170">
        <v>0</v>
      </c>
      <c r="G97" s="259">
        <v>220</v>
      </c>
      <c r="H97" s="169">
        <v>61</v>
      </c>
      <c r="I97" s="169">
        <v>0</v>
      </c>
      <c r="J97" s="170">
        <v>0</v>
      </c>
      <c r="K97" s="64"/>
      <c r="L97" s="64"/>
      <c r="M97" s="64"/>
    </row>
    <row r="98" spans="1:13" ht="15" customHeight="1" x14ac:dyDescent="0.3">
      <c r="A98" s="165"/>
      <c r="B98" s="255">
        <v>82</v>
      </c>
      <c r="C98" s="258">
        <v>619</v>
      </c>
      <c r="D98" s="166">
        <v>228</v>
      </c>
      <c r="E98" s="166">
        <v>0</v>
      </c>
      <c r="F98" s="167">
        <v>0</v>
      </c>
      <c r="G98" s="258">
        <v>243</v>
      </c>
      <c r="H98" s="166">
        <v>38</v>
      </c>
      <c r="I98" s="166">
        <v>0</v>
      </c>
      <c r="J98" s="167">
        <v>0</v>
      </c>
      <c r="K98" s="64"/>
      <c r="L98" s="64"/>
      <c r="M98" s="64"/>
    </row>
    <row r="99" spans="1:13" ht="15" customHeight="1" x14ac:dyDescent="0.3">
      <c r="A99" s="168"/>
      <c r="B99" s="256">
        <v>83</v>
      </c>
      <c r="C99" s="259">
        <v>569</v>
      </c>
      <c r="D99" s="169">
        <v>224</v>
      </c>
      <c r="E99" s="169">
        <v>0</v>
      </c>
      <c r="F99" s="170">
        <v>0</v>
      </c>
      <c r="G99" s="259">
        <v>194</v>
      </c>
      <c r="H99" s="169">
        <v>46</v>
      </c>
      <c r="I99" s="169">
        <v>0</v>
      </c>
      <c r="J99" s="170">
        <v>0</v>
      </c>
      <c r="K99" s="64"/>
      <c r="L99" s="64"/>
      <c r="M99" s="64"/>
    </row>
    <row r="100" spans="1:13" ht="15" customHeight="1" x14ac:dyDescent="0.3">
      <c r="A100" s="165"/>
      <c r="B100" s="255">
        <v>84</v>
      </c>
      <c r="C100" s="258">
        <v>471</v>
      </c>
      <c r="D100" s="166">
        <v>153</v>
      </c>
      <c r="E100" s="166">
        <v>0</v>
      </c>
      <c r="F100" s="167">
        <v>0</v>
      </c>
      <c r="G100" s="258">
        <v>170</v>
      </c>
      <c r="H100" s="166">
        <v>37</v>
      </c>
      <c r="I100" s="166">
        <v>0</v>
      </c>
      <c r="J100" s="167">
        <v>0</v>
      </c>
      <c r="K100" s="64"/>
      <c r="L100" s="64"/>
      <c r="M100" s="64"/>
    </row>
    <row r="101" spans="1:13" ht="15" customHeight="1" x14ac:dyDescent="0.3">
      <c r="A101" s="168"/>
      <c r="B101" s="256">
        <v>85</v>
      </c>
      <c r="C101" s="259">
        <v>410</v>
      </c>
      <c r="D101" s="169">
        <v>144</v>
      </c>
      <c r="E101" s="169">
        <v>0</v>
      </c>
      <c r="F101" s="170">
        <v>0</v>
      </c>
      <c r="G101" s="259">
        <v>142</v>
      </c>
      <c r="H101" s="169">
        <v>27</v>
      </c>
      <c r="I101" s="169">
        <v>0</v>
      </c>
      <c r="J101" s="170">
        <v>0</v>
      </c>
      <c r="K101" s="64"/>
      <c r="L101" s="64"/>
      <c r="M101" s="64"/>
    </row>
    <row r="102" spans="1:13" ht="15" customHeight="1" x14ac:dyDescent="0.3">
      <c r="A102" s="165"/>
      <c r="B102" s="255">
        <v>86</v>
      </c>
      <c r="C102" s="258">
        <v>394</v>
      </c>
      <c r="D102" s="166">
        <v>131</v>
      </c>
      <c r="E102" s="166">
        <v>0</v>
      </c>
      <c r="F102" s="167">
        <v>0</v>
      </c>
      <c r="G102" s="258">
        <v>132</v>
      </c>
      <c r="H102" s="166">
        <v>29</v>
      </c>
      <c r="I102" s="166">
        <v>0</v>
      </c>
      <c r="J102" s="167">
        <v>0</v>
      </c>
      <c r="K102" s="64"/>
      <c r="L102" s="64"/>
      <c r="M102" s="64"/>
    </row>
    <row r="103" spans="1:13" ht="15" customHeight="1" x14ac:dyDescent="0.3">
      <c r="A103" s="168"/>
      <c r="B103" s="256">
        <v>87</v>
      </c>
      <c r="C103" s="259">
        <v>349</v>
      </c>
      <c r="D103" s="169">
        <v>102</v>
      </c>
      <c r="E103" s="169">
        <v>0</v>
      </c>
      <c r="F103" s="170">
        <v>0</v>
      </c>
      <c r="G103" s="259">
        <v>106</v>
      </c>
      <c r="H103" s="169">
        <v>16</v>
      </c>
      <c r="I103" s="169">
        <v>0</v>
      </c>
      <c r="J103" s="170">
        <v>0</v>
      </c>
      <c r="K103" s="64"/>
      <c r="L103" s="64"/>
      <c r="M103" s="64"/>
    </row>
    <row r="104" spans="1:13" ht="15" customHeight="1" x14ac:dyDescent="0.3">
      <c r="A104" s="165"/>
      <c r="B104" s="255">
        <v>88</v>
      </c>
      <c r="C104" s="258">
        <v>265</v>
      </c>
      <c r="D104" s="166">
        <v>92</v>
      </c>
      <c r="E104" s="166">
        <v>0</v>
      </c>
      <c r="F104" s="167">
        <v>0</v>
      </c>
      <c r="G104" s="258">
        <v>88</v>
      </c>
      <c r="H104" s="166">
        <v>20</v>
      </c>
      <c r="I104" s="166">
        <v>0</v>
      </c>
      <c r="J104" s="167">
        <v>0</v>
      </c>
      <c r="K104" s="64"/>
      <c r="L104" s="64"/>
      <c r="M104" s="64"/>
    </row>
    <row r="105" spans="1:13" ht="15" customHeight="1" x14ac:dyDescent="0.3">
      <c r="A105" s="168"/>
      <c r="B105" s="256">
        <v>89</v>
      </c>
      <c r="C105" s="259">
        <v>286</v>
      </c>
      <c r="D105" s="169">
        <v>71</v>
      </c>
      <c r="E105" s="169">
        <v>0</v>
      </c>
      <c r="F105" s="170">
        <v>0</v>
      </c>
      <c r="G105" s="259">
        <v>90</v>
      </c>
      <c r="H105" s="169">
        <v>10</v>
      </c>
      <c r="I105" s="169">
        <v>0</v>
      </c>
      <c r="J105" s="170">
        <v>0</v>
      </c>
      <c r="K105" s="64"/>
      <c r="L105" s="64"/>
      <c r="M105" s="64"/>
    </row>
    <row r="106" spans="1:13" ht="15" customHeight="1" x14ac:dyDescent="0.3">
      <c r="A106" s="165"/>
      <c r="B106" s="255">
        <v>90</v>
      </c>
      <c r="C106" s="258">
        <v>225</v>
      </c>
      <c r="D106" s="166">
        <v>100</v>
      </c>
      <c r="E106" s="166">
        <v>0</v>
      </c>
      <c r="F106" s="167">
        <v>0</v>
      </c>
      <c r="G106" s="258">
        <v>77</v>
      </c>
      <c r="H106" s="166">
        <v>20</v>
      </c>
      <c r="I106" s="166">
        <v>0</v>
      </c>
      <c r="J106" s="167">
        <v>0</v>
      </c>
      <c r="K106" s="64"/>
      <c r="L106" s="64"/>
      <c r="M106" s="64"/>
    </row>
    <row r="107" spans="1:13" ht="15" customHeight="1" x14ac:dyDescent="0.3">
      <c r="A107" s="168"/>
      <c r="B107" s="256">
        <v>91</v>
      </c>
      <c r="C107" s="259">
        <v>185</v>
      </c>
      <c r="D107" s="169">
        <v>56</v>
      </c>
      <c r="E107" s="169">
        <v>0</v>
      </c>
      <c r="F107" s="170">
        <v>0</v>
      </c>
      <c r="G107" s="259">
        <v>62</v>
      </c>
      <c r="H107" s="169">
        <v>11</v>
      </c>
      <c r="I107" s="169">
        <v>0</v>
      </c>
      <c r="J107" s="170">
        <v>0</v>
      </c>
      <c r="K107" s="64"/>
      <c r="L107" s="64"/>
      <c r="M107" s="64"/>
    </row>
    <row r="108" spans="1:13" ht="15" customHeight="1" x14ac:dyDescent="0.3">
      <c r="A108" s="165"/>
      <c r="B108" s="255">
        <v>92</v>
      </c>
      <c r="C108" s="258">
        <v>124</v>
      </c>
      <c r="D108" s="166">
        <v>36</v>
      </c>
      <c r="E108" s="166">
        <v>0</v>
      </c>
      <c r="F108" s="167">
        <v>0</v>
      </c>
      <c r="G108" s="258">
        <v>45</v>
      </c>
      <c r="H108" s="166">
        <v>11</v>
      </c>
      <c r="I108" s="166">
        <v>0</v>
      </c>
      <c r="J108" s="167">
        <v>0</v>
      </c>
      <c r="K108" s="64"/>
      <c r="L108" s="64"/>
      <c r="M108" s="64"/>
    </row>
    <row r="109" spans="1:13" ht="15" customHeight="1" x14ac:dyDescent="0.3">
      <c r="A109" s="168"/>
      <c r="B109" s="256">
        <v>93</v>
      </c>
      <c r="C109" s="259">
        <v>145</v>
      </c>
      <c r="D109" s="169">
        <v>31</v>
      </c>
      <c r="E109" s="169">
        <v>0</v>
      </c>
      <c r="F109" s="170">
        <v>0</v>
      </c>
      <c r="G109" s="259">
        <v>50</v>
      </c>
      <c r="H109" s="169">
        <v>6</v>
      </c>
      <c r="I109" s="169">
        <v>0</v>
      </c>
      <c r="J109" s="170">
        <v>0</v>
      </c>
      <c r="K109" s="64"/>
      <c r="L109" s="64"/>
      <c r="M109" s="64"/>
    </row>
    <row r="110" spans="1:13" ht="15" customHeight="1" x14ac:dyDescent="0.3">
      <c r="A110" s="165"/>
      <c r="B110" s="255">
        <v>94</v>
      </c>
      <c r="C110" s="258">
        <v>121</v>
      </c>
      <c r="D110" s="166">
        <v>19</v>
      </c>
      <c r="E110" s="166">
        <v>0</v>
      </c>
      <c r="F110" s="167">
        <v>0</v>
      </c>
      <c r="G110" s="258">
        <v>37</v>
      </c>
      <c r="H110" s="166">
        <v>5</v>
      </c>
      <c r="I110" s="166">
        <v>0</v>
      </c>
      <c r="J110" s="167">
        <v>0</v>
      </c>
      <c r="K110" s="64"/>
      <c r="L110" s="64"/>
      <c r="M110" s="64"/>
    </row>
    <row r="111" spans="1:13" ht="15" customHeight="1" x14ac:dyDescent="0.3">
      <c r="A111" s="168"/>
      <c r="B111" s="256">
        <v>95</v>
      </c>
      <c r="C111" s="259">
        <v>92</v>
      </c>
      <c r="D111" s="169">
        <v>24</v>
      </c>
      <c r="E111" s="169">
        <v>0</v>
      </c>
      <c r="F111" s="170">
        <v>0</v>
      </c>
      <c r="G111" s="259">
        <v>22</v>
      </c>
      <c r="H111" s="169">
        <v>7</v>
      </c>
      <c r="I111" s="169">
        <v>0</v>
      </c>
      <c r="J111" s="170">
        <v>0</v>
      </c>
      <c r="K111" s="64"/>
      <c r="L111" s="64"/>
      <c r="M111" s="64"/>
    </row>
    <row r="112" spans="1:13" ht="15" customHeight="1" x14ac:dyDescent="0.3">
      <c r="A112" s="165"/>
      <c r="B112" s="255">
        <v>96</v>
      </c>
      <c r="C112" s="258">
        <v>47</v>
      </c>
      <c r="D112" s="166">
        <v>12</v>
      </c>
      <c r="E112" s="166">
        <v>0</v>
      </c>
      <c r="F112" s="167">
        <v>0</v>
      </c>
      <c r="G112" s="258">
        <v>21</v>
      </c>
      <c r="H112" s="166">
        <v>4</v>
      </c>
      <c r="I112" s="166">
        <v>0</v>
      </c>
      <c r="J112" s="167">
        <v>0</v>
      </c>
      <c r="K112" s="64"/>
      <c r="L112" s="64"/>
      <c r="M112" s="64"/>
    </row>
    <row r="113" spans="1:13" ht="15" customHeight="1" x14ac:dyDescent="0.3">
      <c r="A113" s="168"/>
      <c r="B113" s="256">
        <v>97</v>
      </c>
      <c r="C113" s="259">
        <v>39</v>
      </c>
      <c r="D113" s="169">
        <v>15</v>
      </c>
      <c r="E113" s="169">
        <v>0</v>
      </c>
      <c r="F113" s="170">
        <v>0</v>
      </c>
      <c r="G113" s="259">
        <v>18</v>
      </c>
      <c r="H113" s="169">
        <v>4</v>
      </c>
      <c r="I113" s="169">
        <v>0</v>
      </c>
      <c r="J113" s="170">
        <v>0</v>
      </c>
      <c r="K113" s="64"/>
      <c r="L113" s="64"/>
      <c r="M113" s="64"/>
    </row>
    <row r="114" spans="1:13" ht="15" customHeight="1" x14ac:dyDescent="0.3">
      <c r="A114" s="165"/>
      <c r="B114" s="255">
        <v>98</v>
      </c>
      <c r="C114" s="258">
        <v>16</v>
      </c>
      <c r="D114" s="166">
        <v>15</v>
      </c>
      <c r="E114" s="166">
        <v>0</v>
      </c>
      <c r="F114" s="167">
        <v>0</v>
      </c>
      <c r="G114" s="258">
        <v>10</v>
      </c>
      <c r="H114" s="166">
        <v>5</v>
      </c>
      <c r="I114" s="166">
        <v>0</v>
      </c>
      <c r="J114" s="167">
        <v>0</v>
      </c>
      <c r="K114" s="64"/>
      <c r="L114" s="64"/>
      <c r="M114" s="64"/>
    </row>
    <row r="115" spans="1:13" ht="15" customHeight="1" x14ac:dyDescent="0.3">
      <c r="A115" s="168"/>
      <c r="B115" s="256">
        <v>99</v>
      </c>
      <c r="C115" s="259">
        <v>15</v>
      </c>
      <c r="D115" s="169">
        <v>5</v>
      </c>
      <c r="E115" s="169">
        <v>0</v>
      </c>
      <c r="F115" s="170">
        <v>0</v>
      </c>
      <c r="G115" s="259">
        <v>4</v>
      </c>
      <c r="H115" s="169">
        <v>1</v>
      </c>
      <c r="I115" s="169">
        <v>0</v>
      </c>
      <c r="J115" s="170">
        <v>0</v>
      </c>
      <c r="K115" s="64"/>
      <c r="L115" s="64"/>
      <c r="M115" s="64"/>
    </row>
    <row r="116" spans="1:13" ht="15" customHeight="1" x14ac:dyDescent="0.3">
      <c r="A116" s="165"/>
      <c r="B116" s="255" t="s">
        <v>74</v>
      </c>
      <c r="C116" s="258">
        <v>6</v>
      </c>
      <c r="D116" s="166">
        <v>2</v>
      </c>
      <c r="E116" s="166">
        <v>0</v>
      </c>
      <c r="F116" s="167">
        <v>0</v>
      </c>
      <c r="G116" s="258">
        <v>2</v>
      </c>
      <c r="H116" s="166">
        <v>0</v>
      </c>
      <c r="I116" s="166">
        <v>0</v>
      </c>
      <c r="J116" s="167">
        <v>0</v>
      </c>
      <c r="K116" s="64"/>
      <c r="L116" s="64"/>
      <c r="M116" s="64"/>
    </row>
    <row r="117" spans="1:13" ht="15" customHeight="1" thickBot="1" x14ac:dyDescent="0.35">
      <c r="A117" s="171"/>
      <c r="B117" s="497" t="s">
        <v>75</v>
      </c>
      <c r="C117" s="498">
        <f>SUM(C31:C116)</f>
        <v>1236439</v>
      </c>
      <c r="D117" s="499">
        <f t="shared" ref="D117:F117" si="0">SUM(D31:D116)</f>
        <v>978509</v>
      </c>
      <c r="E117" s="499">
        <f t="shared" si="0"/>
        <v>507</v>
      </c>
      <c r="F117" s="500">
        <f t="shared" si="0"/>
        <v>104</v>
      </c>
      <c r="G117" s="498">
        <f>SUM(G31:G116)</f>
        <v>1222878</v>
      </c>
      <c r="H117" s="499">
        <f t="shared" ref="H117" si="1">SUM(H31:H116)</f>
        <v>1506775</v>
      </c>
      <c r="I117" s="499">
        <f t="shared" ref="I117" si="2">SUM(I31:I116)</f>
        <v>225</v>
      </c>
      <c r="J117" s="500">
        <f t="shared" ref="J117" si="3">SUM(J31:J116)</f>
        <v>88</v>
      </c>
      <c r="K117" s="64"/>
      <c r="L117" s="64"/>
      <c r="M117" s="64"/>
    </row>
    <row r="118" spans="1:13" ht="6.75" customHeight="1" x14ac:dyDescent="0.3">
      <c r="K118" s="64"/>
      <c r="L118" s="64"/>
      <c r="M118" s="64"/>
    </row>
    <row r="119" spans="1:13" x14ac:dyDescent="0.3">
      <c r="B119" s="24" t="s">
        <v>315</v>
      </c>
      <c r="K119" s="64"/>
      <c r="L119" s="64"/>
      <c r="M119" s="64"/>
    </row>
  </sheetData>
  <mergeCells count="14">
    <mergeCell ref="L11:M11"/>
    <mergeCell ref="N11:O11"/>
    <mergeCell ref="C12:D12"/>
    <mergeCell ref="E12:F12"/>
    <mergeCell ref="G12:H12"/>
    <mergeCell ref="I12:J12"/>
    <mergeCell ref="A11:B13"/>
    <mergeCell ref="C11:F11"/>
    <mergeCell ref="G11:J11"/>
    <mergeCell ref="A2:J2"/>
    <mergeCell ref="A3:J3"/>
    <mergeCell ref="A5:J5"/>
    <mergeCell ref="A7:J7"/>
    <mergeCell ref="A8:J8"/>
  </mergeCells>
  <printOptions horizontalCentered="1"/>
  <pageMargins left="0.31496062992125984" right="0.19685039370078741" top="0.39370078740157483" bottom="0.23622047244094491" header="0" footer="0.23622047244094491"/>
  <pageSetup scale="85" firstPageNumber="45" orientation="portrait" useFirstPageNumber="1" r:id="rId1"/>
  <headerFooter>
    <oddFooter>&amp;R&amp;P</oddFooter>
  </headerFooter>
  <rowBreaks count="1" manualBreakCount="1">
    <brk id="73" max="9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syncVertical="1" syncRef="A1" transitionEvaluation="1" codeName="Hoja38"/>
  <dimension ref="A2:Z125"/>
  <sheetViews>
    <sheetView showGridLines="0" view="pageBreakPreview" zoomScale="80" zoomScaleNormal="75" zoomScaleSheetLayoutView="80" workbookViewId="0"/>
  </sheetViews>
  <sheetFormatPr baseColWidth="10" defaultColWidth="9.7265625" defaultRowHeight="13" x14ac:dyDescent="0.3"/>
  <cols>
    <col min="1" max="1" width="1.7265625" customWidth="1"/>
    <col min="2" max="2" width="17" style="77" customWidth="1"/>
    <col min="3" max="10" width="12.54296875" customWidth="1"/>
    <col min="11" max="11" width="14.453125" customWidth="1"/>
    <col min="12" max="15" width="16" customWidth="1"/>
    <col min="16" max="21" width="14.453125" customWidth="1"/>
    <col min="22" max="23" width="9.54296875" customWidth="1"/>
  </cols>
  <sheetData>
    <row r="2" spans="1:26" s="25" customFormat="1" ht="14.5" x14ac:dyDescent="0.25">
      <c r="A2" s="776" t="s">
        <v>64</v>
      </c>
      <c r="B2" s="776"/>
      <c r="C2" s="776"/>
      <c r="D2" s="776"/>
      <c r="E2" s="776"/>
      <c r="F2" s="776"/>
      <c r="G2" s="776"/>
      <c r="H2" s="776"/>
      <c r="I2" s="776"/>
      <c r="J2" s="776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s="25" customFormat="1" ht="14.5" x14ac:dyDescent="0.25">
      <c r="A3" s="776" t="s">
        <v>65</v>
      </c>
      <c r="B3" s="776"/>
      <c r="C3" s="776"/>
      <c r="D3" s="776"/>
      <c r="E3" s="776"/>
      <c r="F3" s="776"/>
      <c r="G3" s="776"/>
      <c r="H3" s="776"/>
      <c r="I3" s="776"/>
      <c r="J3" s="776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s="25" customFormat="1" ht="12.5" x14ac:dyDescent="0.25"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s="25" customFormat="1" x14ac:dyDescent="0.25">
      <c r="A5" s="725" t="str">
        <f>'1 Total'!A4:N4</f>
        <v>DICIEMBRE DE 2020</v>
      </c>
      <c r="B5" s="725"/>
      <c r="C5" s="725"/>
      <c r="D5" s="725"/>
      <c r="E5" s="725"/>
      <c r="F5" s="725"/>
      <c r="G5" s="725"/>
      <c r="H5" s="725"/>
      <c r="I5" s="725"/>
      <c r="J5" s="72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</row>
    <row r="6" spans="1:26" s="25" customFormat="1" ht="12.5" x14ac:dyDescent="0.25"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</row>
    <row r="7" spans="1:26" s="25" customFormat="1" ht="3.75" customHeight="1" x14ac:dyDescent="0.25">
      <c r="A7" s="777"/>
      <c r="B7" s="777"/>
      <c r="C7" s="777"/>
      <c r="D7" s="777"/>
      <c r="E7" s="777"/>
      <c r="F7" s="777"/>
      <c r="G7" s="777"/>
      <c r="H7" s="777"/>
      <c r="I7" s="777"/>
      <c r="J7" s="777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s="25" customFormat="1" ht="14" x14ac:dyDescent="0.25">
      <c r="A8" s="778" t="s">
        <v>58</v>
      </c>
      <c r="B8" s="778"/>
      <c r="C8" s="778"/>
      <c r="D8" s="778"/>
      <c r="E8" s="778"/>
      <c r="F8" s="778"/>
      <c r="G8" s="778"/>
      <c r="H8" s="778"/>
      <c r="I8" s="778"/>
      <c r="J8" s="77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s="25" customFormat="1" ht="3.75" customHeight="1" x14ac:dyDescent="0.25">
      <c r="A9" s="57"/>
      <c r="B9" s="57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s="286" customFormat="1" ht="8.25" customHeight="1" thickBot="1" x14ac:dyDescent="0.3">
      <c r="A10" s="284"/>
      <c r="B10" s="284"/>
      <c r="C10" s="284">
        <v>2</v>
      </c>
      <c r="D10" s="284">
        <v>3</v>
      </c>
      <c r="E10" s="284">
        <v>4</v>
      </c>
      <c r="F10" s="284">
        <v>5</v>
      </c>
      <c r="G10" s="284">
        <v>2</v>
      </c>
      <c r="H10" s="284">
        <v>3</v>
      </c>
      <c r="I10" s="284">
        <v>4</v>
      </c>
      <c r="J10" s="284">
        <v>5</v>
      </c>
      <c r="K10" s="285"/>
      <c r="L10" s="285"/>
      <c r="M10" s="285"/>
      <c r="N10" s="285"/>
      <c r="O10" s="285"/>
      <c r="P10" s="285"/>
      <c r="Q10" s="285"/>
      <c r="R10" s="285"/>
      <c r="S10" s="285"/>
      <c r="T10" s="285"/>
      <c r="U10" s="285"/>
      <c r="V10" s="285"/>
      <c r="W10" s="285"/>
      <c r="X10" s="285"/>
      <c r="Y10" s="285"/>
      <c r="Z10" s="285"/>
    </row>
    <row r="11" spans="1:26" ht="17.25" customHeight="1" x14ac:dyDescent="0.3">
      <c r="A11" s="787" t="s">
        <v>66</v>
      </c>
      <c r="B11" s="788"/>
      <c r="C11" s="797" t="s">
        <v>67</v>
      </c>
      <c r="D11" s="798"/>
      <c r="E11" s="798"/>
      <c r="F11" s="799"/>
      <c r="G11" s="800" t="s">
        <v>68</v>
      </c>
      <c r="H11" s="801"/>
      <c r="I11" s="801"/>
      <c r="J11" s="788"/>
      <c r="K11" s="58"/>
      <c r="L11" s="779"/>
      <c r="M11" s="779"/>
      <c r="N11" s="779"/>
      <c r="O11" s="779"/>
    </row>
    <row r="12" spans="1:26" ht="20.25" customHeight="1" x14ac:dyDescent="0.3">
      <c r="A12" s="789"/>
      <c r="B12" s="790"/>
      <c r="C12" s="793" t="s">
        <v>69</v>
      </c>
      <c r="D12" s="794"/>
      <c r="E12" s="795" t="s">
        <v>70</v>
      </c>
      <c r="F12" s="796"/>
      <c r="G12" s="793" t="s">
        <v>69</v>
      </c>
      <c r="H12" s="794"/>
      <c r="I12" s="795" t="s">
        <v>70</v>
      </c>
      <c r="J12" s="796"/>
      <c r="K12" s="58"/>
      <c r="L12" s="58"/>
      <c r="M12" s="58"/>
      <c r="N12" s="58"/>
      <c r="O12" s="58"/>
    </row>
    <row r="13" spans="1:26" s="65" customFormat="1" ht="13.5" thickBot="1" x14ac:dyDescent="0.35">
      <c r="A13" s="791"/>
      <c r="B13" s="792"/>
      <c r="C13" s="505" t="s">
        <v>71</v>
      </c>
      <c r="D13" s="506" t="s">
        <v>72</v>
      </c>
      <c r="E13" s="507" t="s">
        <v>71</v>
      </c>
      <c r="F13" s="508" t="s">
        <v>72</v>
      </c>
      <c r="G13" s="505" t="s">
        <v>71</v>
      </c>
      <c r="H13" s="506" t="s">
        <v>72</v>
      </c>
      <c r="I13" s="506" t="s">
        <v>71</v>
      </c>
      <c r="J13" s="509" t="s">
        <v>72</v>
      </c>
      <c r="K13" s="64"/>
      <c r="L13" s="64"/>
      <c r="M13" s="64"/>
      <c r="N13" s="64"/>
      <c r="O13" s="64"/>
    </row>
    <row r="14" spans="1:26" ht="18" hidden="1" customHeight="1" x14ac:dyDescent="0.3">
      <c r="A14" s="66" t="s">
        <v>53</v>
      </c>
      <c r="B14" s="67" t="s">
        <v>73</v>
      </c>
      <c r="C14">
        <v>3</v>
      </c>
      <c r="D14">
        <v>0</v>
      </c>
      <c r="E14">
        <v>1</v>
      </c>
      <c r="F14">
        <v>0</v>
      </c>
      <c r="G14" s="68">
        <v>0</v>
      </c>
      <c r="H14" s="69">
        <v>0</v>
      </c>
      <c r="I14" s="69">
        <v>0</v>
      </c>
      <c r="J14" s="72">
        <v>0</v>
      </c>
      <c r="K14" s="73"/>
      <c r="L14" s="74"/>
      <c r="M14" s="74"/>
      <c r="N14" s="74"/>
      <c r="O14" s="74"/>
    </row>
    <row r="15" spans="1:26" ht="18" hidden="1" customHeight="1" x14ac:dyDescent="0.3">
      <c r="A15" s="75"/>
      <c r="B15" s="67">
        <v>1</v>
      </c>
      <c r="C15">
        <v>0</v>
      </c>
      <c r="D15">
        <v>0</v>
      </c>
      <c r="E15">
        <v>0</v>
      </c>
      <c r="F15">
        <v>0</v>
      </c>
      <c r="G15" s="68">
        <v>0</v>
      </c>
      <c r="H15" s="69">
        <v>0</v>
      </c>
      <c r="I15" s="69">
        <v>0</v>
      </c>
      <c r="J15" s="72">
        <v>0</v>
      </c>
      <c r="K15" s="73"/>
      <c r="L15" s="74"/>
      <c r="M15" s="74"/>
      <c r="N15" s="74"/>
      <c r="O15" s="74"/>
    </row>
    <row r="16" spans="1:26" ht="18" hidden="1" customHeight="1" x14ac:dyDescent="0.3">
      <c r="A16" s="75"/>
      <c r="B16" s="67">
        <v>2</v>
      </c>
      <c r="C16">
        <v>1</v>
      </c>
      <c r="D16">
        <v>1</v>
      </c>
      <c r="E16">
        <v>0</v>
      </c>
      <c r="F16">
        <v>0</v>
      </c>
      <c r="G16" s="68">
        <v>0</v>
      </c>
      <c r="H16" s="69">
        <v>0</v>
      </c>
      <c r="I16" s="69">
        <v>0</v>
      </c>
      <c r="J16" s="72">
        <v>0</v>
      </c>
      <c r="K16" s="73"/>
      <c r="L16" s="74"/>
      <c r="M16" s="74"/>
      <c r="N16" s="74"/>
      <c r="O16" s="74"/>
    </row>
    <row r="17" spans="1:15" ht="18" hidden="1" customHeight="1" x14ac:dyDescent="0.3">
      <c r="A17" s="75"/>
      <c r="B17" s="67">
        <v>3</v>
      </c>
      <c r="C17">
        <v>1</v>
      </c>
      <c r="D17">
        <v>0</v>
      </c>
      <c r="E17">
        <v>0</v>
      </c>
      <c r="F17">
        <v>0</v>
      </c>
      <c r="G17" s="68">
        <v>0</v>
      </c>
      <c r="H17" s="69">
        <v>0</v>
      </c>
      <c r="I17" s="69">
        <v>0</v>
      </c>
      <c r="J17" s="72">
        <v>0</v>
      </c>
      <c r="K17" s="73"/>
      <c r="L17" s="74"/>
      <c r="M17" s="74"/>
      <c r="N17" s="74"/>
      <c r="O17" s="74"/>
    </row>
    <row r="18" spans="1:15" ht="18" hidden="1" customHeight="1" x14ac:dyDescent="0.3">
      <c r="A18" s="75"/>
      <c r="B18" s="67">
        <v>4</v>
      </c>
      <c r="C18">
        <v>2</v>
      </c>
      <c r="D18">
        <v>0</v>
      </c>
      <c r="E18">
        <v>0</v>
      </c>
      <c r="F18">
        <v>0</v>
      </c>
      <c r="G18" s="68">
        <v>0</v>
      </c>
      <c r="H18" s="69">
        <v>0</v>
      </c>
      <c r="I18" s="69">
        <v>0</v>
      </c>
      <c r="J18" s="72">
        <v>0</v>
      </c>
      <c r="K18" s="73"/>
      <c r="L18" s="74"/>
      <c r="M18" s="74"/>
      <c r="N18" s="74"/>
      <c r="O18" s="74"/>
    </row>
    <row r="19" spans="1:15" ht="18" hidden="1" customHeight="1" x14ac:dyDescent="0.3">
      <c r="A19" s="75"/>
      <c r="B19" s="67">
        <v>5</v>
      </c>
      <c r="C19">
        <v>1</v>
      </c>
      <c r="D19">
        <v>1</v>
      </c>
      <c r="E19">
        <v>0</v>
      </c>
      <c r="F19">
        <v>0</v>
      </c>
      <c r="G19" s="68">
        <v>0</v>
      </c>
      <c r="H19" s="69">
        <v>0</v>
      </c>
      <c r="I19" s="69">
        <v>0</v>
      </c>
      <c r="J19" s="72">
        <v>0</v>
      </c>
      <c r="K19" s="73"/>
      <c r="L19" s="74"/>
      <c r="M19" s="74"/>
      <c r="N19" s="74"/>
      <c r="O19" s="74"/>
    </row>
    <row r="20" spans="1:15" ht="18" hidden="1" customHeight="1" x14ac:dyDescent="0.3">
      <c r="A20" s="75"/>
      <c r="B20" s="67">
        <v>6</v>
      </c>
      <c r="C20">
        <v>2</v>
      </c>
      <c r="D20">
        <v>1</v>
      </c>
      <c r="E20">
        <v>0</v>
      </c>
      <c r="F20">
        <v>0</v>
      </c>
      <c r="G20" s="68">
        <v>0</v>
      </c>
      <c r="H20" s="69">
        <v>0</v>
      </c>
      <c r="I20" s="69">
        <v>0</v>
      </c>
      <c r="J20" s="72">
        <v>0</v>
      </c>
      <c r="K20" s="73"/>
      <c r="L20" s="74"/>
      <c r="M20" s="74"/>
      <c r="N20" s="74"/>
      <c r="O20" s="74"/>
    </row>
    <row r="21" spans="1:15" ht="18" hidden="1" customHeight="1" x14ac:dyDescent="0.3">
      <c r="A21" s="75"/>
      <c r="B21" s="67">
        <v>7</v>
      </c>
      <c r="C21">
        <v>1</v>
      </c>
      <c r="D21">
        <v>1</v>
      </c>
      <c r="E21">
        <v>0</v>
      </c>
      <c r="F21">
        <v>0</v>
      </c>
      <c r="G21" s="68">
        <v>0</v>
      </c>
      <c r="H21" s="69">
        <v>0</v>
      </c>
      <c r="I21" s="69">
        <v>0</v>
      </c>
      <c r="J21" s="72">
        <v>0</v>
      </c>
      <c r="K21" s="73"/>
      <c r="L21" s="74"/>
      <c r="M21" s="74"/>
      <c r="N21" s="74"/>
      <c r="O21" s="74"/>
    </row>
    <row r="22" spans="1:15" ht="18" hidden="1" customHeight="1" x14ac:dyDescent="0.3">
      <c r="A22" s="75"/>
      <c r="B22" s="67">
        <v>8</v>
      </c>
      <c r="C22">
        <v>1</v>
      </c>
      <c r="D22">
        <v>0</v>
      </c>
      <c r="E22">
        <v>0</v>
      </c>
      <c r="F22">
        <v>0</v>
      </c>
      <c r="G22" s="68">
        <v>0</v>
      </c>
      <c r="H22" s="69">
        <v>0</v>
      </c>
      <c r="I22" s="69">
        <v>0</v>
      </c>
      <c r="J22" s="72">
        <v>0</v>
      </c>
      <c r="K22" s="73"/>
      <c r="L22" s="74"/>
      <c r="M22" s="74"/>
      <c r="N22" s="74"/>
      <c r="O22" s="74"/>
    </row>
    <row r="23" spans="1:15" ht="18" hidden="1" customHeight="1" x14ac:dyDescent="0.3">
      <c r="A23" s="75"/>
      <c r="B23" s="67">
        <v>9</v>
      </c>
      <c r="C23">
        <v>1</v>
      </c>
      <c r="D23">
        <v>2</v>
      </c>
      <c r="E23">
        <v>0</v>
      </c>
      <c r="F23">
        <v>0</v>
      </c>
      <c r="G23" s="68">
        <v>0</v>
      </c>
      <c r="H23" s="69">
        <v>0</v>
      </c>
      <c r="I23" s="69">
        <v>0</v>
      </c>
      <c r="J23" s="72">
        <v>0</v>
      </c>
      <c r="K23" s="73"/>
      <c r="L23" s="74"/>
      <c r="M23" s="74"/>
      <c r="N23" s="74"/>
      <c r="O23" s="74"/>
    </row>
    <row r="24" spans="1:15" ht="18" hidden="1" customHeight="1" x14ac:dyDescent="0.3">
      <c r="A24" s="75"/>
      <c r="B24" s="67">
        <v>10</v>
      </c>
      <c r="C24">
        <v>0</v>
      </c>
      <c r="D24">
        <v>0</v>
      </c>
      <c r="E24">
        <v>0</v>
      </c>
      <c r="F24">
        <v>0</v>
      </c>
      <c r="G24" s="68">
        <v>0</v>
      </c>
      <c r="H24" s="69">
        <v>0</v>
      </c>
      <c r="I24" s="69">
        <v>0</v>
      </c>
      <c r="J24" s="72">
        <v>0</v>
      </c>
      <c r="K24" s="73"/>
      <c r="L24" s="74"/>
      <c r="M24" s="74"/>
      <c r="N24" s="74"/>
      <c r="O24" s="74"/>
    </row>
    <row r="25" spans="1:15" ht="18" hidden="1" customHeight="1" x14ac:dyDescent="0.3">
      <c r="A25" s="75"/>
      <c r="B25" s="67">
        <v>11</v>
      </c>
      <c r="C25">
        <v>1</v>
      </c>
      <c r="D25">
        <v>2</v>
      </c>
      <c r="E25">
        <v>0</v>
      </c>
      <c r="F25">
        <v>0</v>
      </c>
      <c r="G25" s="68">
        <v>0</v>
      </c>
      <c r="H25" s="69">
        <v>0</v>
      </c>
      <c r="I25" s="69">
        <v>0</v>
      </c>
      <c r="J25" s="72">
        <v>0</v>
      </c>
      <c r="K25" s="73"/>
      <c r="L25" s="74"/>
      <c r="M25" s="74"/>
      <c r="N25" s="74"/>
      <c r="O25" s="74"/>
    </row>
    <row r="26" spans="1:15" ht="18" hidden="1" customHeight="1" x14ac:dyDescent="0.3">
      <c r="A26" s="75"/>
      <c r="B26" s="67">
        <v>12</v>
      </c>
      <c r="C26">
        <v>1</v>
      </c>
      <c r="D26">
        <v>2</v>
      </c>
      <c r="E26">
        <v>0</v>
      </c>
      <c r="F26">
        <v>0</v>
      </c>
      <c r="G26" s="68">
        <v>0</v>
      </c>
      <c r="H26" s="69">
        <v>0</v>
      </c>
      <c r="I26" s="69">
        <v>0</v>
      </c>
      <c r="J26" s="72">
        <v>0</v>
      </c>
      <c r="K26" s="73"/>
      <c r="L26" s="74"/>
      <c r="M26" s="74"/>
      <c r="N26" s="74"/>
      <c r="O26" s="74"/>
    </row>
    <row r="27" spans="1:15" ht="18" hidden="1" customHeight="1" x14ac:dyDescent="0.3">
      <c r="A27" s="75"/>
      <c r="B27" s="67">
        <v>13</v>
      </c>
      <c r="C27">
        <v>36</v>
      </c>
      <c r="D27">
        <v>23</v>
      </c>
      <c r="E27">
        <v>0</v>
      </c>
      <c r="F27">
        <v>0</v>
      </c>
      <c r="G27" s="68">
        <v>0</v>
      </c>
      <c r="H27" s="69">
        <v>0</v>
      </c>
      <c r="I27" s="69">
        <v>0</v>
      </c>
      <c r="J27" s="72">
        <v>0</v>
      </c>
      <c r="K27" s="73"/>
      <c r="L27" s="74"/>
      <c r="M27" s="74"/>
      <c r="N27" s="74"/>
      <c r="O27" s="74"/>
    </row>
    <row r="28" spans="1:15" ht="18" hidden="1" customHeight="1" x14ac:dyDescent="0.3">
      <c r="A28" s="75"/>
      <c r="B28" s="67">
        <v>14</v>
      </c>
      <c r="C28">
        <v>10</v>
      </c>
      <c r="D28">
        <v>13</v>
      </c>
      <c r="E28">
        <v>0</v>
      </c>
      <c r="F28">
        <v>0</v>
      </c>
      <c r="G28" s="68">
        <v>0</v>
      </c>
      <c r="H28" s="69">
        <v>3</v>
      </c>
      <c r="I28" s="69">
        <v>0</v>
      </c>
      <c r="J28" s="72">
        <v>0</v>
      </c>
      <c r="K28" s="73"/>
      <c r="L28" s="74"/>
      <c r="M28" s="74"/>
      <c r="N28" s="74"/>
      <c r="O28" s="74"/>
    </row>
    <row r="29" spans="1:15" ht="18" hidden="1" customHeight="1" x14ac:dyDescent="0.3">
      <c r="A29" s="75"/>
      <c r="B29" s="67">
        <v>15</v>
      </c>
      <c r="C29">
        <v>1379</v>
      </c>
      <c r="D29">
        <v>1306</v>
      </c>
      <c r="E29">
        <v>1</v>
      </c>
      <c r="F29">
        <v>0</v>
      </c>
      <c r="G29" s="68">
        <v>9</v>
      </c>
      <c r="H29" s="69">
        <v>9</v>
      </c>
      <c r="I29" s="69">
        <v>0</v>
      </c>
      <c r="J29" s="72">
        <v>0</v>
      </c>
      <c r="K29" s="73"/>
      <c r="L29" s="74"/>
      <c r="M29" s="74"/>
      <c r="N29" s="74"/>
      <c r="O29" s="74"/>
    </row>
    <row r="30" spans="1:15" ht="18" hidden="1" customHeight="1" x14ac:dyDescent="0.3">
      <c r="A30" s="75"/>
      <c r="B30" s="67"/>
      <c r="C30" s="68"/>
      <c r="D30" s="69"/>
      <c r="E30" s="70"/>
      <c r="F30" s="71"/>
      <c r="G30" s="68"/>
      <c r="H30" s="69"/>
      <c r="I30" s="69"/>
      <c r="J30" s="72"/>
      <c r="K30" s="73"/>
      <c r="L30" s="74"/>
      <c r="M30" s="74"/>
      <c r="N30" s="74"/>
      <c r="O30" s="74"/>
    </row>
    <row r="31" spans="1:15" ht="15" customHeight="1" x14ac:dyDescent="0.3">
      <c r="A31" s="172" t="s">
        <v>59</v>
      </c>
      <c r="B31" s="148"/>
      <c r="C31" s="149">
        <v>1668</v>
      </c>
      <c r="D31" s="150">
        <v>1618</v>
      </c>
      <c r="E31" s="149">
        <v>0</v>
      </c>
      <c r="F31" s="150">
        <v>0</v>
      </c>
      <c r="G31" s="149">
        <v>46</v>
      </c>
      <c r="H31" s="150">
        <v>47</v>
      </c>
      <c r="I31" s="149">
        <v>0</v>
      </c>
      <c r="J31" s="151">
        <v>0</v>
      </c>
      <c r="K31" s="73"/>
      <c r="L31" s="74"/>
      <c r="M31" s="74"/>
      <c r="N31" s="74"/>
      <c r="O31" s="74"/>
    </row>
    <row r="32" spans="1:15" ht="15" customHeight="1" x14ac:dyDescent="0.3">
      <c r="A32" s="173"/>
      <c r="B32" s="152">
        <v>16</v>
      </c>
      <c r="C32" s="153">
        <v>860</v>
      </c>
      <c r="D32" s="154">
        <v>780</v>
      </c>
      <c r="E32" s="153">
        <v>0</v>
      </c>
      <c r="F32" s="154">
        <v>0</v>
      </c>
      <c r="G32" s="153">
        <v>549</v>
      </c>
      <c r="H32" s="154">
        <v>544</v>
      </c>
      <c r="I32" s="153">
        <v>0</v>
      </c>
      <c r="J32" s="155">
        <v>0</v>
      </c>
    </row>
    <row r="33" spans="1:10" ht="15" customHeight="1" x14ac:dyDescent="0.3">
      <c r="A33" s="174"/>
      <c r="B33" s="156">
        <v>17</v>
      </c>
      <c r="C33" s="157">
        <v>1411</v>
      </c>
      <c r="D33" s="158">
        <v>1006</v>
      </c>
      <c r="E33" s="157">
        <v>1</v>
      </c>
      <c r="F33" s="158">
        <v>0</v>
      </c>
      <c r="G33" s="157">
        <v>672</v>
      </c>
      <c r="H33" s="158">
        <v>559</v>
      </c>
      <c r="I33" s="157">
        <v>0</v>
      </c>
      <c r="J33" s="159">
        <v>0</v>
      </c>
    </row>
    <row r="34" spans="1:10" ht="15" customHeight="1" x14ac:dyDescent="0.3">
      <c r="A34" s="173"/>
      <c r="B34" s="152">
        <v>18</v>
      </c>
      <c r="C34" s="153">
        <v>11938</v>
      </c>
      <c r="D34" s="154">
        <v>8064</v>
      </c>
      <c r="E34" s="153">
        <v>1</v>
      </c>
      <c r="F34" s="154">
        <v>0</v>
      </c>
      <c r="G34" s="153">
        <v>1015</v>
      </c>
      <c r="H34" s="154">
        <v>929</v>
      </c>
      <c r="I34" s="153">
        <v>0</v>
      </c>
      <c r="J34" s="155">
        <v>0</v>
      </c>
    </row>
    <row r="35" spans="1:10" ht="15" customHeight="1" x14ac:dyDescent="0.3">
      <c r="A35" s="174"/>
      <c r="B35" s="156">
        <v>19</v>
      </c>
      <c r="C35" s="157">
        <v>58598</v>
      </c>
      <c r="D35" s="158">
        <v>40814</v>
      </c>
      <c r="E35" s="157">
        <v>20</v>
      </c>
      <c r="F35" s="158">
        <v>5</v>
      </c>
      <c r="G35" s="157">
        <v>2799</v>
      </c>
      <c r="H35" s="158">
        <v>1824</v>
      </c>
      <c r="I35" s="157">
        <v>3</v>
      </c>
      <c r="J35" s="159">
        <v>0</v>
      </c>
    </row>
    <row r="36" spans="1:10" ht="15" customHeight="1" x14ac:dyDescent="0.3">
      <c r="A36" s="173"/>
      <c r="B36" s="152">
        <v>20</v>
      </c>
      <c r="C36" s="153">
        <v>88282</v>
      </c>
      <c r="D36" s="154">
        <v>64614</v>
      </c>
      <c r="E36" s="153">
        <v>31</v>
      </c>
      <c r="F36" s="154">
        <v>6</v>
      </c>
      <c r="G36" s="153">
        <v>4506</v>
      </c>
      <c r="H36" s="154">
        <v>2571</v>
      </c>
      <c r="I36" s="153">
        <v>0</v>
      </c>
      <c r="J36" s="155">
        <v>0</v>
      </c>
    </row>
    <row r="37" spans="1:10" ht="15" customHeight="1" x14ac:dyDescent="0.3">
      <c r="A37" s="174"/>
      <c r="B37" s="156">
        <v>21</v>
      </c>
      <c r="C37" s="157">
        <v>102748</v>
      </c>
      <c r="D37" s="158">
        <v>73583</v>
      </c>
      <c r="E37" s="157">
        <v>34</v>
      </c>
      <c r="F37" s="158">
        <v>4</v>
      </c>
      <c r="G37" s="157">
        <v>5587</v>
      </c>
      <c r="H37" s="158">
        <v>2941</v>
      </c>
      <c r="I37" s="157">
        <v>0</v>
      </c>
      <c r="J37" s="159">
        <v>0</v>
      </c>
    </row>
    <row r="38" spans="1:10" ht="15" customHeight="1" x14ac:dyDescent="0.3">
      <c r="A38" s="173"/>
      <c r="B38" s="152">
        <v>22</v>
      </c>
      <c r="C38" s="153">
        <v>115841</v>
      </c>
      <c r="D38" s="154">
        <v>81248</v>
      </c>
      <c r="E38" s="153">
        <v>62</v>
      </c>
      <c r="F38" s="154">
        <v>6</v>
      </c>
      <c r="G38" s="153">
        <v>6797</v>
      </c>
      <c r="H38" s="154">
        <v>3630</v>
      </c>
      <c r="I38" s="153">
        <v>1</v>
      </c>
      <c r="J38" s="155">
        <v>0</v>
      </c>
    </row>
    <row r="39" spans="1:10" ht="15" customHeight="1" x14ac:dyDescent="0.3">
      <c r="A39" s="174"/>
      <c r="B39" s="156">
        <v>23</v>
      </c>
      <c r="C39" s="157">
        <v>126603</v>
      </c>
      <c r="D39" s="158">
        <v>89749</v>
      </c>
      <c r="E39" s="157">
        <v>50</v>
      </c>
      <c r="F39" s="158">
        <v>7</v>
      </c>
      <c r="G39" s="157">
        <v>7913</v>
      </c>
      <c r="H39" s="158">
        <v>4588</v>
      </c>
      <c r="I39" s="157">
        <v>7</v>
      </c>
      <c r="J39" s="159">
        <v>1</v>
      </c>
    </row>
    <row r="40" spans="1:10" ht="15" customHeight="1" x14ac:dyDescent="0.3">
      <c r="A40" s="173"/>
      <c r="B40" s="152">
        <v>24</v>
      </c>
      <c r="C40" s="153">
        <v>140298</v>
      </c>
      <c r="D40" s="154">
        <v>99987</v>
      </c>
      <c r="E40" s="153">
        <v>69</v>
      </c>
      <c r="F40" s="154">
        <v>14</v>
      </c>
      <c r="G40" s="153">
        <v>9740</v>
      </c>
      <c r="H40" s="154">
        <v>5740</v>
      </c>
      <c r="I40" s="153">
        <v>1</v>
      </c>
      <c r="J40" s="155">
        <v>1</v>
      </c>
    </row>
    <row r="41" spans="1:10" ht="15" customHeight="1" x14ac:dyDescent="0.3">
      <c r="A41" s="174"/>
      <c r="B41" s="156">
        <v>25</v>
      </c>
      <c r="C41" s="157">
        <v>157473</v>
      </c>
      <c r="D41" s="158">
        <v>110074</v>
      </c>
      <c r="E41" s="157">
        <v>72</v>
      </c>
      <c r="F41" s="158">
        <v>13</v>
      </c>
      <c r="G41" s="157">
        <v>11640</v>
      </c>
      <c r="H41" s="158">
        <v>6753</v>
      </c>
      <c r="I41" s="157">
        <v>6</v>
      </c>
      <c r="J41" s="159">
        <v>0</v>
      </c>
    </row>
    <row r="42" spans="1:10" ht="15" customHeight="1" x14ac:dyDescent="0.3">
      <c r="A42" s="173"/>
      <c r="B42" s="152">
        <v>26</v>
      </c>
      <c r="C42" s="153">
        <v>168566</v>
      </c>
      <c r="D42" s="154">
        <v>115473</v>
      </c>
      <c r="E42" s="153">
        <v>66</v>
      </c>
      <c r="F42" s="154">
        <v>13</v>
      </c>
      <c r="G42" s="153">
        <v>12921</v>
      </c>
      <c r="H42" s="154">
        <v>7345</v>
      </c>
      <c r="I42" s="153">
        <v>2</v>
      </c>
      <c r="J42" s="155">
        <v>3</v>
      </c>
    </row>
    <row r="43" spans="1:10" ht="15" customHeight="1" x14ac:dyDescent="0.3">
      <c r="A43" s="174"/>
      <c r="B43" s="156">
        <v>27</v>
      </c>
      <c r="C43" s="157">
        <v>172724</v>
      </c>
      <c r="D43" s="158">
        <v>117215</v>
      </c>
      <c r="E43" s="157">
        <v>67</v>
      </c>
      <c r="F43" s="158">
        <v>17</v>
      </c>
      <c r="G43" s="157">
        <v>13458</v>
      </c>
      <c r="H43" s="158">
        <v>7463</v>
      </c>
      <c r="I43" s="157">
        <v>5</v>
      </c>
      <c r="J43" s="159">
        <v>1</v>
      </c>
    </row>
    <row r="44" spans="1:10" ht="15" customHeight="1" x14ac:dyDescent="0.3">
      <c r="A44" s="173"/>
      <c r="B44" s="152">
        <v>28</v>
      </c>
      <c r="C44" s="153">
        <v>178558</v>
      </c>
      <c r="D44" s="154">
        <v>119398</v>
      </c>
      <c r="E44" s="153">
        <v>60</v>
      </c>
      <c r="F44" s="154">
        <v>20</v>
      </c>
      <c r="G44" s="153">
        <v>13967</v>
      </c>
      <c r="H44" s="154">
        <v>7696</v>
      </c>
      <c r="I44" s="153">
        <v>4</v>
      </c>
      <c r="J44" s="155">
        <v>1</v>
      </c>
    </row>
    <row r="45" spans="1:10" ht="15" customHeight="1" x14ac:dyDescent="0.3">
      <c r="A45" s="174"/>
      <c r="B45" s="156">
        <v>29</v>
      </c>
      <c r="C45" s="157">
        <v>176918</v>
      </c>
      <c r="D45" s="158">
        <v>118466</v>
      </c>
      <c r="E45" s="157">
        <v>61</v>
      </c>
      <c r="F45" s="158">
        <v>3</v>
      </c>
      <c r="G45" s="157">
        <v>13948</v>
      </c>
      <c r="H45" s="158">
        <v>7774</v>
      </c>
      <c r="I45" s="157">
        <v>1</v>
      </c>
      <c r="J45" s="159">
        <v>0</v>
      </c>
    </row>
    <row r="46" spans="1:10" ht="15" customHeight="1" x14ac:dyDescent="0.3">
      <c r="A46" s="173"/>
      <c r="B46" s="152">
        <v>30</v>
      </c>
      <c r="C46" s="153">
        <v>178601</v>
      </c>
      <c r="D46" s="154">
        <v>119586</v>
      </c>
      <c r="E46" s="153">
        <v>57</v>
      </c>
      <c r="F46" s="154">
        <v>9</v>
      </c>
      <c r="G46" s="153">
        <v>14111</v>
      </c>
      <c r="H46" s="154">
        <v>7896</v>
      </c>
      <c r="I46" s="153">
        <v>5</v>
      </c>
      <c r="J46" s="155">
        <v>0</v>
      </c>
    </row>
    <row r="47" spans="1:10" ht="15" customHeight="1" x14ac:dyDescent="0.3">
      <c r="A47" s="174"/>
      <c r="B47" s="156">
        <v>31</v>
      </c>
      <c r="C47" s="157">
        <v>171281</v>
      </c>
      <c r="D47" s="158">
        <v>117272</v>
      </c>
      <c r="E47" s="157">
        <v>74</v>
      </c>
      <c r="F47" s="158">
        <v>12</v>
      </c>
      <c r="G47" s="157">
        <v>13818</v>
      </c>
      <c r="H47" s="158">
        <v>7570</v>
      </c>
      <c r="I47" s="157">
        <v>7</v>
      </c>
      <c r="J47" s="159">
        <v>2</v>
      </c>
    </row>
    <row r="48" spans="1:10" ht="15" customHeight="1" x14ac:dyDescent="0.3">
      <c r="A48" s="173"/>
      <c r="B48" s="152">
        <v>32</v>
      </c>
      <c r="C48" s="153">
        <v>167717</v>
      </c>
      <c r="D48" s="154">
        <v>115249</v>
      </c>
      <c r="E48" s="153">
        <v>68</v>
      </c>
      <c r="F48" s="154">
        <v>10</v>
      </c>
      <c r="G48" s="153">
        <v>13506</v>
      </c>
      <c r="H48" s="154">
        <v>7414</v>
      </c>
      <c r="I48" s="153">
        <v>2</v>
      </c>
      <c r="J48" s="155">
        <v>0</v>
      </c>
    </row>
    <row r="49" spans="1:12" ht="15" customHeight="1" x14ac:dyDescent="0.3">
      <c r="A49" s="174"/>
      <c r="B49" s="156">
        <v>33</v>
      </c>
      <c r="C49" s="157">
        <v>162672</v>
      </c>
      <c r="D49" s="158">
        <v>113302</v>
      </c>
      <c r="E49" s="157">
        <v>48</v>
      </c>
      <c r="F49" s="158">
        <v>6</v>
      </c>
      <c r="G49" s="157">
        <v>13117</v>
      </c>
      <c r="H49" s="158">
        <v>7268</v>
      </c>
      <c r="I49" s="157">
        <v>3</v>
      </c>
      <c r="J49" s="159">
        <v>0</v>
      </c>
    </row>
    <row r="50" spans="1:12" ht="15" customHeight="1" x14ac:dyDescent="0.3">
      <c r="A50" s="173"/>
      <c r="B50" s="152">
        <v>34</v>
      </c>
      <c r="C50" s="153">
        <v>162089</v>
      </c>
      <c r="D50" s="154">
        <v>114346</v>
      </c>
      <c r="E50" s="153">
        <v>75</v>
      </c>
      <c r="F50" s="154">
        <v>9</v>
      </c>
      <c r="G50" s="153">
        <v>12985</v>
      </c>
      <c r="H50" s="154">
        <v>7239</v>
      </c>
      <c r="I50" s="153">
        <v>1</v>
      </c>
      <c r="J50" s="155">
        <v>1</v>
      </c>
    </row>
    <row r="51" spans="1:12" ht="15" customHeight="1" x14ac:dyDescent="0.3">
      <c r="A51" s="174"/>
      <c r="B51" s="156">
        <v>35</v>
      </c>
      <c r="C51" s="157">
        <v>158294</v>
      </c>
      <c r="D51" s="158">
        <v>112116</v>
      </c>
      <c r="E51" s="157">
        <v>46</v>
      </c>
      <c r="F51" s="158">
        <v>13</v>
      </c>
      <c r="G51" s="157">
        <v>12918</v>
      </c>
      <c r="H51" s="158">
        <v>7157</v>
      </c>
      <c r="I51" s="157">
        <v>5</v>
      </c>
      <c r="J51" s="159">
        <v>1</v>
      </c>
    </row>
    <row r="52" spans="1:12" ht="15" customHeight="1" x14ac:dyDescent="0.3">
      <c r="A52" s="173"/>
      <c r="B52" s="152">
        <v>36</v>
      </c>
      <c r="C52" s="153">
        <v>157913</v>
      </c>
      <c r="D52" s="154">
        <v>113245</v>
      </c>
      <c r="E52" s="153">
        <v>47</v>
      </c>
      <c r="F52" s="154">
        <v>14</v>
      </c>
      <c r="G52" s="153">
        <v>12609</v>
      </c>
      <c r="H52" s="154">
        <v>7319</v>
      </c>
      <c r="I52" s="153">
        <v>3</v>
      </c>
      <c r="J52" s="155">
        <v>1</v>
      </c>
    </row>
    <row r="53" spans="1:12" ht="15" customHeight="1" x14ac:dyDescent="0.3">
      <c r="A53" s="174"/>
      <c r="B53" s="156">
        <v>37</v>
      </c>
      <c r="C53" s="157">
        <v>156678</v>
      </c>
      <c r="D53" s="158">
        <v>113405</v>
      </c>
      <c r="E53" s="157">
        <v>38</v>
      </c>
      <c r="F53" s="158">
        <v>5</v>
      </c>
      <c r="G53" s="157">
        <v>12852</v>
      </c>
      <c r="H53" s="158">
        <v>7076</v>
      </c>
      <c r="I53" s="157">
        <v>4</v>
      </c>
      <c r="J53" s="159">
        <v>0</v>
      </c>
    </row>
    <row r="54" spans="1:12" ht="15" customHeight="1" x14ac:dyDescent="0.3">
      <c r="A54" s="173"/>
      <c r="B54" s="152">
        <v>38</v>
      </c>
      <c r="C54" s="153">
        <v>155483</v>
      </c>
      <c r="D54" s="154">
        <v>112480</v>
      </c>
      <c r="E54" s="153">
        <v>51</v>
      </c>
      <c r="F54" s="154">
        <v>9</v>
      </c>
      <c r="G54" s="153">
        <v>12761</v>
      </c>
      <c r="H54" s="154">
        <v>7086</v>
      </c>
      <c r="I54" s="153">
        <v>5</v>
      </c>
      <c r="J54" s="155">
        <v>1</v>
      </c>
    </row>
    <row r="55" spans="1:12" ht="15" customHeight="1" x14ac:dyDescent="0.3">
      <c r="A55" s="174"/>
      <c r="B55" s="156">
        <v>39</v>
      </c>
      <c r="C55" s="157">
        <v>150408</v>
      </c>
      <c r="D55" s="158">
        <v>109233</v>
      </c>
      <c r="E55" s="157">
        <v>46</v>
      </c>
      <c r="F55" s="158">
        <v>6</v>
      </c>
      <c r="G55" s="157">
        <v>12428</v>
      </c>
      <c r="H55" s="158">
        <v>6698</v>
      </c>
      <c r="I55" s="157">
        <v>3</v>
      </c>
      <c r="J55" s="159">
        <v>0</v>
      </c>
    </row>
    <row r="56" spans="1:12" ht="15" customHeight="1" x14ac:dyDescent="0.3">
      <c r="A56" s="173"/>
      <c r="B56" s="152">
        <v>40</v>
      </c>
      <c r="C56" s="153">
        <v>286487</v>
      </c>
      <c r="D56" s="154">
        <v>154664</v>
      </c>
      <c r="E56" s="153">
        <v>44</v>
      </c>
      <c r="F56" s="154">
        <v>13</v>
      </c>
      <c r="G56" s="153">
        <v>48202</v>
      </c>
      <c r="H56" s="154">
        <v>10871</v>
      </c>
      <c r="I56" s="153">
        <v>2</v>
      </c>
      <c r="J56" s="155">
        <v>2</v>
      </c>
    </row>
    <row r="57" spans="1:12" ht="15" customHeight="1" x14ac:dyDescent="0.3">
      <c r="A57" s="174"/>
      <c r="B57" s="156">
        <v>41</v>
      </c>
      <c r="C57" s="157">
        <v>143435</v>
      </c>
      <c r="D57" s="158">
        <v>106772</v>
      </c>
      <c r="E57" s="157">
        <v>54</v>
      </c>
      <c r="F57" s="158">
        <v>8</v>
      </c>
      <c r="G57" s="157">
        <v>11626</v>
      </c>
      <c r="H57" s="158">
        <v>6584</v>
      </c>
      <c r="I57" s="157">
        <v>2</v>
      </c>
      <c r="J57" s="159">
        <v>1</v>
      </c>
    </row>
    <row r="58" spans="1:12" ht="15" customHeight="1" x14ac:dyDescent="0.3">
      <c r="A58" s="173"/>
      <c r="B58" s="152">
        <v>42</v>
      </c>
      <c r="C58" s="153">
        <v>141329</v>
      </c>
      <c r="D58" s="154">
        <v>106938</v>
      </c>
      <c r="E58" s="153">
        <v>42</v>
      </c>
      <c r="F58" s="154">
        <v>10</v>
      </c>
      <c r="G58" s="153">
        <v>11380</v>
      </c>
      <c r="H58" s="154">
        <v>6470</v>
      </c>
      <c r="I58" s="153">
        <v>2</v>
      </c>
      <c r="J58" s="155">
        <v>2</v>
      </c>
    </row>
    <row r="59" spans="1:12" ht="15" customHeight="1" x14ac:dyDescent="0.3">
      <c r="A59" s="174"/>
      <c r="B59" s="156">
        <v>43</v>
      </c>
      <c r="C59" s="157">
        <v>142299</v>
      </c>
      <c r="D59" s="158">
        <v>107138</v>
      </c>
      <c r="E59" s="157">
        <v>54</v>
      </c>
      <c r="F59" s="158">
        <v>8</v>
      </c>
      <c r="G59" s="157">
        <v>11573</v>
      </c>
      <c r="H59" s="158">
        <v>6469</v>
      </c>
      <c r="I59" s="157">
        <v>6</v>
      </c>
      <c r="J59" s="159">
        <v>3</v>
      </c>
      <c r="K59" s="76"/>
      <c r="L59" s="76"/>
    </row>
    <row r="60" spans="1:12" ht="15" customHeight="1" x14ac:dyDescent="0.3">
      <c r="A60" s="173"/>
      <c r="B60" s="152">
        <v>44</v>
      </c>
      <c r="C60" s="153">
        <v>137918</v>
      </c>
      <c r="D60" s="154">
        <v>104260</v>
      </c>
      <c r="E60" s="153">
        <v>45</v>
      </c>
      <c r="F60" s="154">
        <v>4</v>
      </c>
      <c r="G60" s="153">
        <v>11347</v>
      </c>
      <c r="H60" s="154">
        <v>6227</v>
      </c>
      <c r="I60" s="153">
        <v>4</v>
      </c>
      <c r="J60" s="155">
        <v>0</v>
      </c>
    </row>
    <row r="61" spans="1:12" ht="15" customHeight="1" x14ac:dyDescent="0.3">
      <c r="A61" s="174"/>
      <c r="B61" s="156">
        <v>45</v>
      </c>
      <c r="C61" s="157">
        <v>137307</v>
      </c>
      <c r="D61" s="158">
        <v>104836</v>
      </c>
      <c r="E61" s="157">
        <v>40</v>
      </c>
      <c r="F61" s="158">
        <v>18</v>
      </c>
      <c r="G61" s="157">
        <v>11984</v>
      </c>
      <c r="H61" s="158">
        <v>6406</v>
      </c>
      <c r="I61" s="157">
        <v>3</v>
      </c>
      <c r="J61" s="159">
        <v>0</v>
      </c>
    </row>
    <row r="62" spans="1:12" ht="15" customHeight="1" x14ac:dyDescent="0.3">
      <c r="A62" s="173"/>
      <c r="B62" s="152">
        <v>46</v>
      </c>
      <c r="C62" s="153">
        <v>137768</v>
      </c>
      <c r="D62" s="154">
        <v>105637</v>
      </c>
      <c r="E62" s="153">
        <v>38</v>
      </c>
      <c r="F62" s="154">
        <v>6</v>
      </c>
      <c r="G62" s="153">
        <v>11527</v>
      </c>
      <c r="H62" s="154">
        <v>6410</v>
      </c>
      <c r="I62" s="153">
        <v>5</v>
      </c>
      <c r="J62" s="155">
        <v>0</v>
      </c>
    </row>
    <row r="63" spans="1:12" ht="15" customHeight="1" x14ac:dyDescent="0.3">
      <c r="A63" s="174"/>
      <c r="B63" s="156">
        <v>47</v>
      </c>
      <c r="C63" s="157">
        <v>135440</v>
      </c>
      <c r="D63" s="158">
        <v>103413</v>
      </c>
      <c r="E63" s="157">
        <v>39</v>
      </c>
      <c r="F63" s="158">
        <v>14</v>
      </c>
      <c r="G63" s="157">
        <v>11442</v>
      </c>
      <c r="H63" s="158">
        <v>6261</v>
      </c>
      <c r="I63" s="157">
        <v>2</v>
      </c>
      <c r="J63" s="159">
        <v>2</v>
      </c>
    </row>
    <row r="64" spans="1:12" ht="15" customHeight="1" x14ac:dyDescent="0.3">
      <c r="A64" s="173"/>
      <c r="B64" s="152">
        <v>48</v>
      </c>
      <c r="C64" s="153">
        <v>131179</v>
      </c>
      <c r="D64" s="154">
        <v>102092</v>
      </c>
      <c r="E64" s="153">
        <v>39</v>
      </c>
      <c r="F64" s="154">
        <v>14</v>
      </c>
      <c r="G64" s="153">
        <v>11717</v>
      </c>
      <c r="H64" s="154">
        <v>6066</v>
      </c>
      <c r="I64" s="153">
        <v>5</v>
      </c>
      <c r="J64" s="155">
        <v>0</v>
      </c>
    </row>
    <row r="65" spans="1:10" ht="15" customHeight="1" x14ac:dyDescent="0.3">
      <c r="A65" s="174"/>
      <c r="B65" s="156">
        <v>49</v>
      </c>
      <c r="C65" s="157">
        <v>123905</v>
      </c>
      <c r="D65" s="158">
        <v>96209</v>
      </c>
      <c r="E65" s="157">
        <v>37</v>
      </c>
      <c r="F65" s="158">
        <v>9</v>
      </c>
      <c r="G65" s="157">
        <v>10580</v>
      </c>
      <c r="H65" s="158">
        <v>5880</v>
      </c>
      <c r="I65" s="157">
        <v>2</v>
      </c>
      <c r="J65" s="159">
        <v>0</v>
      </c>
    </row>
    <row r="66" spans="1:10" ht="15" customHeight="1" x14ac:dyDescent="0.3">
      <c r="A66" s="173"/>
      <c r="B66" s="152">
        <v>50</v>
      </c>
      <c r="C66" s="153">
        <v>121718</v>
      </c>
      <c r="D66" s="154">
        <v>95217</v>
      </c>
      <c r="E66" s="153">
        <v>36</v>
      </c>
      <c r="F66" s="154">
        <v>9</v>
      </c>
      <c r="G66" s="153">
        <v>10281</v>
      </c>
      <c r="H66" s="154">
        <v>5491</v>
      </c>
      <c r="I66" s="153">
        <v>5</v>
      </c>
      <c r="J66" s="155">
        <v>0</v>
      </c>
    </row>
    <row r="67" spans="1:10" ht="15" customHeight="1" x14ac:dyDescent="0.3">
      <c r="A67" s="174"/>
      <c r="B67" s="156">
        <v>51</v>
      </c>
      <c r="C67" s="157">
        <v>112660</v>
      </c>
      <c r="D67" s="158">
        <v>89156</v>
      </c>
      <c r="E67" s="157">
        <v>33</v>
      </c>
      <c r="F67" s="158">
        <v>7</v>
      </c>
      <c r="G67" s="157">
        <v>10149</v>
      </c>
      <c r="H67" s="158">
        <v>6060</v>
      </c>
      <c r="I67" s="157">
        <v>0</v>
      </c>
      <c r="J67" s="159">
        <v>0</v>
      </c>
    </row>
    <row r="68" spans="1:10" ht="15" customHeight="1" x14ac:dyDescent="0.3">
      <c r="A68" s="173"/>
      <c r="B68" s="152">
        <v>52</v>
      </c>
      <c r="C68" s="153">
        <v>106087</v>
      </c>
      <c r="D68" s="154">
        <v>85254</v>
      </c>
      <c r="E68" s="153">
        <v>26</v>
      </c>
      <c r="F68" s="154">
        <v>2</v>
      </c>
      <c r="G68" s="153">
        <v>9759</v>
      </c>
      <c r="H68" s="154">
        <v>5417</v>
      </c>
      <c r="I68" s="153">
        <v>2</v>
      </c>
      <c r="J68" s="155">
        <v>0</v>
      </c>
    </row>
    <row r="69" spans="1:10" ht="15" customHeight="1" x14ac:dyDescent="0.3">
      <c r="A69" s="174"/>
      <c r="B69" s="156">
        <v>53</v>
      </c>
      <c r="C69" s="157">
        <v>99617</v>
      </c>
      <c r="D69" s="158">
        <v>80728</v>
      </c>
      <c r="E69" s="157">
        <v>33</v>
      </c>
      <c r="F69" s="158">
        <v>8</v>
      </c>
      <c r="G69" s="157">
        <v>9022</v>
      </c>
      <c r="H69" s="158">
        <v>5010</v>
      </c>
      <c r="I69" s="157">
        <v>0</v>
      </c>
      <c r="J69" s="159">
        <v>0</v>
      </c>
    </row>
    <row r="70" spans="1:10" ht="15" customHeight="1" x14ac:dyDescent="0.3">
      <c r="A70" s="173"/>
      <c r="B70" s="152">
        <v>54</v>
      </c>
      <c r="C70" s="153">
        <v>95484</v>
      </c>
      <c r="D70" s="154">
        <v>77161</v>
      </c>
      <c r="E70" s="153">
        <v>22</v>
      </c>
      <c r="F70" s="154">
        <v>4</v>
      </c>
      <c r="G70" s="153">
        <v>8873</v>
      </c>
      <c r="H70" s="154">
        <v>4754</v>
      </c>
      <c r="I70" s="153">
        <v>0</v>
      </c>
      <c r="J70" s="155">
        <v>0</v>
      </c>
    </row>
    <row r="71" spans="1:10" ht="15" customHeight="1" x14ac:dyDescent="0.3">
      <c r="A71" s="174"/>
      <c r="B71" s="156">
        <v>55</v>
      </c>
      <c r="C71" s="157">
        <v>97982</v>
      </c>
      <c r="D71" s="158">
        <v>72456</v>
      </c>
      <c r="E71" s="157">
        <v>32</v>
      </c>
      <c r="F71" s="158">
        <v>7</v>
      </c>
      <c r="G71" s="157">
        <v>8328</v>
      </c>
      <c r="H71" s="158">
        <v>4425</v>
      </c>
      <c r="I71" s="157">
        <v>0</v>
      </c>
      <c r="J71" s="159">
        <v>0</v>
      </c>
    </row>
    <row r="72" spans="1:10" ht="15" customHeight="1" x14ac:dyDescent="0.3">
      <c r="A72" s="173"/>
      <c r="B72" s="152">
        <v>56</v>
      </c>
      <c r="C72" s="153">
        <v>85989</v>
      </c>
      <c r="D72" s="154">
        <v>68305</v>
      </c>
      <c r="E72" s="153">
        <v>34</v>
      </c>
      <c r="F72" s="154">
        <v>6</v>
      </c>
      <c r="G72" s="153">
        <v>7911</v>
      </c>
      <c r="H72" s="154">
        <v>4232</v>
      </c>
      <c r="I72" s="153">
        <v>2</v>
      </c>
      <c r="J72" s="155">
        <v>4</v>
      </c>
    </row>
    <row r="73" spans="1:10" ht="15" customHeight="1" thickBot="1" x14ac:dyDescent="0.35">
      <c r="A73" s="175"/>
      <c r="B73" s="160">
        <v>57</v>
      </c>
      <c r="C73" s="157">
        <v>80653</v>
      </c>
      <c r="D73" s="158">
        <v>63903</v>
      </c>
      <c r="E73" s="157">
        <v>26</v>
      </c>
      <c r="F73" s="158">
        <v>3</v>
      </c>
      <c r="G73" s="157">
        <v>7488</v>
      </c>
      <c r="H73" s="158">
        <v>3973</v>
      </c>
      <c r="I73" s="157">
        <v>0</v>
      </c>
      <c r="J73" s="159">
        <v>0</v>
      </c>
    </row>
    <row r="74" spans="1:10" ht="15" customHeight="1" x14ac:dyDescent="0.3">
      <c r="A74" s="176"/>
      <c r="B74" s="161">
        <v>58</v>
      </c>
      <c r="C74" s="153">
        <v>74283</v>
      </c>
      <c r="D74" s="154">
        <v>58249</v>
      </c>
      <c r="E74" s="153">
        <v>16</v>
      </c>
      <c r="F74" s="154">
        <v>11</v>
      </c>
      <c r="G74" s="153">
        <v>6928</v>
      </c>
      <c r="H74" s="154">
        <v>3546</v>
      </c>
      <c r="I74" s="153">
        <v>2</v>
      </c>
      <c r="J74" s="155">
        <v>1</v>
      </c>
    </row>
    <row r="75" spans="1:10" ht="15" customHeight="1" x14ac:dyDescent="0.3">
      <c r="A75" s="174"/>
      <c r="B75" s="156">
        <v>59</v>
      </c>
      <c r="C75" s="157">
        <v>68709</v>
      </c>
      <c r="D75" s="158">
        <v>53677</v>
      </c>
      <c r="E75" s="157">
        <v>20</v>
      </c>
      <c r="F75" s="158">
        <v>0</v>
      </c>
      <c r="G75" s="157">
        <v>6118</v>
      </c>
      <c r="H75" s="158">
        <v>3415</v>
      </c>
      <c r="I75" s="157">
        <v>2</v>
      </c>
      <c r="J75" s="159">
        <v>0</v>
      </c>
    </row>
    <row r="76" spans="1:10" ht="15" customHeight="1" x14ac:dyDescent="0.3">
      <c r="A76" s="173"/>
      <c r="B76" s="152">
        <v>60</v>
      </c>
      <c r="C76" s="153">
        <v>64018</v>
      </c>
      <c r="D76" s="154">
        <v>50390</v>
      </c>
      <c r="E76" s="153">
        <v>38</v>
      </c>
      <c r="F76" s="154">
        <v>3</v>
      </c>
      <c r="G76" s="153">
        <v>5509</v>
      </c>
      <c r="H76" s="154">
        <v>2893</v>
      </c>
      <c r="I76" s="153">
        <v>4</v>
      </c>
      <c r="J76" s="155">
        <v>0</v>
      </c>
    </row>
    <row r="77" spans="1:10" ht="15" customHeight="1" x14ac:dyDescent="0.3">
      <c r="A77" s="174"/>
      <c r="B77" s="156">
        <v>61</v>
      </c>
      <c r="C77" s="157">
        <v>54389</v>
      </c>
      <c r="D77" s="158">
        <v>43240</v>
      </c>
      <c r="E77" s="157">
        <v>16</v>
      </c>
      <c r="F77" s="158">
        <v>6</v>
      </c>
      <c r="G77" s="157">
        <v>4717</v>
      </c>
      <c r="H77" s="158">
        <v>2509</v>
      </c>
      <c r="I77" s="157">
        <v>4</v>
      </c>
      <c r="J77" s="159">
        <v>0</v>
      </c>
    </row>
    <row r="78" spans="1:10" ht="15" customHeight="1" x14ac:dyDescent="0.3">
      <c r="A78" s="173"/>
      <c r="B78" s="152">
        <v>62</v>
      </c>
      <c r="C78" s="153">
        <v>46956</v>
      </c>
      <c r="D78" s="154">
        <v>37988</v>
      </c>
      <c r="E78" s="153">
        <v>13</v>
      </c>
      <c r="F78" s="154">
        <v>0</v>
      </c>
      <c r="G78" s="153">
        <v>3878</v>
      </c>
      <c r="H78" s="154">
        <v>2188</v>
      </c>
      <c r="I78" s="153">
        <v>2</v>
      </c>
      <c r="J78" s="155">
        <v>0</v>
      </c>
    </row>
    <row r="79" spans="1:10" ht="15" customHeight="1" x14ac:dyDescent="0.3">
      <c r="A79" s="174"/>
      <c r="B79" s="156">
        <v>63</v>
      </c>
      <c r="C79" s="157">
        <v>43841</v>
      </c>
      <c r="D79" s="158">
        <v>35681</v>
      </c>
      <c r="E79" s="157">
        <v>12</v>
      </c>
      <c r="F79" s="158">
        <v>2</v>
      </c>
      <c r="G79" s="157">
        <v>3532</v>
      </c>
      <c r="H79" s="158">
        <v>2069</v>
      </c>
      <c r="I79" s="157">
        <v>0</v>
      </c>
      <c r="J79" s="159">
        <v>0</v>
      </c>
    </row>
    <row r="80" spans="1:10" ht="15" customHeight="1" x14ac:dyDescent="0.3">
      <c r="A80" s="173"/>
      <c r="B80" s="152">
        <v>64</v>
      </c>
      <c r="C80" s="153">
        <v>38822</v>
      </c>
      <c r="D80" s="154">
        <v>31134</v>
      </c>
      <c r="E80" s="153">
        <v>13</v>
      </c>
      <c r="F80" s="154">
        <v>1</v>
      </c>
      <c r="G80" s="153">
        <v>2965</v>
      </c>
      <c r="H80" s="154">
        <v>1744</v>
      </c>
      <c r="I80" s="153">
        <v>1</v>
      </c>
      <c r="J80" s="155">
        <v>0</v>
      </c>
    </row>
    <row r="81" spans="1:10" ht="15" customHeight="1" x14ac:dyDescent="0.3">
      <c r="A81" s="174"/>
      <c r="B81" s="156">
        <v>65</v>
      </c>
      <c r="C81" s="157">
        <v>37121</v>
      </c>
      <c r="D81" s="158">
        <v>29255</v>
      </c>
      <c r="E81" s="157">
        <v>14</v>
      </c>
      <c r="F81" s="158">
        <v>5</v>
      </c>
      <c r="G81" s="157">
        <v>2741</v>
      </c>
      <c r="H81" s="158">
        <v>1585</v>
      </c>
      <c r="I81" s="157">
        <v>0</v>
      </c>
      <c r="J81" s="159">
        <v>0</v>
      </c>
    </row>
    <row r="82" spans="1:10" ht="15" customHeight="1" x14ac:dyDescent="0.3">
      <c r="A82" s="173"/>
      <c r="B82" s="152">
        <v>66</v>
      </c>
      <c r="C82" s="153">
        <v>32401</v>
      </c>
      <c r="D82" s="154">
        <v>25718</v>
      </c>
      <c r="E82" s="153">
        <v>8</v>
      </c>
      <c r="F82" s="154">
        <v>0</v>
      </c>
      <c r="G82" s="153">
        <v>2313</v>
      </c>
      <c r="H82" s="154">
        <v>1304</v>
      </c>
      <c r="I82" s="153">
        <v>0</v>
      </c>
      <c r="J82" s="155">
        <v>0</v>
      </c>
    </row>
    <row r="83" spans="1:10" ht="15" customHeight="1" x14ac:dyDescent="0.3">
      <c r="A83" s="174"/>
      <c r="B83" s="156">
        <v>67</v>
      </c>
      <c r="C83" s="157">
        <v>28437</v>
      </c>
      <c r="D83" s="158">
        <v>21844</v>
      </c>
      <c r="E83" s="157">
        <v>8</v>
      </c>
      <c r="F83" s="158">
        <v>2</v>
      </c>
      <c r="G83" s="157">
        <v>1999</v>
      </c>
      <c r="H83" s="158">
        <v>1136</v>
      </c>
      <c r="I83" s="157">
        <v>0</v>
      </c>
      <c r="J83" s="159">
        <v>0</v>
      </c>
    </row>
    <row r="84" spans="1:10" ht="15" customHeight="1" x14ac:dyDescent="0.3">
      <c r="A84" s="173"/>
      <c r="B84" s="152">
        <v>68</v>
      </c>
      <c r="C84" s="153">
        <v>25549</v>
      </c>
      <c r="D84" s="154">
        <v>20024</v>
      </c>
      <c r="E84" s="153">
        <v>19</v>
      </c>
      <c r="F84" s="154">
        <v>4</v>
      </c>
      <c r="G84" s="153">
        <v>1698</v>
      </c>
      <c r="H84" s="154">
        <v>1017</v>
      </c>
      <c r="I84" s="153">
        <v>1</v>
      </c>
      <c r="J84" s="155">
        <v>0</v>
      </c>
    </row>
    <row r="85" spans="1:10" ht="15" customHeight="1" x14ac:dyDescent="0.3">
      <c r="A85" s="174"/>
      <c r="B85" s="156">
        <v>69</v>
      </c>
      <c r="C85" s="157">
        <v>22976</v>
      </c>
      <c r="D85" s="158">
        <v>17363</v>
      </c>
      <c r="E85" s="157">
        <v>4</v>
      </c>
      <c r="F85" s="158">
        <v>3</v>
      </c>
      <c r="G85" s="157">
        <v>1518</v>
      </c>
      <c r="H85" s="158">
        <v>908</v>
      </c>
      <c r="I85" s="157">
        <v>0</v>
      </c>
      <c r="J85" s="159">
        <v>0</v>
      </c>
    </row>
    <row r="86" spans="1:10" ht="15" customHeight="1" x14ac:dyDescent="0.3">
      <c r="A86" s="173"/>
      <c r="B86" s="152">
        <v>70</v>
      </c>
      <c r="C86" s="153">
        <v>20717</v>
      </c>
      <c r="D86" s="154">
        <v>15623</v>
      </c>
      <c r="E86" s="153">
        <v>7</v>
      </c>
      <c r="F86" s="154">
        <v>1</v>
      </c>
      <c r="G86" s="153">
        <v>1207</v>
      </c>
      <c r="H86" s="154">
        <v>735</v>
      </c>
      <c r="I86" s="153">
        <v>1</v>
      </c>
      <c r="J86" s="155">
        <v>0</v>
      </c>
    </row>
    <row r="87" spans="1:10" ht="15" customHeight="1" x14ac:dyDescent="0.3">
      <c r="A87" s="174"/>
      <c r="B87" s="156">
        <v>71</v>
      </c>
      <c r="C87" s="157">
        <v>17556</v>
      </c>
      <c r="D87" s="158">
        <v>12331</v>
      </c>
      <c r="E87" s="157">
        <v>9</v>
      </c>
      <c r="F87" s="158">
        <v>2</v>
      </c>
      <c r="G87" s="157">
        <v>841</v>
      </c>
      <c r="H87" s="158">
        <v>510</v>
      </c>
      <c r="I87" s="157">
        <v>0</v>
      </c>
      <c r="J87" s="159">
        <v>0</v>
      </c>
    </row>
    <row r="88" spans="1:10" ht="15" customHeight="1" x14ac:dyDescent="0.3">
      <c r="A88" s="173"/>
      <c r="B88" s="152">
        <v>72</v>
      </c>
      <c r="C88" s="153">
        <v>15368</v>
      </c>
      <c r="D88" s="154">
        <v>10460</v>
      </c>
      <c r="E88" s="153">
        <v>7</v>
      </c>
      <c r="F88" s="154">
        <v>1</v>
      </c>
      <c r="G88" s="153">
        <v>739</v>
      </c>
      <c r="H88" s="154">
        <v>476</v>
      </c>
      <c r="I88" s="153">
        <v>0</v>
      </c>
      <c r="J88" s="155">
        <v>0</v>
      </c>
    </row>
    <row r="89" spans="1:10" ht="15" customHeight="1" x14ac:dyDescent="0.3">
      <c r="A89" s="174"/>
      <c r="B89" s="156">
        <v>73</v>
      </c>
      <c r="C89" s="157">
        <v>13418</v>
      </c>
      <c r="D89" s="158">
        <v>8880</v>
      </c>
      <c r="E89" s="157">
        <v>8</v>
      </c>
      <c r="F89" s="158">
        <v>1</v>
      </c>
      <c r="G89" s="157">
        <v>702</v>
      </c>
      <c r="H89" s="158">
        <v>376</v>
      </c>
      <c r="I89" s="157">
        <v>0</v>
      </c>
      <c r="J89" s="159">
        <v>0</v>
      </c>
    </row>
    <row r="90" spans="1:10" ht="15" customHeight="1" x14ac:dyDescent="0.3">
      <c r="A90" s="173"/>
      <c r="B90" s="152">
        <v>74</v>
      </c>
      <c r="C90" s="153">
        <v>10085</v>
      </c>
      <c r="D90" s="154">
        <v>7129</v>
      </c>
      <c r="E90" s="153">
        <v>3</v>
      </c>
      <c r="F90" s="154">
        <v>2</v>
      </c>
      <c r="G90" s="153">
        <v>546</v>
      </c>
      <c r="H90" s="154">
        <v>313</v>
      </c>
      <c r="I90" s="153">
        <v>0</v>
      </c>
      <c r="J90" s="155">
        <v>0</v>
      </c>
    </row>
    <row r="91" spans="1:10" ht="15" customHeight="1" x14ac:dyDescent="0.3">
      <c r="A91" s="174"/>
      <c r="B91" s="156">
        <v>75</v>
      </c>
      <c r="C91" s="157">
        <v>8212</v>
      </c>
      <c r="D91" s="158">
        <v>5862</v>
      </c>
      <c r="E91" s="157">
        <v>3</v>
      </c>
      <c r="F91" s="158">
        <v>2</v>
      </c>
      <c r="G91" s="157">
        <v>479</v>
      </c>
      <c r="H91" s="158">
        <v>314</v>
      </c>
      <c r="I91" s="157">
        <v>0</v>
      </c>
      <c r="J91" s="159">
        <v>0</v>
      </c>
    </row>
    <row r="92" spans="1:10" ht="15" customHeight="1" x14ac:dyDescent="0.3">
      <c r="A92" s="173"/>
      <c r="B92" s="152">
        <v>76</v>
      </c>
      <c r="C92" s="153">
        <v>5444</v>
      </c>
      <c r="D92" s="154">
        <v>3530</v>
      </c>
      <c r="E92" s="153">
        <v>6</v>
      </c>
      <c r="F92" s="154">
        <v>3</v>
      </c>
      <c r="G92" s="153">
        <v>388</v>
      </c>
      <c r="H92" s="154">
        <v>242</v>
      </c>
      <c r="I92" s="153">
        <v>0</v>
      </c>
      <c r="J92" s="155">
        <v>0</v>
      </c>
    </row>
    <row r="93" spans="1:10" ht="15" customHeight="1" x14ac:dyDescent="0.3">
      <c r="A93" s="174"/>
      <c r="B93" s="156">
        <v>77</v>
      </c>
      <c r="C93" s="157">
        <v>2681</v>
      </c>
      <c r="D93" s="158">
        <v>1596</v>
      </c>
      <c r="E93" s="157">
        <v>3</v>
      </c>
      <c r="F93" s="158">
        <v>1</v>
      </c>
      <c r="G93" s="157">
        <v>377</v>
      </c>
      <c r="H93" s="158">
        <v>232</v>
      </c>
      <c r="I93" s="157">
        <v>0</v>
      </c>
      <c r="J93" s="159">
        <v>0</v>
      </c>
    </row>
    <row r="94" spans="1:10" ht="15" customHeight="1" x14ac:dyDescent="0.3">
      <c r="A94" s="173"/>
      <c r="B94" s="152">
        <v>78</v>
      </c>
      <c r="C94" s="153">
        <v>1313</v>
      </c>
      <c r="D94" s="154">
        <v>648</v>
      </c>
      <c r="E94" s="153">
        <v>4</v>
      </c>
      <c r="F94" s="154">
        <v>0</v>
      </c>
      <c r="G94" s="153">
        <v>342</v>
      </c>
      <c r="H94" s="154">
        <v>197</v>
      </c>
      <c r="I94" s="153">
        <v>0</v>
      </c>
      <c r="J94" s="155">
        <v>0</v>
      </c>
    </row>
    <row r="95" spans="1:10" ht="15" customHeight="1" x14ac:dyDescent="0.3">
      <c r="A95" s="174"/>
      <c r="B95" s="156">
        <v>79</v>
      </c>
      <c r="C95" s="157">
        <v>1152</v>
      </c>
      <c r="D95" s="158">
        <v>458</v>
      </c>
      <c r="E95" s="157">
        <v>0</v>
      </c>
      <c r="F95" s="158">
        <v>0</v>
      </c>
      <c r="G95" s="157">
        <v>289</v>
      </c>
      <c r="H95" s="158">
        <v>167</v>
      </c>
      <c r="I95" s="157">
        <v>0</v>
      </c>
      <c r="J95" s="159">
        <v>0</v>
      </c>
    </row>
    <row r="96" spans="1:10" ht="15" customHeight="1" x14ac:dyDescent="0.3">
      <c r="A96" s="173"/>
      <c r="B96" s="152">
        <v>80</v>
      </c>
      <c r="C96" s="153">
        <v>929</v>
      </c>
      <c r="D96" s="154">
        <v>451</v>
      </c>
      <c r="E96" s="153">
        <v>2</v>
      </c>
      <c r="F96" s="154">
        <v>0</v>
      </c>
      <c r="G96" s="153">
        <v>216</v>
      </c>
      <c r="H96" s="154">
        <v>138</v>
      </c>
      <c r="I96" s="153">
        <v>1</v>
      </c>
      <c r="J96" s="155">
        <v>0</v>
      </c>
    </row>
    <row r="97" spans="1:10" ht="15" customHeight="1" x14ac:dyDescent="0.3">
      <c r="A97" s="174"/>
      <c r="B97" s="156">
        <v>81</v>
      </c>
      <c r="C97" s="157">
        <v>799</v>
      </c>
      <c r="D97" s="158">
        <v>425</v>
      </c>
      <c r="E97" s="157">
        <v>1</v>
      </c>
      <c r="F97" s="158">
        <v>0</v>
      </c>
      <c r="G97" s="157">
        <v>188</v>
      </c>
      <c r="H97" s="158">
        <v>132</v>
      </c>
      <c r="I97" s="157">
        <v>0</v>
      </c>
      <c r="J97" s="159">
        <v>0</v>
      </c>
    </row>
    <row r="98" spans="1:10" ht="15" customHeight="1" x14ac:dyDescent="0.3">
      <c r="A98" s="173"/>
      <c r="B98" s="152">
        <v>82</v>
      </c>
      <c r="C98" s="153">
        <v>608</v>
      </c>
      <c r="D98" s="154">
        <v>289</v>
      </c>
      <c r="E98" s="153">
        <v>0</v>
      </c>
      <c r="F98" s="154">
        <v>1</v>
      </c>
      <c r="G98" s="153">
        <v>175</v>
      </c>
      <c r="H98" s="154">
        <v>103</v>
      </c>
      <c r="I98" s="153">
        <v>0</v>
      </c>
      <c r="J98" s="155">
        <v>0</v>
      </c>
    </row>
    <row r="99" spans="1:10" ht="15" customHeight="1" x14ac:dyDescent="0.3">
      <c r="A99" s="174"/>
      <c r="B99" s="156">
        <v>83</v>
      </c>
      <c r="C99" s="157">
        <v>514</v>
      </c>
      <c r="D99" s="158">
        <v>247</v>
      </c>
      <c r="E99" s="157">
        <v>0</v>
      </c>
      <c r="F99" s="158">
        <v>0</v>
      </c>
      <c r="G99" s="157">
        <v>141</v>
      </c>
      <c r="H99" s="158">
        <v>94</v>
      </c>
      <c r="I99" s="157">
        <v>0</v>
      </c>
      <c r="J99" s="159">
        <v>0</v>
      </c>
    </row>
    <row r="100" spans="1:10" ht="15" customHeight="1" x14ac:dyDescent="0.3">
      <c r="A100" s="173"/>
      <c r="B100" s="152">
        <v>84</v>
      </c>
      <c r="C100" s="153">
        <v>455</v>
      </c>
      <c r="D100" s="154">
        <v>236</v>
      </c>
      <c r="E100" s="153">
        <v>0</v>
      </c>
      <c r="F100" s="154">
        <v>0</v>
      </c>
      <c r="G100" s="153">
        <v>162</v>
      </c>
      <c r="H100" s="154">
        <v>74</v>
      </c>
      <c r="I100" s="153">
        <v>0</v>
      </c>
      <c r="J100" s="155">
        <v>0</v>
      </c>
    </row>
    <row r="101" spans="1:10" ht="15" customHeight="1" x14ac:dyDescent="0.3">
      <c r="A101" s="174"/>
      <c r="B101" s="156">
        <v>85</v>
      </c>
      <c r="C101" s="157">
        <v>364</v>
      </c>
      <c r="D101" s="158">
        <v>167</v>
      </c>
      <c r="E101" s="157">
        <v>0</v>
      </c>
      <c r="F101" s="158">
        <v>0</v>
      </c>
      <c r="G101" s="157">
        <v>111</v>
      </c>
      <c r="H101" s="158">
        <v>64</v>
      </c>
      <c r="I101" s="157">
        <v>0</v>
      </c>
      <c r="J101" s="159">
        <v>0</v>
      </c>
    </row>
    <row r="102" spans="1:10" ht="15" customHeight="1" x14ac:dyDescent="0.3">
      <c r="A102" s="173"/>
      <c r="B102" s="152">
        <v>86</v>
      </c>
      <c r="C102" s="153">
        <v>320</v>
      </c>
      <c r="D102" s="154">
        <v>161</v>
      </c>
      <c r="E102" s="153">
        <v>0</v>
      </c>
      <c r="F102" s="154">
        <v>0</v>
      </c>
      <c r="G102" s="153">
        <v>97</v>
      </c>
      <c r="H102" s="154">
        <v>48</v>
      </c>
      <c r="I102" s="153">
        <v>0</v>
      </c>
      <c r="J102" s="155">
        <v>0</v>
      </c>
    </row>
    <row r="103" spans="1:10" ht="15" customHeight="1" x14ac:dyDescent="0.3">
      <c r="A103" s="174"/>
      <c r="B103" s="156">
        <v>87</v>
      </c>
      <c r="C103" s="157">
        <v>227</v>
      </c>
      <c r="D103" s="158">
        <v>123</v>
      </c>
      <c r="E103" s="157">
        <v>0</v>
      </c>
      <c r="F103" s="158">
        <v>0</v>
      </c>
      <c r="G103" s="157">
        <v>77</v>
      </c>
      <c r="H103" s="158">
        <v>43</v>
      </c>
      <c r="I103" s="157">
        <v>0</v>
      </c>
      <c r="J103" s="159">
        <v>0</v>
      </c>
    </row>
    <row r="104" spans="1:10" ht="15" customHeight="1" x14ac:dyDescent="0.3">
      <c r="A104" s="173"/>
      <c r="B104" s="152">
        <v>88</v>
      </c>
      <c r="C104" s="153">
        <v>179</v>
      </c>
      <c r="D104" s="154">
        <v>109</v>
      </c>
      <c r="E104" s="153">
        <v>0</v>
      </c>
      <c r="F104" s="154">
        <v>0</v>
      </c>
      <c r="G104" s="153">
        <v>55</v>
      </c>
      <c r="H104" s="154">
        <v>28</v>
      </c>
      <c r="I104" s="153">
        <v>0</v>
      </c>
      <c r="J104" s="155">
        <v>0</v>
      </c>
    </row>
    <row r="105" spans="1:10" ht="15" customHeight="1" x14ac:dyDescent="0.3">
      <c r="A105" s="174"/>
      <c r="B105" s="156">
        <v>89</v>
      </c>
      <c r="C105" s="157">
        <v>166</v>
      </c>
      <c r="D105" s="158">
        <v>96</v>
      </c>
      <c r="E105" s="157">
        <v>0</v>
      </c>
      <c r="F105" s="158">
        <v>0</v>
      </c>
      <c r="G105" s="157">
        <v>46</v>
      </c>
      <c r="H105" s="158">
        <v>38</v>
      </c>
      <c r="I105" s="157">
        <v>0</v>
      </c>
      <c r="J105" s="159">
        <v>0</v>
      </c>
    </row>
    <row r="106" spans="1:10" ht="15" customHeight="1" x14ac:dyDescent="0.3">
      <c r="A106" s="173"/>
      <c r="B106" s="152">
        <v>90</v>
      </c>
      <c r="C106" s="153">
        <v>152</v>
      </c>
      <c r="D106" s="154">
        <v>105</v>
      </c>
      <c r="E106" s="153">
        <v>0</v>
      </c>
      <c r="F106" s="154">
        <v>0</v>
      </c>
      <c r="G106" s="153">
        <v>42</v>
      </c>
      <c r="H106" s="154">
        <v>29</v>
      </c>
      <c r="I106" s="153">
        <v>0</v>
      </c>
      <c r="J106" s="155">
        <v>0</v>
      </c>
    </row>
    <row r="107" spans="1:10" ht="15" customHeight="1" x14ac:dyDescent="0.3">
      <c r="A107" s="174"/>
      <c r="B107" s="156">
        <v>91</v>
      </c>
      <c r="C107" s="157">
        <v>110</v>
      </c>
      <c r="D107" s="158">
        <v>59</v>
      </c>
      <c r="E107" s="157">
        <v>0</v>
      </c>
      <c r="F107" s="158">
        <v>0</v>
      </c>
      <c r="G107" s="157">
        <v>41</v>
      </c>
      <c r="H107" s="158">
        <v>24</v>
      </c>
      <c r="I107" s="157">
        <v>0</v>
      </c>
      <c r="J107" s="159">
        <v>0</v>
      </c>
    </row>
    <row r="108" spans="1:10" ht="15" customHeight="1" x14ac:dyDescent="0.3">
      <c r="A108" s="173"/>
      <c r="B108" s="152">
        <v>92</v>
      </c>
      <c r="C108" s="153">
        <v>100</v>
      </c>
      <c r="D108" s="154">
        <v>48</v>
      </c>
      <c r="E108" s="153">
        <v>1</v>
      </c>
      <c r="F108" s="154">
        <v>0</v>
      </c>
      <c r="G108" s="153">
        <v>24</v>
      </c>
      <c r="H108" s="154">
        <v>23</v>
      </c>
      <c r="I108" s="153">
        <v>0</v>
      </c>
      <c r="J108" s="155">
        <v>0</v>
      </c>
    </row>
    <row r="109" spans="1:10" ht="15" customHeight="1" x14ac:dyDescent="0.3">
      <c r="A109" s="174"/>
      <c r="B109" s="156">
        <v>93</v>
      </c>
      <c r="C109" s="157">
        <v>56</v>
      </c>
      <c r="D109" s="158">
        <v>37</v>
      </c>
      <c r="E109" s="157">
        <v>0</v>
      </c>
      <c r="F109" s="158">
        <v>0</v>
      </c>
      <c r="G109" s="157">
        <v>27</v>
      </c>
      <c r="H109" s="158">
        <v>24</v>
      </c>
      <c r="I109" s="157">
        <v>0</v>
      </c>
      <c r="J109" s="159">
        <v>0</v>
      </c>
    </row>
    <row r="110" spans="1:10" ht="15" customHeight="1" x14ac:dyDescent="0.3">
      <c r="A110" s="173"/>
      <c r="B110" s="152">
        <v>94</v>
      </c>
      <c r="C110" s="153">
        <v>69</v>
      </c>
      <c r="D110" s="154">
        <v>47</v>
      </c>
      <c r="E110" s="153">
        <v>0</v>
      </c>
      <c r="F110" s="154">
        <v>0</v>
      </c>
      <c r="G110" s="153">
        <v>22</v>
      </c>
      <c r="H110" s="154">
        <v>18</v>
      </c>
      <c r="I110" s="153">
        <v>0</v>
      </c>
      <c r="J110" s="155">
        <v>0</v>
      </c>
    </row>
    <row r="111" spans="1:10" ht="15" customHeight="1" x14ac:dyDescent="0.3">
      <c r="A111" s="174"/>
      <c r="B111" s="156">
        <v>95</v>
      </c>
      <c r="C111" s="157">
        <v>62</v>
      </c>
      <c r="D111" s="158">
        <v>31</v>
      </c>
      <c r="E111" s="157">
        <v>0</v>
      </c>
      <c r="F111" s="158">
        <v>0</v>
      </c>
      <c r="G111" s="157">
        <v>10</v>
      </c>
      <c r="H111" s="158">
        <v>8</v>
      </c>
      <c r="I111" s="157">
        <v>0</v>
      </c>
      <c r="J111" s="159">
        <v>0</v>
      </c>
    </row>
    <row r="112" spans="1:10" ht="15" customHeight="1" x14ac:dyDescent="0.3">
      <c r="A112" s="173"/>
      <c r="B112" s="152">
        <v>96</v>
      </c>
      <c r="C112" s="153">
        <v>40</v>
      </c>
      <c r="D112" s="154">
        <v>25</v>
      </c>
      <c r="E112" s="153">
        <v>0</v>
      </c>
      <c r="F112" s="154">
        <v>0</v>
      </c>
      <c r="G112" s="153">
        <v>16</v>
      </c>
      <c r="H112" s="154">
        <v>11</v>
      </c>
      <c r="I112" s="153">
        <v>0</v>
      </c>
      <c r="J112" s="155">
        <v>0</v>
      </c>
    </row>
    <row r="113" spans="1:10" ht="15" customHeight="1" x14ac:dyDescent="0.3">
      <c r="A113" s="174"/>
      <c r="B113" s="156">
        <v>97</v>
      </c>
      <c r="C113" s="157">
        <v>37</v>
      </c>
      <c r="D113" s="158">
        <v>30</v>
      </c>
      <c r="E113" s="157">
        <v>0</v>
      </c>
      <c r="F113" s="158">
        <v>0</v>
      </c>
      <c r="G113" s="157">
        <v>10</v>
      </c>
      <c r="H113" s="158">
        <v>7</v>
      </c>
      <c r="I113" s="157">
        <v>0</v>
      </c>
      <c r="J113" s="159">
        <v>0</v>
      </c>
    </row>
    <row r="114" spans="1:10" ht="15" customHeight="1" x14ac:dyDescent="0.3">
      <c r="A114" s="173"/>
      <c r="B114" s="152">
        <v>98</v>
      </c>
      <c r="C114" s="153">
        <v>25</v>
      </c>
      <c r="D114" s="154">
        <v>24</v>
      </c>
      <c r="E114" s="153">
        <v>0</v>
      </c>
      <c r="F114" s="154">
        <v>0</v>
      </c>
      <c r="G114" s="153">
        <v>8</v>
      </c>
      <c r="H114" s="154">
        <v>8</v>
      </c>
      <c r="I114" s="153">
        <v>0</v>
      </c>
      <c r="J114" s="155">
        <v>0</v>
      </c>
    </row>
    <row r="115" spans="1:10" ht="15" customHeight="1" x14ac:dyDescent="0.3">
      <c r="A115" s="174"/>
      <c r="B115" s="156">
        <v>99</v>
      </c>
      <c r="C115" s="157">
        <v>9</v>
      </c>
      <c r="D115" s="158">
        <v>7</v>
      </c>
      <c r="E115" s="157">
        <v>0</v>
      </c>
      <c r="F115" s="158">
        <v>0</v>
      </c>
      <c r="G115" s="157">
        <v>0</v>
      </c>
      <c r="H115" s="158">
        <v>5</v>
      </c>
      <c r="I115" s="157">
        <v>0</v>
      </c>
      <c r="J115" s="159">
        <v>0</v>
      </c>
    </row>
    <row r="116" spans="1:10" ht="15" customHeight="1" x14ac:dyDescent="0.3">
      <c r="A116" s="173"/>
      <c r="B116" s="152" t="s">
        <v>74</v>
      </c>
      <c r="C116" s="153">
        <v>0</v>
      </c>
      <c r="D116" s="154">
        <v>0</v>
      </c>
      <c r="E116" s="153">
        <v>0</v>
      </c>
      <c r="F116" s="154">
        <v>0</v>
      </c>
      <c r="G116" s="153">
        <v>0</v>
      </c>
      <c r="H116" s="154">
        <v>0</v>
      </c>
      <c r="I116" s="153">
        <v>0</v>
      </c>
      <c r="J116" s="155">
        <v>0</v>
      </c>
    </row>
    <row r="117" spans="1:10" ht="15" customHeight="1" x14ac:dyDescent="0.3">
      <c r="A117" s="177"/>
      <c r="B117" s="178" t="s">
        <v>76</v>
      </c>
      <c r="C117" s="157">
        <v>849926</v>
      </c>
      <c r="D117" s="158">
        <v>475483</v>
      </c>
      <c r="E117" s="157">
        <v>6</v>
      </c>
      <c r="F117" s="158">
        <v>24</v>
      </c>
      <c r="G117" s="157">
        <v>162397</v>
      </c>
      <c r="H117" s="158">
        <v>15299</v>
      </c>
      <c r="I117" s="157">
        <v>0</v>
      </c>
      <c r="J117" s="159">
        <v>0</v>
      </c>
    </row>
    <row r="118" spans="1:10" ht="15" customHeight="1" thickBot="1" x14ac:dyDescent="0.35">
      <c r="A118" s="123"/>
      <c r="B118" s="501" t="s">
        <v>75</v>
      </c>
      <c r="C118" s="502">
        <f>SUM(C31:C117)</f>
        <v>6929474</v>
      </c>
      <c r="D118" s="503">
        <f>SUM(D31:D117)</f>
        <v>4875742</v>
      </c>
      <c r="E118" s="502">
        <f t="shared" ref="E118:J118" si="0">SUM(E31:E117)</f>
        <v>2059</v>
      </c>
      <c r="F118" s="503">
        <f>SUM(F31:F117)</f>
        <v>426</v>
      </c>
      <c r="G118" s="502">
        <f>SUM(G31:G117)</f>
        <v>673543</v>
      </c>
      <c r="H118" s="503">
        <f t="shared" si="0"/>
        <v>284227</v>
      </c>
      <c r="I118" s="502">
        <f t="shared" si="0"/>
        <v>128</v>
      </c>
      <c r="J118" s="504">
        <f t="shared" si="0"/>
        <v>28</v>
      </c>
    </row>
    <row r="119" spans="1:10" x14ac:dyDescent="0.3">
      <c r="A119" s="76" t="s">
        <v>315</v>
      </c>
    </row>
    <row r="120" spans="1:10" ht="31.5" customHeight="1" x14ac:dyDescent="0.3">
      <c r="B120" s="786" t="s">
        <v>309</v>
      </c>
      <c r="C120" s="786"/>
      <c r="D120" s="786"/>
      <c r="E120" s="786"/>
      <c r="F120" s="786"/>
      <c r="G120" s="786"/>
      <c r="H120" s="786"/>
      <c r="I120" s="786"/>
      <c r="J120" s="786"/>
    </row>
    <row r="121" spans="1:10" ht="13.5" thickBot="1" x14ac:dyDescent="0.35"/>
    <row r="122" spans="1:10" ht="13.5" thickBot="1" x14ac:dyDescent="0.35">
      <c r="A122" s="784" t="s">
        <v>266</v>
      </c>
      <c r="B122" s="785"/>
      <c r="C122" s="262">
        <f>C118-C117</f>
        <v>6079548</v>
      </c>
      <c r="D122" s="260">
        <f t="shared" ref="D122:J122" si="1">D118-D117</f>
        <v>4400259</v>
      </c>
      <c r="E122" s="260">
        <f t="shared" si="1"/>
        <v>2053</v>
      </c>
      <c r="F122" s="260">
        <f t="shared" si="1"/>
        <v>402</v>
      </c>
      <c r="G122" s="260">
        <f t="shared" si="1"/>
        <v>511146</v>
      </c>
      <c r="H122" s="260">
        <f t="shared" si="1"/>
        <v>268928</v>
      </c>
      <c r="I122" s="260">
        <f t="shared" si="1"/>
        <v>128</v>
      </c>
      <c r="J122" s="261">
        <f t="shared" si="1"/>
        <v>28</v>
      </c>
    </row>
    <row r="125" spans="1:10" x14ac:dyDescent="0.3">
      <c r="D125" s="616"/>
    </row>
  </sheetData>
  <mergeCells count="16">
    <mergeCell ref="L11:M11"/>
    <mergeCell ref="N11:O11"/>
    <mergeCell ref="C12:D12"/>
    <mergeCell ref="E12:F12"/>
    <mergeCell ref="G12:H12"/>
    <mergeCell ref="I12:J12"/>
    <mergeCell ref="C11:F11"/>
    <mergeCell ref="G11:J11"/>
    <mergeCell ref="A122:B122"/>
    <mergeCell ref="A2:J2"/>
    <mergeCell ref="A3:J3"/>
    <mergeCell ref="A5:J5"/>
    <mergeCell ref="A7:J7"/>
    <mergeCell ref="A8:J8"/>
    <mergeCell ref="B120:J120"/>
    <mergeCell ref="A11:B13"/>
  </mergeCells>
  <printOptions horizontalCentered="1"/>
  <pageMargins left="0.31496062992125984" right="0.19685039370078741" top="0.39370078740157483" bottom="0.23622047244094491" header="0" footer="0.23622047244094491"/>
  <pageSetup scale="85" firstPageNumber="47" orientation="portrait" useFirstPageNumber="1" r:id="rId1"/>
  <headerFooter>
    <oddFooter>&amp;R&amp;P</oddFooter>
  </headerFooter>
  <rowBreaks count="1" manualBreakCount="1">
    <brk id="73" max="9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syncVertical="1" syncRef="A1" transitionEvaluation="1" codeName="Hoja39">
    <pageSetUpPr fitToPage="1"/>
  </sheetPr>
  <dimension ref="A1:AA84"/>
  <sheetViews>
    <sheetView showGridLines="0" view="pageBreakPreview" zoomScale="61" zoomScaleNormal="75" zoomScaleSheetLayoutView="85" workbookViewId="0">
      <selection activeCell="J56" sqref="J56"/>
    </sheetView>
  </sheetViews>
  <sheetFormatPr baseColWidth="10" defaultColWidth="9.7265625" defaultRowHeight="10" x14ac:dyDescent="0.2"/>
  <cols>
    <col min="1" max="1" width="51" style="26" customWidth="1"/>
    <col min="2" max="2" width="42.453125" style="26" hidden="1" customWidth="1"/>
    <col min="3" max="4" width="6.7265625" style="26" customWidth="1"/>
    <col min="5" max="5" width="8.1796875" style="26" customWidth="1"/>
    <col min="6" max="6" width="6.08984375" style="26" bestFit="1" customWidth="1"/>
    <col min="7" max="7" width="5.90625" style="26" bestFit="1" customWidth="1"/>
    <col min="8" max="8" width="6.1796875" style="26" bestFit="1" customWidth="1"/>
    <col min="9" max="11" width="7.54296875" style="26" bestFit="1" customWidth="1"/>
    <col min="12" max="13" width="7.81640625" style="26" bestFit="1" customWidth="1"/>
    <col min="14" max="14" width="7.54296875" style="26" bestFit="1" customWidth="1"/>
    <col min="15" max="17" width="7.81640625" style="26" bestFit="1" customWidth="1"/>
    <col min="18" max="18" width="7.54296875" style="26" bestFit="1" customWidth="1"/>
    <col min="19" max="20" width="6.1796875" style="26" bestFit="1" customWidth="1"/>
    <col min="21" max="21" width="8.90625" style="26" bestFit="1" customWidth="1"/>
    <col min="22" max="22" width="11.54296875" style="26" customWidth="1"/>
    <col min="23" max="25" width="9.7265625" style="26" customWidth="1"/>
    <col min="26" max="26" width="9.7265625" style="26"/>
    <col min="27" max="27" width="54.7265625" style="26" customWidth="1"/>
    <col min="28" max="16384" width="9.7265625" style="26"/>
  </cols>
  <sheetData>
    <row r="1" spans="1:27" ht="18" x14ac:dyDescent="0.2">
      <c r="A1" s="710"/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  <c r="M1" s="710"/>
      <c r="N1" s="710"/>
      <c r="O1" s="710"/>
      <c r="P1" s="710"/>
      <c r="Q1" s="710"/>
      <c r="R1" s="710"/>
      <c r="S1" s="710"/>
      <c r="T1" s="710"/>
      <c r="U1" s="710"/>
      <c r="V1" s="95"/>
    </row>
    <row r="2" spans="1:27" ht="10.5" customHeight="1" x14ac:dyDescent="0.2">
      <c r="A2" s="776" t="s">
        <v>139</v>
      </c>
      <c r="B2" s="776"/>
      <c r="C2" s="776"/>
      <c r="D2" s="776"/>
      <c r="E2" s="776"/>
      <c r="F2" s="776"/>
      <c r="G2" s="776"/>
      <c r="H2" s="776"/>
      <c r="I2" s="776"/>
      <c r="J2" s="776"/>
      <c r="K2" s="776"/>
      <c r="L2" s="776"/>
      <c r="M2" s="776"/>
      <c r="N2" s="776"/>
      <c r="O2" s="776"/>
      <c r="P2" s="776"/>
      <c r="Q2" s="776"/>
      <c r="R2" s="776"/>
      <c r="S2" s="776"/>
      <c r="T2" s="776"/>
      <c r="U2" s="776"/>
      <c r="V2" s="11"/>
    </row>
    <row r="3" spans="1:27" ht="18" customHeight="1" x14ac:dyDescent="0.2">
      <c r="A3" s="776" t="s">
        <v>140</v>
      </c>
      <c r="B3" s="776"/>
      <c r="C3" s="776"/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6"/>
      <c r="P3" s="776"/>
      <c r="Q3" s="776"/>
      <c r="R3" s="776"/>
      <c r="S3" s="776"/>
      <c r="T3" s="776"/>
      <c r="U3" s="776"/>
      <c r="V3" s="11"/>
    </row>
    <row r="4" spans="1:27" ht="15.75" customHeight="1" x14ac:dyDescent="0.2">
      <c r="A4" s="96"/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</row>
    <row r="5" spans="1:27" ht="14.5" x14ac:dyDescent="0.2">
      <c r="A5" s="725" t="str">
        <f>'1 Total'!A4:N4</f>
        <v>DICIEMBRE DE 2020</v>
      </c>
      <c r="B5" s="725"/>
      <c r="C5" s="725"/>
      <c r="D5" s="725"/>
      <c r="E5" s="725"/>
      <c r="F5" s="725"/>
      <c r="G5" s="725"/>
      <c r="H5" s="725"/>
      <c r="I5" s="725"/>
      <c r="J5" s="725"/>
      <c r="K5" s="725"/>
      <c r="L5" s="725"/>
      <c r="M5" s="725"/>
      <c r="N5" s="725"/>
      <c r="O5" s="725"/>
      <c r="P5" s="725"/>
      <c r="Q5" s="725"/>
      <c r="R5" s="725"/>
      <c r="S5" s="725"/>
      <c r="T5" s="725"/>
      <c r="U5" s="725"/>
      <c r="V5" s="97"/>
    </row>
    <row r="6" spans="1:27" ht="14.5" x14ac:dyDescent="0.2">
      <c r="A6" s="776"/>
      <c r="B6" s="776"/>
      <c r="C6" s="776"/>
      <c r="D6" s="776"/>
      <c r="E6" s="776"/>
      <c r="F6" s="776"/>
      <c r="G6" s="776"/>
      <c r="H6" s="776"/>
      <c r="I6" s="776"/>
      <c r="J6" s="776"/>
      <c r="K6" s="776"/>
      <c r="L6" s="776"/>
      <c r="M6" s="776"/>
      <c r="N6" s="776"/>
      <c r="O6" s="776"/>
      <c r="P6" s="776"/>
      <c r="Q6" s="776"/>
      <c r="R6" s="776"/>
      <c r="S6" s="776"/>
      <c r="T6" s="776"/>
      <c r="U6" s="776"/>
      <c r="V6" s="97"/>
    </row>
    <row r="7" spans="1:27" ht="10.5" x14ac:dyDescent="0.2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</row>
    <row r="8" spans="1:27" ht="14" x14ac:dyDescent="0.2">
      <c r="A8" s="778" t="s">
        <v>141</v>
      </c>
      <c r="B8" s="778"/>
      <c r="C8" s="778"/>
      <c r="D8" s="778"/>
      <c r="E8" s="778"/>
      <c r="F8" s="778"/>
      <c r="G8" s="778"/>
      <c r="H8" s="778"/>
      <c r="I8" s="778"/>
      <c r="J8" s="778"/>
      <c r="K8" s="778"/>
      <c r="L8" s="778"/>
      <c r="M8" s="778"/>
      <c r="N8" s="778"/>
      <c r="O8" s="778"/>
      <c r="P8" s="778"/>
      <c r="Q8" s="778"/>
      <c r="R8" s="778"/>
      <c r="S8" s="778"/>
      <c r="T8" s="778"/>
      <c r="U8" s="778"/>
      <c r="V8" s="99"/>
    </row>
    <row r="9" spans="1:27" ht="10.5" thickBot="1" x14ac:dyDescent="0.25">
      <c r="A9" s="96"/>
      <c r="B9" s="96"/>
      <c r="C9" s="272">
        <v>3</v>
      </c>
      <c r="D9" s="272">
        <v>14</v>
      </c>
      <c r="E9" s="272">
        <v>4</v>
      </c>
      <c r="F9" s="272">
        <v>5</v>
      </c>
      <c r="G9" s="272">
        <v>6</v>
      </c>
      <c r="H9" s="272">
        <v>7</v>
      </c>
      <c r="I9" s="272">
        <v>8</v>
      </c>
      <c r="J9" s="272">
        <v>9</v>
      </c>
      <c r="K9" s="272">
        <v>10</v>
      </c>
      <c r="L9" s="272">
        <v>11</v>
      </c>
      <c r="M9" s="272">
        <v>12</v>
      </c>
      <c r="N9" s="272">
        <v>13</v>
      </c>
      <c r="O9" s="272">
        <v>15</v>
      </c>
      <c r="P9" s="272">
        <v>16</v>
      </c>
      <c r="Q9" s="272">
        <v>17</v>
      </c>
      <c r="R9" s="272">
        <v>18</v>
      </c>
      <c r="S9" s="272">
        <v>19</v>
      </c>
      <c r="T9" s="272">
        <v>20</v>
      </c>
      <c r="U9" s="96"/>
      <c r="V9" s="96"/>
    </row>
    <row r="10" spans="1:27" ht="25.5" customHeight="1" thickBot="1" x14ac:dyDescent="0.25">
      <c r="A10" s="802" t="s">
        <v>142</v>
      </c>
      <c r="B10" s="375"/>
      <c r="C10" s="804" t="s">
        <v>143</v>
      </c>
      <c r="D10" s="805"/>
      <c r="E10" s="805"/>
      <c r="F10" s="805"/>
      <c r="G10" s="805"/>
      <c r="H10" s="805"/>
      <c r="I10" s="805"/>
      <c r="J10" s="805"/>
      <c r="K10" s="805"/>
      <c r="L10" s="805"/>
      <c r="M10" s="805"/>
      <c r="N10" s="805"/>
      <c r="O10" s="805"/>
      <c r="P10" s="805"/>
      <c r="Q10" s="805"/>
      <c r="R10" s="805"/>
      <c r="S10" s="805"/>
      <c r="T10" s="805"/>
      <c r="U10" s="806"/>
      <c r="V10" s="8"/>
    </row>
    <row r="11" spans="1:27" ht="13" x14ac:dyDescent="0.25">
      <c r="A11" s="803"/>
      <c r="B11" s="376"/>
      <c r="C11" s="510" t="s">
        <v>144</v>
      </c>
      <c r="D11" s="511" t="s">
        <v>145</v>
      </c>
      <c r="E11" s="511" t="s">
        <v>146</v>
      </c>
      <c r="F11" s="511" t="s">
        <v>147</v>
      </c>
      <c r="G11" s="511" t="s">
        <v>148</v>
      </c>
      <c r="H11" s="511" t="s">
        <v>149</v>
      </c>
      <c r="I11" s="511" t="s">
        <v>150</v>
      </c>
      <c r="J11" s="511" t="s">
        <v>151</v>
      </c>
      <c r="K11" s="511" t="s">
        <v>152</v>
      </c>
      <c r="L11" s="511" t="s">
        <v>153</v>
      </c>
      <c r="M11" s="511" t="s">
        <v>154</v>
      </c>
      <c r="N11" s="511" t="s">
        <v>155</v>
      </c>
      <c r="O11" s="511" t="s">
        <v>156</v>
      </c>
      <c r="P11" s="511" t="s">
        <v>157</v>
      </c>
      <c r="Q11" s="511" t="s">
        <v>158</v>
      </c>
      <c r="R11" s="511" t="s">
        <v>159</v>
      </c>
      <c r="S11" s="511" t="s">
        <v>160</v>
      </c>
      <c r="T11" s="511" t="s">
        <v>161</v>
      </c>
      <c r="U11" s="807" t="s">
        <v>8</v>
      </c>
    </row>
    <row r="12" spans="1:27" ht="13.5" customHeight="1" thickBot="1" x14ac:dyDescent="0.25">
      <c r="A12" s="803"/>
      <c r="B12" s="376"/>
      <c r="C12" s="512" t="s">
        <v>162</v>
      </c>
      <c r="D12" s="513" t="s">
        <v>163</v>
      </c>
      <c r="E12" s="513" t="s">
        <v>164</v>
      </c>
      <c r="F12" s="513" t="s">
        <v>165</v>
      </c>
      <c r="G12" s="513" t="s">
        <v>166</v>
      </c>
      <c r="H12" s="513" t="s">
        <v>167</v>
      </c>
      <c r="I12" s="513" t="s">
        <v>168</v>
      </c>
      <c r="J12" s="513" t="s">
        <v>169</v>
      </c>
      <c r="K12" s="513" t="s">
        <v>170</v>
      </c>
      <c r="L12" s="513" t="s">
        <v>171</v>
      </c>
      <c r="M12" s="513" t="s">
        <v>172</v>
      </c>
      <c r="N12" s="513" t="s">
        <v>173</v>
      </c>
      <c r="O12" s="513" t="s">
        <v>174</v>
      </c>
      <c r="P12" s="513" t="s">
        <v>175</v>
      </c>
      <c r="Q12" s="513" t="s">
        <v>176</v>
      </c>
      <c r="R12" s="513" t="s">
        <v>177</v>
      </c>
      <c r="S12" s="513" t="s">
        <v>178</v>
      </c>
      <c r="T12" s="513" t="s">
        <v>179</v>
      </c>
      <c r="U12" s="807"/>
    </row>
    <row r="13" spans="1:27" s="264" customFormat="1" ht="17" customHeight="1" x14ac:dyDescent="0.3">
      <c r="A13" s="514" t="s">
        <v>180</v>
      </c>
      <c r="B13" s="515"/>
      <c r="C13" s="516">
        <f>SUM(C14,C15)</f>
        <v>0</v>
      </c>
      <c r="D13" s="517">
        <f t="shared" ref="D13:T13" si="0">SUM(D14,D15)</f>
        <v>1</v>
      </c>
      <c r="E13" s="518">
        <f t="shared" si="0"/>
        <v>0</v>
      </c>
      <c r="F13" s="518">
        <f t="shared" si="0"/>
        <v>2</v>
      </c>
      <c r="G13" s="518">
        <f t="shared" si="0"/>
        <v>12</v>
      </c>
      <c r="H13" s="518">
        <f t="shared" si="0"/>
        <v>24</v>
      </c>
      <c r="I13" s="518">
        <f t="shared" si="0"/>
        <v>59</v>
      </c>
      <c r="J13" s="518">
        <f t="shared" si="0"/>
        <v>71</v>
      </c>
      <c r="K13" s="518">
        <f t="shared" si="0"/>
        <v>128</v>
      </c>
      <c r="L13" s="518">
        <f t="shared" si="0"/>
        <v>206</v>
      </c>
      <c r="M13" s="518">
        <f t="shared" si="0"/>
        <v>320</v>
      </c>
      <c r="N13" s="518">
        <f t="shared" si="0"/>
        <v>296</v>
      </c>
      <c r="O13" s="518">
        <f t="shared" si="0"/>
        <v>303</v>
      </c>
      <c r="P13" s="518">
        <f t="shared" si="0"/>
        <v>189</v>
      </c>
      <c r="Q13" s="518">
        <f t="shared" si="0"/>
        <v>109</v>
      </c>
      <c r="R13" s="518">
        <f t="shared" si="0"/>
        <v>54</v>
      </c>
      <c r="S13" s="518">
        <f t="shared" si="0"/>
        <v>38</v>
      </c>
      <c r="T13" s="519">
        <f t="shared" si="0"/>
        <v>14</v>
      </c>
      <c r="U13" s="520">
        <f t="shared" ref="U13" si="1">SUM(U14,U15)</f>
        <v>1826</v>
      </c>
      <c r="V13" s="263"/>
      <c r="X13" s="265"/>
      <c r="Y13" s="266"/>
      <c r="Z13" s="267"/>
    </row>
    <row r="14" spans="1:27" ht="15" customHeight="1" x14ac:dyDescent="0.3">
      <c r="A14" s="361" t="s">
        <v>181</v>
      </c>
      <c r="B14" s="347" t="s">
        <v>273</v>
      </c>
      <c r="C14" s="179">
        <v>0</v>
      </c>
      <c r="D14" s="147">
        <v>0</v>
      </c>
      <c r="E14" s="147">
        <v>0</v>
      </c>
      <c r="F14" s="147">
        <v>1</v>
      </c>
      <c r="G14" s="147">
        <v>5</v>
      </c>
      <c r="H14" s="147">
        <v>9</v>
      </c>
      <c r="I14" s="147">
        <v>17</v>
      </c>
      <c r="J14" s="147">
        <v>16</v>
      </c>
      <c r="K14" s="147">
        <v>29</v>
      </c>
      <c r="L14" s="147">
        <v>32</v>
      </c>
      <c r="M14" s="147">
        <v>59</v>
      </c>
      <c r="N14" s="147">
        <v>29</v>
      </c>
      <c r="O14" s="147">
        <v>21</v>
      </c>
      <c r="P14" s="147">
        <v>11</v>
      </c>
      <c r="Q14" s="147">
        <v>0</v>
      </c>
      <c r="R14" s="147">
        <v>0</v>
      </c>
      <c r="S14" s="147">
        <v>0</v>
      </c>
      <c r="T14" s="147">
        <v>0</v>
      </c>
      <c r="U14" s="345">
        <f t="shared" ref="U14:U19" si="2">SUM(C14:T14)</f>
        <v>229</v>
      </c>
      <c r="V14" s="100"/>
      <c r="Y14" s="36"/>
      <c r="Z14" s="243"/>
    </row>
    <row r="15" spans="1:27" s="104" customFormat="1" ht="23.25" customHeight="1" x14ac:dyDescent="0.3">
      <c r="A15" s="362" t="s">
        <v>182</v>
      </c>
      <c r="B15" s="357" t="s">
        <v>274</v>
      </c>
      <c r="C15" s="351">
        <v>0</v>
      </c>
      <c r="D15" s="352">
        <v>1</v>
      </c>
      <c r="E15" s="352">
        <v>0</v>
      </c>
      <c r="F15" s="352">
        <v>1</v>
      </c>
      <c r="G15" s="352">
        <v>7</v>
      </c>
      <c r="H15" s="352">
        <v>15</v>
      </c>
      <c r="I15" s="352">
        <v>42</v>
      </c>
      <c r="J15" s="352">
        <v>55</v>
      </c>
      <c r="K15" s="352">
        <v>99</v>
      </c>
      <c r="L15" s="352">
        <v>174</v>
      </c>
      <c r="M15" s="352">
        <v>261</v>
      </c>
      <c r="N15" s="352">
        <v>267</v>
      </c>
      <c r="O15" s="352">
        <v>282</v>
      </c>
      <c r="P15" s="352">
        <v>178</v>
      </c>
      <c r="Q15" s="352">
        <v>109</v>
      </c>
      <c r="R15" s="352">
        <v>54</v>
      </c>
      <c r="S15" s="352">
        <v>38</v>
      </c>
      <c r="T15" s="352">
        <v>14</v>
      </c>
      <c r="U15" s="521">
        <f t="shared" si="2"/>
        <v>1597</v>
      </c>
      <c r="V15" s="102"/>
      <c r="X15" s="103"/>
      <c r="Y15" s="36"/>
      <c r="Z15" s="243"/>
      <c r="AA15" s="26"/>
    </row>
    <row r="16" spans="1:27" ht="15" customHeight="1" x14ac:dyDescent="0.3">
      <c r="A16" s="363" t="s">
        <v>183</v>
      </c>
      <c r="B16" s="358" t="s">
        <v>275</v>
      </c>
      <c r="C16" s="179">
        <v>0</v>
      </c>
      <c r="D16" s="147">
        <v>0</v>
      </c>
      <c r="E16" s="147">
        <v>0</v>
      </c>
      <c r="F16" s="147">
        <v>3</v>
      </c>
      <c r="G16" s="147">
        <v>13</v>
      </c>
      <c r="H16" s="147">
        <v>31</v>
      </c>
      <c r="I16" s="147">
        <v>54</v>
      </c>
      <c r="J16" s="147">
        <v>112</v>
      </c>
      <c r="K16" s="147">
        <v>195</v>
      </c>
      <c r="L16" s="147">
        <v>313</v>
      </c>
      <c r="M16" s="147">
        <v>428</v>
      </c>
      <c r="N16" s="147">
        <v>614</v>
      </c>
      <c r="O16" s="147">
        <v>589</v>
      </c>
      <c r="P16" s="147">
        <v>403</v>
      </c>
      <c r="Q16" s="147">
        <v>247</v>
      </c>
      <c r="R16" s="147">
        <v>140</v>
      </c>
      <c r="S16" s="147">
        <v>46</v>
      </c>
      <c r="T16" s="147">
        <v>21</v>
      </c>
      <c r="U16" s="345">
        <f t="shared" si="2"/>
        <v>3209</v>
      </c>
      <c r="V16" s="105"/>
      <c r="X16" s="101"/>
      <c r="Y16" s="36"/>
      <c r="Z16" s="243"/>
    </row>
    <row r="17" spans="1:27" ht="27" customHeight="1" x14ac:dyDescent="0.3">
      <c r="A17" s="364" t="s">
        <v>184</v>
      </c>
      <c r="B17" s="359" t="s">
        <v>276</v>
      </c>
      <c r="C17" s="344">
        <v>0</v>
      </c>
      <c r="D17" s="343">
        <v>0</v>
      </c>
      <c r="E17" s="182">
        <v>0</v>
      </c>
      <c r="F17" s="182">
        <v>3</v>
      </c>
      <c r="G17" s="182">
        <v>17</v>
      </c>
      <c r="H17" s="182">
        <v>27</v>
      </c>
      <c r="I17" s="182">
        <v>34</v>
      </c>
      <c r="J17" s="182">
        <v>86</v>
      </c>
      <c r="K17" s="182">
        <v>112</v>
      </c>
      <c r="L17" s="182">
        <v>266</v>
      </c>
      <c r="M17" s="182">
        <v>377</v>
      </c>
      <c r="N17" s="182">
        <v>567</v>
      </c>
      <c r="O17" s="182">
        <v>504</v>
      </c>
      <c r="P17" s="182">
        <v>399</v>
      </c>
      <c r="Q17" s="182">
        <v>207</v>
      </c>
      <c r="R17" s="182">
        <v>122</v>
      </c>
      <c r="S17" s="182">
        <v>44</v>
      </c>
      <c r="T17" s="182">
        <v>22</v>
      </c>
      <c r="U17" s="346">
        <f t="shared" si="2"/>
        <v>2787</v>
      </c>
      <c r="V17" s="105"/>
      <c r="X17" s="101"/>
      <c r="Y17" s="36"/>
      <c r="Z17" s="243"/>
    </row>
    <row r="18" spans="1:27" ht="20.25" customHeight="1" x14ac:dyDescent="0.3">
      <c r="A18" s="363" t="s">
        <v>185</v>
      </c>
      <c r="B18" s="358" t="s">
        <v>277</v>
      </c>
      <c r="C18" s="367">
        <v>0</v>
      </c>
      <c r="D18" s="342">
        <v>0</v>
      </c>
      <c r="E18" s="147">
        <v>0</v>
      </c>
      <c r="F18" s="147">
        <v>0</v>
      </c>
      <c r="G18" s="147">
        <v>2</v>
      </c>
      <c r="H18" s="147">
        <v>2</v>
      </c>
      <c r="I18" s="147">
        <v>6</v>
      </c>
      <c r="J18" s="147">
        <v>6</v>
      </c>
      <c r="K18" s="147">
        <v>13</v>
      </c>
      <c r="L18" s="147">
        <v>15</v>
      </c>
      <c r="M18" s="147">
        <v>26</v>
      </c>
      <c r="N18" s="147">
        <v>43</v>
      </c>
      <c r="O18" s="147">
        <v>44</v>
      </c>
      <c r="P18" s="147">
        <v>26</v>
      </c>
      <c r="Q18" s="147">
        <v>16</v>
      </c>
      <c r="R18" s="147">
        <v>7</v>
      </c>
      <c r="S18" s="147">
        <v>3</v>
      </c>
      <c r="T18" s="147">
        <v>3</v>
      </c>
      <c r="U18" s="345">
        <f t="shared" si="2"/>
        <v>212</v>
      </c>
      <c r="V18" s="102"/>
      <c r="X18" s="101"/>
      <c r="Y18" s="36"/>
      <c r="Z18" s="243"/>
    </row>
    <row r="19" spans="1:27" s="264" customFormat="1" ht="15" customHeight="1" x14ac:dyDescent="0.3">
      <c r="A19" s="368" t="s">
        <v>186</v>
      </c>
      <c r="B19" s="369"/>
      <c r="C19" s="370">
        <f>SUM(C20:C21)</f>
        <v>0</v>
      </c>
      <c r="D19" s="371">
        <f t="shared" ref="D19:T19" si="3">SUM(D20:D21)</f>
        <v>0</v>
      </c>
      <c r="E19" s="372">
        <f t="shared" si="3"/>
        <v>0</v>
      </c>
      <c r="F19" s="372">
        <f t="shared" si="3"/>
        <v>0</v>
      </c>
      <c r="G19" s="372">
        <f t="shared" si="3"/>
        <v>1</v>
      </c>
      <c r="H19" s="372">
        <f t="shared" si="3"/>
        <v>0</v>
      </c>
      <c r="I19" s="372">
        <f t="shared" si="3"/>
        <v>0</v>
      </c>
      <c r="J19" s="372">
        <f t="shared" si="3"/>
        <v>0</v>
      </c>
      <c r="K19" s="372">
        <f t="shared" si="3"/>
        <v>1</v>
      </c>
      <c r="L19" s="372">
        <f t="shared" si="3"/>
        <v>2</v>
      </c>
      <c r="M19" s="372">
        <f t="shared" si="3"/>
        <v>4</v>
      </c>
      <c r="N19" s="372">
        <f t="shared" si="3"/>
        <v>4</v>
      </c>
      <c r="O19" s="372">
        <f t="shared" si="3"/>
        <v>3</v>
      </c>
      <c r="P19" s="372">
        <f t="shared" si="3"/>
        <v>0</v>
      </c>
      <c r="Q19" s="372">
        <f t="shared" si="3"/>
        <v>3</v>
      </c>
      <c r="R19" s="372">
        <f t="shared" si="3"/>
        <v>4</v>
      </c>
      <c r="S19" s="372">
        <f t="shared" si="3"/>
        <v>0</v>
      </c>
      <c r="T19" s="373">
        <f t="shared" si="3"/>
        <v>1</v>
      </c>
      <c r="U19" s="522">
        <f t="shared" si="2"/>
        <v>23</v>
      </c>
      <c r="V19" s="268"/>
      <c r="X19" s="265"/>
      <c r="Y19" s="266"/>
      <c r="Z19" s="267"/>
    </row>
    <row r="20" spans="1:27" s="104" customFormat="1" ht="15" customHeight="1" x14ac:dyDescent="0.3">
      <c r="A20" s="361" t="s">
        <v>187</v>
      </c>
      <c r="B20" s="347" t="s">
        <v>278</v>
      </c>
      <c r="C20" s="179">
        <v>0</v>
      </c>
      <c r="D20" s="147">
        <v>0</v>
      </c>
      <c r="E20" s="147">
        <v>0</v>
      </c>
      <c r="F20" s="147">
        <v>0</v>
      </c>
      <c r="G20" s="147">
        <v>0</v>
      </c>
      <c r="H20" s="147">
        <v>0</v>
      </c>
      <c r="I20" s="147">
        <v>0</v>
      </c>
      <c r="J20" s="147">
        <v>0</v>
      </c>
      <c r="K20" s="147">
        <v>0</v>
      </c>
      <c r="L20" s="147">
        <v>1</v>
      </c>
      <c r="M20" s="147">
        <v>2</v>
      </c>
      <c r="N20" s="147">
        <v>0</v>
      </c>
      <c r="O20" s="147">
        <v>0</v>
      </c>
      <c r="P20" s="147">
        <v>0</v>
      </c>
      <c r="Q20" s="147">
        <v>2</v>
      </c>
      <c r="R20" s="147">
        <v>0</v>
      </c>
      <c r="S20" s="147">
        <v>0</v>
      </c>
      <c r="T20" s="147">
        <v>0</v>
      </c>
      <c r="U20" s="345">
        <f t="shared" ref="U20:U36" si="4">SUM(C20:T20)</f>
        <v>5</v>
      </c>
      <c r="V20" s="102"/>
      <c r="X20" s="103"/>
      <c r="Y20" s="36"/>
      <c r="Z20" s="243"/>
      <c r="AA20" s="26"/>
    </row>
    <row r="21" spans="1:27" s="104" customFormat="1" ht="15" customHeight="1" x14ac:dyDescent="0.3">
      <c r="A21" s="362" t="s">
        <v>188</v>
      </c>
      <c r="B21" s="357" t="s">
        <v>279</v>
      </c>
      <c r="C21" s="351">
        <v>0</v>
      </c>
      <c r="D21" s="352">
        <v>0</v>
      </c>
      <c r="E21" s="352">
        <v>0</v>
      </c>
      <c r="F21" s="352">
        <v>0</v>
      </c>
      <c r="G21" s="352">
        <v>1</v>
      </c>
      <c r="H21" s="352">
        <v>0</v>
      </c>
      <c r="I21" s="352">
        <v>0</v>
      </c>
      <c r="J21" s="352">
        <v>0</v>
      </c>
      <c r="K21" s="352">
        <v>1</v>
      </c>
      <c r="L21" s="352">
        <v>1</v>
      </c>
      <c r="M21" s="352">
        <v>2</v>
      </c>
      <c r="N21" s="352">
        <v>4</v>
      </c>
      <c r="O21" s="352">
        <v>3</v>
      </c>
      <c r="P21" s="352">
        <v>0</v>
      </c>
      <c r="Q21" s="352">
        <v>1</v>
      </c>
      <c r="R21" s="352">
        <v>4</v>
      </c>
      <c r="S21" s="352">
        <v>0</v>
      </c>
      <c r="T21" s="352">
        <v>1</v>
      </c>
      <c r="U21" s="521">
        <f t="shared" si="4"/>
        <v>18</v>
      </c>
      <c r="V21" s="102"/>
      <c r="X21" s="103"/>
      <c r="Y21" s="36"/>
      <c r="Z21" s="243"/>
      <c r="AA21" s="26"/>
    </row>
    <row r="22" spans="1:27" ht="24" customHeight="1" x14ac:dyDescent="0.3">
      <c r="A22" s="363" t="s">
        <v>189</v>
      </c>
      <c r="B22" s="358" t="s">
        <v>280</v>
      </c>
      <c r="C22" s="179">
        <v>1</v>
      </c>
      <c r="D22" s="147">
        <v>0</v>
      </c>
      <c r="E22" s="147">
        <v>0</v>
      </c>
      <c r="F22" s="147">
        <v>3</v>
      </c>
      <c r="G22" s="147">
        <v>1</v>
      </c>
      <c r="H22" s="147">
        <v>4</v>
      </c>
      <c r="I22" s="147">
        <v>13</v>
      </c>
      <c r="J22" s="147">
        <v>14</v>
      </c>
      <c r="K22" s="147">
        <v>35</v>
      </c>
      <c r="L22" s="147">
        <v>33</v>
      </c>
      <c r="M22" s="147">
        <v>73</v>
      </c>
      <c r="N22" s="147">
        <v>67</v>
      </c>
      <c r="O22" s="147">
        <v>82</v>
      </c>
      <c r="P22" s="147">
        <v>46</v>
      </c>
      <c r="Q22" s="147">
        <v>34</v>
      </c>
      <c r="R22" s="147">
        <v>19</v>
      </c>
      <c r="S22" s="147">
        <v>13</v>
      </c>
      <c r="T22" s="147">
        <v>6</v>
      </c>
      <c r="U22" s="345">
        <f t="shared" si="4"/>
        <v>444</v>
      </c>
      <c r="V22" s="102"/>
      <c r="X22" s="101"/>
      <c r="Y22" s="36"/>
      <c r="Z22" s="243"/>
    </row>
    <row r="23" spans="1:27" ht="18.75" customHeight="1" x14ac:dyDescent="0.3">
      <c r="A23" s="364" t="s">
        <v>190</v>
      </c>
      <c r="B23" s="359" t="s">
        <v>281</v>
      </c>
      <c r="C23" s="181">
        <v>1</v>
      </c>
      <c r="D23" s="182">
        <v>0</v>
      </c>
      <c r="E23" s="182">
        <v>1</v>
      </c>
      <c r="F23" s="182">
        <v>12</v>
      </c>
      <c r="G23" s="182">
        <v>57</v>
      </c>
      <c r="H23" s="182">
        <v>133</v>
      </c>
      <c r="I23" s="182">
        <v>171</v>
      </c>
      <c r="J23" s="182">
        <v>243</v>
      </c>
      <c r="K23" s="182">
        <v>418</v>
      </c>
      <c r="L23" s="182">
        <v>677</v>
      </c>
      <c r="M23" s="182">
        <v>907</v>
      </c>
      <c r="N23" s="182">
        <v>1297</v>
      </c>
      <c r="O23" s="182">
        <v>1423</v>
      </c>
      <c r="P23" s="182">
        <v>1013</v>
      </c>
      <c r="Q23" s="182">
        <v>702</v>
      </c>
      <c r="R23" s="182">
        <v>425</v>
      </c>
      <c r="S23" s="182">
        <v>178</v>
      </c>
      <c r="T23" s="182">
        <v>139</v>
      </c>
      <c r="U23" s="346">
        <f t="shared" si="4"/>
        <v>7797</v>
      </c>
      <c r="V23" s="105"/>
      <c r="X23" s="101"/>
      <c r="Y23" s="36"/>
      <c r="Z23" s="243"/>
    </row>
    <row r="24" spans="1:27" ht="18.75" customHeight="1" x14ac:dyDescent="0.3">
      <c r="A24" s="363" t="s">
        <v>191</v>
      </c>
      <c r="B24" s="358" t="s">
        <v>282</v>
      </c>
      <c r="C24" s="179">
        <v>0</v>
      </c>
      <c r="D24" s="147">
        <v>0</v>
      </c>
      <c r="E24" s="147">
        <v>0</v>
      </c>
      <c r="F24" s="147">
        <v>4</v>
      </c>
      <c r="G24" s="147">
        <v>17</v>
      </c>
      <c r="H24" s="147">
        <v>51</v>
      </c>
      <c r="I24" s="147">
        <v>55</v>
      </c>
      <c r="J24" s="147">
        <v>127</v>
      </c>
      <c r="K24" s="147">
        <v>221</v>
      </c>
      <c r="L24" s="147">
        <v>336</v>
      </c>
      <c r="M24" s="147">
        <v>510</v>
      </c>
      <c r="N24" s="147">
        <v>653</v>
      </c>
      <c r="O24" s="147">
        <v>732</v>
      </c>
      <c r="P24" s="147">
        <v>449</v>
      </c>
      <c r="Q24" s="147">
        <v>300</v>
      </c>
      <c r="R24" s="147">
        <v>168</v>
      </c>
      <c r="S24" s="147">
        <v>92</v>
      </c>
      <c r="T24" s="147">
        <v>57</v>
      </c>
      <c r="U24" s="345">
        <f t="shared" si="4"/>
        <v>3772</v>
      </c>
      <c r="V24" s="105"/>
      <c r="X24" s="101"/>
      <c r="Y24" s="36"/>
      <c r="Z24" s="243"/>
    </row>
    <row r="25" spans="1:27" ht="18.75" customHeight="1" x14ac:dyDescent="0.3">
      <c r="A25" s="364" t="s">
        <v>192</v>
      </c>
      <c r="B25" s="359" t="s">
        <v>283</v>
      </c>
      <c r="C25" s="181">
        <v>0</v>
      </c>
      <c r="D25" s="182">
        <v>0</v>
      </c>
      <c r="E25" s="182">
        <v>1</v>
      </c>
      <c r="F25" s="182">
        <v>5</v>
      </c>
      <c r="G25" s="182">
        <v>19</v>
      </c>
      <c r="H25" s="182">
        <v>17</v>
      </c>
      <c r="I25" s="182">
        <v>31</v>
      </c>
      <c r="J25" s="182">
        <v>58</v>
      </c>
      <c r="K25" s="182">
        <v>104</v>
      </c>
      <c r="L25" s="182">
        <v>161</v>
      </c>
      <c r="M25" s="182">
        <v>179</v>
      </c>
      <c r="N25" s="182">
        <v>255</v>
      </c>
      <c r="O25" s="182">
        <v>263</v>
      </c>
      <c r="P25" s="182">
        <v>164</v>
      </c>
      <c r="Q25" s="182">
        <v>106</v>
      </c>
      <c r="R25" s="182">
        <v>52</v>
      </c>
      <c r="S25" s="182">
        <v>16</v>
      </c>
      <c r="T25" s="182">
        <v>5</v>
      </c>
      <c r="U25" s="346">
        <f t="shared" si="4"/>
        <v>1436</v>
      </c>
      <c r="V25" s="105"/>
      <c r="X25" s="101"/>
      <c r="Y25" s="36"/>
      <c r="Z25" s="243"/>
    </row>
    <row r="26" spans="1:27" ht="18.75" customHeight="1" x14ac:dyDescent="0.3">
      <c r="A26" s="363" t="s">
        <v>193</v>
      </c>
      <c r="B26" s="358" t="s">
        <v>284</v>
      </c>
      <c r="C26" s="179">
        <v>0</v>
      </c>
      <c r="D26" s="147">
        <v>0</v>
      </c>
      <c r="E26" s="147">
        <v>0</v>
      </c>
      <c r="F26" s="147">
        <v>2</v>
      </c>
      <c r="G26" s="147">
        <v>19</v>
      </c>
      <c r="H26" s="147">
        <v>31</v>
      </c>
      <c r="I26" s="147">
        <v>36</v>
      </c>
      <c r="J26" s="147">
        <v>59</v>
      </c>
      <c r="K26" s="147">
        <v>69</v>
      </c>
      <c r="L26" s="147">
        <v>141</v>
      </c>
      <c r="M26" s="147">
        <v>213</v>
      </c>
      <c r="N26" s="147">
        <v>324</v>
      </c>
      <c r="O26" s="147">
        <v>344</v>
      </c>
      <c r="P26" s="147">
        <v>184</v>
      </c>
      <c r="Q26" s="147">
        <v>126</v>
      </c>
      <c r="R26" s="147">
        <v>62</v>
      </c>
      <c r="S26" s="147">
        <v>37</v>
      </c>
      <c r="T26" s="147">
        <v>16</v>
      </c>
      <c r="U26" s="345">
        <f t="shared" si="4"/>
        <v>1663</v>
      </c>
      <c r="V26" s="105"/>
      <c r="X26" s="101"/>
      <c r="Y26" s="36"/>
      <c r="Z26" s="243"/>
    </row>
    <row r="27" spans="1:27" ht="20" x14ac:dyDescent="0.3">
      <c r="A27" s="364" t="s">
        <v>194</v>
      </c>
      <c r="B27" s="359" t="s">
        <v>285</v>
      </c>
      <c r="C27" s="181">
        <v>0</v>
      </c>
      <c r="D27" s="182">
        <v>0</v>
      </c>
      <c r="E27" s="182">
        <v>0</v>
      </c>
      <c r="F27" s="182">
        <v>0</v>
      </c>
      <c r="G27" s="182">
        <v>0</v>
      </c>
      <c r="H27" s="182">
        <v>2</v>
      </c>
      <c r="I27" s="182">
        <v>0</v>
      </c>
      <c r="J27" s="182">
        <v>1</v>
      </c>
      <c r="K27" s="182">
        <v>2</v>
      </c>
      <c r="L27" s="182">
        <v>3</v>
      </c>
      <c r="M27" s="182">
        <v>0</v>
      </c>
      <c r="N27" s="182">
        <v>11</v>
      </c>
      <c r="O27" s="182">
        <v>9</v>
      </c>
      <c r="P27" s="182">
        <v>2</v>
      </c>
      <c r="Q27" s="182">
        <v>3</v>
      </c>
      <c r="R27" s="182">
        <v>2</v>
      </c>
      <c r="S27" s="182">
        <v>0</v>
      </c>
      <c r="T27" s="182">
        <v>0</v>
      </c>
      <c r="U27" s="346">
        <f t="shared" si="4"/>
        <v>35</v>
      </c>
      <c r="V27" s="102"/>
      <c r="X27" s="101"/>
      <c r="Y27" s="36"/>
      <c r="Z27" s="243"/>
    </row>
    <row r="28" spans="1:27" ht="20" x14ac:dyDescent="0.3">
      <c r="A28" s="363" t="s">
        <v>195</v>
      </c>
      <c r="B28" s="358" t="s">
        <v>286</v>
      </c>
      <c r="C28" s="179">
        <v>0</v>
      </c>
      <c r="D28" s="147">
        <v>0</v>
      </c>
      <c r="E28" s="147">
        <v>0</v>
      </c>
      <c r="F28" s="147">
        <v>0</v>
      </c>
      <c r="G28" s="147">
        <v>2</v>
      </c>
      <c r="H28" s="147">
        <v>2</v>
      </c>
      <c r="I28" s="147">
        <v>0</v>
      </c>
      <c r="J28" s="147">
        <v>6</v>
      </c>
      <c r="K28" s="147">
        <v>2</v>
      </c>
      <c r="L28" s="147">
        <v>3</v>
      </c>
      <c r="M28" s="147">
        <v>4</v>
      </c>
      <c r="N28" s="147">
        <v>2</v>
      </c>
      <c r="O28" s="147">
        <v>6</v>
      </c>
      <c r="P28" s="147">
        <v>3</v>
      </c>
      <c r="Q28" s="147">
        <v>0</v>
      </c>
      <c r="R28" s="147">
        <v>1</v>
      </c>
      <c r="S28" s="147">
        <v>0</v>
      </c>
      <c r="T28" s="147">
        <v>0</v>
      </c>
      <c r="U28" s="345">
        <f t="shared" si="4"/>
        <v>31</v>
      </c>
      <c r="V28" s="102"/>
      <c r="X28" s="101"/>
      <c r="Y28" s="36"/>
      <c r="Z28" s="243"/>
    </row>
    <row r="29" spans="1:27" ht="24" customHeight="1" x14ac:dyDescent="0.3">
      <c r="A29" s="364" t="s">
        <v>196</v>
      </c>
      <c r="B29" s="359" t="s">
        <v>287</v>
      </c>
      <c r="C29" s="181">
        <v>0</v>
      </c>
      <c r="D29" s="182">
        <v>0</v>
      </c>
      <c r="E29" s="182">
        <v>0</v>
      </c>
      <c r="F29" s="182">
        <v>0</v>
      </c>
      <c r="G29" s="182">
        <v>7</v>
      </c>
      <c r="H29" s="182">
        <v>11</v>
      </c>
      <c r="I29" s="182">
        <v>15</v>
      </c>
      <c r="J29" s="182">
        <v>31</v>
      </c>
      <c r="K29" s="182">
        <v>47</v>
      </c>
      <c r="L29" s="182">
        <v>92</v>
      </c>
      <c r="M29" s="182">
        <v>141</v>
      </c>
      <c r="N29" s="182">
        <v>116</v>
      </c>
      <c r="O29" s="182">
        <v>61</v>
      </c>
      <c r="P29" s="182">
        <v>21</v>
      </c>
      <c r="Q29" s="182">
        <v>2</v>
      </c>
      <c r="R29" s="182">
        <v>5</v>
      </c>
      <c r="S29" s="182">
        <v>1</v>
      </c>
      <c r="T29" s="182">
        <v>1</v>
      </c>
      <c r="U29" s="346">
        <f t="shared" si="4"/>
        <v>551</v>
      </c>
      <c r="V29" s="102"/>
      <c r="X29" s="101"/>
      <c r="Y29" s="36"/>
      <c r="Z29" s="243"/>
    </row>
    <row r="30" spans="1:27" ht="15" customHeight="1" x14ac:dyDescent="0.3">
      <c r="A30" s="363" t="s">
        <v>197</v>
      </c>
      <c r="B30" s="358" t="s">
        <v>288</v>
      </c>
      <c r="C30" s="179">
        <v>0</v>
      </c>
      <c r="D30" s="147">
        <v>0</v>
      </c>
      <c r="E30" s="147">
        <v>0</v>
      </c>
      <c r="F30" s="147">
        <v>0</v>
      </c>
      <c r="G30" s="147">
        <v>1</v>
      </c>
      <c r="H30" s="147">
        <v>1</v>
      </c>
      <c r="I30" s="147">
        <v>0</v>
      </c>
      <c r="J30" s="147">
        <v>1</v>
      </c>
      <c r="K30" s="147">
        <v>0</v>
      </c>
      <c r="L30" s="147">
        <v>2</v>
      </c>
      <c r="M30" s="147">
        <v>1</v>
      </c>
      <c r="N30" s="147">
        <v>3</v>
      </c>
      <c r="O30" s="147">
        <v>3</v>
      </c>
      <c r="P30" s="147">
        <v>1</v>
      </c>
      <c r="Q30" s="147">
        <v>3</v>
      </c>
      <c r="R30" s="147">
        <v>0</v>
      </c>
      <c r="S30" s="147">
        <v>1</v>
      </c>
      <c r="T30" s="147">
        <v>0</v>
      </c>
      <c r="U30" s="345">
        <f t="shared" si="4"/>
        <v>17</v>
      </c>
      <c r="V30" s="102"/>
      <c r="X30" s="101"/>
      <c r="Y30" s="36"/>
      <c r="Z30" s="243"/>
    </row>
    <row r="31" spans="1:27" ht="23.25" customHeight="1" x14ac:dyDescent="0.3">
      <c r="A31" s="364" t="s">
        <v>198</v>
      </c>
      <c r="B31" s="359" t="s">
        <v>289</v>
      </c>
      <c r="C31" s="181">
        <v>0</v>
      </c>
      <c r="D31" s="182">
        <v>0</v>
      </c>
      <c r="E31" s="182">
        <v>0</v>
      </c>
      <c r="F31" s="182">
        <v>1</v>
      </c>
      <c r="G31" s="182">
        <v>0</v>
      </c>
      <c r="H31" s="182">
        <v>0</v>
      </c>
      <c r="I31" s="182">
        <v>5</v>
      </c>
      <c r="J31" s="182">
        <v>3</v>
      </c>
      <c r="K31" s="182">
        <v>2</v>
      </c>
      <c r="L31" s="182">
        <v>4</v>
      </c>
      <c r="M31" s="182">
        <v>4</v>
      </c>
      <c r="N31" s="182">
        <v>4</v>
      </c>
      <c r="O31" s="182">
        <v>4</v>
      </c>
      <c r="P31" s="182">
        <v>3</v>
      </c>
      <c r="Q31" s="182">
        <v>0</v>
      </c>
      <c r="R31" s="182">
        <v>2</v>
      </c>
      <c r="S31" s="182">
        <v>0</v>
      </c>
      <c r="T31" s="182">
        <v>0</v>
      </c>
      <c r="U31" s="346">
        <f t="shared" si="4"/>
        <v>32</v>
      </c>
      <c r="V31" s="102"/>
      <c r="X31" s="101"/>
      <c r="Y31" s="36"/>
      <c r="Z31" s="243"/>
    </row>
    <row r="32" spans="1:27" s="104" customFormat="1" ht="15" customHeight="1" x14ac:dyDescent="0.3">
      <c r="A32" s="363" t="s">
        <v>199</v>
      </c>
      <c r="B32" s="358" t="s">
        <v>290</v>
      </c>
      <c r="C32" s="179">
        <v>0</v>
      </c>
      <c r="D32" s="147">
        <v>2</v>
      </c>
      <c r="E32" s="147">
        <v>0</v>
      </c>
      <c r="F32" s="147">
        <v>6</v>
      </c>
      <c r="G32" s="147">
        <v>13</v>
      </c>
      <c r="H32" s="147">
        <v>34</v>
      </c>
      <c r="I32" s="147">
        <v>62</v>
      </c>
      <c r="J32" s="147">
        <v>75</v>
      </c>
      <c r="K32" s="147">
        <v>101</v>
      </c>
      <c r="L32" s="147">
        <v>137</v>
      </c>
      <c r="M32" s="147">
        <v>230</v>
      </c>
      <c r="N32" s="147">
        <v>278</v>
      </c>
      <c r="O32" s="147">
        <v>320</v>
      </c>
      <c r="P32" s="147">
        <v>213</v>
      </c>
      <c r="Q32" s="147">
        <v>144</v>
      </c>
      <c r="R32" s="147">
        <v>86</v>
      </c>
      <c r="S32" s="147">
        <v>38</v>
      </c>
      <c r="T32" s="147">
        <v>21</v>
      </c>
      <c r="U32" s="345">
        <f>SUM(C32:T32)</f>
        <v>1760</v>
      </c>
      <c r="V32" s="100"/>
      <c r="X32" s="101"/>
      <c r="Y32" s="36"/>
      <c r="Z32" s="243"/>
      <c r="AA32" s="26"/>
    </row>
    <row r="33" spans="1:26" s="264" customFormat="1" ht="15" customHeight="1" x14ac:dyDescent="0.3">
      <c r="A33" s="368" t="s">
        <v>200</v>
      </c>
      <c r="B33" s="369"/>
      <c r="C33" s="370">
        <f>SUM(C34:C38)</f>
        <v>1</v>
      </c>
      <c r="D33" s="371">
        <f t="shared" ref="D33:T33" si="5">SUM(D34:D38)</f>
        <v>0</v>
      </c>
      <c r="E33" s="372">
        <f t="shared" si="5"/>
        <v>2</v>
      </c>
      <c r="F33" s="372">
        <f t="shared" si="5"/>
        <v>16</v>
      </c>
      <c r="G33" s="372">
        <f t="shared" si="5"/>
        <v>98</v>
      </c>
      <c r="H33" s="372">
        <f t="shared" si="5"/>
        <v>132</v>
      </c>
      <c r="I33" s="372">
        <f t="shared" si="5"/>
        <v>172</v>
      </c>
      <c r="J33" s="372">
        <f t="shared" si="5"/>
        <v>227</v>
      </c>
      <c r="K33" s="372">
        <f t="shared" si="5"/>
        <v>221</v>
      </c>
      <c r="L33" s="372">
        <f t="shared" si="5"/>
        <v>243</v>
      </c>
      <c r="M33" s="372">
        <f t="shared" si="5"/>
        <v>276</v>
      </c>
      <c r="N33" s="372">
        <f t="shared" si="5"/>
        <v>206</v>
      </c>
      <c r="O33" s="372">
        <f t="shared" si="5"/>
        <v>147</v>
      </c>
      <c r="P33" s="372">
        <f t="shared" si="5"/>
        <v>94</v>
      </c>
      <c r="Q33" s="372">
        <f t="shared" si="5"/>
        <v>27</v>
      </c>
      <c r="R33" s="372">
        <f t="shared" si="5"/>
        <v>25</v>
      </c>
      <c r="S33" s="372">
        <f t="shared" si="5"/>
        <v>7</v>
      </c>
      <c r="T33" s="373">
        <f t="shared" si="5"/>
        <v>9</v>
      </c>
      <c r="U33" s="522">
        <f t="shared" si="4"/>
        <v>1903</v>
      </c>
      <c r="V33" s="269"/>
      <c r="X33" s="266"/>
      <c r="Y33" s="266"/>
      <c r="Z33" s="267"/>
    </row>
    <row r="34" spans="1:26" ht="15" customHeight="1" x14ac:dyDescent="0.3">
      <c r="A34" s="361" t="s">
        <v>201</v>
      </c>
      <c r="B34" s="347" t="s">
        <v>291</v>
      </c>
      <c r="C34" s="179">
        <v>1</v>
      </c>
      <c r="D34" s="147">
        <v>0</v>
      </c>
      <c r="E34" s="147">
        <v>0</v>
      </c>
      <c r="F34" s="147">
        <v>2</v>
      </c>
      <c r="G34" s="147">
        <v>13</v>
      </c>
      <c r="H34" s="147">
        <v>14</v>
      </c>
      <c r="I34" s="147">
        <v>16</v>
      </c>
      <c r="J34" s="147">
        <v>10</v>
      </c>
      <c r="K34" s="147">
        <v>9</v>
      </c>
      <c r="L34" s="147">
        <v>7</v>
      </c>
      <c r="M34" s="147">
        <v>20</v>
      </c>
      <c r="N34" s="147">
        <v>13</v>
      </c>
      <c r="O34" s="147">
        <v>7</v>
      </c>
      <c r="P34" s="147">
        <v>2</v>
      </c>
      <c r="Q34" s="147">
        <v>0</v>
      </c>
      <c r="R34" s="147">
        <v>0</v>
      </c>
      <c r="S34" s="147">
        <v>0</v>
      </c>
      <c r="T34" s="147">
        <v>0</v>
      </c>
      <c r="U34" s="345">
        <f t="shared" si="4"/>
        <v>114</v>
      </c>
      <c r="V34" s="102"/>
      <c r="X34" s="106"/>
      <c r="Y34" s="36"/>
      <c r="Z34" s="243"/>
    </row>
    <row r="35" spans="1:26" ht="15" customHeight="1" x14ac:dyDescent="0.3">
      <c r="A35" s="365" t="s">
        <v>202</v>
      </c>
      <c r="B35" s="348" t="s">
        <v>292</v>
      </c>
      <c r="C35" s="181">
        <v>0</v>
      </c>
      <c r="D35" s="182">
        <v>0</v>
      </c>
      <c r="E35" s="182">
        <v>0</v>
      </c>
      <c r="F35" s="182">
        <v>0</v>
      </c>
      <c r="G35" s="182">
        <v>0</v>
      </c>
      <c r="H35" s="182">
        <v>0</v>
      </c>
      <c r="I35" s="182">
        <v>0</v>
      </c>
      <c r="J35" s="182">
        <v>0</v>
      </c>
      <c r="K35" s="182">
        <v>1</v>
      </c>
      <c r="L35" s="182">
        <v>1</v>
      </c>
      <c r="M35" s="182">
        <v>2</v>
      </c>
      <c r="N35" s="182">
        <v>2</v>
      </c>
      <c r="O35" s="182">
        <v>3</v>
      </c>
      <c r="P35" s="182">
        <v>0</v>
      </c>
      <c r="Q35" s="182">
        <v>0</v>
      </c>
      <c r="R35" s="182">
        <v>0</v>
      </c>
      <c r="S35" s="182">
        <v>0</v>
      </c>
      <c r="T35" s="182">
        <v>0</v>
      </c>
      <c r="U35" s="346">
        <f t="shared" si="4"/>
        <v>9</v>
      </c>
      <c r="V35" s="102"/>
      <c r="X35" s="106"/>
      <c r="Y35" s="36"/>
      <c r="Z35" s="243"/>
    </row>
    <row r="36" spans="1:26" ht="15" customHeight="1" x14ac:dyDescent="0.3">
      <c r="A36" s="361" t="s">
        <v>203</v>
      </c>
      <c r="B36" s="347" t="s">
        <v>293</v>
      </c>
      <c r="C36" s="179">
        <v>0</v>
      </c>
      <c r="D36" s="147">
        <v>0</v>
      </c>
      <c r="E36" s="147">
        <v>0</v>
      </c>
      <c r="F36" s="147">
        <v>2</v>
      </c>
      <c r="G36" s="147">
        <v>10</v>
      </c>
      <c r="H36" s="147">
        <v>28</v>
      </c>
      <c r="I36" s="147">
        <v>43</v>
      </c>
      <c r="J36" s="147">
        <v>56</v>
      </c>
      <c r="K36" s="147">
        <v>40</v>
      </c>
      <c r="L36" s="147">
        <v>46</v>
      </c>
      <c r="M36" s="147">
        <v>21</v>
      </c>
      <c r="N36" s="147">
        <v>16</v>
      </c>
      <c r="O36" s="147">
        <v>5</v>
      </c>
      <c r="P36" s="147">
        <v>7</v>
      </c>
      <c r="Q36" s="147">
        <v>4</v>
      </c>
      <c r="R36" s="147">
        <v>0</v>
      </c>
      <c r="S36" s="147">
        <v>0</v>
      </c>
      <c r="T36" s="147">
        <v>0</v>
      </c>
      <c r="U36" s="345">
        <f t="shared" si="4"/>
        <v>278</v>
      </c>
      <c r="V36" s="102"/>
      <c r="X36" s="106"/>
      <c r="Y36" s="36"/>
      <c r="Z36" s="243"/>
    </row>
    <row r="37" spans="1:26" ht="15" customHeight="1" x14ac:dyDescent="0.3">
      <c r="A37" s="365" t="s">
        <v>204</v>
      </c>
      <c r="B37" s="348" t="s">
        <v>294</v>
      </c>
      <c r="C37" s="181">
        <v>0</v>
      </c>
      <c r="D37" s="182">
        <v>0</v>
      </c>
      <c r="E37" s="182">
        <v>0</v>
      </c>
      <c r="F37" s="182">
        <v>0</v>
      </c>
      <c r="G37" s="182">
        <v>2</v>
      </c>
      <c r="H37" s="182">
        <v>0</v>
      </c>
      <c r="I37" s="182">
        <v>2</v>
      </c>
      <c r="J37" s="182">
        <v>5</v>
      </c>
      <c r="K37" s="182">
        <v>2</v>
      </c>
      <c r="L37" s="182">
        <v>5</v>
      </c>
      <c r="M37" s="182">
        <v>2</v>
      </c>
      <c r="N37" s="182">
        <v>1</v>
      </c>
      <c r="O37" s="182">
        <v>1</v>
      </c>
      <c r="P37" s="182">
        <v>0</v>
      </c>
      <c r="Q37" s="182">
        <v>0</v>
      </c>
      <c r="R37" s="182">
        <v>0</v>
      </c>
      <c r="S37" s="182">
        <v>0</v>
      </c>
      <c r="T37" s="182">
        <v>0</v>
      </c>
      <c r="U37" s="346">
        <f>SUM(C37:T37)</f>
        <v>20</v>
      </c>
      <c r="V37" s="102"/>
      <c r="X37" s="106"/>
      <c r="Y37" s="36"/>
      <c r="Z37" s="243"/>
    </row>
    <row r="38" spans="1:26" ht="15" customHeight="1" x14ac:dyDescent="0.3">
      <c r="A38" s="366" t="s">
        <v>205</v>
      </c>
      <c r="B38" s="360" t="s">
        <v>295</v>
      </c>
      <c r="C38" s="354">
        <v>0</v>
      </c>
      <c r="D38" s="355">
        <v>0</v>
      </c>
      <c r="E38" s="355">
        <v>2</v>
      </c>
      <c r="F38" s="355">
        <v>12</v>
      </c>
      <c r="G38" s="355">
        <v>73</v>
      </c>
      <c r="H38" s="355">
        <v>90</v>
      </c>
      <c r="I38" s="355">
        <v>111</v>
      </c>
      <c r="J38" s="355">
        <v>156</v>
      </c>
      <c r="K38" s="355">
        <v>169</v>
      </c>
      <c r="L38" s="355">
        <v>184</v>
      </c>
      <c r="M38" s="355">
        <v>231</v>
      </c>
      <c r="N38" s="355">
        <v>174</v>
      </c>
      <c r="O38" s="355">
        <v>131</v>
      </c>
      <c r="P38" s="355">
        <v>85</v>
      </c>
      <c r="Q38" s="355">
        <v>23</v>
      </c>
      <c r="R38" s="355">
        <v>25</v>
      </c>
      <c r="S38" s="355">
        <v>7</v>
      </c>
      <c r="T38" s="355">
        <v>9</v>
      </c>
      <c r="U38" s="523">
        <f>SUM(C38:T38)</f>
        <v>1482</v>
      </c>
      <c r="V38" s="102"/>
      <c r="X38" s="106"/>
      <c r="Y38" s="36"/>
      <c r="Z38" s="243"/>
    </row>
    <row r="39" spans="1:26" ht="15" customHeight="1" x14ac:dyDescent="0.3">
      <c r="A39" s="364" t="s">
        <v>296</v>
      </c>
      <c r="B39" s="348" t="s">
        <v>297</v>
      </c>
      <c r="C39" s="181">
        <v>0</v>
      </c>
      <c r="D39" s="182">
        <v>0</v>
      </c>
      <c r="E39" s="182">
        <v>1</v>
      </c>
      <c r="F39" s="182">
        <v>27</v>
      </c>
      <c r="G39" s="182">
        <v>65</v>
      </c>
      <c r="H39" s="182">
        <v>133</v>
      </c>
      <c r="I39" s="182">
        <v>160</v>
      </c>
      <c r="J39" s="182">
        <v>206</v>
      </c>
      <c r="K39" s="182">
        <v>204</v>
      </c>
      <c r="L39" s="182">
        <v>319</v>
      </c>
      <c r="M39" s="182">
        <v>302</v>
      </c>
      <c r="N39" s="182">
        <v>342</v>
      </c>
      <c r="O39" s="182">
        <v>361</v>
      </c>
      <c r="P39" s="182">
        <v>270</v>
      </c>
      <c r="Q39" s="182">
        <v>39</v>
      </c>
      <c r="R39" s="182">
        <v>9</v>
      </c>
      <c r="S39" s="182">
        <v>2</v>
      </c>
      <c r="T39" s="182">
        <v>1</v>
      </c>
      <c r="U39" s="346">
        <f>SUM(C39:T39)</f>
        <v>2441</v>
      </c>
      <c r="V39" s="102"/>
      <c r="X39" s="106"/>
      <c r="Y39" s="36"/>
      <c r="Z39" s="243"/>
    </row>
    <row r="40" spans="1:26" ht="15" customHeight="1" x14ac:dyDescent="0.3">
      <c r="A40" s="363" t="s">
        <v>206</v>
      </c>
      <c r="B40" s="358" t="s">
        <v>298</v>
      </c>
      <c r="C40" s="179">
        <v>11</v>
      </c>
      <c r="D40" s="147">
        <v>10</v>
      </c>
      <c r="E40" s="147">
        <v>8</v>
      </c>
      <c r="F40" s="147">
        <v>5</v>
      </c>
      <c r="G40" s="147">
        <v>77</v>
      </c>
      <c r="H40" s="147">
        <v>264</v>
      </c>
      <c r="I40" s="147">
        <v>412</v>
      </c>
      <c r="J40" s="147">
        <v>478</v>
      </c>
      <c r="K40" s="147">
        <v>726</v>
      </c>
      <c r="L40" s="147">
        <v>979</v>
      </c>
      <c r="M40" s="147">
        <v>1407</v>
      </c>
      <c r="N40" s="147">
        <v>1631</v>
      </c>
      <c r="O40" s="147">
        <v>1527</v>
      </c>
      <c r="P40" s="147">
        <v>1005</v>
      </c>
      <c r="Q40" s="147">
        <v>577</v>
      </c>
      <c r="R40" s="147">
        <v>241</v>
      </c>
      <c r="S40" s="147">
        <v>57</v>
      </c>
      <c r="T40" s="147">
        <v>26</v>
      </c>
      <c r="U40" s="345">
        <f>SUM(C40:T40)</f>
        <v>9441</v>
      </c>
      <c r="V40" s="102"/>
      <c r="W40" s="36"/>
      <c r="X40" s="101"/>
      <c r="Y40" s="36"/>
      <c r="Z40" s="243"/>
    </row>
    <row r="41" spans="1:26" s="387" customFormat="1" ht="15" customHeight="1" thickBot="1" x14ac:dyDescent="0.35">
      <c r="A41" s="377" t="s">
        <v>207</v>
      </c>
      <c r="B41" s="524"/>
      <c r="C41" s="525">
        <f>SUM(C13:C40)-C33-C19-C13</f>
        <v>14</v>
      </c>
      <c r="D41" s="526">
        <f t="shared" ref="D41:T41" si="6">SUM(D13:D40)-D33-D19-D13</f>
        <v>13</v>
      </c>
      <c r="E41" s="526">
        <f t="shared" si="6"/>
        <v>13</v>
      </c>
      <c r="F41" s="526">
        <f t="shared" si="6"/>
        <v>89</v>
      </c>
      <c r="G41" s="526">
        <f t="shared" si="6"/>
        <v>421</v>
      </c>
      <c r="H41" s="526">
        <f t="shared" si="6"/>
        <v>899</v>
      </c>
      <c r="I41" s="526">
        <f t="shared" si="6"/>
        <v>1285</v>
      </c>
      <c r="J41" s="526">
        <f t="shared" si="6"/>
        <v>1804</v>
      </c>
      <c r="K41" s="526">
        <f t="shared" si="6"/>
        <v>2601</v>
      </c>
      <c r="L41" s="526">
        <f t="shared" si="6"/>
        <v>3932</v>
      </c>
      <c r="M41" s="526">
        <f t="shared" si="6"/>
        <v>5402</v>
      </c>
      <c r="N41" s="526">
        <f t="shared" si="6"/>
        <v>6713</v>
      </c>
      <c r="O41" s="526">
        <f t="shared" si="6"/>
        <v>6725</v>
      </c>
      <c r="P41" s="526">
        <f t="shared" si="6"/>
        <v>4485</v>
      </c>
      <c r="Q41" s="526">
        <f t="shared" si="6"/>
        <v>2645</v>
      </c>
      <c r="R41" s="526">
        <f t="shared" si="6"/>
        <v>1424</v>
      </c>
      <c r="S41" s="526">
        <f t="shared" si="6"/>
        <v>573</v>
      </c>
      <c r="T41" s="527">
        <f t="shared" si="6"/>
        <v>342</v>
      </c>
      <c r="U41" s="528">
        <f>SUM(U13:U40)-U33-U19-U13</f>
        <v>39380</v>
      </c>
      <c r="V41" s="383"/>
      <c r="W41" s="384"/>
      <c r="X41" s="385"/>
      <c r="Y41" s="384"/>
      <c r="Z41" s="386"/>
    </row>
    <row r="42" spans="1:26" x14ac:dyDescent="0.2">
      <c r="A42" s="24" t="s">
        <v>315</v>
      </c>
      <c r="B42" s="24"/>
    </row>
    <row r="43" spans="1:26" x14ac:dyDescent="0.2">
      <c r="C43" s="36"/>
    </row>
    <row r="44" spans="1:26" x14ac:dyDescent="0.2">
      <c r="G44" s="36"/>
    </row>
    <row r="46" spans="1:26" x14ac:dyDescent="0.2">
      <c r="Z46" s="242"/>
    </row>
    <row r="47" spans="1:26" x14ac:dyDescent="0.2">
      <c r="T47" s="36"/>
      <c r="Z47" s="242"/>
    </row>
    <row r="48" spans="1:26" x14ac:dyDescent="0.2">
      <c r="Z48" s="242"/>
    </row>
    <row r="49" spans="26:26" x14ac:dyDescent="0.2">
      <c r="Z49" s="242"/>
    </row>
    <row r="50" spans="26:26" x14ac:dyDescent="0.2">
      <c r="Z50" s="242"/>
    </row>
    <row r="51" spans="26:26" x14ac:dyDescent="0.2">
      <c r="Z51" s="242"/>
    </row>
    <row r="52" spans="26:26" x14ac:dyDescent="0.2">
      <c r="Z52" s="242"/>
    </row>
    <row r="53" spans="26:26" x14ac:dyDescent="0.2">
      <c r="Z53" s="242"/>
    </row>
    <row r="54" spans="26:26" x14ac:dyDescent="0.2">
      <c r="Z54" s="242"/>
    </row>
    <row r="55" spans="26:26" x14ac:dyDescent="0.2">
      <c r="Z55" s="242"/>
    </row>
    <row r="56" spans="26:26" x14ac:dyDescent="0.2">
      <c r="Z56" s="242"/>
    </row>
    <row r="57" spans="26:26" x14ac:dyDescent="0.2">
      <c r="Z57" s="242"/>
    </row>
    <row r="58" spans="26:26" x14ac:dyDescent="0.2">
      <c r="Z58" s="242"/>
    </row>
    <row r="59" spans="26:26" x14ac:dyDescent="0.2">
      <c r="Z59" s="242"/>
    </row>
    <row r="60" spans="26:26" x14ac:dyDescent="0.2">
      <c r="Z60" s="242"/>
    </row>
    <row r="61" spans="26:26" x14ac:dyDescent="0.2">
      <c r="Z61" s="242"/>
    </row>
    <row r="62" spans="26:26" x14ac:dyDescent="0.2">
      <c r="Z62" s="242"/>
    </row>
    <row r="63" spans="26:26" x14ac:dyDescent="0.2">
      <c r="Z63" s="242"/>
    </row>
    <row r="64" spans="26:26" x14ac:dyDescent="0.2">
      <c r="Z64" s="242"/>
    </row>
    <row r="65" spans="26:26" x14ac:dyDescent="0.2">
      <c r="Z65" s="242"/>
    </row>
    <row r="66" spans="26:26" x14ac:dyDescent="0.2">
      <c r="Z66" s="242"/>
    </row>
    <row r="67" spans="26:26" x14ac:dyDescent="0.2">
      <c r="Z67" s="242"/>
    </row>
    <row r="68" spans="26:26" x14ac:dyDescent="0.2">
      <c r="Z68" s="242"/>
    </row>
    <row r="69" spans="26:26" x14ac:dyDescent="0.2">
      <c r="Z69" s="242"/>
    </row>
    <row r="70" spans="26:26" x14ac:dyDescent="0.2">
      <c r="Z70" s="242"/>
    </row>
    <row r="71" spans="26:26" x14ac:dyDescent="0.2">
      <c r="Z71" s="242"/>
    </row>
    <row r="72" spans="26:26" x14ac:dyDescent="0.2">
      <c r="Z72" s="242"/>
    </row>
    <row r="73" spans="26:26" x14ac:dyDescent="0.2">
      <c r="Z73" s="242"/>
    </row>
    <row r="74" spans="26:26" x14ac:dyDescent="0.2">
      <c r="Z74" s="242"/>
    </row>
    <row r="84" ht="11.15" customHeight="1" x14ac:dyDescent="0.2"/>
  </sheetData>
  <mergeCells count="9">
    <mergeCell ref="A10:A12"/>
    <mergeCell ref="C10:U10"/>
    <mergeCell ref="U11:U12"/>
    <mergeCell ref="A1:U1"/>
    <mergeCell ref="A2:U2"/>
    <mergeCell ref="A3:U3"/>
    <mergeCell ref="A5:U5"/>
    <mergeCell ref="A6:U6"/>
    <mergeCell ref="A8:U8"/>
  </mergeCells>
  <printOptions horizontalCentered="1"/>
  <pageMargins left="0.31496062992125984" right="0.19685039370078741" top="0.39370078740157483" bottom="0.23622047244094491" header="0" footer="0.23622047244094491"/>
  <pageSetup scale="72" firstPageNumber="49" orientation="landscape" useFirstPageNumber="1" r:id="rId1"/>
  <headerFooter>
    <oddFooter>&amp;R&amp;P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syncVertical="1" syncRef="A1" transitionEvaluation="1" codeName="Hoja42">
    <pageSetUpPr fitToPage="1"/>
  </sheetPr>
  <dimension ref="A1:AA84"/>
  <sheetViews>
    <sheetView showGridLines="0" view="pageBreakPreview" zoomScale="85" zoomScaleNormal="75" zoomScaleSheetLayoutView="85" workbookViewId="0">
      <selection sqref="A1:U1"/>
    </sheetView>
  </sheetViews>
  <sheetFormatPr baseColWidth="10" defaultColWidth="9.7265625" defaultRowHeight="10" x14ac:dyDescent="0.2"/>
  <cols>
    <col min="1" max="1" width="51" style="26" customWidth="1"/>
    <col min="2" max="2" width="42.453125" style="26" hidden="1" customWidth="1"/>
    <col min="3" max="4" width="6.7265625" style="26" customWidth="1"/>
    <col min="5" max="5" width="8.1796875" style="26" customWidth="1"/>
    <col min="6" max="8" width="6.7265625" style="26" customWidth="1"/>
    <col min="9" max="9" width="7.08984375" style="26" bestFit="1" customWidth="1"/>
    <col min="10" max="10" width="7.36328125" style="26" bestFit="1" customWidth="1"/>
    <col min="11" max="17" width="7.6328125" style="26" bestFit="1" customWidth="1"/>
    <col min="18" max="20" width="6.7265625" style="26" customWidth="1"/>
    <col min="21" max="21" width="10.7265625" style="26" customWidth="1"/>
    <col min="22" max="22" width="11.54296875" style="26" customWidth="1"/>
    <col min="23" max="25" width="9.7265625" style="26" customWidth="1"/>
    <col min="26" max="26" width="9.7265625" style="26"/>
    <col min="27" max="27" width="54.7265625" style="26" customWidth="1"/>
    <col min="28" max="16384" width="9.7265625" style="26"/>
  </cols>
  <sheetData>
    <row r="1" spans="1:27" ht="18" x14ac:dyDescent="0.2">
      <c r="A1" s="710"/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  <c r="M1" s="710"/>
      <c r="N1" s="710"/>
      <c r="O1" s="710"/>
      <c r="P1" s="710"/>
      <c r="Q1" s="710"/>
      <c r="R1" s="710"/>
      <c r="S1" s="710"/>
      <c r="T1" s="710"/>
      <c r="U1" s="710"/>
      <c r="V1" s="95"/>
    </row>
    <row r="2" spans="1:27" ht="10.5" customHeight="1" x14ac:dyDescent="0.2">
      <c r="A2" s="776" t="s">
        <v>139</v>
      </c>
      <c r="B2" s="776"/>
      <c r="C2" s="776"/>
      <c r="D2" s="776"/>
      <c r="E2" s="776"/>
      <c r="F2" s="776"/>
      <c r="G2" s="776"/>
      <c r="H2" s="776"/>
      <c r="I2" s="776"/>
      <c r="J2" s="776"/>
      <c r="K2" s="776"/>
      <c r="L2" s="776"/>
      <c r="M2" s="776"/>
      <c r="N2" s="776"/>
      <c r="O2" s="776"/>
      <c r="P2" s="776"/>
      <c r="Q2" s="776"/>
      <c r="R2" s="776"/>
      <c r="S2" s="776"/>
      <c r="T2" s="776"/>
      <c r="U2" s="776"/>
      <c r="V2" s="11"/>
    </row>
    <row r="3" spans="1:27" ht="18" customHeight="1" x14ac:dyDescent="0.2">
      <c r="A3" s="776" t="s">
        <v>140</v>
      </c>
      <c r="B3" s="776"/>
      <c r="C3" s="776"/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6"/>
      <c r="P3" s="776"/>
      <c r="Q3" s="776"/>
      <c r="R3" s="776"/>
      <c r="S3" s="776"/>
      <c r="T3" s="776"/>
      <c r="U3" s="776"/>
      <c r="V3" s="11"/>
    </row>
    <row r="4" spans="1:27" ht="15.75" customHeight="1" x14ac:dyDescent="0.2">
      <c r="A4" s="96"/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</row>
    <row r="5" spans="1:27" ht="14.5" x14ac:dyDescent="0.2">
      <c r="A5" s="725" t="str">
        <f>'1 Total'!A4:N4</f>
        <v>DICIEMBRE DE 2020</v>
      </c>
      <c r="B5" s="725"/>
      <c r="C5" s="725"/>
      <c r="D5" s="725"/>
      <c r="E5" s="725"/>
      <c r="F5" s="725"/>
      <c r="G5" s="725"/>
      <c r="H5" s="725"/>
      <c r="I5" s="725"/>
      <c r="J5" s="725"/>
      <c r="K5" s="725"/>
      <c r="L5" s="725"/>
      <c r="M5" s="725"/>
      <c r="N5" s="725"/>
      <c r="O5" s="725"/>
      <c r="P5" s="725"/>
      <c r="Q5" s="725"/>
      <c r="R5" s="725"/>
      <c r="S5" s="725"/>
      <c r="T5" s="725"/>
      <c r="U5" s="725"/>
      <c r="V5" s="97"/>
    </row>
    <row r="6" spans="1:27" ht="14.5" x14ac:dyDescent="0.2">
      <c r="A6" s="776"/>
      <c r="B6" s="776"/>
      <c r="C6" s="776"/>
      <c r="D6" s="776"/>
      <c r="E6" s="776"/>
      <c r="F6" s="776"/>
      <c r="G6" s="776"/>
      <c r="H6" s="776"/>
      <c r="I6" s="776"/>
      <c r="J6" s="776"/>
      <c r="K6" s="776"/>
      <c r="L6" s="776"/>
      <c r="M6" s="776"/>
      <c r="N6" s="776"/>
      <c r="O6" s="776"/>
      <c r="P6" s="776"/>
      <c r="Q6" s="776"/>
      <c r="R6" s="776"/>
      <c r="S6" s="776"/>
      <c r="T6" s="776"/>
      <c r="U6" s="776"/>
      <c r="V6" s="97"/>
    </row>
    <row r="7" spans="1:27" ht="10.5" x14ac:dyDescent="0.2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</row>
    <row r="8" spans="1:27" ht="14" x14ac:dyDescent="0.2">
      <c r="A8" s="778" t="s">
        <v>58</v>
      </c>
      <c r="B8" s="778"/>
      <c r="C8" s="778"/>
      <c r="D8" s="778"/>
      <c r="E8" s="778"/>
      <c r="F8" s="778"/>
      <c r="G8" s="778"/>
      <c r="H8" s="778"/>
      <c r="I8" s="778"/>
      <c r="J8" s="778"/>
      <c r="K8" s="778"/>
      <c r="L8" s="778"/>
      <c r="M8" s="778"/>
      <c r="N8" s="778"/>
      <c r="O8" s="778"/>
      <c r="P8" s="778"/>
      <c r="Q8" s="778"/>
      <c r="R8" s="778"/>
      <c r="S8" s="778"/>
      <c r="T8" s="778"/>
      <c r="U8" s="778"/>
      <c r="V8" s="99"/>
    </row>
    <row r="9" spans="1:27" ht="10.5" thickBot="1" x14ac:dyDescent="0.25">
      <c r="A9" s="96"/>
      <c r="B9" s="96"/>
      <c r="C9" s="272">
        <v>3</v>
      </c>
      <c r="D9" s="272">
        <v>14</v>
      </c>
      <c r="E9" s="272">
        <v>4</v>
      </c>
      <c r="F9" s="272">
        <v>5</v>
      </c>
      <c r="G9" s="272">
        <v>6</v>
      </c>
      <c r="H9" s="272">
        <v>7</v>
      </c>
      <c r="I9" s="272">
        <v>8</v>
      </c>
      <c r="J9" s="272">
        <v>9</v>
      </c>
      <c r="K9" s="272">
        <v>10</v>
      </c>
      <c r="L9" s="272">
        <v>11</v>
      </c>
      <c r="M9" s="272">
        <v>12</v>
      </c>
      <c r="N9" s="272">
        <v>13</v>
      </c>
      <c r="O9" s="272">
        <v>15</v>
      </c>
      <c r="P9" s="272">
        <v>16</v>
      </c>
      <c r="Q9" s="272">
        <v>17</v>
      </c>
      <c r="R9" s="272">
        <v>18</v>
      </c>
      <c r="S9" s="272">
        <v>19</v>
      </c>
      <c r="T9" s="272">
        <v>20</v>
      </c>
      <c r="U9" s="96"/>
      <c r="V9" s="96"/>
    </row>
    <row r="10" spans="1:27" ht="25.5" customHeight="1" thickBot="1" x14ac:dyDescent="0.25">
      <c r="A10" s="808" t="s">
        <v>142</v>
      </c>
      <c r="B10" s="536"/>
      <c r="C10" s="811" t="s">
        <v>143</v>
      </c>
      <c r="D10" s="812"/>
      <c r="E10" s="812"/>
      <c r="F10" s="812"/>
      <c r="G10" s="812"/>
      <c r="H10" s="812"/>
      <c r="I10" s="812"/>
      <c r="J10" s="812"/>
      <c r="K10" s="812"/>
      <c r="L10" s="812"/>
      <c r="M10" s="812"/>
      <c r="N10" s="812"/>
      <c r="O10" s="812"/>
      <c r="P10" s="812"/>
      <c r="Q10" s="812"/>
      <c r="R10" s="812"/>
      <c r="S10" s="812"/>
      <c r="T10" s="812"/>
      <c r="U10" s="813"/>
      <c r="V10" s="8"/>
    </row>
    <row r="11" spans="1:27" ht="13" x14ac:dyDescent="0.25">
      <c r="A11" s="809"/>
      <c r="B11" s="388"/>
      <c r="C11" s="510" t="s">
        <v>144</v>
      </c>
      <c r="D11" s="511" t="s">
        <v>145</v>
      </c>
      <c r="E11" s="511" t="s">
        <v>146</v>
      </c>
      <c r="F11" s="511" t="s">
        <v>147</v>
      </c>
      <c r="G11" s="511" t="s">
        <v>148</v>
      </c>
      <c r="H11" s="511" t="s">
        <v>149</v>
      </c>
      <c r="I11" s="511" t="s">
        <v>150</v>
      </c>
      <c r="J11" s="511" t="s">
        <v>151</v>
      </c>
      <c r="K11" s="511" t="s">
        <v>152</v>
      </c>
      <c r="L11" s="511" t="s">
        <v>153</v>
      </c>
      <c r="M11" s="511" t="s">
        <v>154</v>
      </c>
      <c r="N11" s="511" t="s">
        <v>155</v>
      </c>
      <c r="O11" s="511" t="s">
        <v>156</v>
      </c>
      <c r="P11" s="511" t="s">
        <v>157</v>
      </c>
      <c r="Q11" s="511" t="s">
        <v>158</v>
      </c>
      <c r="R11" s="511" t="s">
        <v>159</v>
      </c>
      <c r="S11" s="511" t="s">
        <v>160</v>
      </c>
      <c r="T11" s="511" t="s">
        <v>161</v>
      </c>
      <c r="U11" s="814" t="s">
        <v>8</v>
      </c>
    </row>
    <row r="12" spans="1:27" ht="13.5" customHeight="1" thickBot="1" x14ac:dyDescent="0.3">
      <c r="A12" s="810"/>
      <c r="B12" s="537"/>
      <c r="C12" s="538" t="s">
        <v>162</v>
      </c>
      <c r="D12" s="539" t="s">
        <v>163</v>
      </c>
      <c r="E12" s="539" t="s">
        <v>164</v>
      </c>
      <c r="F12" s="539" t="s">
        <v>165</v>
      </c>
      <c r="G12" s="539" t="s">
        <v>166</v>
      </c>
      <c r="H12" s="539" t="s">
        <v>167</v>
      </c>
      <c r="I12" s="539" t="s">
        <v>168</v>
      </c>
      <c r="J12" s="539" t="s">
        <v>169</v>
      </c>
      <c r="K12" s="539" t="s">
        <v>170</v>
      </c>
      <c r="L12" s="539" t="s">
        <v>171</v>
      </c>
      <c r="M12" s="539" t="s">
        <v>172</v>
      </c>
      <c r="N12" s="539" t="s">
        <v>173</v>
      </c>
      <c r="O12" s="539" t="s">
        <v>174</v>
      </c>
      <c r="P12" s="539" t="s">
        <v>175</v>
      </c>
      <c r="Q12" s="539" t="s">
        <v>176</v>
      </c>
      <c r="R12" s="539" t="s">
        <v>177</v>
      </c>
      <c r="S12" s="539" t="s">
        <v>178</v>
      </c>
      <c r="T12" s="539" t="s">
        <v>179</v>
      </c>
      <c r="U12" s="815"/>
    </row>
    <row r="13" spans="1:27" s="264" customFormat="1" ht="15" customHeight="1" x14ac:dyDescent="0.3">
      <c r="A13" s="529" t="s">
        <v>180</v>
      </c>
      <c r="B13" s="530"/>
      <c r="C13" s="531">
        <f>SUM(C14,C15)</f>
        <v>10</v>
      </c>
      <c r="D13" s="532">
        <f t="shared" ref="D13:U13" si="0">SUM(D14,D15)</f>
        <v>0</v>
      </c>
      <c r="E13" s="533">
        <f t="shared" si="0"/>
        <v>7</v>
      </c>
      <c r="F13" s="533">
        <f t="shared" si="0"/>
        <v>46</v>
      </c>
      <c r="G13" s="533">
        <f t="shared" si="0"/>
        <v>161</v>
      </c>
      <c r="H13" s="533">
        <f t="shared" si="0"/>
        <v>629</v>
      </c>
      <c r="I13" s="533">
        <f t="shared" si="0"/>
        <v>786</v>
      </c>
      <c r="J13" s="533">
        <f t="shared" si="0"/>
        <v>760</v>
      </c>
      <c r="K13" s="533">
        <f t="shared" si="0"/>
        <v>1015</v>
      </c>
      <c r="L13" s="533">
        <f t="shared" si="0"/>
        <v>1507</v>
      </c>
      <c r="M13" s="533">
        <f t="shared" si="0"/>
        <v>1726</v>
      </c>
      <c r="N13" s="533">
        <f t="shared" si="0"/>
        <v>2222</v>
      </c>
      <c r="O13" s="533">
        <f t="shared" si="0"/>
        <v>2266</v>
      </c>
      <c r="P13" s="533">
        <f t="shared" si="0"/>
        <v>2135</v>
      </c>
      <c r="Q13" s="533">
        <f t="shared" si="0"/>
        <v>1392</v>
      </c>
      <c r="R13" s="533">
        <f t="shared" si="0"/>
        <v>694</v>
      </c>
      <c r="S13" s="533">
        <f t="shared" si="0"/>
        <v>650</v>
      </c>
      <c r="T13" s="534">
        <f t="shared" si="0"/>
        <v>2596</v>
      </c>
      <c r="U13" s="535">
        <f t="shared" si="0"/>
        <v>18602</v>
      </c>
      <c r="V13" s="263"/>
      <c r="X13" s="265"/>
      <c r="Y13" s="266"/>
      <c r="Z13" s="267"/>
    </row>
    <row r="14" spans="1:27" ht="15" customHeight="1" x14ac:dyDescent="0.3">
      <c r="A14" s="361" t="s">
        <v>181</v>
      </c>
      <c r="B14" s="347" t="s">
        <v>273</v>
      </c>
      <c r="C14" s="179">
        <v>0</v>
      </c>
      <c r="D14" s="147">
        <v>0</v>
      </c>
      <c r="E14" s="147">
        <v>0</v>
      </c>
      <c r="F14" s="147">
        <v>4</v>
      </c>
      <c r="G14" s="147">
        <v>18</v>
      </c>
      <c r="H14" s="147">
        <v>31</v>
      </c>
      <c r="I14" s="147">
        <v>111</v>
      </c>
      <c r="J14" s="147">
        <v>60</v>
      </c>
      <c r="K14" s="147">
        <v>45</v>
      </c>
      <c r="L14" s="147">
        <v>59</v>
      </c>
      <c r="M14" s="147">
        <v>36</v>
      </c>
      <c r="N14" s="147">
        <v>19</v>
      </c>
      <c r="O14" s="147">
        <v>20</v>
      </c>
      <c r="P14" s="147">
        <v>7</v>
      </c>
      <c r="Q14" s="147">
        <v>4</v>
      </c>
      <c r="R14" s="147">
        <v>2</v>
      </c>
      <c r="S14" s="147">
        <v>4</v>
      </c>
      <c r="T14" s="147">
        <v>35</v>
      </c>
      <c r="U14" s="180">
        <f t="shared" ref="U14:U36" si="1">SUM(C14:T14)</f>
        <v>455</v>
      </c>
      <c r="V14" s="100"/>
      <c r="Y14" s="36"/>
      <c r="Z14" s="243"/>
    </row>
    <row r="15" spans="1:27" s="104" customFormat="1" ht="23.25" customHeight="1" x14ac:dyDescent="0.3">
      <c r="A15" s="362" t="s">
        <v>182</v>
      </c>
      <c r="B15" s="357" t="s">
        <v>274</v>
      </c>
      <c r="C15" s="351">
        <v>10</v>
      </c>
      <c r="D15" s="352">
        <v>0</v>
      </c>
      <c r="E15" s="352">
        <v>7</v>
      </c>
      <c r="F15" s="352">
        <v>42</v>
      </c>
      <c r="G15" s="352">
        <v>143</v>
      </c>
      <c r="H15" s="352">
        <v>598</v>
      </c>
      <c r="I15" s="352">
        <v>675</v>
      </c>
      <c r="J15" s="352">
        <v>700</v>
      </c>
      <c r="K15" s="352">
        <v>970</v>
      </c>
      <c r="L15" s="352">
        <v>1448</v>
      </c>
      <c r="M15" s="352">
        <v>1690</v>
      </c>
      <c r="N15" s="352">
        <v>2203</v>
      </c>
      <c r="O15" s="352">
        <v>2246</v>
      </c>
      <c r="P15" s="352">
        <v>2128</v>
      </c>
      <c r="Q15" s="352">
        <v>1388</v>
      </c>
      <c r="R15" s="352">
        <v>692</v>
      </c>
      <c r="S15" s="352">
        <v>646</v>
      </c>
      <c r="T15" s="352">
        <v>2561</v>
      </c>
      <c r="U15" s="350">
        <f t="shared" si="1"/>
        <v>18147</v>
      </c>
      <c r="V15" s="102"/>
      <c r="X15" s="103"/>
      <c r="Y15" s="36"/>
      <c r="Z15" s="243"/>
      <c r="AA15" s="26"/>
    </row>
    <row r="16" spans="1:27" ht="15" customHeight="1" x14ac:dyDescent="0.3">
      <c r="A16" s="363" t="s">
        <v>183</v>
      </c>
      <c r="B16" s="358" t="s">
        <v>275</v>
      </c>
      <c r="C16" s="179">
        <v>3</v>
      </c>
      <c r="D16" s="147">
        <v>3</v>
      </c>
      <c r="E16" s="147">
        <v>5</v>
      </c>
      <c r="F16" s="147">
        <v>47</v>
      </c>
      <c r="G16" s="147">
        <v>82</v>
      </c>
      <c r="H16" s="147">
        <v>762</v>
      </c>
      <c r="I16" s="147">
        <v>1693</v>
      </c>
      <c r="J16" s="147">
        <v>650</v>
      </c>
      <c r="K16" s="147">
        <v>988</v>
      </c>
      <c r="L16" s="147">
        <v>1544</v>
      </c>
      <c r="M16" s="147">
        <v>1493</v>
      </c>
      <c r="N16" s="147">
        <v>2020</v>
      </c>
      <c r="O16" s="147">
        <v>2206</v>
      </c>
      <c r="P16" s="147">
        <v>2233</v>
      </c>
      <c r="Q16" s="147">
        <v>1821</v>
      </c>
      <c r="R16" s="147">
        <v>1053</v>
      </c>
      <c r="S16" s="147">
        <v>680</v>
      </c>
      <c r="T16" s="147">
        <v>2205</v>
      </c>
      <c r="U16" s="180">
        <f t="shared" si="1"/>
        <v>19488</v>
      </c>
      <c r="V16" s="105"/>
      <c r="X16" s="101"/>
      <c r="Y16" s="36"/>
      <c r="Z16" s="243"/>
    </row>
    <row r="17" spans="1:27" ht="27" customHeight="1" x14ac:dyDescent="0.3">
      <c r="A17" s="364" t="s">
        <v>184</v>
      </c>
      <c r="B17" s="359" t="s">
        <v>276</v>
      </c>
      <c r="C17" s="344">
        <v>4</v>
      </c>
      <c r="D17" s="343">
        <v>4</v>
      </c>
      <c r="E17" s="182">
        <v>1</v>
      </c>
      <c r="F17" s="182">
        <v>15</v>
      </c>
      <c r="G17" s="182">
        <v>56</v>
      </c>
      <c r="H17" s="182">
        <v>234</v>
      </c>
      <c r="I17" s="182">
        <v>2362</v>
      </c>
      <c r="J17" s="182">
        <v>429</v>
      </c>
      <c r="K17" s="182">
        <v>802</v>
      </c>
      <c r="L17" s="182">
        <v>1045</v>
      </c>
      <c r="M17" s="182">
        <v>1475</v>
      </c>
      <c r="N17" s="182">
        <v>2051</v>
      </c>
      <c r="O17" s="182">
        <v>2395</v>
      </c>
      <c r="P17" s="182">
        <v>2695</v>
      </c>
      <c r="Q17" s="182">
        <v>2106</v>
      </c>
      <c r="R17" s="182">
        <v>1205</v>
      </c>
      <c r="S17" s="182">
        <v>693</v>
      </c>
      <c r="T17" s="182">
        <v>2452</v>
      </c>
      <c r="U17" s="183">
        <f t="shared" si="1"/>
        <v>20024</v>
      </c>
      <c r="V17" s="105"/>
      <c r="X17" s="101"/>
      <c r="Y17" s="36"/>
      <c r="Z17" s="243"/>
    </row>
    <row r="18" spans="1:27" ht="20.25" customHeight="1" x14ac:dyDescent="0.3">
      <c r="A18" s="363" t="s">
        <v>185</v>
      </c>
      <c r="B18" s="358" t="s">
        <v>277</v>
      </c>
      <c r="C18" s="367">
        <v>1</v>
      </c>
      <c r="D18" s="342">
        <v>0</v>
      </c>
      <c r="E18" s="147">
        <v>2</v>
      </c>
      <c r="F18" s="147">
        <v>6</v>
      </c>
      <c r="G18" s="147">
        <v>14</v>
      </c>
      <c r="H18" s="147">
        <v>60</v>
      </c>
      <c r="I18" s="147">
        <v>42</v>
      </c>
      <c r="J18" s="147">
        <v>34</v>
      </c>
      <c r="K18" s="147">
        <v>62</v>
      </c>
      <c r="L18" s="147">
        <v>66</v>
      </c>
      <c r="M18" s="147">
        <v>66</v>
      </c>
      <c r="N18" s="147">
        <v>74</v>
      </c>
      <c r="O18" s="147">
        <v>101</v>
      </c>
      <c r="P18" s="147">
        <v>91</v>
      </c>
      <c r="Q18" s="147">
        <v>67</v>
      </c>
      <c r="R18" s="147">
        <v>39</v>
      </c>
      <c r="S18" s="147">
        <v>51</v>
      </c>
      <c r="T18" s="147">
        <v>341</v>
      </c>
      <c r="U18" s="180">
        <f t="shared" si="1"/>
        <v>1117</v>
      </c>
      <c r="V18" s="102"/>
      <c r="X18" s="101"/>
      <c r="Y18" s="36"/>
      <c r="Z18" s="243"/>
    </row>
    <row r="19" spans="1:27" s="264" customFormat="1" ht="15" customHeight="1" x14ac:dyDescent="0.3">
      <c r="A19" s="368" t="s">
        <v>186</v>
      </c>
      <c r="B19" s="369"/>
      <c r="C19" s="370">
        <f>SUM(C20:C21)</f>
        <v>0</v>
      </c>
      <c r="D19" s="371">
        <f t="shared" ref="D19:T19" si="2">SUM(D20:D21)</f>
        <v>1</v>
      </c>
      <c r="E19" s="372">
        <f t="shared" si="2"/>
        <v>0</v>
      </c>
      <c r="F19" s="372">
        <f t="shared" si="2"/>
        <v>2</v>
      </c>
      <c r="G19" s="372">
        <f t="shared" si="2"/>
        <v>0</v>
      </c>
      <c r="H19" s="372">
        <f t="shared" si="2"/>
        <v>6</v>
      </c>
      <c r="I19" s="372">
        <f t="shared" si="2"/>
        <v>10</v>
      </c>
      <c r="J19" s="372">
        <f t="shared" si="2"/>
        <v>5</v>
      </c>
      <c r="K19" s="372">
        <f t="shared" si="2"/>
        <v>11</v>
      </c>
      <c r="L19" s="372">
        <f t="shared" si="2"/>
        <v>9</v>
      </c>
      <c r="M19" s="372">
        <f t="shared" si="2"/>
        <v>8</v>
      </c>
      <c r="N19" s="372">
        <f t="shared" si="2"/>
        <v>17</v>
      </c>
      <c r="O19" s="372">
        <f t="shared" si="2"/>
        <v>27</v>
      </c>
      <c r="P19" s="372">
        <f t="shared" si="2"/>
        <v>17</v>
      </c>
      <c r="Q19" s="372">
        <f t="shared" si="2"/>
        <v>11</v>
      </c>
      <c r="R19" s="372">
        <f t="shared" si="2"/>
        <v>11</v>
      </c>
      <c r="S19" s="372">
        <f t="shared" si="2"/>
        <v>18</v>
      </c>
      <c r="T19" s="373">
        <f t="shared" si="2"/>
        <v>44</v>
      </c>
      <c r="U19" s="374">
        <f t="shared" si="1"/>
        <v>197</v>
      </c>
      <c r="V19" s="268"/>
      <c r="X19" s="265"/>
      <c r="Y19" s="266"/>
      <c r="Z19" s="267"/>
    </row>
    <row r="20" spans="1:27" s="104" customFormat="1" ht="15" customHeight="1" x14ac:dyDescent="0.3">
      <c r="A20" s="361" t="s">
        <v>187</v>
      </c>
      <c r="B20" s="347" t="s">
        <v>278</v>
      </c>
      <c r="C20" s="179">
        <v>0</v>
      </c>
      <c r="D20" s="147">
        <v>0</v>
      </c>
      <c r="E20" s="147">
        <v>0</v>
      </c>
      <c r="F20" s="147">
        <v>0</v>
      </c>
      <c r="G20" s="147">
        <v>0</v>
      </c>
      <c r="H20" s="147">
        <v>3</v>
      </c>
      <c r="I20" s="147">
        <v>1</v>
      </c>
      <c r="J20" s="147">
        <v>2</v>
      </c>
      <c r="K20" s="147">
        <v>4</v>
      </c>
      <c r="L20" s="147">
        <v>4</v>
      </c>
      <c r="M20" s="147">
        <v>2</v>
      </c>
      <c r="N20" s="147">
        <v>8</v>
      </c>
      <c r="O20" s="147">
        <v>7</v>
      </c>
      <c r="P20" s="147">
        <v>8</v>
      </c>
      <c r="Q20" s="147">
        <v>1</v>
      </c>
      <c r="R20" s="147">
        <v>2</v>
      </c>
      <c r="S20" s="147">
        <v>0</v>
      </c>
      <c r="T20" s="147">
        <v>5</v>
      </c>
      <c r="U20" s="349">
        <f t="shared" si="1"/>
        <v>47</v>
      </c>
      <c r="V20" s="102"/>
      <c r="X20" s="103"/>
      <c r="Y20" s="36"/>
      <c r="Z20" s="243"/>
      <c r="AA20" s="26"/>
    </row>
    <row r="21" spans="1:27" s="104" customFormat="1" ht="15" customHeight="1" x14ac:dyDescent="0.3">
      <c r="A21" s="362" t="s">
        <v>188</v>
      </c>
      <c r="B21" s="357" t="s">
        <v>279</v>
      </c>
      <c r="C21" s="351">
        <v>0</v>
      </c>
      <c r="D21" s="352">
        <v>1</v>
      </c>
      <c r="E21" s="352">
        <v>0</v>
      </c>
      <c r="F21" s="352">
        <v>2</v>
      </c>
      <c r="G21" s="352">
        <v>0</v>
      </c>
      <c r="H21" s="352">
        <v>3</v>
      </c>
      <c r="I21" s="352">
        <v>9</v>
      </c>
      <c r="J21" s="352">
        <v>3</v>
      </c>
      <c r="K21" s="352">
        <v>7</v>
      </c>
      <c r="L21" s="352">
        <v>5</v>
      </c>
      <c r="M21" s="352">
        <v>6</v>
      </c>
      <c r="N21" s="352">
        <v>9</v>
      </c>
      <c r="O21" s="352">
        <v>20</v>
      </c>
      <c r="P21" s="352">
        <v>9</v>
      </c>
      <c r="Q21" s="352">
        <v>10</v>
      </c>
      <c r="R21" s="352">
        <v>9</v>
      </c>
      <c r="S21" s="352">
        <v>18</v>
      </c>
      <c r="T21" s="352">
        <v>39</v>
      </c>
      <c r="U21" s="350">
        <f t="shared" si="1"/>
        <v>150</v>
      </c>
      <c r="V21" s="102"/>
      <c r="X21" s="103"/>
      <c r="Y21" s="36"/>
      <c r="Z21" s="243"/>
      <c r="AA21" s="26"/>
    </row>
    <row r="22" spans="1:27" ht="24" customHeight="1" x14ac:dyDescent="0.3">
      <c r="A22" s="363" t="s">
        <v>189</v>
      </c>
      <c r="B22" s="358" t="s">
        <v>280</v>
      </c>
      <c r="C22" s="179">
        <v>3</v>
      </c>
      <c r="D22" s="147">
        <v>1</v>
      </c>
      <c r="E22" s="147">
        <v>0</v>
      </c>
      <c r="F22" s="147">
        <v>14</v>
      </c>
      <c r="G22" s="147">
        <v>20</v>
      </c>
      <c r="H22" s="147">
        <v>187</v>
      </c>
      <c r="I22" s="147">
        <v>220</v>
      </c>
      <c r="J22" s="147">
        <v>108</v>
      </c>
      <c r="K22" s="147">
        <v>142</v>
      </c>
      <c r="L22" s="147">
        <v>171</v>
      </c>
      <c r="M22" s="147">
        <v>155</v>
      </c>
      <c r="N22" s="147">
        <v>179</v>
      </c>
      <c r="O22" s="147">
        <v>610</v>
      </c>
      <c r="P22" s="147">
        <v>179</v>
      </c>
      <c r="Q22" s="147">
        <v>171</v>
      </c>
      <c r="R22" s="147">
        <v>109</v>
      </c>
      <c r="S22" s="147">
        <v>78</v>
      </c>
      <c r="T22" s="147">
        <v>181</v>
      </c>
      <c r="U22" s="180">
        <f t="shared" si="1"/>
        <v>2528</v>
      </c>
      <c r="V22" s="102"/>
      <c r="X22" s="101"/>
      <c r="Y22" s="36"/>
      <c r="Z22" s="243"/>
    </row>
    <row r="23" spans="1:27" ht="18.75" customHeight="1" x14ac:dyDescent="0.3">
      <c r="A23" s="364" t="s">
        <v>190</v>
      </c>
      <c r="B23" s="359" t="s">
        <v>281</v>
      </c>
      <c r="C23" s="181">
        <v>15</v>
      </c>
      <c r="D23" s="182">
        <v>4</v>
      </c>
      <c r="E23" s="182">
        <v>10</v>
      </c>
      <c r="F23" s="182">
        <v>136</v>
      </c>
      <c r="G23" s="182">
        <v>259</v>
      </c>
      <c r="H23" s="182">
        <v>2773</v>
      </c>
      <c r="I23" s="182">
        <v>3074</v>
      </c>
      <c r="J23" s="182">
        <v>1268</v>
      </c>
      <c r="K23" s="182">
        <v>2324</v>
      </c>
      <c r="L23" s="182">
        <v>3646</v>
      </c>
      <c r="M23" s="182">
        <v>3400</v>
      </c>
      <c r="N23" s="182">
        <v>4994</v>
      </c>
      <c r="O23" s="182">
        <v>6355</v>
      </c>
      <c r="P23" s="182">
        <v>6242</v>
      </c>
      <c r="Q23" s="182">
        <v>5250</v>
      </c>
      <c r="R23" s="182">
        <v>3295</v>
      </c>
      <c r="S23" s="182">
        <v>2629</v>
      </c>
      <c r="T23" s="182">
        <v>8924</v>
      </c>
      <c r="U23" s="183">
        <f t="shared" si="1"/>
        <v>54598</v>
      </c>
      <c r="V23" s="105"/>
      <c r="X23" s="101"/>
      <c r="Y23" s="36"/>
      <c r="Z23" s="243"/>
    </row>
    <row r="24" spans="1:27" ht="18.75" customHeight="1" x14ac:dyDescent="0.3">
      <c r="A24" s="363" t="s">
        <v>191</v>
      </c>
      <c r="B24" s="358" t="s">
        <v>282</v>
      </c>
      <c r="C24" s="179">
        <v>15</v>
      </c>
      <c r="D24" s="147">
        <v>1</v>
      </c>
      <c r="E24" s="147">
        <v>3</v>
      </c>
      <c r="F24" s="147">
        <v>64</v>
      </c>
      <c r="G24" s="147">
        <v>195</v>
      </c>
      <c r="H24" s="147">
        <v>1797</v>
      </c>
      <c r="I24" s="147">
        <v>1459</v>
      </c>
      <c r="J24" s="147">
        <v>941</v>
      </c>
      <c r="K24" s="147">
        <v>1657</v>
      </c>
      <c r="L24" s="147">
        <v>2770</v>
      </c>
      <c r="M24" s="147">
        <v>2686</v>
      </c>
      <c r="N24" s="147">
        <v>3468</v>
      </c>
      <c r="O24" s="147">
        <v>3729</v>
      </c>
      <c r="P24" s="147">
        <v>3426</v>
      </c>
      <c r="Q24" s="147">
        <v>2515</v>
      </c>
      <c r="R24" s="147">
        <v>1511</v>
      </c>
      <c r="S24" s="147">
        <v>1172</v>
      </c>
      <c r="T24" s="147">
        <v>4092</v>
      </c>
      <c r="U24" s="180">
        <f t="shared" si="1"/>
        <v>31501</v>
      </c>
      <c r="V24" s="105"/>
      <c r="X24" s="101"/>
      <c r="Y24" s="36"/>
      <c r="Z24" s="243"/>
    </row>
    <row r="25" spans="1:27" ht="18.75" customHeight="1" x14ac:dyDescent="0.3">
      <c r="A25" s="364" t="s">
        <v>192</v>
      </c>
      <c r="B25" s="359" t="s">
        <v>283</v>
      </c>
      <c r="C25" s="181">
        <v>2</v>
      </c>
      <c r="D25" s="182">
        <v>0</v>
      </c>
      <c r="E25" s="182">
        <v>0</v>
      </c>
      <c r="F25" s="182">
        <v>31</v>
      </c>
      <c r="G25" s="182">
        <v>29</v>
      </c>
      <c r="H25" s="182">
        <v>388</v>
      </c>
      <c r="I25" s="182">
        <v>777</v>
      </c>
      <c r="J25" s="182">
        <v>247</v>
      </c>
      <c r="K25" s="182">
        <v>477</v>
      </c>
      <c r="L25" s="182">
        <v>715</v>
      </c>
      <c r="M25" s="182">
        <v>651</v>
      </c>
      <c r="N25" s="182">
        <v>964</v>
      </c>
      <c r="O25" s="182">
        <v>1387</v>
      </c>
      <c r="P25" s="182">
        <v>922</v>
      </c>
      <c r="Q25" s="182">
        <v>651</v>
      </c>
      <c r="R25" s="182">
        <v>350</v>
      </c>
      <c r="S25" s="182">
        <v>280</v>
      </c>
      <c r="T25" s="182">
        <v>1393</v>
      </c>
      <c r="U25" s="183">
        <f t="shared" si="1"/>
        <v>9264</v>
      </c>
      <c r="V25" s="105"/>
      <c r="X25" s="101"/>
      <c r="Y25" s="36"/>
      <c r="Z25" s="243"/>
    </row>
    <row r="26" spans="1:27" ht="18.75" customHeight="1" x14ac:dyDescent="0.3">
      <c r="A26" s="363" t="s">
        <v>193</v>
      </c>
      <c r="B26" s="358" t="s">
        <v>284</v>
      </c>
      <c r="C26" s="179">
        <v>2</v>
      </c>
      <c r="D26" s="147">
        <v>0</v>
      </c>
      <c r="E26" s="147">
        <v>2</v>
      </c>
      <c r="F26" s="147">
        <v>47</v>
      </c>
      <c r="G26" s="147">
        <v>45</v>
      </c>
      <c r="H26" s="147">
        <v>518</v>
      </c>
      <c r="I26" s="147">
        <v>663</v>
      </c>
      <c r="J26" s="147">
        <v>291</v>
      </c>
      <c r="K26" s="147">
        <v>466</v>
      </c>
      <c r="L26" s="147">
        <v>746</v>
      </c>
      <c r="M26" s="147">
        <v>742</v>
      </c>
      <c r="N26" s="147">
        <v>1025</v>
      </c>
      <c r="O26" s="147">
        <v>1523</v>
      </c>
      <c r="P26" s="147">
        <v>1146</v>
      </c>
      <c r="Q26" s="147">
        <v>875</v>
      </c>
      <c r="R26" s="147">
        <v>558</v>
      </c>
      <c r="S26" s="147">
        <v>463</v>
      </c>
      <c r="T26" s="147">
        <v>2246</v>
      </c>
      <c r="U26" s="180">
        <f t="shared" si="1"/>
        <v>11358</v>
      </c>
      <c r="V26" s="105"/>
      <c r="X26" s="101"/>
      <c r="Y26" s="36"/>
      <c r="Z26" s="243"/>
    </row>
    <row r="27" spans="1:27" ht="20" x14ac:dyDescent="0.3">
      <c r="A27" s="364" t="s">
        <v>194</v>
      </c>
      <c r="B27" s="359" t="s">
        <v>285</v>
      </c>
      <c r="C27" s="181">
        <v>1</v>
      </c>
      <c r="D27" s="182">
        <v>0</v>
      </c>
      <c r="E27" s="182">
        <v>0</v>
      </c>
      <c r="F27" s="182">
        <v>1</v>
      </c>
      <c r="G27" s="182">
        <v>9</v>
      </c>
      <c r="H27" s="182">
        <v>59</v>
      </c>
      <c r="I27" s="182">
        <v>77</v>
      </c>
      <c r="J27" s="182">
        <v>104</v>
      </c>
      <c r="K27" s="182">
        <v>73</v>
      </c>
      <c r="L27" s="182">
        <v>77</v>
      </c>
      <c r="M27" s="182">
        <v>101</v>
      </c>
      <c r="N27" s="182">
        <v>106</v>
      </c>
      <c r="O27" s="182">
        <v>350</v>
      </c>
      <c r="P27" s="182">
        <v>88</v>
      </c>
      <c r="Q27" s="182">
        <v>106</v>
      </c>
      <c r="R27" s="182">
        <v>74</v>
      </c>
      <c r="S27" s="182">
        <v>39</v>
      </c>
      <c r="T27" s="182">
        <v>17</v>
      </c>
      <c r="U27" s="183">
        <f t="shared" si="1"/>
        <v>1282</v>
      </c>
      <c r="V27" s="102"/>
      <c r="X27" s="101"/>
      <c r="Y27" s="36"/>
      <c r="Z27" s="243"/>
    </row>
    <row r="28" spans="1:27" ht="20" x14ac:dyDescent="0.3">
      <c r="A28" s="363" t="s">
        <v>195</v>
      </c>
      <c r="B28" s="358" t="s">
        <v>286</v>
      </c>
      <c r="C28" s="179">
        <v>0</v>
      </c>
      <c r="D28" s="147">
        <v>0</v>
      </c>
      <c r="E28" s="147">
        <v>0</v>
      </c>
      <c r="F28" s="147">
        <v>1</v>
      </c>
      <c r="G28" s="147">
        <v>12</v>
      </c>
      <c r="H28" s="147">
        <v>19</v>
      </c>
      <c r="I28" s="147">
        <v>20</v>
      </c>
      <c r="J28" s="147">
        <v>13</v>
      </c>
      <c r="K28" s="147">
        <v>20</v>
      </c>
      <c r="L28" s="147">
        <v>21</v>
      </c>
      <c r="M28" s="147">
        <v>29</v>
      </c>
      <c r="N28" s="147">
        <v>21</v>
      </c>
      <c r="O28" s="147">
        <v>217</v>
      </c>
      <c r="P28" s="147">
        <v>23</v>
      </c>
      <c r="Q28" s="147">
        <v>17</v>
      </c>
      <c r="R28" s="147">
        <v>6</v>
      </c>
      <c r="S28" s="147">
        <v>7</v>
      </c>
      <c r="T28" s="147">
        <v>48</v>
      </c>
      <c r="U28" s="180">
        <f t="shared" si="1"/>
        <v>474</v>
      </c>
      <c r="V28" s="102"/>
      <c r="X28" s="101"/>
      <c r="Y28" s="36"/>
      <c r="Z28" s="243"/>
    </row>
    <row r="29" spans="1:27" ht="24" customHeight="1" x14ac:dyDescent="0.3">
      <c r="A29" s="364" t="s">
        <v>196</v>
      </c>
      <c r="B29" s="359" t="s">
        <v>287</v>
      </c>
      <c r="C29" s="181">
        <v>0</v>
      </c>
      <c r="D29" s="182">
        <v>0</v>
      </c>
      <c r="E29" s="182">
        <v>0</v>
      </c>
      <c r="F29" s="182">
        <v>0</v>
      </c>
      <c r="G29" s="182">
        <v>17</v>
      </c>
      <c r="H29" s="182">
        <v>75</v>
      </c>
      <c r="I29" s="182">
        <v>115</v>
      </c>
      <c r="J29" s="182">
        <v>111</v>
      </c>
      <c r="K29" s="182">
        <v>92</v>
      </c>
      <c r="L29" s="182">
        <v>87</v>
      </c>
      <c r="M29" s="182">
        <v>104</v>
      </c>
      <c r="N29" s="182">
        <v>111</v>
      </c>
      <c r="O29" s="182">
        <v>383</v>
      </c>
      <c r="P29" s="182">
        <v>74</v>
      </c>
      <c r="Q29" s="182">
        <v>48</v>
      </c>
      <c r="R29" s="182">
        <v>19</v>
      </c>
      <c r="S29" s="182">
        <v>17</v>
      </c>
      <c r="T29" s="182">
        <v>39</v>
      </c>
      <c r="U29" s="183">
        <f t="shared" si="1"/>
        <v>1292</v>
      </c>
      <c r="V29" s="102"/>
      <c r="X29" s="101"/>
      <c r="Y29" s="36"/>
      <c r="Z29" s="243"/>
    </row>
    <row r="30" spans="1:27" ht="15" customHeight="1" x14ac:dyDescent="0.3">
      <c r="A30" s="363" t="s">
        <v>197</v>
      </c>
      <c r="B30" s="358" t="s">
        <v>288</v>
      </c>
      <c r="C30" s="179">
        <v>2</v>
      </c>
      <c r="D30" s="147">
        <v>0</v>
      </c>
      <c r="E30" s="147">
        <v>1</v>
      </c>
      <c r="F30" s="147">
        <v>6</v>
      </c>
      <c r="G30" s="147">
        <v>5</v>
      </c>
      <c r="H30" s="147">
        <v>67</v>
      </c>
      <c r="I30" s="147">
        <v>80</v>
      </c>
      <c r="J30" s="147">
        <v>95</v>
      </c>
      <c r="K30" s="147">
        <v>58</v>
      </c>
      <c r="L30" s="147">
        <v>65</v>
      </c>
      <c r="M30" s="147">
        <v>56</v>
      </c>
      <c r="N30" s="147">
        <v>61</v>
      </c>
      <c r="O30" s="147">
        <v>394</v>
      </c>
      <c r="P30" s="147">
        <v>42</v>
      </c>
      <c r="Q30" s="147">
        <v>19</v>
      </c>
      <c r="R30" s="147">
        <v>6</v>
      </c>
      <c r="S30" s="147">
        <v>2</v>
      </c>
      <c r="T30" s="147">
        <v>9</v>
      </c>
      <c r="U30" s="180">
        <f t="shared" si="1"/>
        <v>968</v>
      </c>
      <c r="V30" s="102"/>
      <c r="X30" s="101"/>
      <c r="Y30" s="36"/>
      <c r="Z30" s="243"/>
    </row>
    <row r="31" spans="1:27" ht="23.25" customHeight="1" x14ac:dyDescent="0.3">
      <c r="A31" s="364" t="s">
        <v>198</v>
      </c>
      <c r="B31" s="359" t="s">
        <v>289</v>
      </c>
      <c r="C31" s="181">
        <v>6</v>
      </c>
      <c r="D31" s="182">
        <v>0</v>
      </c>
      <c r="E31" s="182">
        <v>2</v>
      </c>
      <c r="F31" s="182">
        <v>3</v>
      </c>
      <c r="G31" s="182">
        <v>9</v>
      </c>
      <c r="H31" s="182">
        <v>41</v>
      </c>
      <c r="I31" s="182">
        <v>70</v>
      </c>
      <c r="J31" s="182">
        <v>65</v>
      </c>
      <c r="K31" s="182">
        <v>60</v>
      </c>
      <c r="L31" s="182">
        <v>56</v>
      </c>
      <c r="M31" s="182">
        <v>75</v>
      </c>
      <c r="N31" s="182">
        <v>44</v>
      </c>
      <c r="O31" s="182">
        <v>217</v>
      </c>
      <c r="P31" s="182">
        <v>32</v>
      </c>
      <c r="Q31" s="182">
        <v>21</v>
      </c>
      <c r="R31" s="182">
        <v>11</v>
      </c>
      <c r="S31" s="182">
        <v>3</v>
      </c>
      <c r="T31" s="182">
        <v>8</v>
      </c>
      <c r="U31" s="183">
        <f t="shared" si="1"/>
        <v>723</v>
      </c>
      <c r="V31" s="102"/>
      <c r="X31" s="101"/>
      <c r="Y31" s="36"/>
      <c r="Z31" s="243"/>
    </row>
    <row r="32" spans="1:27" s="104" customFormat="1" ht="15" customHeight="1" x14ac:dyDescent="0.3">
      <c r="A32" s="363" t="s">
        <v>199</v>
      </c>
      <c r="B32" s="358" t="s">
        <v>290</v>
      </c>
      <c r="C32" s="179">
        <v>2</v>
      </c>
      <c r="D32" s="147">
        <v>3</v>
      </c>
      <c r="E32" s="147">
        <v>6</v>
      </c>
      <c r="F32" s="147">
        <v>31</v>
      </c>
      <c r="G32" s="147">
        <v>138</v>
      </c>
      <c r="H32" s="147">
        <v>731</v>
      </c>
      <c r="I32" s="147">
        <v>514</v>
      </c>
      <c r="J32" s="147">
        <v>507</v>
      </c>
      <c r="K32" s="147">
        <v>821</v>
      </c>
      <c r="L32" s="147">
        <v>776</v>
      </c>
      <c r="M32" s="147">
        <v>969</v>
      </c>
      <c r="N32" s="147">
        <v>1197</v>
      </c>
      <c r="O32" s="147">
        <v>1689</v>
      </c>
      <c r="P32" s="147">
        <v>1502</v>
      </c>
      <c r="Q32" s="147">
        <v>1143</v>
      </c>
      <c r="R32" s="147">
        <v>693</v>
      </c>
      <c r="S32" s="147">
        <v>441</v>
      </c>
      <c r="T32" s="147">
        <v>1354</v>
      </c>
      <c r="U32" s="180">
        <f>SUM(C32:T32)</f>
        <v>12517</v>
      </c>
      <c r="V32" s="100"/>
      <c r="X32" s="101"/>
      <c r="Y32" s="36"/>
      <c r="Z32" s="243"/>
      <c r="AA32" s="26"/>
    </row>
    <row r="33" spans="1:26" s="264" customFormat="1" ht="15" customHeight="1" x14ac:dyDescent="0.3">
      <c r="A33" s="368" t="s">
        <v>200</v>
      </c>
      <c r="B33" s="369"/>
      <c r="C33" s="370">
        <f>SUM(C34:C38)</f>
        <v>3</v>
      </c>
      <c r="D33" s="371">
        <f t="shared" ref="D33:T33" si="3">SUM(D34:D38)</f>
        <v>0</v>
      </c>
      <c r="E33" s="372">
        <f t="shared" si="3"/>
        <v>1</v>
      </c>
      <c r="F33" s="372">
        <f t="shared" si="3"/>
        <v>101</v>
      </c>
      <c r="G33" s="372">
        <f t="shared" si="3"/>
        <v>346</v>
      </c>
      <c r="H33" s="372">
        <f t="shared" si="3"/>
        <v>895</v>
      </c>
      <c r="I33" s="372">
        <f t="shared" si="3"/>
        <v>1466</v>
      </c>
      <c r="J33" s="372">
        <f t="shared" si="3"/>
        <v>878</v>
      </c>
      <c r="K33" s="372">
        <f t="shared" si="3"/>
        <v>858</v>
      </c>
      <c r="L33" s="372">
        <f t="shared" si="3"/>
        <v>809</v>
      </c>
      <c r="M33" s="372">
        <f t="shared" si="3"/>
        <v>624</v>
      </c>
      <c r="N33" s="372">
        <f t="shared" si="3"/>
        <v>481</v>
      </c>
      <c r="O33" s="372">
        <f t="shared" si="3"/>
        <v>1561</v>
      </c>
      <c r="P33" s="372">
        <f t="shared" si="3"/>
        <v>252</v>
      </c>
      <c r="Q33" s="372">
        <f t="shared" si="3"/>
        <v>152</v>
      </c>
      <c r="R33" s="372">
        <f t="shared" si="3"/>
        <v>52</v>
      </c>
      <c r="S33" s="372">
        <f t="shared" si="3"/>
        <v>44</v>
      </c>
      <c r="T33" s="373">
        <f t="shared" si="3"/>
        <v>389</v>
      </c>
      <c r="U33" s="374">
        <f t="shared" si="1"/>
        <v>8912</v>
      </c>
      <c r="V33" s="269"/>
      <c r="X33" s="266"/>
      <c r="Y33" s="266"/>
      <c r="Z33" s="267"/>
    </row>
    <row r="34" spans="1:26" ht="15" customHeight="1" x14ac:dyDescent="0.3">
      <c r="A34" s="361" t="s">
        <v>201</v>
      </c>
      <c r="B34" s="347" t="s">
        <v>291</v>
      </c>
      <c r="C34" s="179">
        <v>1</v>
      </c>
      <c r="D34" s="147">
        <v>0</v>
      </c>
      <c r="E34" s="147">
        <v>0</v>
      </c>
      <c r="F34" s="147">
        <v>17</v>
      </c>
      <c r="G34" s="147">
        <v>54</v>
      </c>
      <c r="H34" s="147">
        <v>145</v>
      </c>
      <c r="I34" s="147">
        <v>305</v>
      </c>
      <c r="J34" s="147">
        <v>206</v>
      </c>
      <c r="K34" s="147">
        <v>172</v>
      </c>
      <c r="L34" s="147">
        <v>162</v>
      </c>
      <c r="M34" s="147">
        <v>130</v>
      </c>
      <c r="N34" s="147">
        <v>93</v>
      </c>
      <c r="O34" s="147">
        <v>491</v>
      </c>
      <c r="P34" s="147">
        <v>35</v>
      </c>
      <c r="Q34" s="147">
        <v>30</v>
      </c>
      <c r="R34" s="147">
        <v>9</v>
      </c>
      <c r="S34" s="147">
        <v>3</v>
      </c>
      <c r="T34" s="147">
        <v>11</v>
      </c>
      <c r="U34" s="349">
        <f t="shared" si="1"/>
        <v>1864</v>
      </c>
      <c r="V34" s="102"/>
      <c r="X34" s="106"/>
      <c r="Y34" s="36"/>
      <c r="Z34" s="243"/>
    </row>
    <row r="35" spans="1:26" ht="15" customHeight="1" x14ac:dyDescent="0.3">
      <c r="A35" s="365" t="s">
        <v>202</v>
      </c>
      <c r="B35" s="348" t="s">
        <v>292</v>
      </c>
      <c r="C35" s="181">
        <v>0</v>
      </c>
      <c r="D35" s="182">
        <v>0</v>
      </c>
      <c r="E35" s="182">
        <v>0</v>
      </c>
      <c r="F35" s="182">
        <v>0</v>
      </c>
      <c r="G35" s="182">
        <v>0</v>
      </c>
      <c r="H35" s="182">
        <v>13</v>
      </c>
      <c r="I35" s="182">
        <v>15</v>
      </c>
      <c r="J35" s="182">
        <v>10</v>
      </c>
      <c r="K35" s="182">
        <v>12</v>
      </c>
      <c r="L35" s="182">
        <v>11</v>
      </c>
      <c r="M35" s="182">
        <v>9</v>
      </c>
      <c r="N35" s="182">
        <v>9</v>
      </c>
      <c r="O35" s="182">
        <v>4</v>
      </c>
      <c r="P35" s="182">
        <v>1</v>
      </c>
      <c r="Q35" s="182">
        <v>1</v>
      </c>
      <c r="R35" s="182">
        <v>0</v>
      </c>
      <c r="S35" s="182">
        <v>0</v>
      </c>
      <c r="T35" s="182">
        <v>0</v>
      </c>
      <c r="U35" s="353">
        <f t="shared" si="1"/>
        <v>85</v>
      </c>
      <c r="V35" s="102"/>
      <c r="X35" s="106"/>
      <c r="Y35" s="36"/>
      <c r="Z35" s="243"/>
    </row>
    <row r="36" spans="1:26" ht="15" customHeight="1" x14ac:dyDescent="0.3">
      <c r="A36" s="361" t="s">
        <v>203</v>
      </c>
      <c r="B36" s="347" t="s">
        <v>293</v>
      </c>
      <c r="C36" s="179">
        <v>0</v>
      </c>
      <c r="D36" s="147">
        <v>0</v>
      </c>
      <c r="E36" s="147">
        <v>1</v>
      </c>
      <c r="F36" s="147">
        <v>30</v>
      </c>
      <c r="G36" s="147">
        <v>125</v>
      </c>
      <c r="H36" s="147">
        <v>376</v>
      </c>
      <c r="I36" s="147">
        <v>227</v>
      </c>
      <c r="J36" s="147">
        <v>198</v>
      </c>
      <c r="K36" s="147">
        <v>216</v>
      </c>
      <c r="L36" s="147">
        <v>205</v>
      </c>
      <c r="M36" s="147">
        <v>139</v>
      </c>
      <c r="N36" s="147">
        <v>101</v>
      </c>
      <c r="O36" s="147">
        <v>170</v>
      </c>
      <c r="P36" s="147">
        <v>46</v>
      </c>
      <c r="Q36" s="147">
        <v>29</v>
      </c>
      <c r="R36" s="147">
        <v>8</v>
      </c>
      <c r="S36" s="147">
        <v>4</v>
      </c>
      <c r="T36" s="147">
        <v>37</v>
      </c>
      <c r="U36" s="349">
        <f t="shared" si="1"/>
        <v>1912</v>
      </c>
      <c r="V36" s="102"/>
      <c r="X36" s="106"/>
      <c r="Y36" s="36"/>
      <c r="Z36" s="243"/>
    </row>
    <row r="37" spans="1:26" ht="15" customHeight="1" x14ac:dyDescent="0.3">
      <c r="A37" s="365" t="s">
        <v>204</v>
      </c>
      <c r="B37" s="348" t="s">
        <v>294</v>
      </c>
      <c r="C37" s="181">
        <v>0</v>
      </c>
      <c r="D37" s="182">
        <v>0</v>
      </c>
      <c r="E37" s="182">
        <v>0</v>
      </c>
      <c r="F37" s="182">
        <v>5</v>
      </c>
      <c r="G37" s="182">
        <v>9</v>
      </c>
      <c r="H37" s="182">
        <v>16</v>
      </c>
      <c r="I37" s="182">
        <v>40</v>
      </c>
      <c r="J37" s="182">
        <v>31</v>
      </c>
      <c r="K37" s="182">
        <v>28</v>
      </c>
      <c r="L37" s="182">
        <v>31</v>
      </c>
      <c r="M37" s="182">
        <v>20</v>
      </c>
      <c r="N37" s="182">
        <v>19</v>
      </c>
      <c r="O37" s="182">
        <v>40</v>
      </c>
      <c r="P37" s="182">
        <v>7</v>
      </c>
      <c r="Q37" s="182">
        <v>5</v>
      </c>
      <c r="R37" s="182">
        <v>1</v>
      </c>
      <c r="S37" s="182">
        <v>0</v>
      </c>
      <c r="T37" s="182">
        <v>0</v>
      </c>
      <c r="U37" s="353">
        <f>SUM(C37:T37)</f>
        <v>252</v>
      </c>
      <c r="V37" s="102"/>
      <c r="X37" s="106"/>
      <c r="Y37" s="36"/>
      <c r="Z37" s="243"/>
    </row>
    <row r="38" spans="1:26" ht="15" customHeight="1" x14ac:dyDescent="0.3">
      <c r="A38" s="366" t="s">
        <v>205</v>
      </c>
      <c r="B38" s="360" t="s">
        <v>295</v>
      </c>
      <c r="C38" s="354">
        <v>2</v>
      </c>
      <c r="D38" s="355">
        <v>0</v>
      </c>
      <c r="E38" s="355">
        <v>0</v>
      </c>
      <c r="F38" s="355">
        <v>49</v>
      </c>
      <c r="G38" s="355">
        <v>158</v>
      </c>
      <c r="H38" s="355">
        <v>345</v>
      </c>
      <c r="I38" s="355">
        <v>879</v>
      </c>
      <c r="J38" s="355">
        <v>433</v>
      </c>
      <c r="K38" s="355">
        <v>430</v>
      </c>
      <c r="L38" s="355">
        <v>400</v>
      </c>
      <c r="M38" s="355">
        <v>326</v>
      </c>
      <c r="N38" s="355">
        <v>259</v>
      </c>
      <c r="O38" s="355">
        <v>856</v>
      </c>
      <c r="P38" s="355">
        <v>163</v>
      </c>
      <c r="Q38" s="355">
        <v>87</v>
      </c>
      <c r="R38" s="355">
        <v>34</v>
      </c>
      <c r="S38" s="355">
        <v>37</v>
      </c>
      <c r="T38" s="355">
        <v>341</v>
      </c>
      <c r="U38" s="356">
        <f>SUM(C38:T38)</f>
        <v>4799</v>
      </c>
      <c r="V38" s="102"/>
      <c r="X38" s="106"/>
      <c r="Y38" s="36"/>
      <c r="Z38" s="243"/>
    </row>
    <row r="39" spans="1:26" ht="15" customHeight="1" x14ac:dyDescent="0.3">
      <c r="A39" s="364" t="s">
        <v>296</v>
      </c>
      <c r="B39" s="348" t="s">
        <v>297</v>
      </c>
      <c r="C39" s="181">
        <v>4</v>
      </c>
      <c r="D39" s="182">
        <v>1</v>
      </c>
      <c r="E39" s="182">
        <v>7</v>
      </c>
      <c r="F39" s="182">
        <v>101</v>
      </c>
      <c r="G39" s="182">
        <v>416</v>
      </c>
      <c r="H39" s="182">
        <v>1116</v>
      </c>
      <c r="I39" s="182">
        <v>1140</v>
      </c>
      <c r="J39" s="182">
        <v>752</v>
      </c>
      <c r="K39" s="182">
        <v>782</v>
      </c>
      <c r="L39" s="182">
        <v>720</v>
      </c>
      <c r="M39" s="182">
        <v>560</v>
      </c>
      <c r="N39" s="182">
        <v>527</v>
      </c>
      <c r="O39" s="182">
        <v>1168</v>
      </c>
      <c r="P39" s="182">
        <v>285</v>
      </c>
      <c r="Q39" s="182">
        <v>191</v>
      </c>
      <c r="R39" s="182">
        <v>100</v>
      </c>
      <c r="S39" s="182">
        <v>79</v>
      </c>
      <c r="T39" s="182">
        <v>534</v>
      </c>
      <c r="U39" s="183">
        <f>SUM(C39:T39)</f>
        <v>8483</v>
      </c>
      <c r="V39" s="102"/>
      <c r="X39" s="106"/>
      <c r="Y39" s="36"/>
      <c r="Z39" s="243"/>
    </row>
    <row r="40" spans="1:26" ht="15" customHeight="1" x14ac:dyDescent="0.3">
      <c r="A40" s="363" t="s">
        <v>206</v>
      </c>
      <c r="B40" s="358" t="s">
        <v>298</v>
      </c>
      <c r="C40" s="179">
        <v>7</v>
      </c>
      <c r="D40" s="147">
        <v>7</v>
      </c>
      <c r="E40" s="147">
        <v>3</v>
      </c>
      <c r="F40" s="147">
        <v>110</v>
      </c>
      <c r="G40" s="147">
        <v>421</v>
      </c>
      <c r="H40" s="147">
        <v>1573</v>
      </c>
      <c r="I40" s="147">
        <v>3943</v>
      </c>
      <c r="J40" s="147">
        <v>3656</v>
      </c>
      <c r="K40" s="147">
        <v>3666</v>
      </c>
      <c r="L40" s="147">
        <v>4849</v>
      </c>
      <c r="M40" s="147">
        <v>5588</v>
      </c>
      <c r="N40" s="147">
        <v>8540</v>
      </c>
      <c r="O40" s="147">
        <v>7281</v>
      </c>
      <c r="P40" s="147">
        <v>5856</v>
      </c>
      <c r="Q40" s="147">
        <v>3767</v>
      </c>
      <c r="R40" s="147">
        <v>1460</v>
      </c>
      <c r="S40" s="147">
        <v>1032</v>
      </c>
      <c r="T40" s="147">
        <v>3461</v>
      </c>
      <c r="U40" s="180">
        <f>SUM(C40:T40)</f>
        <v>55220</v>
      </c>
      <c r="V40" s="102"/>
      <c r="W40" s="36"/>
      <c r="X40" s="101"/>
      <c r="Y40" s="36"/>
      <c r="Z40" s="243"/>
    </row>
    <row r="41" spans="1:26" s="264" customFormat="1" ht="15" customHeight="1" thickBot="1" x14ac:dyDescent="0.35">
      <c r="A41" s="377" t="s">
        <v>207</v>
      </c>
      <c r="B41" s="378"/>
      <c r="C41" s="379">
        <f>SUM(C13:C40)-C33-C19-C13</f>
        <v>80</v>
      </c>
      <c r="D41" s="380">
        <f t="shared" ref="D41:T41" si="4">SUM(D13:D40)-D33-D19-D13</f>
        <v>25</v>
      </c>
      <c r="E41" s="380">
        <f t="shared" si="4"/>
        <v>50</v>
      </c>
      <c r="F41" s="380">
        <f t="shared" si="4"/>
        <v>762</v>
      </c>
      <c r="G41" s="380">
        <f t="shared" si="4"/>
        <v>2234</v>
      </c>
      <c r="H41" s="380">
        <f t="shared" si="4"/>
        <v>11930</v>
      </c>
      <c r="I41" s="380">
        <f t="shared" si="4"/>
        <v>18511</v>
      </c>
      <c r="J41" s="380">
        <f t="shared" si="4"/>
        <v>10914</v>
      </c>
      <c r="K41" s="380">
        <f t="shared" si="4"/>
        <v>14374</v>
      </c>
      <c r="L41" s="380">
        <f t="shared" si="4"/>
        <v>19679</v>
      </c>
      <c r="M41" s="380">
        <f t="shared" si="4"/>
        <v>20508</v>
      </c>
      <c r="N41" s="380">
        <f t="shared" si="4"/>
        <v>28102</v>
      </c>
      <c r="O41" s="380">
        <f t="shared" si="4"/>
        <v>33859</v>
      </c>
      <c r="P41" s="380">
        <f t="shared" si="4"/>
        <v>27240</v>
      </c>
      <c r="Q41" s="380">
        <f t="shared" si="4"/>
        <v>20323</v>
      </c>
      <c r="R41" s="380">
        <f t="shared" si="4"/>
        <v>11246</v>
      </c>
      <c r="S41" s="380">
        <f t="shared" si="4"/>
        <v>8378</v>
      </c>
      <c r="T41" s="381">
        <f t="shared" si="4"/>
        <v>30333</v>
      </c>
      <c r="U41" s="382">
        <f>SUM(U13:U40)-U33-U19-U13</f>
        <v>258548</v>
      </c>
      <c r="V41" s="270"/>
      <c r="W41" s="266"/>
      <c r="X41" s="271"/>
      <c r="Y41" s="266"/>
      <c r="Z41" s="267"/>
    </row>
    <row r="42" spans="1:26" x14ac:dyDescent="0.2">
      <c r="A42" s="24" t="s">
        <v>315</v>
      </c>
      <c r="B42" s="24"/>
    </row>
    <row r="43" spans="1:26" x14ac:dyDescent="0.2">
      <c r="C43" s="36"/>
    </row>
    <row r="44" spans="1:26" x14ac:dyDescent="0.2">
      <c r="G44" s="36"/>
    </row>
    <row r="46" spans="1:26" x14ac:dyDescent="0.2">
      <c r="Z46" s="242"/>
    </row>
    <row r="47" spans="1:26" x14ac:dyDescent="0.2">
      <c r="T47" s="36"/>
      <c r="Z47" s="242"/>
    </row>
    <row r="48" spans="1:26" x14ac:dyDescent="0.2">
      <c r="Z48" s="242"/>
    </row>
    <row r="49" spans="26:26" x14ac:dyDescent="0.2">
      <c r="Z49" s="242"/>
    </row>
    <row r="50" spans="26:26" x14ac:dyDescent="0.2">
      <c r="Z50" s="242"/>
    </row>
    <row r="51" spans="26:26" x14ac:dyDescent="0.2">
      <c r="Z51" s="242"/>
    </row>
    <row r="52" spans="26:26" x14ac:dyDescent="0.2">
      <c r="Z52" s="242"/>
    </row>
    <row r="53" spans="26:26" x14ac:dyDescent="0.2">
      <c r="Z53" s="242"/>
    </row>
    <row r="54" spans="26:26" x14ac:dyDescent="0.2">
      <c r="Z54" s="242"/>
    </row>
    <row r="55" spans="26:26" x14ac:dyDescent="0.2">
      <c r="Z55" s="242"/>
    </row>
    <row r="56" spans="26:26" x14ac:dyDescent="0.2">
      <c r="Z56" s="242"/>
    </row>
    <row r="57" spans="26:26" x14ac:dyDescent="0.2">
      <c r="Z57" s="242"/>
    </row>
    <row r="58" spans="26:26" x14ac:dyDescent="0.2">
      <c r="Z58" s="242"/>
    </row>
    <row r="59" spans="26:26" x14ac:dyDescent="0.2">
      <c r="Z59" s="242"/>
    </row>
    <row r="60" spans="26:26" x14ac:dyDescent="0.2">
      <c r="Z60" s="242"/>
    </row>
    <row r="61" spans="26:26" x14ac:dyDescent="0.2">
      <c r="Z61" s="242"/>
    </row>
    <row r="62" spans="26:26" x14ac:dyDescent="0.2">
      <c r="Z62" s="242"/>
    </row>
    <row r="63" spans="26:26" x14ac:dyDescent="0.2">
      <c r="Z63" s="242"/>
    </row>
    <row r="64" spans="26:26" x14ac:dyDescent="0.2">
      <c r="Z64" s="242"/>
    </row>
    <row r="65" spans="26:26" x14ac:dyDescent="0.2">
      <c r="Z65" s="242"/>
    </row>
    <row r="66" spans="26:26" x14ac:dyDescent="0.2">
      <c r="Z66" s="242"/>
    </row>
    <row r="67" spans="26:26" x14ac:dyDescent="0.2">
      <c r="Z67" s="242"/>
    </row>
    <row r="68" spans="26:26" x14ac:dyDescent="0.2">
      <c r="Z68" s="242"/>
    </row>
    <row r="69" spans="26:26" x14ac:dyDescent="0.2">
      <c r="Z69" s="242"/>
    </row>
    <row r="70" spans="26:26" x14ac:dyDescent="0.2">
      <c r="Z70" s="242"/>
    </row>
    <row r="71" spans="26:26" x14ac:dyDescent="0.2">
      <c r="Z71" s="242"/>
    </row>
    <row r="72" spans="26:26" x14ac:dyDescent="0.2">
      <c r="Z72" s="242"/>
    </row>
    <row r="73" spans="26:26" x14ac:dyDescent="0.2">
      <c r="Z73" s="242"/>
    </row>
    <row r="74" spans="26:26" x14ac:dyDescent="0.2">
      <c r="Z74" s="242"/>
    </row>
    <row r="84" ht="11.15" customHeight="1" x14ac:dyDescent="0.2"/>
  </sheetData>
  <mergeCells count="9">
    <mergeCell ref="A10:A12"/>
    <mergeCell ref="C10:U10"/>
    <mergeCell ref="U11:U12"/>
    <mergeCell ref="A1:U1"/>
    <mergeCell ref="A2:U2"/>
    <mergeCell ref="A3:U3"/>
    <mergeCell ref="A5:U5"/>
    <mergeCell ref="A6:U6"/>
    <mergeCell ref="A8:U8"/>
  </mergeCells>
  <printOptions horizontalCentered="1"/>
  <pageMargins left="0.31496062992125984" right="0.19685039370078741" top="0.39370078740157483" bottom="0.23622047244094491" header="0" footer="0.23622047244094491"/>
  <pageSetup scale="71" firstPageNumber="49" orientation="landscape" useFirstPageNumber="1" r:id="rId1"/>
  <headerFooter>
    <oddFooter>&amp;R&amp;P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000E2-823C-4FCD-9032-32EB3D5303D3}">
  <dimension ref="A1"/>
  <sheetViews>
    <sheetView workbookViewId="0"/>
  </sheetViews>
  <sheetFormatPr baseColWidth="10" defaultRowHeight="13" x14ac:dyDescent="0.3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syncVertical="1" syncRef="A1" transitionEvaluation="1" codeName="Hoja59">
    <pageSetUpPr fitToPage="1"/>
  </sheetPr>
  <dimension ref="A1:AA84"/>
  <sheetViews>
    <sheetView showGridLines="0" view="pageBreakPreview" zoomScale="68" zoomScaleNormal="75" zoomScaleSheetLayoutView="85" workbookViewId="0">
      <selection sqref="A1:U1"/>
    </sheetView>
  </sheetViews>
  <sheetFormatPr baseColWidth="10" defaultColWidth="9.7265625" defaultRowHeight="10" x14ac:dyDescent="0.2"/>
  <cols>
    <col min="1" max="1" width="51" style="26" customWidth="1"/>
    <col min="2" max="2" width="42.453125" style="26" hidden="1" customWidth="1"/>
    <col min="3" max="4" width="6.7265625" style="26" customWidth="1"/>
    <col min="5" max="5" width="8.1796875" style="26" customWidth="1"/>
    <col min="6" max="21" width="6.7265625" style="26" customWidth="1"/>
    <col min="22" max="22" width="11.54296875" style="697" customWidth="1"/>
    <col min="23" max="25" width="9.7265625" style="26" customWidth="1"/>
    <col min="26" max="26" width="9.7265625" style="26"/>
    <col min="27" max="27" width="54.7265625" style="26" customWidth="1"/>
    <col min="28" max="16384" width="9.7265625" style="26"/>
  </cols>
  <sheetData>
    <row r="1" spans="1:27" ht="18" x14ac:dyDescent="0.2">
      <c r="A1" s="710"/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  <c r="M1" s="710"/>
      <c r="N1" s="710"/>
      <c r="O1" s="710"/>
      <c r="P1" s="710"/>
      <c r="Q1" s="710"/>
      <c r="R1" s="710"/>
      <c r="S1" s="710"/>
      <c r="T1" s="710"/>
      <c r="U1" s="710"/>
      <c r="V1" s="690"/>
    </row>
    <row r="2" spans="1:27" ht="10.5" customHeight="1" x14ac:dyDescent="0.2">
      <c r="A2" s="776" t="s">
        <v>317</v>
      </c>
      <c r="B2" s="776"/>
      <c r="C2" s="776"/>
      <c r="D2" s="776"/>
      <c r="E2" s="776"/>
      <c r="F2" s="776"/>
      <c r="G2" s="776"/>
      <c r="H2" s="776"/>
      <c r="I2" s="776"/>
      <c r="J2" s="776"/>
      <c r="K2" s="776"/>
      <c r="L2" s="776"/>
      <c r="M2" s="776"/>
      <c r="N2" s="776"/>
      <c r="O2" s="776"/>
      <c r="P2" s="776"/>
      <c r="Q2" s="776"/>
      <c r="R2" s="776"/>
      <c r="S2" s="776"/>
      <c r="T2" s="776"/>
      <c r="U2" s="776"/>
      <c r="V2" s="691"/>
    </row>
    <row r="3" spans="1:27" ht="18" customHeight="1" x14ac:dyDescent="0.2">
      <c r="A3" s="776" t="s">
        <v>140</v>
      </c>
      <c r="B3" s="776"/>
      <c r="C3" s="776"/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6"/>
      <c r="P3" s="776"/>
      <c r="Q3" s="776"/>
      <c r="R3" s="776"/>
      <c r="S3" s="776"/>
      <c r="T3" s="776"/>
      <c r="U3" s="776"/>
      <c r="V3" s="691"/>
    </row>
    <row r="4" spans="1:27" ht="15.75" customHeight="1" x14ac:dyDescent="0.2">
      <c r="A4" s="96"/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692"/>
    </row>
    <row r="5" spans="1:27" ht="14.5" x14ac:dyDescent="0.2">
      <c r="A5" s="725" t="str">
        <f>'1 Total'!A4:N4</f>
        <v>DICIEMBRE DE 2020</v>
      </c>
      <c r="B5" s="725"/>
      <c r="C5" s="725"/>
      <c r="D5" s="725"/>
      <c r="E5" s="725"/>
      <c r="F5" s="725"/>
      <c r="G5" s="725"/>
      <c r="H5" s="725"/>
      <c r="I5" s="725"/>
      <c r="J5" s="725"/>
      <c r="K5" s="725"/>
      <c r="L5" s="725"/>
      <c r="M5" s="725"/>
      <c r="N5" s="725"/>
      <c r="O5" s="725"/>
      <c r="P5" s="725"/>
      <c r="Q5" s="725"/>
      <c r="R5" s="725"/>
      <c r="S5" s="725"/>
      <c r="T5" s="725"/>
      <c r="U5" s="725"/>
      <c r="V5" s="693"/>
    </row>
    <row r="6" spans="1:27" ht="14.5" x14ac:dyDescent="0.2">
      <c r="A6" s="776"/>
      <c r="B6" s="776"/>
      <c r="C6" s="776"/>
      <c r="D6" s="776"/>
      <c r="E6" s="776"/>
      <c r="F6" s="776"/>
      <c r="G6" s="776"/>
      <c r="H6" s="776"/>
      <c r="I6" s="776"/>
      <c r="J6" s="776"/>
      <c r="K6" s="776"/>
      <c r="L6" s="776"/>
      <c r="M6" s="776"/>
      <c r="N6" s="776"/>
      <c r="O6" s="776"/>
      <c r="P6" s="776"/>
      <c r="Q6" s="776"/>
      <c r="R6" s="776"/>
      <c r="S6" s="776"/>
      <c r="T6" s="776"/>
      <c r="U6" s="776"/>
      <c r="V6" s="693"/>
    </row>
    <row r="7" spans="1:27" ht="10.5" x14ac:dyDescent="0.2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694"/>
    </row>
    <row r="8" spans="1:27" ht="14" x14ac:dyDescent="0.2">
      <c r="A8" s="778" t="s">
        <v>141</v>
      </c>
      <c r="B8" s="778"/>
      <c r="C8" s="778"/>
      <c r="D8" s="778"/>
      <c r="E8" s="778"/>
      <c r="F8" s="778"/>
      <c r="G8" s="778"/>
      <c r="H8" s="778"/>
      <c r="I8" s="778"/>
      <c r="J8" s="778"/>
      <c r="K8" s="778"/>
      <c r="L8" s="778"/>
      <c r="M8" s="778"/>
      <c r="N8" s="778"/>
      <c r="O8" s="778"/>
      <c r="P8" s="778"/>
      <c r="Q8" s="778"/>
      <c r="R8" s="778"/>
      <c r="S8" s="778"/>
      <c r="T8" s="778"/>
      <c r="U8" s="778"/>
      <c r="V8" s="695"/>
    </row>
    <row r="9" spans="1:27" ht="10.5" thickBot="1" x14ac:dyDescent="0.25">
      <c r="A9" s="96"/>
      <c r="B9" s="96"/>
      <c r="C9" s="272">
        <v>3</v>
      </c>
      <c r="D9" s="272">
        <v>14</v>
      </c>
      <c r="E9" s="272">
        <v>4</v>
      </c>
      <c r="F9" s="272">
        <v>5</v>
      </c>
      <c r="G9" s="272">
        <v>6</v>
      </c>
      <c r="H9" s="272">
        <v>7</v>
      </c>
      <c r="I9" s="272">
        <v>8</v>
      </c>
      <c r="J9" s="272">
        <v>9</v>
      </c>
      <c r="K9" s="272">
        <v>10</v>
      </c>
      <c r="L9" s="272">
        <v>11</v>
      </c>
      <c r="M9" s="272">
        <v>12</v>
      </c>
      <c r="N9" s="272">
        <v>13</v>
      </c>
      <c r="O9" s="272">
        <v>15</v>
      </c>
      <c r="P9" s="272">
        <v>16</v>
      </c>
      <c r="Q9" s="272">
        <v>17</v>
      </c>
      <c r="R9" s="272">
        <v>18</v>
      </c>
      <c r="S9" s="272">
        <v>19</v>
      </c>
      <c r="T9" s="272">
        <v>20</v>
      </c>
      <c r="U9" s="96"/>
      <c r="V9" s="692"/>
    </row>
    <row r="10" spans="1:27" ht="25.5" customHeight="1" thickBot="1" x14ac:dyDescent="0.25">
      <c r="A10" s="808" t="s">
        <v>142</v>
      </c>
      <c r="B10" s="536"/>
      <c r="C10" s="811" t="s">
        <v>143</v>
      </c>
      <c r="D10" s="812"/>
      <c r="E10" s="812"/>
      <c r="F10" s="812"/>
      <c r="G10" s="812"/>
      <c r="H10" s="812"/>
      <c r="I10" s="812"/>
      <c r="J10" s="812"/>
      <c r="K10" s="812"/>
      <c r="L10" s="812"/>
      <c r="M10" s="812"/>
      <c r="N10" s="812"/>
      <c r="O10" s="812"/>
      <c r="P10" s="812"/>
      <c r="Q10" s="812"/>
      <c r="R10" s="812"/>
      <c r="S10" s="812"/>
      <c r="T10" s="812"/>
      <c r="U10" s="813"/>
      <c r="V10" s="696"/>
    </row>
    <row r="11" spans="1:27" ht="13" x14ac:dyDescent="0.25">
      <c r="A11" s="809"/>
      <c r="B11" s="388"/>
      <c r="C11" s="510" t="s">
        <v>144</v>
      </c>
      <c r="D11" s="511" t="s">
        <v>145</v>
      </c>
      <c r="E11" s="511" t="s">
        <v>146</v>
      </c>
      <c r="F11" s="511" t="s">
        <v>147</v>
      </c>
      <c r="G11" s="511" t="s">
        <v>148</v>
      </c>
      <c r="H11" s="511" t="s">
        <v>149</v>
      </c>
      <c r="I11" s="511" t="s">
        <v>150</v>
      </c>
      <c r="J11" s="511" t="s">
        <v>151</v>
      </c>
      <c r="K11" s="511" t="s">
        <v>152</v>
      </c>
      <c r="L11" s="511" t="s">
        <v>153</v>
      </c>
      <c r="M11" s="511" t="s">
        <v>154</v>
      </c>
      <c r="N11" s="511" t="s">
        <v>155</v>
      </c>
      <c r="O11" s="511" t="s">
        <v>156</v>
      </c>
      <c r="P11" s="511" t="s">
        <v>157</v>
      </c>
      <c r="Q11" s="511" t="s">
        <v>158</v>
      </c>
      <c r="R11" s="511" t="s">
        <v>159</v>
      </c>
      <c r="S11" s="511" t="s">
        <v>160</v>
      </c>
      <c r="T11" s="511" t="s">
        <v>161</v>
      </c>
      <c r="U11" s="814" t="s">
        <v>8</v>
      </c>
    </row>
    <row r="12" spans="1:27" ht="13.5" customHeight="1" thickBot="1" x14ac:dyDescent="0.3">
      <c r="A12" s="810"/>
      <c r="B12" s="537"/>
      <c r="C12" s="538" t="s">
        <v>162</v>
      </c>
      <c r="D12" s="539" t="s">
        <v>163</v>
      </c>
      <c r="E12" s="539" t="s">
        <v>164</v>
      </c>
      <c r="F12" s="539" t="s">
        <v>165</v>
      </c>
      <c r="G12" s="539" t="s">
        <v>166</v>
      </c>
      <c r="H12" s="539" t="s">
        <v>167</v>
      </c>
      <c r="I12" s="539" t="s">
        <v>168</v>
      </c>
      <c r="J12" s="539" t="s">
        <v>169</v>
      </c>
      <c r="K12" s="539" t="s">
        <v>170</v>
      </c>
      <c r="L12" s="539" t="s">
        <v>171</v>
      </c>
      <c r="M12" s="539" t="s">
        <v>172</v>
      </c>
      <c r="N12" s="539" t="s">
        <v>173</v>
      </c>
      <c r="O12" s="539" t="s">
        <v>174</v>
      </c>
      <c r="P12" s="539" t="s">
        <v>175</v>
      </c>
      <c r="Q12" s="539" t="s">
        <v>176</v>
      </c>
      <c r="R12" s="539" t="s">
        <v>177</v>
      </c>
      <c r="S12" s="539" t="s">
        <v>178</v>
      </c>
      <c r="T12" s="539" t="s">
        <v>179</v>
      </c>
      <c r="U12" s="815"/>
    </row>
    <row r="13" spans="1:27" s="264" customFormat="1" ht="15" customHeight="1" x14ac:dyDescent="0.3">
      <c r="A13" s="514" t="s">
        <v>180</v>
      </c>
      <c r="B13" s="515"/>
      <c r="C13" s="516">
        <f>SUM(C14,C15)</f>
        <v>0</v>
      </c>
      <c r="D13" s="517">
        <f t="shared" ref="D13:U13" si="0">SUM(D14,D15)</f>
        <v>0</v>
      </c>
      <c r="E13" s="518">
        <f t="shared" si="0"/>
        <v>0</v>
      </c>
      <c r="F13" s="518">
        <f t="shared" si="0"/>
        <v>0</v>
      </c>
      <c r="G13" s="518">
        <f t="shared" si="0"/>
        <v>1</v>
      </c>
      <c r="H13" s="518">
        <f t="shared" si="0"/>
        <v>0</v>
      </c>
      <c r="I13" s="518">
        <f t="shared" si="0"/>
        <v>1</v>
      </c>
      <c r="J13" s="518">
        <f t="shared" si="0"/>
        <v>3</v>
      </c>
      <c r="K13" s="518">
        <f t="shared" si="0"/>
        <v>11</v>
      </c>
      <c r="L13" s="518">
        <f t="shared" si="0"/>
        <v>17</v>
      </c>
      <c r="M13" s="518">
        <f t="shared" si="0"/>
        <v>14</v>
      </c>
      <c r="N13" s="518">
        <f t="shared" si="0"/>
        <v>9</v>
      </c>
      <c r="O13" s="518">
        <f t="shared" si="0"/>
        <v>4</v>
      </c>
      <c r="P13" s="518">
        <f t="shared" si="0"/>
        <v>1</v>
      </c>
      <c r="Q13" s="518">
        <f t="shared" si="0"/>
        <v>0</v>
      </c>
      <c r="R13" s="518">
        <f t="shared" si="0"/>
        <v>0</v>
      </c>
      <c r="S13" s="518">
        <f t="shared" si="0"/>
        <v>0</v>
      </c>
      <c r="T13" s="519">
        <f t="shared" si="0"/>
        <v>0</v>
      </c>
      <c r="U13" s="520">
        <f t="shared" si="0"/>
        <v>61</v>
      </c>
      <c r="V13" s="698">
        <f>U13/$U$41</f>
        <v>1.9122257053291535E-2</v>
      </c>
      <c r="X13" s="265"/>
      <c r="Y13" s="266"/>
      <c r="Z13" s="267"/>
    </row>
    <row r="14" spans="1:27" ht="15" customHeight="1" x14ac:dyDescent="0.3">
      <c r="A14" s="361" t="s">
        <v>181</v>
      </c>
      <c r="B14" s="347" t="s">
        <v>273</v>
      </c>
      <c r="C14" s="179">
        <v>0</v>
      </c>
      <c r="D14" s="147">
        <v>0</v>
      </c>
      <c r="E14" s="147">
        <v>0</v>
      </c>
      <c r="F14" s="147">
        <v>0</v>
      </c>
      <c r="G14" s="147">
        <v>0</v>
      </c>
      <c r="H14" s="147">
        <v>0</v>
      </c>
      <c r="I14" s="147">
        <v>0</v>
      </c>
      <c r="J14" s="147">
        <v>0</v>
      </c>
      <c r="K14" s="147">
        <v>0</v>
      </c>
      <c r="L14" s="147">
        <v>3</v>
      </c>
      <c r="M14" s="147">
        <v>3</v>
      </c>
      <c r="N14" s="147">
        <v>1</v>
      </c>
      <c r="O14" s="147">
        <v>0</v>
      </c>
      <c r="P14" s="147">
        <v>0</v>
      </c>
      <c r="Q14" s="147">
        <v>0</v>
      </c>
      <c r="R14" s="147">
        <v>0</v>
      </c>
      <c r="S14" s="147">
        <v>0</v>
      </c>
      <c r="T14" s="147">
        <v>0</v>
      </c>
      <c r="U14" s="345">
        <f t="shared" ref="U14:U19" si="1">SUM(C14:T14)</f>
        <v>7</v>
      </c>
      <c r="V14" s="698"/>
      <c r="Y14" s="36"/>
      <c r="Z14" s="243"/>
    </row>
    <row r="15" spans="1:27" s="104" customFormat="1" ht="23.25" customHeight="1" x14ac:dyDescent="0.3">
      <c r="A15" s="362" t="s">
        <v>182</v>
      </c>
      <c r="B15" s="357" t="s">
        <v>274</v>
      </c>
      <c r="C15" s="351">
        <v>0</v>
      </c>
      <c r="D15" s="352">
        <v>0</v>
      </c>
      <c r="E15" s="352">
        <v>0</v>
      </c>
      <c r="F15" s="352">
        <v>0</v>
      </c>
      <c r="G15" s="352">
        <v>1</v>
      </c>
      <c r="H15" s="352">
        <v>0</v>
      </c>
      <c r="I15" s="352">
        <v>1</v>
      </c>
      <c r="J15" s="352">
        <v>3</v>
      </c>
      <c r="K15" s="352">
        <v>11</v>
      </c>
      <c r="L15" s="352">
        <v>14</v>
      </c>
      <c r="M15" s="352">
        <v>11</v>
      </c>
      <c r="N15" s="352">
        <v>8</v>
      </c>
      <c r="O15" s="352">
        <v>4</v>
      </c>
      <c r="P15" s="352">
        <v>1</v>
      </c>
      <c r="Q15" s="352">
        <v>0</v>
      </c>
      <c r="R15" s="352">
        <v>0</v>
      </c>
      <c r="S15" s="352">
        <v>0</v>
      </c>
      <c r="T15" s="352">
        <v>0</v>
      </c>
      <c r="U15" s="521">
        <f t="shared" si="1"/>
        <v>54</v>
      </c>
      <c r="V15" s="699"/>
      <c r="X15" s="103"/>
      <c r="Y15" s="36"/>
      <c r="Z15" s="243"/>
      <c r="AA15" s="26"/>
    </row>
    <row r="16" spans="1:27" ht="15" customHeight="1" x14ac:dyDescent="0.3">
      <c r="A16" s="363" t="s">
        <v>183</v>
      </c>
      <c r="B16" s="358" t="s">
        <v>275</v>
      </c>
      <c r="C16" s="179">
        <v>0</v>
      </c>
      <c r="D16" s="147">
        <v>2</v>
      </c>
      <c r="E16" s="147">
        <v>1</v>
      </c>
      <c r="F16" s="147">
        <v>0</v>
      </c>
      <c r="G16" s="147">
        <v>1</v>
      </c>
      <c r="H16" s="147">
        <v>3</v>
      </c>
      <c r="I16" s="147">
        <v>8</v>
      </c>
      <c r="J16" s="147">
        <v>35</v>
      </c>
      <c r="K16" s="147">
        <v>82</v>
      </c>
      <c r="L16" s="147">
        <v>118</v>
      </c>
      <c r="M16" s="147">
        <v>133</v>
      </c>
      <c r="N16" s="147">
        <v>113</v>
      </c>
      <c r="O16" s="147">
        <v>35</v>
      </c>
      <c r="P16" s="147">
        <v>8</v>
      </c>
      <c r="Q16" s="147">
        <v>2</v>
      </c>
      <c r="R16" s="147">
        <v>0</v>
      </c>
      <c r="S16" s="147">
        <v>2</v>
      </c>
      <c r="T16" s="147">
        <v>0</v>
      </c>
      <c r="U16" s="345">
        <f t="shared" si="1"/>
        <v>543</v>
      </c>
      <c r="V16" s="698">
        <f>U16/$U$41</f>
        <v>0.17021943573667711</v>
      </c>
      <c r="X16" s="101"/>
      <c r="Y16" s="36"/>
      <c r="Z16" s="243"/>
    </row>
    <row r="17" spans="1:27" ht="27" customHeight="1" x14ac:dyDescent="0.3">
      <c r="A17" s="364" t="s">
        <v>184</v>
      </c>
      <c r="B17" s="359" t="s">
        <v>276</v>
      </c>
      <c r="C17" s="344">
        <v>0</v>
      </c>
      <c r="D17" s="343">
        <v>0</v>
      </c>
      <c r="E17" s="182">
        <v>0</v>
      </c>
      <c r="F17" s="182">
        <v>0</v>
      </c>
      <c r="G17" s="182">
        <v>0</v>
      </c>
      <c r="H17" s="182">
        <v>0</v>
      </c>
      <c r="I17" s="182">
        <v>1</v>
      </c>
      <c r="J17" s="182">
        <v>2</v>
      </c>
      <c r="K17" s="182">
        <v>16</v>
      </c>
      <c r="L17" s="182">
        <v>34</v>
      </c>
      <c r="M17" s="182">
        <v>42</v>
      </c>
      <c r="N17" s="182">
        <v>63</v>
      </c>
      <c r="O17" s="182">
        <v>9</v>
      </c>
      <c r="P17" s="182">
        <v>2</v>
      </c>
      <c r="Q17" s="182">
        <v>2</v>
      </c>
      <c r="R17" s="182">
        <v>0</v>
      </c>
      <c r="S17" s="182">
        <v>0</v>
      </c>
      <c r="T17" s="182">
        <v>0</v>
      </c>
      <c r="U17" s="346">
        <f t="shared" si="1"/>
        <v>171</v>
      </c>
      <c r="V17" s="698">
        <f t="shared" ref="V17:V18" si="2">U17/$U$41</f>
        <v>5.3605015673981189E-2</v>
      </c>
      <c r="X17" s="101"/>
      <c r="Y17" s="36"/>
      <c r="Z17" s="243"/>
    </row>
    <row r="18" spans="1:27" ht="20.25" customHeight="1" x14ac:dyDescent="0.3">
      <c r="A18" s="363" t="s">
        <v>185</v>
      </c>
      <c r="B18" s="358" t="s">
        <v>277</v>
      </c>
      <c r="C18" s="367">
        <v>0</v>
      </c>
      <c r="D18" s="342">
        <v>0</v>
      </c>
      <c r="E18" s="147">
        <v>0</v>
      </c>
      <c r="F18" s="147">
        <v>0</v>
      </c>
      <c r="G18" s="147">
        <v>0</v>
      </c>
      <c r="H18" s="147">
        <v>0</v>
      </c>
      <c r="I18" s="147">
        <v>0</v>
      </c>
      <c r="J18" s="147">
        <v>0</v>
      </c>
      <c r="K18" s="147">
        <v>2</v>
      </c>
      <c r="L18" s="147">
        <v>2</v>
      </c>
      <c r="M18" s="147">
        <v>4</v>
      </c>
      <c r="N18" s="147">
        <v>2</v>
      </c>
      <c r="O18" s="147">
        <v>2</v>
      </c>
      <c r="P18" s="147">
        <v>0</v>
      </c>
      <c r="Q18" s="147">
        <v>0</v>
      </c>
      <c r="R18" s="147">
        <v>0</v>
      </c>
      <c r="S18" s="147">
        <v>0</v>
      </c>
      <c r="T18" s="147">
        <v>0</v>
      </c>
      <c r="U18" s="345">
        <f t="shared" si="1"/>
        <v>12</v>
      </c>
      <c r="V18" s="698">
        <f t="shared" si="2"/>
        <v>3.761755485893417E-3</v>
      </c>
      <c r="X18" s="101"/>
      <c r="Y18" s="36"/>
      <c r="Z18" s="243"/>
    </row>
    <row r="19" spans="1:27" s="264" customFormat="1" ht="15" customHeight="1" x14ac:dyDescent="0.3">
      <c r="A19" s="368" t="s">
        <v>186</v>
      </c>
      <c r="B19" s="369"/>
      <c r="C19" s="370">
        <f>SUM(C20:C21)</f>
        <v>0</v>
      </c>
      <c r="D19" s="371">
        <f t="shared" ref="D19:T19" si="3">SUM(D20:D21)</f>
        <v>0</v>
      </c>
      <c r="E19" s="372">
        <f t="shared" si="3"/>
        <v>0</v>
      </c>
      <c r="F19" s="372">
        <f t="shared" si="3"/>
        <v>0</v>
      </c>
      <c r="G19" s="372">
        <f t="shared" si="3"/>
        <v>0</v>
      </c>
      <c r="H19" s="372">
        <f t="shared" si="3"/>
        <v>0</v>
      </c>
      <c r="I19" s="372">
        <f t="shared" si="3"/>
        <v>5</v>
      </c>
      <c r="J19" s="372">
        <f t="shared" si="3"/>
        <v>2</v>
      </c>
      <c r="K19" s="372">
        <f t="shared" si="3"/>
        <v>13</v>
      </c>
      <c r="L19" s="372">
        <f t="shared" si="3"/>
        <v>18</v>
      </c>
      <c r="M19" s="372">
        <f t="shared" si="3"/>
        <v>24</v>
      </c>
      <c r="N19" s="372">
        <f t="shared" si="3"/>
        <v>22</v>
      </c>
      <c r="O19" s="372">
        <f t="shared" si="3"/>
        <v>8</v>
      </c>
      <c r="P19" s="372">
        <f t="shared" si="3"/>
        <v>2</v>
      </c>
      <c r="Q19" s="372">
        <f t="shared" si="3"/>
        <v>0</v>
      </c>
      <c r="R19" s="372">
        <f t="shared" si="3"/>
        <v>0</v>
      </c>
      <c r="S19" s="372">
        <f t="shared" si="3"/>
        <v>0</v>
      </c>
      <c r="T19" s="373">
        <f t="shared" si="3"/>
        <v>0</v>
      </c>
      <c r="U19" s="522">
        <f t="shared" si="1"/>
        <v>94</v>
      </c>
      <c r="V19" s="698">
        <f>U19/$U$41</f>
        <v>2.9467084639498431E-2</v>
      </c>
      <c r="X19" s="265"/>
      <c r="Y19" s="266"/>
      <c r="Z19" s="267"/>
    </row>
    <row r="20" spans="1:27" s="104" customFormat="1" ht="15" customHeight="1" x14ac:dyDescent="0.3">
      <c r="A20" s="361" t="s">
        <v>187</v>
      </c>
      <c r="B20" s="347" t="s">
        <v>278</v>
      </c>
      <c r="C20" s="179">
        <v>0</v>
      </c>
      <c r="D20" s="147">
        <v>0</v>
      </c>
      <c r="E20" s="147">
        <v>0</v>
      </c>
      <c r="F20" s="147">
        <v>0</v>
      </c>
      <c r="G20" s="147">
        <v>0</v>
      </c>
      <c r="H20" s="147">
        <v>0</v>
      </c>
      <c r="I20" s="147">
        <v>0</v>
      </c>
      <c r="J20" s="147">
        <v>0</v>
      </c>
      <c r="K20" s="147">
        <v>0</v>
      </c>
      <c r="L20" s="147">
        <v>0</v>
      </c>
      <c r="M20" s="147">
        <v>1</v>
      </c>
      <c r="N20" s="147">
        <v>0</v>
      </c>
      <c r="O20" s="147">
        <v>0</v>
      </c>
      <c r="P20" s="147">
        <v>0</v>
      </c>
      <c r="Q20" s="147">
        <v>0</v>
      </c>
      <c r="R20" s="147">
        <v>0</v>
      </c>
      <c r="S20" s="147">
        <v>0</v>
      </c>
      <c r="T20" s="147">
        <v>0</v>
      </c>
      <c r="U20" s="345">
        <f t="shared" ref="U20:U36" si="4">SUM(C20:T20)</f>
        <v>1</v>
      </c>
      <c r="V20" s="699"/>
      <c r="X20" s="103"/>
      <c r="Y20" s="36"/>
      <c r="Z20" s="243"/>
      <c r="AA20" s="26"/>
    </row>
    <row r="21" spans="1:27" s="104" customFormat="1" ht="15" customHeight="1" x14ac:dyDescent="0.3">
      <c r="A21" s="362" t="s">
        <v>188</v>
      </c>
      <c r="B21" s="357" t="s">
        <v>279</v>
      </c>
      <c r="C21" s="351">
        <v>0</v>
      </c>
      <c r="D21" s="352">
        <v>0</v>
      </c>
      <c r="E21" s="352">
        <v>0</v>
      </c>
      <c r="F21" s="352">
        <v>0</v>
      </c>
      <c r="G21" s="352">
        <v>0</v>
      </c>
      <c r="H21" s="352">
        <v>0</v>
      </c>
      <c r="I21" s="352">
        <v>5</v>
      </c>
      <c r="J21" s="352">
        <v>2</v>
      </c>
      <c r="K21" s="352">
        <v>13</v>
      </c>
      <c r="L21" s="352">
        <v>18</v>
      </c>
      <c r="M21" s="352">
        <v>23</v>
      </c>
      <c r="N21" s="352">
        <v>22</v>
      </c>
      <c r="O21" s="352">
        <v>8</v>
      </c>
      <c r="P21" s="352">
        <v>2</v>
      </c>
      <c r="Q21" s="352">
        <v>0</v>
      </c>
      <c r="R21" s="352">
        <v>0</v>
      </c>
      <c r="S21" s="352">
        <v>0</v>
      </c>
      <c r="T21" s="352">
        <v>0</v>
      </c>
      <c r="U21" s="521">
        <f t="shared" si="4"/>
        <v>93</v>
      </c>
      <c r="V21" s="699"/>
      <c r="X21" s="103"/>
      <c r="Y21" s="36"/>
      <c r="Z21" s="243"/>
      <c r="AA21" s="26"/>
    </row>
    <row r="22" spans="1:27" ht="24" customHeight="1" x14ac:dyDescent="0.3">
      <c r="A22" s="363" t="s">
        <v>189</v>
      </c>
      <c r="B22" s="358" t="s">
        <v>280</v>
      </c>
      <c r="C22" s="179">
        <v>1</v>
      </c>
      <c r="D22" s="147">
        <v>0</v>
      </c>
      <c r="E22" s="147">
        <v>0</v>
      </c>
      <c r="F22" s="147">
        <v>1</v>
      </c>
      <c r="G22" s="147">
        <v>1</v>
      </c>
      <c r="H22" s="147">
        <v>2</v>
      </c>
      <c r="I22" s="147">
        <v>16</v>
      </c>
      <c r="J22" s="147">
        <v>22</v>
      </c>
      <c r="K22" s="147">
        <v>49</v>
      </c>
      <c r="L22" s="147">
        <v>64</v>
      </c>
      <c r="M22" s="147">
        <v>133</v>
      </c>
      <c r="N22" s="147">
        <v>118</v>
      </c>
      <c r="O22" s="147">
        <v>32</v>
      </c>
      <c r="P22" s="147">
        <v>9</v>
      </c>
      <c r="Q22" s="147">
        <v>0</v>
      </c>
      <c r="R22" s="147">
        <v>2</v>
      </c>
      <c r="S22" s="147">
        <v>0</v>
      </c>
      <c r="T22" s="147">
        <v>0</v>
      </c>
      <c r="U22" s="345">
        <f t="shared" si="4"/>
        <v>450</v>
      </c>
      <c r="V22" s="698">
        <f t="shared" ref="V22:V33" si="5">U22/$U$41</f>
        <v>0.14106583072100312</v>
      </c>
      <c r="X22" s="101"/>
      <c r="Y22" s="36"/>
      <c r="Z22" s="243"/>
    </row>
    <row r="23" spans="1:27" ht="18.75" customHeight="1" x14ac:dyDescent="0.3">
      <c r="A23" s="364" t="s">
        <v>190</v>
      </c>
      <c r="B23" s="359" t="s">
        <v>281</v>
      </c>
      <c r="C23" s="181">
        <v>0</v>
      </c>
      <c r="D23" s="182">
        <v>1</v>
      </c>
      <c r="E23" s="182">
        <v>4</v>
      </c>
      <c r="F23" s="182">
        <v>1</v>
      </c>
      <c r="G23" s="182">
        <v>2</v>
      </c>
      <c r="H23" s="182">
        <v>5</v>
      </c>
      <c r="I23" s="182">
        <v>7</v>
      </c>
      <c r="J23" s="182">
        <v>27</v>
      </c>
      <c r="K23" s="182">
        <v>44</v>
      </c>
      <c r="L23" s="182">
        <v>89</v>
      </c>
      <c r="M23" s="182">
        <v>131</v>
      </c>
      <c r="N23" s="182">
        <v>89</v>
      </c>
      <c r="O23" s="182">
        <v>37</v>
      </c>
      <c r="P23" s="182">
        <v>10</v>
      </c>
      <c r="Q23" s="182">
        <v>1</v>
      </c>
      <c r="R23" s="182">
        <v>1</v>
      </c>
      <c r="S23" s="182">
        <v>0</v>
      </c>
      <c r="T23" s="182">
        <v>0</v>
      </c>
      <c r="U23" s="346">
        <f t="shared" si="4"/>
        <v>449</v>
      </c>
      <c r="V23" s="698">
        <f t="shared" si="5"/>
        <v>0.14075235109717868</v>
      </c>
      <c r="X23" s="101"/>
      <c r="Y23" s="36"/>
      <c r="Z23" s="243"/>
    </row>
    <row r="24" spans="1:27" ht="18.75" customHeight="1" x14ac:dyDescent="0.3">
      <c r="A24" s="363" t="s">
        <v>191</v>
      </c>
      <c r="B24" s="358" t="s">
        <v>282</v>
      </c>
      <c r="C24" s="179">
        <v>0</v>
      </c>
      <c r="D24" s="147">
        <v>0</v>
      </c>
      <c r="E24" s="147">
        <v>0</v>
      </c>
      <c r="F24" s="147">
        <v>0</v>
      </c>
      <c r="G24" s="147">
        <v>0</v>
      </c>
      <c r="H24" s="147">
        <v>0</v>
      </c>
      <c r="I24" s="147">
        <v>2</v>
      </c>
      <c r="J24" s="147">
        <v>1</v>
      </c>
      <c r="K24" s="147">
        <v>7</v>
      </c>
      <c r="L24" s="147">
        <v>17</v>
      </c>
      <c r="M24" s="147">
        <v>14</v>
      </c>
      <c r="N24" s="147">
        <v>18</v>
      </c>
      <c r="O24" s="147">
        <v>3</v>
      </c>
      <c r="P24" s="147">
        <v>1</v>
      </c>
      <c r="Q24" s="147">
        <v>0</v>
      </c>
      <c r="R24" s="147">
        <v>0</v>
      </c>
      <c r="S24" s="147">
        <v>0</v>
      </c>
      <c r="T24" s="147">
        <v>0</v>
      </c>
      <c r="U24" s="345">
        <f t="shared" si="4"/>
        <v>63</v>
      </c>
      <c r="V24" s="698">
        <f t="shared" si="5"/>
        <v>1.9749216300940439E-2</v>
      </c>
      <c r="X24" s="101"/>
      <c r="Y24" s="36"/>
      <c r="Z24" s="243"/>
    </row>
    <row r="25" spans="1:27" ht="18.75" customHeight="1" x14ac:dyDescent="0.3">
      <c r="A25" s="364" t="s">
        <v>192</v>
      </c>
      <c r="B25" s="359" t="s">
        <v>283</v>
      </c>
      <c r="C25" s="181">
        <v>0</v>
      </c>
      <c r="D25" s="182">
        <v>0</v>
      </c>
      <c r="E25" s="182">
        <v>0</v>
      </c>
      <c r="F25" s="182">
        <v>0</v>
      </c>
      <c r="G25" s="182">
        <v>3</v>
      </c>
      <c r="H25" s="182">
        <v>0</v>
      </c>
      <c r="I25" s="182">
        <v>3</v>
      </c>
      <c r="J25" s="182">
        <v>1</v>
      </c>
      <c r="K25" s="182">
        <v>4</v>
      </c>
      <c r="L25" s="182">
        <v>14</v>
      </c>
      <c r="M25" s="182">
        <v>24</v>
      </c>
      <c r="N25" s="182">
        <v>16</v>
      </c>
      <c r="O25" s="182">
        <v>5</v>
      </c>
      <c r="P25" s="182">
        <v>1</v>
      </c>
      <c r="Q25" s="182">
        <v>0</v>
      </c>
      <c r="R25" s="182">
        <v>0</v>
      </c>
      <c r="S25" s="182">
        <v>0</v>
      </c>
      <c r="T25" s="182">
        <v>0</v>
      </c>
      <c r="U25" s="346">
        <f t="shared" si="4"/>
        <v>71</v>
      </c>
      <c r="V25" s="698">
        <f t="shared" si="5"/>
        <v>2.2257053291536051E-2</v>
      </c>
      <c r="X25" s="101"/>
      <c r="Y25" s="36"/>
      <c r="Z25" s="243"/>
    </row>
    <row r="26" spans="1:27" ht="18.75" customHeight="1" x14ac:dyDescent="0.3">
      <c r="A26" s="363" t="s">
        <v>193</v>
      </c>
      <c r="B26" s="358" t="s">
        <v>284</v>
      </c>
      <c r="C26" s="179">
        <v>0</v>
      </c>
      <c r="D26" s="147">
        <v>0</v>
      </c>
      <c r="E26" s="147">
        <v>0</v>
      </c>
      <c r="F26" s="147">
        <v>1</v>
      </c>
      <c r="G26" s="147">
        <v>0</v>
      </c>
      <c r="H26" s="147">
        <v>1</v>
      </c>
      <c r="I26" s="147">
        <v>1</v>
      </c>
      <c r="J26" s="147">
        <v>4</v>
      </c>
      <c r="K26" s="147">
        <v>3</v>
      </c>
      <c r="L26" s="147">
        <v>18</v>
      </c>
      <c r="M26" s="147">
        <v>20</v>
      </c>
      <c r="N26" s="147">
        <v>13</v>
      </c>
      <c r="O26" s="147">
        <v>8</v>
      </c>
      <c r="P26" s="147">
        <v>0</v>
      </c>
      <c r="Q26" s="147">
        <v>0</v>
      </c>
      <c r="R26" s="147">
        <v>0</v>
      </c>
      <c r="S26" s="147">
        <v>0</v>
      </c>
      <c r="T26" s="147">
        <v>0</v>
      </c>
      <c r="U26" s="345">
        <f t="shared" si="4"/>
        <v>69</v>
      </c>
      <c r="V26" s="698">
        <f t="shared" si="5"/>
        <v>2.1630094043887146E-2</v>
      </c>
      <c r="X26" s="101"/>
      <c r="Y26" s="36"/>
      <c r="Z26" s="243"/>
    </row>
    <row r="27" spans="1:27" ht="20" x14ac:dyDescent="0.3">
      <c r="A27" s="364" t="s">
        <v>194</v>
      </c>
      <c r="B27" s="359" t="s">
        <v>285</v>
      </c>
      <c r="C27" s="181">
        <v>0</v>
      </c>
      <c r="D27" s="182">
        <v>0</v>
      </c>
      <c r="E27" s="182">
        <v>0</v>
      </c>
      <c r="F27" s="182">
        <v>0</v>
      </c>
      <c r="G27" s="182">
        <v>1</v>
      </c>
      <c r="H27" s="182">
        <v>2</v>
      </c>
      <c r="I27" s="182">
        <v>6</v>
      </c>
      <c r="J27" s="182">
        <v>7</v>
      </c>
      <c r="K27" s="182">
        <v>0</v>
      </c>
      <c r="L27" s="182">
        <v>2</v>
      </c>
      <c r="M27" s="182">
        <v>0</v>
      </c>
      <c r="N27" s="182">
        <v>0</v>
      </c>
      <c r="O27" s="182">
        <v>0</v>
      </c>
      <c r="P27" s="182">
        <v>0</v>
      </c>
      <c r="Q27" s="182">
        <v>0</v>
      </c>
      <c r="R27" s="182">
        <v>0</v>
      </c>
      <c r="S27" s="182">
        <v>0</v>
      </c>
      <c r="T27" s="182">
        <v>0</v>
      </c>
      <c r="U27" s="346">
        <f t="shared" si="4"/>
        <v>18</v>
      </c>
      <c r="V27" s="698">
        <f t="shared" si="5"/>
        <v>5.642633228840125E-3</v>
      </c>
      <c r="X27" s="101"/>
      <c r="Y27" s="36"/>
      <c r="Z27" s="243"/>
    </row>
    <row r="28" spans="1:27" ht="20" x14ac:dyDescent="0.3">
      <c r="A28" s="363" t="s">
        <v>195</v>
      </c>
      <c r="B28" s="358" t="s">
        <v>286</v>
      </c>
      <c r="C28" s="179">
        <v>0</v>
      </c>
      <c r="D28" s="147">
        <v>0</v>
      </c>
      <c r="E28" s="147">
        <v>0</v>
      </c>
      <c r="F28" s="147">
        <v>0</v>
      </c>
      <c r="G28" s="147">
        <v>0</v>
      </c>
      <c r="H28" s="147">
        <v>1</v>
      </c>
      <c r="I28" s="147">
        <v>0</v>
      </c>
      <c r="J28" s="147">
        <v>0</v>
      </c>
      <c r="K28" s="147">
        <v>2</v>
      </c>
      <c r="L28" s="147">
        <v>2</v>
      </c>
      <c r="M28" s="147">
        <v>0</v>
      </c>
      <c r="N28" s="147">
        <v>1</v>
      </c>
      <c r="O28" s="147">
        <v>0</v>
      </c>
      <c r="P28" s="147">
        <v>0</v>
      </c>
      <c r="Q28" s="147">
        <v>0</v>
      </c>
      <c r="R28" s="147">
        <v>0</v>
      </c>
      <c r="S28" s="147">
        <v>0</v>
      </c>
      <c r="T28" s="147">
        <v>0</v>
      </c>
      <c r="U28" s="345">
        <f t="shared" si="4"/>
        <v>6</v>
      </c>
      <c r="V28" s="698">
        <f t="shared" si="5"/>
        <v>1.8808777429467085E-3</v>
      </c>
      <c r="X28" s="101"/>
      <c r="Y28" s="36"/>
      <c r="Z28" s="243"/>
    </row>
    <row r="29" spans="1:27" ht="24" customHeight="1" x14ac:dyDescent="0.3">
      <c r="A29" s="364" t="s">
        <v>196</v>
      </c>
      <c r="B29" s="359" t="s">
        <v>287</v>
      </c>
      <c r="C29" s="181">
        <v>0</v>
      </c>
      <c r="D29" s="182">
        <v>0</v>
      </c>
      <c r="E29" s="182">
        <v>0</v>
      </c>
      <c r="F29" s="182">
        <v>1</v>
      </c>
      <c r="G29" s="182">
        <v>0</v>
      </c>
      <c r="H29" s="182">
        <v>1</v>
      </c>
      <c r="I29" s="182">
        <v>12</v>
      </c>
      <c r="J29" s="182">
        <v>29</v>
      </c>
      <c r="K29" s="182">
        <v>35</v>
      </c>
      <c r="L29" s="182">
        <v>116</v>
      </c>
      <c r="M29" s="182">
        <v>177</v>
      </c>
      <c r="N29" s="182">
        <v>150</v>
      </c>
      <c r="O29" s="182">
        <v>37</v>
      </c>
      <c r="P29" s="182">
        <v>15</v>
      </c>
      <c r="Q29" s="182">
        <v>1</v>
      </c>
      <c r="R29" s="182">
        <v>1</v>
      </c>
      <c r="S29" s="182">
        <v>0</v>
      </c>
      <c r="T29" s="182">
        <v>0</v>
      </c>
      <c r="U29" s="346">
        <f t="shared" si="4"/>
        <v>575</v>
      </c>
      <c r="V29" s="698">
        <f t="shared" si="5"/>
        <v>0.18025078369905956</v>
      </c>
      <c r="X29" s="101"/>
      <c r="Y29" s="36"/>
      <c r="Z29" s="243"/>
    </row>
    <row r="30" spans="1:27" ht="15" customHeight="1" x14ac:dyDescent="0.3">
      <c r="A30" s="363" t="s">
        <v>197</v>
      </c>
      <c r="B30" s="358" t="s">
        <v>288</v>
      </c>
      <c r="C30" s="179">
        <v>0</v>
      </c>
      <c r="D30" s="147">
        <v>0</v>
      </c>
      <c r="E30" s="147">
        <v>0</v>
      </c>
      <c r="F30" s="147">
        <v>0</v>
      </c>
      <c r="G30" s="147">
        <v>0</v>
      </c>
      <c r="H30" s="147">
        <v>0</v>
      </c>
      <c r="I30" s="147">
        <v>0</v>
      </c>
      <c r="J30" s="147">
        <v>1</v>
      </c>
      <c r="K30" s="147">
        <v>0</v>
      </c>
      <c r="L30" s="147">
        <v>1</v>
      </c>
      <c r="M30" s="147">
        <v>5</v>
      </c>
      <c r="N30" s="147">
        <v>1</v>
      </c>
      <c r="O30" s="147">
        <v>0</v>
      </c>
      <c r="P30" s="147">
        <v>0</v>
      </c>
      <c r="Q30" s="147">
        <v>0</v>
      </c>
      <c r="R30" s="147">
        <v>0</v>
      </c>
      <c r="S30" s="147">
        <v>0</v>
      </c>
      <c r="T30" s="147">
        <v>0</v>
      </c>
      <c r="U30" s="345">
        <f t="shared" si="4"/>
        <v>8</v>
      </c>
      <c r="V30" s="698">
        <f t="shared" si="5"/>
        <v>2.5078369905956114E-3</v>
      </c>
      <c r="X30" s="101"/>
      <c r="Y30" s="36"/>
      <c r="Z30" s="243"/>
    </row>
    <row r="31" spans="1:27" ht="23.25" customHeight="1" x14ac:dyDescent="0.3">
      <c r="A31" s="364" t="s">
        <v>198</v>
      </c>
      <c r="B31" s="359" t="s">
        <v>289</v>
      </c>
      <c r="C31" s="181">
        <v>0</v>
      </c>
      <c r="D31" s="182">
        <v>0</v>
      </c>
      <c r="E31" s="182">
        <v>0</v>
      </c>
      <c r="F31" s="182">
        <v>0</v>
      </c>
      <c r="G31" s="182">
        <v>0</v>
      </c>
      <c r="H31" s="182">
        <v>0</v>
      </c>
      <c r="I31" s="182">
        <v>0</v>
      </c>
      <c r="J31" s="182">
        <v>0</v>
      </c>
      <c r="K31" s="182">
        <v>0</v>
      </c>
      <c r="L31" s="182">
        <v>0</v>
      </c>
      <c r="M31" s="182">
        <v>0</v>
      </c>
      <c r="N31" s="182">
        <v>0</v>
      </c>
      <c r="O31" s="182">
        <v>0</v>
      </c>
      <c r="P31" s="182">
        <v>0</v>
      </c>
      <c r="Q31" s="182">
        <v>0</v>
      </c>
      <c r="R31" s="182">
        <v>0</v>
      </c>
      <c r="S31" s="182">
        <v>0</v>
      </c>
      <c r="T31" s="182">
        <v>0</v>
      </c>
      <c r="U31" s="346">
        <f t="shared" si="4"/>
        <v>0</v>
      </c>
      <c r="V31" s="698">
        <f t="shared" si="5"/>
        <v>0</v>
      </c>
      <c r="X31" s="101"/>
      <c r="Y31" s="36"/>
      <c r="Z31" s="243"/>
    </row>
    <row r="32" spans="1:27" s="104" customFormat="1" ht="15" customHeight="1" x14ac:dyDescent="0.3">
      <c r="A32" s="363" t="s">
        <v>199</v>
      </c>
      <c r="B32" s="358" t="s">
        <v>290</v>
      </c>
      <c r="C32" s="179">
        <v>0</v>
      </c>
      <c r="D32" s="147">
        <v>0</v>
      </c>
      <c r="E32" s="147">
        <v>0</v>
      </c>
      <c r="F32" s="147">
        <v>0</v>
      </c>
      <c r="G32" s="147">
        <v>0</v>
      </c>
      <c r="H32" s="147">
        <v>2</v>
      </c>
      <c r="I32" s="147">
        <v>6</v>
      </c>
      <c r="J32" s="147">
        <v>4</v>
      </c>
      <c r="K32" s="147">
        <v>11</v>
      </c>
      <c r="L32" s="147">
        <v>15</v>
      </c>
      <c r="M32" s="147">
        <v>13</v>
      </c>
      <c r="N32" s="147">
        <v>1</v>
      </c>
      <c r="O32" s="147">
        <v>3</v>
      </c>
      <c r="P32" s="147">
        <v>2</v>
      </c>
      <c r="Q32" s="147">
        <v>0</v>
      </c>
      <c r="R32" s="147">
        <v>0</v>
      </c>
      <c r="S32" s="147">
        <v>0</v>
      </c>
      <c r="T32" s="147">
        <v>0</v>
      </c>
      <c r="U32" s="345">
        <f>SUM(C32:T32)</f>
        <v>57</v>
      </c>
      <c r="V32" s="698">
        <f t="shared" si="5"/>
        <v>1.7868338557993732E-2</v>
      </c>
      <c r="X32" s="101"/>
      <c r="Y32" s="36"/>
      <c r="Z32" s="243"/>
      <c r="AA32" s="26"/>
    </row>
    <row r="33" spans="1:26" s="264" customFormat="1" ht="15" customHeight="1" x14ac:dyDescent="0.3">
      <c r="A33" s="368" t="s">
        <v>200</v>
      </c>
      <c r="B33" s="369"/>
      <c r="C33" s="370">
        <f>SUM(C34:C38)</f>
        <v>0</v>
      </c>
      <c r="D33" s="371">
        <f t="shared" ref="D33:T33" si="6">SUM(D34:D38)</f>
        <v>0</v>
      </c>
      <c r="E33" s="372">
        <f t="shared" si="6"/>
        <v>2</v>
      </c>
      <c r="F33" s="372">
        <f t="shared" si="6"/>
        <v>1</v>
      </c>
      <c r="G33" s="372">
        <f t="shared" si="6"/>
        <v>0</v>
      </c>
      <c r="H33" s="372">
        <f t="shared" si="6"/>
        <v>5</v>
      </c>
      <c r="I33" s="372">
        <f t="shared" si="6"/>
        <v>7</v>
      </c>
      <c r="J33" s="372">
        <f t="shared" si="6"/>
        <v>35</v>
      </c>
      <c r="K33" s="372">
        <f t="shared" si="6"/>
        <v>68</v>
      </c>
      <c r="L33" s="372">
        <f t="shared" si="6"/>
        <v>48</v>
      </c>
      <c r="M33" s="372">
        <f t="shared" si="6"/>
        <v>24</v>
      </c>
      <c r="N33" s="372">
        <f t="shared" si="6"/>
        <v>18</v>
      </c>
      <c r="O33" s="372">
        <f t="shared" si="6"/>
        <v>5</v>
      </c>
      <c r="P33" s="372">
        <f t="shared" si="6"/>
        <v>0</v>
      </c>
      <c r="Q33" s="372">
        <f t="shared" si="6"/>
        <v>1</v>
      </c>
      <c r="R33" s="372">
        <f t="shared" si="6"/>
        <v>0</v>
      </c>
      <c r="S33" s="372">
        <f t="shared" si="6"/>
        <v>0</v>
      </c>
      <c r="T33" s="373">
        <f t="shared" si="6"/>
        <v>0</v>
      </c>
      <c r="U33" s="522">
        <f t="shared" si="4"/>
        <v>214</v>
      </c>
      <c r="V33" s="698">
        <f t="shared" si="5"/>
        <v>6.7084639498432602E-2</v>
      </c>
      <c r="X33" s="266"/>
      <c r="Y33" s="266"/>
      <c r="Z33" s="267"/>
    </row>
    <row r="34" spans="1:26" ht="15" customHeight="1" x14ac:dyDescent="0.3">
      <c r="A34" s="361" t="s">
        <v>201</v>
      </c>
      <c r="B34" s="347" t="s">
        <v>291</v>
      </c>
      <c r="C34" s="179">
        <v>0</v>
      </c>
      <c r="D34" s="147">
        <v>0</v>
      </c>
      <c r="E34" s="147">
        <v>0</v>
      </c>
      <c r="F34" s="147">
        <v>0</v>
      </c>
      <c r="G34" s="147">
        <v>0</v>
      </c>
      <c r="H34" s="147">
        <v>0</v>
      </c>
      <c r="I34" s="147">
        <v>4</v>
      </c>
      <c r="J34" s="147">
        <v>7</v>
      </c>
      <c r="K34" s="147">
        <v>18</v>
      </c>
      <c r="L34" s="147">
        <v>9</v>
      </c>
      <c r="M34" s="147">
        <v>2</v>
      </c>
      <c r="N34" s="147">
        <v>5</v>
      </c>
      <c r="O34" s="147">
        <v>3</v>
      </c>
      <c r="P34" s="147">
        <v>0</v>
      </c>
      <c r="Q34" s="147">
        <v>0</v>
      </c>
      <c r="R34" s="147">
        <v>0</v>
      </c>
      <c r="S34" s="147">
        <v>0</v>
      </c>
      <c r="T34" s="147">
        <v>0</v>
      </c>
      <c r="U34" s="345">
        <f t="shared" si="4"/>
        <v>48</v>
      </c>
      <c r="V34" s="699"/>
      <c r="X34" s="106"/>
      <c r="Y34" s="36"/>
      <c r="Z34" s="243"/>
    </row>
    <row r="35" spans="1:26" ht="15" customHeight="1" x14ac:dyDescent="0.3">
      <c r="A35" s="365" t="s">
        <v>202</v>
      </c>
      <c r="B35" s="348" t="s">
        <v>292</v>
      </c>
      <c r="C35" s="181">
        <v>0</v>
      </c>
      <c r="D35" s="182">
        <v>0</v>
      </c>
      <c r="E35" s="182">
        <v>0</v>
      </c>
      <c r="F35" s="182">
        <v>0</v>
      </c>
      <c r="G35" s="182">
        <v>0</v>
      </c>
      <c r="H35" s="182">
        <v>0</v>
      </c>
      <c r="I35" s="182">
        <v>0</v>
      </c>
      <c r="J35" s="182">
        <v>0</v>
      </c>
      <c r="K35" s="182">
        <v>0</v>
      </c>
      <c r="L35" s="182">
        <v>0</v>
      </c>
      <c r="M35" s="182">
        <v>0</v>
      </c>
      <c r="N35" s="182">
        <v>0</v>
      </c>
      <c r="O35" s="182">
        <v>0</v>
      </c>
      <c r="P35" s="182">
        <v>0</v>
      </c>
      <c r="Q35" s="182">
        <v>0</v>
      </c>
      <c r="R35" s="182">
        <v>0</v>
      </c>
      <c r="S35" s="182">
        <v>0</v>
      </c>
      <c r="T35" s="182">
        <v>0</v>
      </c>
      <c r="U35" s="346">
        <f t="shared" si="4"/>
        <v>0</v>
      </c>
      <c r="V35" s="699"/>
      <c r="X35" s="106"/>
      <c r="Y35" s="36"/>
      <c r="Z35" s="243"/>
    </row>
    <row r="36" spans="1:26" ht="15" customHeight="1" x14ac:dyDescent="0.3">
      <c r="A36" s="361" t="s">
        <v>203</v>
      </c>
      <c r="B36" s="347" t="s">
        <v>293</v>
      </c>
      <c r="C36" s="179">
        <v>0</v>
      </c>
      <c r="D36" s="147">
        <v>0</v>
      </c>
      <c r="E36" s="147">
        <v>0</v>
      </c>
      <c r="F36" s="147">
        <v>0</v>
      </c>
      <c r="G36" s="147">
        <v>0</v>
      </c>
      <c r="H36" s="147">
        <v>3</v>
      </c>
      <c r="I36" s="147">
        <v>1</v>
      </c>
      <c r="J36" s="147">
        <v>13</v>
      </c>
      <c r="K36" s="147">
        <v>33</v>
      </c>
      <c r="L36" s="147">
        <v>23</v>
      </c>
      <c r="M36" s="147">
        <v>10</v>
      </c>
      <c r="N36" s="147">
        <v>4</v>
      </c>
      <c r="O36" s="147">
        <v>0</v>
      </c>
      <c r="P36" s="147">
        <v>0</v>
      </c>
      <c r="Q36" s="147">
        <v>0</v>
      </c>
      <c r="R36" s="147">
        <v>0</v>
      </c>
      <c r="S36" s="147">
        <v>0</v>
      </c>
      <c r="T36" s="147">
        <v>0</v>
      </c>
      <c r="U36" s="345">
        <f t="shared" si="4"/>
        <v>87</v>
      </c>
      <c r="V36" s="699"/>
      <c r="X36" s="106"/>
      <c r="Y36" s="36"/>
      <c r="Z36" s="243"/>
    </row>
    <row r="37" spans="1:26" ht="15" customHeight="1" x14ac:dyDescent="0.3">
      <c r="A37" s="365" t="s">
        <v>204</v>
      </c>
      <c r="B37" s="348" t="s">
        <v>294</v>
      </c>
      <c r="C37" s="181">
        <v>0</v>
      </c>
      <c r="D37" s="182">
        <v>0</v>
      </c>
      <c r="E37" s="182">
        <v>0</v>
      </c>
      <c r="F37" s="182">
        <v>0</v>
      </c>
      <c r="G37" s="182">
        <v>0</v>
      </c>
      <c r="H37" s="182">
        <v>0</v>
      </c>
      <c r="I37" s="182">
        <v>0</v>
      </c>
      <c r="J37" s="182">
        <v>0</v>
      </c>
      <c r="K37" s="182">
        <v>2</v>
      </c>
      <c r="L37" s="182">
        <v>3</v>
      </c>
      <c r="M37" s="182">
        <v>1</v>
      </c>
      <c r="N37" s="182">
        <v>3</v>
      </c>
      <c r="O37" s="182">
        <v>0</v>
      </c>
      <c r="P37" s="182">
        <v>0</v>
      </c>
      <c r="Q37" s="182">
        <v>0</v>
      </c>
      <c r="R37" s="182">
        <v>0</v>
      </c>
      <c r="S37" s="182">
        <v>0</v>
      </c>
      <c r="T37" s="182">
        <v>0</v>
      </c>
      <c r="U37" s="346">
        <f>SUM(C37:T37)</f>
        <v>9</v>
      </c>
      <c r="V37" s="699"/>
      <c r="X37" s="106"/>
      <c r="Y37" s="36"/>
      <c r="Z37" s="243"/>
    </row>
    <row r="38" spans="1:26" ht="15" customHeight="1" x14ac:dyDescent="0.3">
      <c r="A38" s="366" t="s">
        <v>205</v>
      </c>
      <c r="B38" s="360" t="s">
        <v>295</v>
      </c>
      <c r="C38" s="354">
        <v>0</v>
      </c>
      <c r="D38" s="355">
        <v>0</v>
      </c>
      <c r="E38" s="355">
        <v>2</v>
      </c>
      <c r="F38" s="355">
        <v>1</v>
      </c>
      <c r="G38" s="355">
        <v>0</v>
      </c>
      <c r="H38" s="355">
        <v>2</v>
      </c>
      <c r="I38" s="355">
        <v>2</v>
      </c>
      <c r="J38" s="355">
        <v>15</v>
      </c>
      <c r="K38" s="355">
        <v>15</v>
      </c>
      <c r="L38" s="355">
        <v>13</v>
      </c>
      <c r="M38" s="355">
        <v>11</v>
      </c>
      <c r="N38" s="355">
        <v>6</v>
      </c>
      <c r="O38" s="355">
        <v>2</v>
      </c>
      <c r="P38" s="355">
        <v>0</v>
      </c>
      <c r="Q38" s="355">
        <v>1</v>
      </c>
      <c r="R38" s="355">
        <v>0</v>
      </c>
      <c r="S38" s="355">
        <v>0</v>
      </c>
      <c r="T38" s="355">
        <v>0</v>
      </c>
      <c r="U38" s="523">
        <f>SUM(C38:T38)</f>
        <v>70</v>
      </c>
      <c r="V38" s="699"/>
      <c r="X38" s="106"/>
      <c r="Y38" s="36"/>
      <c r="Z38" s="243"/>
    </row>
    <row r="39" spans="1:26" ht="15" customHeight="1" x14ac:dyDescent="0.3">
      <c r="A39" s="364" t="s">
        <v>296</v>
      </c>
      <c r="B39" s="348" t="s">
        <v>297</v>
      </c>
      <c r="C39" s="181">
        <v>0</v>
      </c>
      <c r="D39" s="182">
        <v>0</v>
      </c>
      <c r="E39" s="182">
        <v>1</v>
      </c>
      <c r="F39" s="182">
        <v>0</v>
      </c>
      <c r="G39" s="182">
        <v>6</v>
      </c>
      <c r="H39" s="182">
        <v>4</v>
      </c>
      <c r="I39" s="182">
        <v>17</v>
      </c>
      <c r="J39" s="182">
        <v>41</v>
      </c>
      <c r="K39" s="182">
        <v>41</v>
      </c>
      <c r="L39" s="182">
        <v>47</v>
      </c>
      <c r="M39" s="182">
        <v>42</v>
      </c>
      <c r="N39" s="182">
        <v>35</v>
      </c>
      <c r="O39" s="182">
        <v>8</v>
      </c>
      <c r="P39" s="182">
        <v>2</v>
      </c>
      <c r="Q39" s="182">
        <v>1</v>
      </c>
      <c r="R39" s="182">
        <v>2</v>
      </c>
      <c r="S39" s="182">
        <v>0</v>
      </c>
      <c r="T39" s="182">
        <v>0</v>
      </c>
      <c r="U39" s="346">
        <f>SUM(C39:T39)</f>
        <v>247</v>
      </c>
      <c r="V39" s="698">
        <f t="shared" ref="V39:V40" si="7">U39/$U$41</f>
        <v>7.7429467084639492E-2</v>
      </c>
      <c r="X39" s="106"/>
      <c r="Y39" s="36"/>
      <c r="Z39" s="243"/>
    </row>
    <row r="40" spans="1:26" ht="15" customHeight="1" x14ac:dyDescent="0.3">
      <c r="A40" s="363" t="s">
        <v>206</v>
      </c>
      <c r="B40" s="358" t="s">
        <v>298</v>
      </c>
      <c r="C40" s="179">
        <v>0</v>
      </c>
      <c r="D40" s="147">
        <v>0</v>
      </c>
      <c r="E40" s="147">
        <v>3</v>
      </c>
      <c r="F40" s="147">
        <v>4</v>
      </c>
      <c r="G40" s="147">
        <v>0</v>
      </c>
      <c r="H40" s="147">
        <v>3</v>
      </c>
      <c r="I40" s="147">
        <v>2</v>
      </c>
      <c r="J40" s="147">
        <v>5</v>
      </c>
      <c r="K40" s="147">
        <v>5</v>
      </c>
      <c r="L40" s="147">
        <v>16</v>
      </c>
      <c r="M40" s="147">
        <v>14</v>
      </c>
      <c r="N40" s="147">
        <v>20</v>
      </c>
      <c r="O40" s="147">
        <v>5</v>
      </c>
      <c r="P40" s="147">
        <v>2</v>
      </c>
      <c r="Q40" s="147">
        <v>1</v>
      </c>
      <c r="R40" s="147">
        <v>2</v>
      </c>
      <c r="S40" s="147">
        <v>0</v>
      </c>
      <c r="T40" s="147">
        <v>0</v>
      </c>
      <c r="U40" s="345">
        <f>SUM(C40:T40)</f>
        <v>82</v>
      </c>
      <c r="V40" s="698">
        <f t="shared" si="7"/>
        <v>2.5705329153605017E-2</v>
      </c>
      <c r="W40" s="36"/>
      <c r="X40" s="101"/>
      <c r="Y40" s="36"/>
      <c r="Z40" s="243"/>
    </row>
    <row r="41" spans="1:26" s="264" customFormat="1" ht="15" customHeight="1" thickBot="1" x14ac:dyDescent="0.35">
      <c r="A41" s="377" t="s">
        <v>207</v>
      </c>
      <c r="B41" s="524"/>
      <c r="C41" s="525">
        <f>SUM(C13:C40)-C33-C19-C13</f>
        <v>1</v>
      </c>
      <c r="D41" s="526">
        <f t="shared" ref="D41:T41" si="8">SUM(D13:D40)-D33-D19-D13</f>
        <v>3</v>
      </c>
      <c r="E41" s="526">
        <f t="shared" si="8"/>
        <v>11</v>
      </c>
      <c r="F41" s="526">
        <f t="shared" si="8"/>
        <v>9</v>
      </c>
      <c r="G41" s="526">
        <f t="shared" si="8"/>
        <v>15</v>
      </c>
      <c r="H41" s="526">
        <f t="shared" si="8"/>
        <v>29</v>
      </c>
      <c r="I41" s="526">
        <f t="shared" si="8"/>
        <v>94</v>
      </c>
      <c r="J41" s="526">
        <f t="shared" si="8"/>
        <v>219</v>
      </c>
      <c r="K41" s="526">
        <f t="shared" si="8"/>
        <v>393</v>
      </c>
      <c r="L41" s="526">
        <f t="shared" si="8"/>
        <v>638</v>
      </c>
      <c r="M41" s="526">
        <f t="shared" si="8"/>
        <v>814</v>
      </c>
      <c r="N41" s="526">
        <f t="shared" si="8"/>
        <v>689</v>
      </c>
      <c r="O41" s="526">
        <f t="shared" si="8"/>
        <v>201</v>
      </c>
      <c r="P41" s="526">
        <f t="shared" si="8"/>
        <v>55</v>
      </c>
      <c r="Q41" s="526">
        <f t="shared" si="8"/>
        <v>9</v>
      </c>
      <c r="R41" s="526">
        <f t="shared" si="8"/>
        <v>8</v>
      </c>
      <c r="S41" s="526">
        <f t="shared" si="8"/>
        <v>2</v>
      </c>
      <c r="T41" s="527">
        <f t="shared" si="8"/>
        <v>0</v>
      </c>
      <c r="U41" s="528">
        <f>SUM(U13:U40)-U33-U19-U13</f>
        <v>3190</v>
      </c>
      <c r="V41" s="700">
        <f>SUM(V13:V40)</f>
        <v>1</v>
      </c>
      <c r="W41" s="266"/>
      <c r="X41" s="271"/>
      <c r="Y41" s="266"/>
      <c r="Z41" s="267"/>
    </row>
    <row r="42" spans="1:26" x14ac:dyDescent="0.2">
      <c r="A42" s="24" t="s">
        <v>315</v>
      </c>
      <c r="B42" s="24"/>
    </row>
    <row r="43" spans="1:26" x14ac:dyDescent="0.2">
      <c r="C43" s="36"/>
    </row>
    <row r="44" spans="1:26" x14ac:dyDescent="0.2">
      <c r="G44" s="36"/>
    </row>
    <row r="46" spans="1:26" x14ac:dyDescent="0.2">
      <c r="Z46" s="242"/>
    </row>
    <row r="47" spans="1:26" x14ac:dyDescent="0.2">
      <c r="T47" s="36"/>
      <c r="Z47" s="242"/>
    </row>
    <row r="48" spans="1:26" x14ac:dyDescent="0.2">
      <c r="Z48" s="242"/>
    </row>
    <row r="49" spans="26:26" x14ac:dyDescent="0.2">
      <c r="Z49" s="242"/>
    </row>
    <row r="50" spans="26:26" x14ac:dyDescent="0.2">
      <c r="Z50" s="242"/>
    </row>
    <row r="51" spans="26:26" x14ac:dyDescent="0.2">
      <c r="Z51" s="242"/>
    </row>
    <row r="52" spans="26:26" x14ac:dyDescent="0.2">
      <c r="Z52" s="242"/>
    </row>
    <row r="53" spans="26:26" x14ac:dyDescent="0.2">
      <c r="Z53" s="242"/>
    </row>
    <row r="54" spans="26:26" x14ac:dyDescent="0.2">
      <c r="Z54" s="242"/>
    </row>
    <row r="55" spans="26:26" x14ac:dyDescent="0.2">
      <c r="Z55" s="242"/>
    </row>
    <row r="56" spans="26:26" x14ac:dyDescent="0.2">
      <c r="Z56" s="242"/>
    </row>
    <row r="57" spans="26:26" x14ac:dyDescent="0.2">
      <c r="Z57" s="242"/>
    </row>
    <row r="58" spans="26:26" x14ac:dyDescent="0.2">
      <c r="Z58" s="242"/>
    </row>
    <row r="59" spans="26:26" x14ac:dyDescent="0.2">
      <c r="Z59" s="242"/>
    </row>
    <row r="60" spans="26:26" x14ac:dyDescent="0.2">
      <c r="Z60" s="242"/>
    </row>
    <row r="61" spans="26:26" x14ac:dyDescent="0.2">
      <c r="Z61" s="242"/>
    </row>
    <row r="62" spans="26:26" x14ac:dyDescent="0.2">
      <c r="Z62" s="242"/>
    </row>
    <row r="63" spans="26:26" x14ac:dyDescent="0.2">
      <c r="Z63" s="242"/>
    </row>
    <row r="64" spans="26:26" x14ac:dyDescent="0.2">
      <c r="Z64" s="242"/>
    </row>
    <row r="65" spans="26:26" x14ac:dyDescent="0.2">
      <c r="Z65" s="242"/>
    </row>
    <row r="66" spans="26:26" x14ac:dyDescent="0.2">
      <c r="Z66" s="242"/>
    </row>
    <row r="67" spans="26:26" x14ac:dyDescent="0.2">
      <c r="Z67" s="242"/>
    </row>
    <row r="68" spans="26:26" x14ac:dyDescent="0.2">
      <c r="Z68" s="242"/>
    </row>
    <row r="69" spans="26:26" x14ac:dyDescent="0.2">
      <c r="Z69" s="242"/>
    </row>
    <row r="70" spans="26:26" x14ac:dyDescent="0.2">
      <c r="Z70" s="242"/>
    </row>
    <row r="71" spans="26:26" x14ac:dyDescent="0.2">
      <c r="Z71" s="242"/>
    </row>
    <row r="72" spans="26:26" x14ac:dyDescent="0.2">
      <c r="Z72" s="242"/>
    </row>
    <row r="73" spans="26:26" x14ac:dyDescent="0.2">
      <c r="Z73" s="242"/>
    </row>
    <row r="74" spans="26:26" x14ac:dyDescent="0.2">
      <c r="Z74" s="242"/>
    </row>
    <row r="84" ht="11.15" customHeight="1" x14ac:dyDescent="0.2"/>
  </sheetData>
  <mergeCells count="9">
    <mergeCell ref="A10:A12"/>
    <mergeCell ref="C10:U10"/>
    <mergeCell ref="U11:U12"/>
    <mergeCell ref="A1:U1"/>
    <mergeCell ref="A2:U2"/>
    <mergeCell ref="A3:U3"/>
    <mergeCell ref="A5:U5"/>
    <mergeCell ref="A6:U6"/>
    <mergeCell ref="A8:U8"/>
  </mergeCells>
  <printOptions horizontalCentered="1"/>
  <pageMargins left="0.31496062992125984" right="0.19685039370078741" top="0.39370078740157483" bottom="0.23622047244094491" header="0" footer="0.23622047244094491"/>
  <pageSetup scale="75" firstPageNumber="49" orientation="landscape" useFirstPageNumber="1" r:id="rId1"/>
  <headerFooter>
    <oddFooter>&amp;R&amp;P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syncVertical="1" syncRef="A1" transitionEvaluation="1" codeName="Hoja60">
    <pageSetUpPr fitToPage="1"/>
  </sheetPr>
  <dimension ref="A1:AA84"/>
  <sheetViews>
    <sheetView showGridLines="0" view="pageBreakPreview" zoomScale="70" zoomScaleNormal="75" zoomScaleSheetLayoutView="70" workbookViewId="0">
      <selection sqref="A1:U1"/>
    </sheetView>
  </sheetViews>
  <sheetFormatPr baseColWidth="10" defaultColWidth="9.7265625" defaultRowHeight="10" x14ac:dyDescent="0.2"/>
  <cols>
    <col min="1" max="1" width="51" style="26" customWidth="1"/>
    <col min="2" max="2" width="42.453125" style="26" hidden="1" customWidth="1"/>
    <col min="3" max="4" width="6.7265625" style="26" customWidth="1"/>
    <col min="5" max="5" width="8.1796875" style="26" customWidth="1"/>
    <col min="6" max="20" width="6.7265625" style="26" customWidth="1"/>
    <col min="21" max="21" width="7.36328125" style="26" bestFit="1" customWidth="1"/>
    <col min="22" max="22" width="11.54296875" style="26" customWidth="1"/>
    <col min="23" max="25" width="9.7265625" style="26" customWidth="1"/>
    <col min="26" max="26" width="9.7265625" style="26"/>
    <col min="27" max="27" width="54.7265625" style="26" customWidth="1"/>
    <col min="28" max="16384" width="9.7265625" style="26"/>
  </cols>
  <sheetData>
    <row r="1" spans="1:27" ht="18" x14ac:dyDescent="0.2">
      <c r="A1" s="710"/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  <c r="M1" s="710"/>
      <c r="N1" s="710"/>
      <c r="O1" s="710"/>
      <c r="P1" s="710"/>
      <c r="Q1" s="710"/>
      <c r="R1" s="710"/>
      <c r="S1" s="710"/>
      <c r="T1" s="710"/>
      <c r="U1" s="710"/>
      <c r="V1" s="95"/>
    </row>
    <row r="2" spans="1:27" ht="10.5" customHeight="1" x14ac:dyDescent="0.2">
      <c r="A2" s="776" t="s">
        <v>317</v>
      </c>
      <c r="B2" s="776"/>
      <c r="C2" s="776"/>
      <c r="D2" s="776"/>
      <c r="E2" s="776"/>
      <c r="F2" s="776"/>
      <c r="G2" s="776"/>
      <c r="H2" s="776"/>
      <c r="I2" s="776"/>
      <c r="J2" s="776"/>
      <c r="K2" s="776"/>
      <c r="L2" s="776"/>
      <c r="M2" s="776"/>
      <c r="N2" s="776"/>
      <c r="O2" s="776"/>
      <c r="P2" s="776"/>
      <c r="Q2" s="776"/>
      <c r="R2" s="776"/>
      <c r="S2" s="776"/>
      <c r="T2" s="776"/>
      <c r="U2" s="776"/>
      <c r="V2" s="11"/>
    </row>
    <row r="3" spans="1:27" ht="18" customHeight="1" x14ac:dyDescent="0.2">
      <c r="A3" s="776" t="s">
        <v>140</v>
      </c>
      <c r="B3" s="776"/>
      <c r="C3" s="776"/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6"/>
      <c r="P3" s="776"/>
      <c r="Q3" s="776"/>
      <c r="R3" s="776"/>
      <c r="S3" s="776"/>
      <c r="T3" s="776"/>
      <c r="U3" s="776"/>
      <c r="V3" s="11"/>
    </row>
    <row r="4" spans="1:27" ht="15.75" customHeight="1" x14ac:dyDescent="0.2">
      <c r="A4" s="96"/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</row>
    <row r="5" spans="1:27" ht="14.5" x14ac:dyDescent="0.2">
      <c r="A5" s="725" t="str">
        <f>'1 Total'!A4:N4</f>
        <v>DICIEMBRE DE 2020</v>
      </c>
      <c r="B5" s="725"/>
      <c r="C5" s="725"/>
      <c r="D5" s="725"/>
      <c r="E5" s="725"/>
      <c r="F5" s="725"/>
      <c r="G5" s="725"/>
      <c r="H5" s="725"/>
      <c r="I5" s="725"/>
      <c r="J5" s="725"/>
      <c r="K5" s="725"/>
      <c r="L5" s="725"/>
      <c r="M5" s="725"/>
      <c r="N5" s="725"/>
      <c r="O5" s="725"/>
      <c r="P5" s="725"/>
      <c r="Q5" s="725"/>
      <c r="R5" s="725"/>
      <c r="S5" s="725"/>
      <c r="T5" s="725"/>
      <c r="U5" s="725"/>
      <c r="V5" s="97"/>
    </row>
    <row r="6" spans="1:27" ht="14.5" x14ac:dyDescent="0.2">
      <c r="A6" s="776"/>
      <c r="B6" s="776"/>
      <c r="C6" s="776"/>
      <c r="D6" s="776"/>
      <c r="E6" s="776"/>
      <c r="F6" s="776"/>
      <c r="G6" s="776"/>
      <c r="H6" s="776"/>
      <c r="I6" s="776"/>
      <c r="J6" s="776"/>
      <c r="K6" s="776"/>
      <c r="L6" s="776"/>
      <c r="M6" s="776"/>
      <c r="N6" s="776"/>
      <c r="O6" s="776"/>
      <c r="P6" s="776"/>
      <c r="Q6" s="776"/>
      <c r="R6" s="776"/>
      <c r="S6" s="776"/>
      <c r="T6" s="776"/>
      <c r="U6" s="776"/>
      <c r="V6" s="97"/>
    </row>
    <row r="7" spans="1:27" ht="10.5" x14ac:dyDescent="0.2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</row>
    <row r="8" spans="1:27" ht="14" x14ac:dyDescent="0.2">
      <c r="A8" s="778" t="s">
        <v>58</v>
      </c>
      <c r="B8" s="778"/>
      <c r="C8" s="778"/>
      <c r="D8" s="778"/>
      <c r="E8" s="778"/>
      <c r="F8" s="778"/>
      <c r="G8" s="778"/>
      <c r="H8" s="778"/>
      <c r="I8" s="778"/>
      <c r="J8" s="778"/>
      <c r="K8" s="778"/>
      <c r="L8" s="778"/>
      <c r="M8" s="778"/>
      <c r="N8" s="778"/>
      <c r="O8" s="778"/>
      <c r="P8" s="778"/>
      <c r="Q8" s="778"/>
      <c r="R8" s="778"/>
      <c r="S8" s="778"/>
      <c r="T8" s="778"/>
      <c r="U8" s="778"/>
      <c r="V8" s="99"/>
    </row>
    <row r="9" spans="1:27" ht="10.5" thickBot="1" x14ac:dyDescent="0.25">
      <c r="A9" s="96"/>
      <c r="B9" s="96"/>
      <c r="C9" s="272">
        <v>3</v>
      </c>
      <c r="D9" s="272">
        <v>14</v>
      </c>
      <c r="E9" s="272">
        <v>4</v>
      </c>
      <c r="F9" s="272">
        <v>5</v>
      </c>
      <c r="G9" s="272">
        <v>6</v>
      </c>
      <c r="H9" s="272">
        <v>7</v>
      </c>
      <c r="I9" s="272">
        <v>8</v>
      </c>
      <c r="J9" s="272">
        <v>9</v>
      </c>
      <c r="K9" s="272">
        <v>10</v>
      </c>
      <c r="L9" s="272">
        <v>11</v>
      </c>
      <c r="M9" s="272">
        <v>12</v>
      </c>
      <c r="N9" s="272">
        <v>13</v>
      </c>
      <c r="O9" s="272">
        <v>15</v>
      </c>
      <c r="P9" s="272">
        <v>16</v>
      </c>
      <c r="Q9" s="272">
        <v>17</v>
      </c>
      <c r="R9" s="272">
        <v>18</v>
      </c>
      <c r="S9" s="272">
        <v>19</v>
      </c>
      <c r="T9" s="272">
        <v>20</v>
      </c>
      <c r="U9" s="96"/>
      <c r="V9" s="96"/>
    </row>
    <row r="10" spans="1:27" ht="25.5" customHeight="1" thickBot="1" x14ac:dyDescent="0.25">
      <c r="A10" s="808" t="s">
        <v>142</v>
      </c>
      <c r="B10" s="536"/>
      <c r="C10" s="811" t="s">
        <v>143</v>
      </c>
      <c r="D10" s="812"/>
      <c r="E10" s="812"/>
      <c r="F10" s="812"/>
      <c r="G10" s="812"/>
      <c r="H10" s="812"/>
      <c r="I10" s="812"/>
      <c r="J10" s="812"/>
      <c r="K10" s="812"/>
      <c r="L10" s="812"/>
      <c r="M10" s="812"/>
      <c r="N10" s="812"/>
      <c r="O10" s="812"/>
      <c r="P10" s="812"/>
      <c r="Q10" s="812"/>
      <c r="R10" s="812"/>
      <c r="S10" s="812"/>
      <c r="T10" s="812"/>
      <c r="U10" s="813"/>
      <c r="V10" s="8"/>
    </row>
    <row r="11" spans="1:27" ht="13" x14ac:dyDescent="0.25">
      <c r="A11" s="809"/>
      <c r="B11" s="388"/>
      <c r="C11" s="510" t="s">
        <v>144</v>
      </c>
      <c r="D11" s="511" t="s">
        <v>145</v>
      </c>
      <c r="E11" s="511" t="s">
        <v>146</v>
      </c>
      <c r="F11" s="511" t="s">
        <v>147</v>
      </c>
      <c r="G11" s="511" t="s">
        <v>148</v>
      </c>
      <c r="H11" s="511" t="s">
        <v>149</v>
      </c>
      <c r="I11" s="511" t="s">
        <v>150</v>
      </c>
      <c r="J11" s="511" t="s">
        <v>151</v>
      </c>
      <c r="K11" s="511" t="s">
        <v>152</v>
      </c>
      <c r="L11" s="511" t="s">
        <v>153</v>
      </c>
      <c r="M11" s="511" t="s">
        <v>154</v>
      </c>
      <c r="N11" s="511" t="s">
        <v>155</v>
      </c>
      <c r="O11" s="511" t="s">
        <v>156</v>
      </c>
      <c r="P11" s="511" t="s">
        <v>157</v>
      </c>
      <c r="Q11" s="511" t="s">
        <v>158</v>
      </c>
      <c r="R11" s="511" t="s">
        <v>159</v>
      </c>
      <c r="S11" s="511" t="s">
        <v>160</v>
      </c>
      <c r="T11" s="511" t="s">
        <v>161</v>
      </c>
      <c r="U11" s="814" t="s">
        <v>8</v>
      </c>
    </row>
    <row r="12" spans="1:27" ht="13.5" customHeight="1" thickBot="1" x14ac:dyDescent="0.3">
      <c r="A12" s="810"/>
      <c r="B12" s="537"/>
      <c r="C12" s="538" t="s">
        <v>162</v>
      </c>
      <c r="D12" s="539" t="s">
        <v>163</v>
      </c>
      <c r="E12" s="539" t="s">
        <v>164</v>
      </c>
      <c r="F12" s="539" t="s">
        <v>165</v>
      </c>
      <c r="G12" s="539" t="s">
        <v>166</v>
      </c>
      <c r="H12" s="539" t="s">
        <v>167</v>
      </c>
      <c r="I12" s="539" t="s">
        <v>168</v>
      </c>
      <c r="J12" s="539" t="s">
        <v>169</v>
      </c>
      <c r="K12" s="539" t="s">
        <v>170</v>
      </c>
      <c r="L12" s="539" t="s">
        <v>171</v>
      </c>
      <c r="M12" s="539" t="s">
        <v>172</v>
      </c>
      <c r="N12" s="539" t="s">
        <v>173</v>
      </c>
      <c r="O12" s="539" t="s">
        <v>174</v>
      </c>
      <c r="P12" s="539" t="s">
        <v>175</v>
      </c>
      <c r="Q12" s="539" t="s">
        <v>176</v>
      </c>
      <c r="R12" s="539" t="s">
        <v>177</v>
      </c>
      <c r="S12" s="539" t="s">
        <v>178</v>
      </c>
      <c r="T12" s="539" t="s">
        <v>179</v>
      </c>
      <c r="U12" s="815"/>
    </row>
    <row r="13" spans="1:27" s="264" customFormat="1" ht="15" customHeight="1" x14ac:dyDescent="0.3">
      <c r="A13" s="514" t="s">
        <v>180</v>
      </c>
      <c r="B13" s="515"/>
      <c r="C13" s="516">
        <f>SUM(C14,C15)</f>
        <v>0</v>
      </c>
      <c r="D13" s="517">
        <f t="shared" ref="D13:U13" si="0">SUM(D14,D15)</f>
        <v>0</v>
      </c>
      <c r="E13" s="518">
        <f t="shared" si="0"/>
        <v>0</v>
      </c>
      <c r="F13" s="518">
        <f t="shared" si="0"/>
        <v>0</v>
      </c>
      <c r="G13" s="518">
        <f t="shared" si="0"/>
        <v>0</v>
      </c>
      <c r="H13" s="518">
        <f t="shared" si="0"/>
        <v>0</v>
      </c>
      <c r="I13" s="518">
        <f t="shared" si="0"/>
        <v>4</v>
      </c>
      <c r="J13" s="518">
        <f t="shared" si="0"/>
        <v>9</v>
      </c>
      <c r="K13" s="518">
        <f t="shared" si="0"/>
        <v>12</v>
      </c>
      <c r="L13" s="518">
        <f t="shared" si="0"/>
        <v>30</v>
      </c>
      <c r="M13" s="518">
        <f t="shared" si="0"/>
        <v>26</v>
      </c>
      <c r="N13" s="518">
        <f t="shared" si="0"/>
        <v>30</v>
      </c>
      <c r="O13" s="518">
        <f t="shared" si="0"/>
        <v>11</v>
      </c>
      <c r="P13" s="518">
        <f t="shared" si="0"/>
        <v>9</v>
      </c>
      <c r="Q13" s="518">
        <f t="shared" si="0"/>
        <v>1</v>
      </c>
      <c r="R13" s="518">
        <f t="shared" si="0"/>
        <v>0</v>
      </c>
      <c r="S13" s="518">
        <f t="shared" si="0"/>
        <v>0</v>
      </c>
      <c r="T13" s="519">
        <f t="shared" si="0"/>
        <v>0</v>
      </c>
      <c r="U13" s="520">
        <f t="shared" si="0"/>
        <v>132</v>
      </c>
      <c r="V13" s="263"/>
      <c r="X13" s="265"/>
      <c r="Y13" s="266"/>
      <c r="Z13" s="267"/>
    </row>
    <row r="14" spans="1:27" ht="15" customHeight="1" x14ac:dyDescent="0.3">
      <c r="A14" s="361" t="s">
        <v>181</v>
      </c>
      <c r="B14" s="347" t="s">
        <v>273</v>
      </c>
      <c r="C14" s="179">
        <v>0</v>
      </c>
      <c r="D14" s="147">
        <v>0</v>
      </c>
      <c r="E14" s="147">
        <v>0</v>
      </c>
      <c r="F14" s="147">
        <v>0</v>
      </c>
      <c r="G14" s="147">
        <v>0</v>
      </c>
      <c r="H14" s="147">
        <v>0</v>
      </c>
      <c r="I14" s="147">
        <v>0</v>
      </c>
      <c r="J14" s="147">
        <v>1</v>
      </c>
      <c r="K14" s="147">
        <v>1</v>
      </c>
      <c r="L14" s="147">
        <v>3</v>
      </c>
      <c r="M14" s="147">
        <v>3</v>
      </c>
      <c r="N14" s="147">
        <v>0</v>
      </c>
      <c r="O14" s="147">
        <v>0</v>
      </c>
      <c r="P14" s="147">
        <v>1</v>
      </c>
      <c r="Q14" s="147">
        <v>0</v>
      </c>
      <c r="R14" s="147">
        <v>0</v>
      </c>
      <c r="S14" s="147">
        <v>0</v>
      </c>
      <c r="T14" s="147">
        <v>0</v>
      </c>
      <c r="U14" s="345">
        <f t="shared" ref="U14:U36" si="1">SUM(C14:T14)</f>
        <v>9</v>
      </c>
      <c r="V14" s="100"/>
      <c r="Y14" s="36"/>
      <c r="Z14" s="243"/>
    </row>
    <row r="15" spans="1:27" s="104" customFormat="1" ht="23.25" customHeight="1" x14ac:dyDescent="0.3">
      <c r="A15" s="362" t="s">
        <v>182</v>
      </c>
      <c r="B15" s="357" t="s">
        <v>274</v>
      </c>
      <c r="C15" s="351">
        <v>0</v>
      </c>
      <c r="D15" s="352">
        <v>0</v>
      </c>
      <c r="E15" s="352">
        <v>0</v>
      </c>
      <c r="F15" s="352">
        <v>0</v>
      </c>
      <c r="G15" s="352">
        <v>0</v>
      </c>
      <c r="H15" s="352">
        <v>0</v>
      </c>
      <c r="I15" s="352">
        <v>4</v>
      </c>
      <c r="J15" s="352">
        <v>8</v>
      </c>
      <c r="K15" s="352">
        <v>11</v>
      </c>
      <c r="L15" s="352">
        <v>27</v>
      </c>
      <c r="M15" s="352">
        <v>23</v>
      </c>
      <c r="N15" s="352">
        <v>30</v>
      </c>
      <c r="O15" s="352">
        <v>11</v>
      </c>
      <c r="P15" s="352">
        <v>8</v>
      </c>
      <c r="Q15" s="352">
        <v>1</v>
      </c>
      <c r="R15" s="352">
        <v>0</v>
      </c>
      <c r="S15" s="352">
        <v>0</v>
      </c>
      <c r="T15" s="352">
        <v>0</v>
      </c>
      <c r="U15" s="521">
        <f t="shared" si="1"/>
        <v>123</v>
      </c>
      <c r="V15" s="102"/>
      <c r="X15" s="103"/>
      <c r="Y15" s="36"/>
      <c r="Z15" s="243"/>
      <c r="AA15" s="26"/>
    </row>
    <row r="16" spans="1:27" ht="15" customHeight="1" x14ac:dyDescent="0.3">
      <c r="A16" s="363" t="s">
        <v>183</v>
      </c>
      <c r="B16" s="358" t="s">
        <v>275</v>
      </c>
      <c r="C16" s="179">
        <v>0</v>
      </c>
      <c r="D16" s="147">
        <v>0</v>
      </c>
      <c r="E16" s="147">
        <v>0</v>
      </c>
      <c r="F16" s="147">
        <v>0</v>
      </c>
      <c r="G16" s="147">
        <v>2</v>
      </c>
      <c r="H16" s="147">
        <v>16</v>
      </c>
      <c r="I16" s="147">
        <v>12</v>
      </c>
      <c r="J16" s="147">
        <v>51</v>
      </c>
      <c r="K16" s="147">
        <v>58</v>
      </c>
      <c r="L16" s="147">
        <v>185</v>
      </c>
      <c r="M16" s="147">
        <v>122</v>
      </c>
      <c r="N16" s="147">
        <v>135</v>
      </c>
      <c r="O16" s="147">
        <v>86</v>
      </c>
      <c r="P16" s="147">
        <v>30</v>
      </c>
      <c r="Q16" s="147">
        <v>18</v>
      </c>
      <c r="R16" s="147">
        <v>4</v>
      </c>
      <c r="S16" s="147">
        <v>0</v>
      </c>
      <c r="T16" s="147">
        <v>0</v>
      </c>
      <c r="U16" s="345">
        <f t="shared" si="1"/>
        <v>719</v>
      </c>
      <c r="V16" s="105"/>
      <c r="X16" s="101"/>
      <c r="Y16" s="36"/>
      <c r="Z16" s="243"/>
    </row>
    <row r="17" spans="1:27" ht="27" customHeight="1" x14ac:dyDescent="0.3">
      <c r="A17" s="364" t="s">
        <v>184</v>
      </c>
      <c r="B17" s="359" t="s">
        <v>276</v>
      </c>
      <c r="C17" s="344">
        <v>0</v>
      </c>
      <c r="D17" s="343">
        <v>0</v>
      </c>
      <c r="E17" s="182">
        <v>0</v>
      </c>
      <c r="F17" s="182">
        <v>1</v>
      </c>
      <c r="G17" s="182">
        <v>3</v>
      </c>
      <c r="H17" s="182">
        <v>0</v>
      </c>
      <c r="I17" s="182">
        <v>4</v>
      </c>
      <c r="J17" s="182">
        <v>20</v>
      </c>
      <c r="K17" s="182">
        <v>33</v>
      </c>
      <c r="L17" s="182">
        <v>144</v>
      </c>
      <c r="M17" s="182">
        <v>195</v>
      </c>
      <c r="N17" s="182">
        <v>199</v>
      </c>
      <c r="O17" s="182">
        <v>57</v>
      </c>
      <c r="P17" s="182">
        <v>41</v>
      </c>
      <c r="Q17" s="182">
        <v>14</v>
      </c>
      <c r="R17" s="182">
        <v>2</v>
      </c>
      <c r="S17" s="182">
        <v>1</v>
      </c>
      <c r="T17" s="182">
        <v>0</v>
      </c>
      <c r="U17" s="346">
        <f t="shared" si="1"/>
        <v>714</v>
      </c>
      <c r="V17" s="105"/>
      <c r="X17" s="101"/>
      <c r="Y17" s="36"/>
      <c r="Z17" s="243"/>
    </row>
    <row r="18" spans="1:27" ht="20.25" customHeight="1" x14ac:dyDescent="0.3">
      <c r="A18" s="363" t="s">
        <v>185</v>
      </c>
      <c r="B18" s="358" t="s">
        <v>277</v>
      </c>
      <c r="C18" s="367">
        <v>0</v>
      </c>
      <c r="D18" s="342">
        <v>0</v>
      </c>
      <c r="E18" s="147">
        <v>0</v>
      </c>
      <c r="F18" s="147">
        <v>0</v>
      </c>
      <c r="G18" s="147">
        <v>1</v>
      </c>
      <c r="H18" s="147">
        <v>1</v>
      </c>
      <c r="I18" s="147">
        <v>0</v>
      </c>
      <c r="J18" s="147">
        <v>2</v>
      </c>
      <c r="K18" s="147">
        <v>2</v>
      </c>
      <c r="L18" s="147">
        <v>5</v>
      </c>
      <c r="M18" s="147">
        <v>0</v>
      </c>
      <c r="N18" s="147">
        <v>2</v>
      </c>
      <c r="O18" s="147">
        <v>1</v>
      </c>
      <c r="P18" s="147">
        <v>0</v>
      </c>
      <c r="Q18" s="147">
        <v>0</v>
      </c>
      <c r="R18" s="147">
        <v>0</v>
      </c>
      <c r="S18" s="147">
        <v>0</v>
      </c>
      <c r="T18" s="147">
        <v>0</v>
      </c>
      <c r="U18" s="345">
        <f t="shared" si="1"/>
        <v>14</v>
      </c>
      <c r="V18" s="102"/>
      <c r="X18" s="101"/>
      <c r="Y18" s="36"/>
      <c r="Z18" s="243"/>
    </row>
    <row r="19" spans="1:27" s="264" customFormat="1" ht="15" customHeight="1" x14ac:dyDescent="0.3">
      <c r="A19" s="368" t="s">
        <v>186</v>
      </c>
      <c r="B19" s="369"/>
      <c r="C19" s="370">
        <f>SUM(C20:C21)</f>
        <v>0</v>
      </c>
      <c r="D19" s="371">
        <f t="shared" ref="D19:T19" si="2">SUM(D20:D21)</f>
        <v>0</v>
      </c>
      <c r="E19" s="372">
        <f t="shared" si="2"/>
        <v>0</v>
      </c>
      <c r="F19" s="372">
        <f t="shared" si="2"/>
        <v>0</v>
      </c>
      <c r="G19" s="372">
        <f t="shared" si="2"/>
        <v>0</v>
      </c>
      <c r="H19" s="372">
        <f t="shared" si="2"/>
        <v>1</v>
      </c>
      <c r="I19" s="372">
        <f t="shared" si="2"/>
        <v>8</v>
      </c>
      <c r="J19" s="372">
        <f t="shared" si="2"/>
        <v>7</v>
      </c>
      <c r="K19" s="372">
        <f t="shared" si="2"/>
        <v>14</v>
      </c>
      <c r="L19" s="372">
        <f t="shared" si="2"/>
        <v>40</v>
      </c>
      <c r="M19" s="372">
        <f t="shared" si="2"/>
        <v>32</v>
      </c>
      <c r="N19" s="372">
        <f t="shared" si="2"/>
        <v>42</v>
      </c>
      <c r="O19" s="372">
        <f t="shared" si="2"/>
        <v>17</v>
      </c>
      <c r="P19" s="372">
        <f t="shared" si="2"/>
        <v>12</v>
      </c>
      <c r="Q19" s="372">
        <f t="shared" si="2"/>
        <v>3</v>
      </c>
      <c r="R19" s="372">
        <f t="shared" si="2"/>
        <v>4</v>
      </c>
      <c r="S19" s="372">
        <f t="shared" si="2"/>
        <v>0</v>
      </c>
      <c r="T19" s="373">
        <f t="shared" si="2"/>
        <v>0</v>
      </c>
      <c r="U19" s="522">
        <f t="shared" si="1"/>
        <v>180</v>
      </c>
      <c r="V19" s="268"/>
      <c r="X19" s="265"/>
      <c r="Y19" s="266"/>
      <c r="Z19" s="267"/>
    </row>
    <row r="20" spans="1:27" s="104" customFormat="1" ht="15" customHeight="1" x14ac:dyDescent="0.3">
      <c r="A20" s="361" t="s">
        <v>187</v>
      </c>
      <c r="B20" s="347" t="s">
        <v>278</v>
      </c>
      <c r="C20" s="179">
        <v>0</v>
      </c>
      <c r="D20" s="147">
        <v>0</v>
      </c>
      <c r="E20" s="147">
        <v>0</v>
      </c>
      <c r="F20" s="147">
        <v>0</v>
      </c>
      <c r="G20" s="147">
        <v>0</v>
      </c>
      <c r="H20" s="147">
        <v>0</v>
      </c>
      <c r="I20" s="147">
        <v>0</v>
      </c>
      <c r="J20" s="147">
        <v>0</v>
      </c>
      <c r="K20" s="147">
        <v>0</v>
      </c>
      <c r="L20" s="147">
        <v>0</v>
      </c>
      <c r="M20" s="147">
        <v>0</v>
      </c>
      <c r="N20" s="147">
        <v>0</v>
      </c>
      <c r="O20" s="147">
        <v>0</v>
      </c>
      <c r="P20" s="147">
        <v>0</v>
      </c>
      <c r="Q20" s="147">
        <v>0</v>
      </c>
      <c r="R20" s="147">
        <v>0</v>
      </c>
      <c r="S20" s="147">
        <v>0</v>
      </c>
      <c r="T20" s="147">
        <v>0</v>
      </c>
      <c r="U20" s="345">
        <f t="shared" si="1"/>
        <v>0</v>
      </c>
      <c r="V20" s="102"/>
      <c r="X20" s="103"/>
      <c r="Y20" s="36"/>
      <c r="Z20" s="243"/>
      <c r="AA20" s="26"/>
    </row>
    <row r="21" spans="1:27" s="104" customFormat="1" ht="15" customHeight="1" x14ac:dyDescent="0.3">
      <c r="A21" s="362" t="s">
        <v>188</v>
      </c>
      <c r="B21" s="357" t="s">
        <v>279</v>
      </c>
      <c r="C21" s="351">
        <v>0</v>
      </c>
      <c r="D21" s="352">
        <v>0</v>
      </c>
      <c r="E21" s="352">
        <v>0</v>
      </c>
      <c r="F21" s="352">
        <v>0</v>
      </c>
      <c r="G21" s="352">
        <v>0</v>
      </c>
      <c r="H21" s="352">
        <v>1</v>
      </c>
      <c r="I21" s="352">
        <v>8</v>
      </c>
      <c r="J21" s="352">
        <v>7</v>
      </c>
      <c r="K21" s="352">
        <v>14</v>
      </c>
      <c r="L21" s="352">
        <v>40</v>
      </c>
      <c r="M21" s="352">
        <v>32</v>
      </c>
      <c r="N21" s="352">
        <v>42</v>
      </c>
      <c r="O21" s="352">
        <v>17</v>
      </c>
      <c r="P21" s="352">
        <v>12</v>
      </c>
      <c r="Q21" s="352">
        <v>3</v>
      </c>
      <c r="R21" s="352">
        <v>4</v>
      </c>
      <c r="S21" s="352">
        <v>0</v>
      </c>
      <c r="T21" s="352">
        <v>0</v>
      </c>
      <c r="U21" s="521">
        <f t="shared" si="1"/>
        <v>180</v>
      </c>
      <c r="V21" s="102"/>
      <c r="X21" s="103"/>
      <c r="Y21" s="36"/>
      <c r="Z21" s="243"/>
      <c r="AA21" s="26"/>
    </row>
    <row r="22" spans="1:27" ht="24" customHeight="1" x14ac:dyDescent="0.3">
      <c r="A22" s="363" t="s">
        <v>189</v>
      </c>
      <c r="B22" s="358" t="s">
        <v>280</v>
      </c>
      <c r="C22" s="179">
        <v>0</v>
      </c>
      <c r="D22" s="147">
        <v>0</v>
      </c>
      <c r="E22" s="147">
        <v>0</v>
      </c>
      <c r="F22" s="147">
        <v>0</v>
      </c>
      <c r="G22" s="147">
        <v>6</v>
      </c>
      <c r="H22" s="147">
        <v>21</v>
      </c>
      <c r="I22" s="147">
        <v>23</v>
      </c>
      <c r="J22" s="147">
        <v>50</v>
      </c>
      <c r="K22" s="147">
        <v>81</v>
      </c>
      <c r="L22" s="147">
        <v>166</v>
      </c>
      <c r="M22" s="147">
        <v>212</v>
      </c>
      <c r="N22" s="147">
        <v>184</v>
      </c>
      <c r="O22" s="147">
        <v>99</v>
      </c>
      <c r="P22" s="147">
        <v>46</v>
      </c>
      <c r="Q22" s="147">
        <v>11</v>
      </c>
      <c r="R22" s="147">
        <v>0</v>
      </c>
      <c r="S22" s="147">
        <v>3</v>
      </c>
      <c r="T22" s="147">
        <v>0</v>
      </c>
      <c r="U22" s="345">
        <f t="shared" si="1"/>
        <v>902</v>
      </c>
      <c r="V22" s="102"/>
      <c r="X22" s="101"/>
      <c r="Y22" s="36"/>
      <c r="Z22" s="243"/>
    </row>
    <row r="23" spans="1:27" ht="18.75" customHeight="1" x14ac:dyDescent="0.3">
      <c r="A23" s="364" t="s">
        <v>190</v>
      </c>
      <c r="B23" s="359" t="s">
        <v>281</v>
      </c>
      <c r="C23" s="181">
        <v>1</v>
      </c>
      <c r="D23" s="182">
        <v>0</v>
      </c>
      <c r="E23" s="182">
        <v>0</v>
      </c>
      <c r="F23" s="182">
        <v>0</v>
      </c>
      <c r="G23" s="182">
        <v>3</v>
      </c>
      <c r="H23" s="182">
        <v>11</v>
      </c>
      <c r="I23" s="182">
        <v>7</v>
      </c>
      <c r="J23" s="182">
        <v>23</v>
      </c>
      <c r="K23" s="182">
        <v>57</v>
      </c>
      <c r="L23" s="182">
        <v>128</v>
      </c>
      <c r="M23" s="182">
        <v>137</v>
      </c>
      <c r="N23" s="182">
        <v>205</v>
      </c>
      <c r="O23" s="182">
        <v>110</v>
      </c>
      <c r="P23" s="182">
        <v>65</v>
      </c>
      <c r="Q23" s="182">
        <v>17</v>
      </c>
      <c r="R23" s="182">
        <v>5</v>
      </c>
      <c r="S23" s="182">
        <v>1</v>
      </c>
      <c r="T23" s="182">
        <v>0</v>
      </c>
      <c r="U23" s="346">
        <f t="shared" si="1"/>
        <v>770</v>
      </c>
      <c r="V23" s="105"/>
      <c r="X23" s="101"/>
      <c r="Y23" s="36"/>
      <c r="Z23" s="243"/>
    </row>
    <row r="24" spans="1:27" ht="18.75" customHeight="1" x14ac:dyDescent="0.3">
      <c r="A24" s="363" t="s">
        <v>191</v>
      </c>
      <c r="B24" s="358" t="s">
        <v>282</v>
      </c>
      <c r="C24" s="179">
        <v>0</v>
      </c>
      <c r="D24" s="147">
        <v>0</v>
      </c>
      <c r="E24" s="147">
        <v>0</v>
      </c>
      <c r="F24" s="147">
        <v>0</v>
      </c>
      <c r="G24" s="147">
        <v>0</v>
      </c>
      <c r="H24" s="147">
        <v>0</v>
      </c>
      <c r="I24" s="147">
        <v>2</v>
      </c>
      <c r="J24" s="147">
        <v>5</v>
      </c>
      <c r="K24" s="147">
        <v>10</v>
      </c>
      <c r="L24" s="147">
        <v>24</v>
      </c>
      <c r="M24" s="147">
        <v>20</v>
      </c>
      <c r="N24" s="147">
        <v>36</v>
      </c>
      <c r="O24" s="147">
        <v>16</v>
      </c>
      <c r="P24" s="147">
        <v>11</v>
      </c>
      <c r="Q24" s="147">
        <v>2</v>
      </c>
      <c r="R24" s="147">
        <v>0</v>
      </c>
      <c r="S24" s="147">
        <v>0</v>
      </c>
      <c r="T24" s="147">
        <v>0</v>
      </c>
      <c r="U24" s="345">
        <f t="shared" si="1"/>
        <v>126</v>
      </c>
      <c r="V24" s="105"/>
      <c r="X24" s="101"/>
      <c r="Y24" s="36"/>
      <c r="Z24" s="243"/>
    </row>
    <row r="25" spans="1:27" ht="18.75" customHeight="1" x14ac:dyDescent="0.3">
      <c r="A25" s="364" t="s">
        <v>192</v>
      </c>
      <c r="B25" s="359" t="s">
        <v>283</v>
      </c>
      <c r="C25" s="181">
        <v>0</v>
      </c>
      <c r="D25" s="182">
        <v>0</v>
      </c>
      <c r="E25" s="182">
        <v>0</v>
      </c>
      <c r="F25" s="182">
        <v>0</v>
      </c>
      <c r="G25" s="182">
        <v>2</v>
      </c>
      <c r="H25" s="182">
        <v>0</v>
      </c>
      <c r="I25" s="182">
        <v>1</v>
      </c>
      <c r="J25" s="182">
        <v>5</v>
      </c>
      <c r="K25" s="182">
        <v>14</v>
      </c>
      <c r="L25" s="182">
        <v>274</v>
      </c>
      <c r="M25" s="182">
        <v>24</v>
      </c>
      <c r="N25" s="182">
        <v>28</v>
      </c>
      <c r="O25" s="182">
        <v>16</v>
      </c>
      <c r="P25" s="182">
        <v>2</v>
      </c>
      <c r="Q25" s="182">
        <v>0</v>
      </c>
      <c r="R25" s="182">
        <v>0</v>
      </c>
      <c r="S25" s="182">
        <v>0</v>
      </c>
      <c r="T25" s="182">
        <v>0</v>
      </c>
      <c r="U25" s="346">
        <f t="shared" si="1"/>
        <v>366</v>
      </c>
      <c r="V25" s="105"/>
      <c r="X25" s="101"/>
      <c r="Y25" s="36"/>
      <c r="Z25" s="243"/>
    </row>
    <row r="26" spans="1:27" ht="18.75" customHeight="1" x14ac:dyDescent="0.3">
      <c r="A26" s="363" t="s">
        <v>193</v>
      </c>
      <c r="B26" s="358" t="s">
        <v>284</v>
      </c>
      <c r="C26" s="179">
        <v>0</v>
      </c>
      <c r="D26" s="147">
        <v>0</v>
      </c>
      <c r="E26" s="147">
        <v>0</v>
      </c>
      <c r="F26" s="147">
        <v>1</v>
      </c>
      <c r="G26" s="147">
        <v>0</v>
      </c>
      <c r="H26" s="147">
        <v>9</v>
      </c>
      <c r="I26" s="147">
        <v>12</v>
      </c>
      <c r="J26" s="147">
        <v>10</v>
      </c>
      <c r="K26" s="147">
        <v>18</v>
      </c>
      <c r="L26" s="147">
        <v>128</v>
      </c>
      <c r="M26" s="147">
        <v>40</v>
      </c>
      <c r="N26" s="147">
        <v>34</v>
      </c>
      <c r="O26" s="147">
        <v>22</v>
      </c>
      <c r="P26" s="147">
        <v>4</v>
      </c>
      <c r="Q26" s="147">
        <v>5</v>
      </c>
      <c r="R26" s="147">
        <v>0</v>
      </c>
      <c r="S26" s="147">
        <v>0</v>
      </c>
      <c r="T26" s="147">
        <v>0</v>
      </c>
      <c r="U26" s="345">
        <f t="shared" si="1"/>
        <v>283</v>
      </c>
      <c r="V26" s="105"/>
      <c r="X26" s="101"/>
      <c r="Y26" s="36"/>
      <c r="Z26" s="243"/>
    </row>
    <row r="27" spans="1:27" ht="20" x14ac:dyDescent="0.3">
      <c r="A27" s="364" t="s">
        <v>194</v>
      </c>
      <c r="B27" s="359" t="s">
        <v>285</v>
      </c>
      <c r="C27" s="181">
        <v>0</v>
      </c>
      <c r="D27" s="182">
        <v>0</v>
      </c>
      <c r="E27" s="182">
        <v>0</v>
      </c>
      <c r="F27" s="182">
        <v>0</v>
      </c>
      <c r="G27" s="182">
        <v>0</v>
      </c>
      <c r="H27" s="182">
        <v>5</v>
      </c>
      <c r="I27" s="182">
        <v>21</v>
      </c>
      <c r="J27" s="182">
        <v>22</v>
      </c>
      <c r="K27" s="182">
        <v>5</v>
      </c>
      <c r="L27" s="182">
        <v>3</v>
      </c>
      <c r="M27" s="182">
        <v>4</v>
      </c>
      <c r="N27" s="182">
        <v>3</v>
      </c>
      <c r="O27" s="182">
        <v>1</v>
      </c>
      <c r="P27" s="182">
        <v>0</v>
      </c>
      <c r="Q27" s="182">
        <v>0</v>
      </c>
      <c r="R27" s="182">
        <v>0</v>
      </c>
      <c r="S27" s="182">
        <v>0</v>
      </c>
      <c r="T27" s="182">
        <v>0</v>
      </c>
      <c r="U27" s="346">
        <f t="shared" si="1"/>
        <v>64</v>
      </c>
      <c r="V27" s="102"/>
      <c r="X27" s="101"/>
      <c r="Y27" s="36"/>
      <c r="Z27" s="243"/>
    </row>
    <row r="28" spans="1:27" ht="20" x14ac:dyDescent="0.3">
      <c r="A28" s="363" t="s">
        <v>195</v>
      </c>
      <c r="B28" s="358" t="s">
        <v>286</v>
      </c>
      <c r="C28" s="179">
        <v>0</v>
      </c>
      <c r="D28" s="147">
        <v>0</v>
      </c>
      <c r="E28" s="147">
        <v>0</v>
      </c>
      <c r="F28" s="147">
        <v>0</v>
      </c>
      <c r="G28" s="147">
        <v>1</v>
      </c>
      <c r="H28" s="147">
        <v>0</v>
      </c>
      <c r="I28" s="147">
        <v>1</v>
      </c>
      <c r="J28" s="147">
        <v>3</v>
      </c>
      <c r="K28" s="147">
        <v>1</v>
      </c>
      <c r="L28" s="147">
        <v>21</v>
      </c>
      <c r="M28" s="147">
        <v>0</v>
      </c>
      <c r="N28" s="147">
        <v>4</v>
      </c>
      <c r="O28" s="147">
        <v>0</v>
      </c>
      <c r="P28" s="147">
        <v>0</v>
      </c>
      <c r="Q28" s="147">
        <v>0</v>
      </c>
      <c r="R28" s="147">
        <v>0</v>
      </c>
      <c r="S28" s="147">
        <v>0</v>
      </c>
      <c r="T28" s="147">
        <v>0</v>
      </c>
      <c r="U28" s="345">
        <f t="shared" si="1"/>
        <v>31</v>
      </c>
      <c r="V28" s="102"/>
      <c r="X28" s="101"/>
      <c r="Y28" s="36"/>
      <c r="Z28" s="243"/>
    </row>
    <row r="29" spans="1:27" ht="24" customHeight="1" x14ac:dyDescent="0.3">
      <c r="A29" s="364" t="s">
        <v>196</v>
      </c>
      <c r="B29" s="359" t="s">
        <v>287</v>
      </c>
      <c r="C29" s="181">
        <v>0</v>
      </c>
      <c r="D29" s="182">
        <v>0</v>
      </c>
      <c r="E29" s="182">
        <v>0</v>
      </c>
      <c r="F29" s="182">
        <v>0</v>
      </c>
      <c r="G29" s="182">
        <v>5</v>
      </c>
      <c r="H29" s="182">
        <v>10</v>
      </c>
      <c r="I29" s="182">
        <v>26</v>
      </c>
      <c r="J29" s="182">
        <v>76</v>
      </c>
      <c r="K29" s="182">
        <v>117</v>
      </c>
      <c r="L29" s="182">
        <v>252</v>
      </c>
      <c r="M29" s="182">
        <v>312</v>
      </c>
      <c r="N29" s="182">
        <v>352</v>
      </c>
      <c r="O29" s="182">
        <v>170</v>
      </c>
      <c r="P29" s="182">
        <v>58</v>
      </c>
      <c r="Q29" s="182">
        <v>33</v>
      </c>
      <c r="R29" s="182">
        <v>8</v>
      </c>
      <c r="S29" s="182">
        <v>2</v>
      </c>
      <c r="T29" s="182">
        <v>1</v>
      </c>
      <c r="U29" s="346">
        <f t="shared" si="1"/>
        <v>1422</v>
      </c>
      <c r="V29" s="102"/>
      <c r="X29" s="101"/>
      <c r="Y29" s="36"/>
      <c r="Z29" s="243"/>
    </row>
    <row r="30" spans="1:27" ht="15" customHeight="1" x14ac:dyDescent="0.3">
      <c r="A30" s="363" t="s">
        <v>197</v>
      </c>
      <c r="B30" s="358" t="s">
        <v>288</v>
      </c>
      <c r="C30" s="179">
        <v>0</v>
      </c>
      <c r="D30" s="147">
        <v>0</v>
      </c>
      <c r="E30" s="147">
        <v>0</v>
      </c>
      <c r="F30" s="147">
        <v>0</v>
      </c>
      <c r="G30" s="147">
        <v>3</v>
      </c>
      <c r="H30" s="147">
        <v>0</v>
      </c>
      <c r="I30" s="147">
        <v>1</v>
      </c>
      <c r="J30" s="147">
        <v>1</v>
      </c>
      <c r="K30" s="147">
        <v>5</v>
      </c>
      <c r="L30" s="147">
        <v>4</v>
      </c>
      <c r="M30" s="147">
        <v>5</v>
      </c>
      <c r="N30" s="147">
        <v>2</v>
      </c>
      <c r="O30" s="147">
        <v>1</v>
      </c>
      <c r="P30" s="147">
        <v>0</v>
      </c>
      <c r="Q30" s="147">
        <v>0</v>
      </c>
      <c r="R30" s="147">
        <v>0</v>
      </c>
      <c r="S30" s="147">
        <v>0</v>
      </c>
      <c r="T30" s="147">
        <v>0</v>
      </c>
      <c r="U30" s="345">
        <f t="shared" si="1"/>
        <v>22</v>
      </c>
      <c r="V30" s="102"/>
      <c r="X30" s="101"/>
      <c r="Y30" s="36"/>
      <c r="Z30" s="243"/>
    </row>
    <row r="31" spans="1:27" ht="23.25" customHeight="1" x14ac:dyDescent="0.3">
      <c r="A31" s="364" t="s">
        <v>198</v>
      </c>
      <c r="B31" s="359" t="s">
        <v>289</v>
      </c>
      <c r="C31" s="181">
        <v>0</v>
      </c>
      <c r="D31" s="182">
        <v>0</v>
      </c>
      <c r="E31" s="182">
        <v>0</v>
      </c>
      <c r="F31" s="182">
        <v>0</v>
      </c>
      <c r="G31" s="182">
        <v>0</v>
      </c>
      <c r="H31" s="182">
        <v>0</v>
      </c>
      <c r="I31" s="182">
        <v>1</v>
      </c>
      <c r="J31" s="182">
        <v>0</v>
      </c>
      <c r="K31" s="182">
        <v>0</v>
      </c>
      <c r="L31" s="182">
        <v>0</v>
      </c>
      <c r="M31" s="182">
        <v>0</v>
      </c>
      <c r="N31" s="182">
        <v>0</v>
      </c>
      <c r="O31" s="182">
        <v>0</v>
      </c>
      <c r="P31" s="182">
        <v>0</v>
      </c>
      <c r="Q31" s="182">
        <v>0</v>
      </c>
      <c r="R31" s="182">
        <v>0</v>
      </c>
      <c r="S31" s="182">
        <v>0</v>
      </c>
      <c r="T31" s="182">
        <v>0</v>
      </c>
      <c r="U31" s="346">
        <f t="shared" si="1"/>
        <v>1</v>
      </c>
      <c r="V31" s="102"/>
      <c r="X31" s="101"/>
      <c r="Y31" s="36"/>
      <c r="Z31" s="243"/>
    </row>
    <row r="32" spans="1:27" s="104" customFormat="1" ht="15" customHeight="1" x14ac:dyDescent="0.3">
      <c r="A32" s="363" t="s">
        <v>199</v>
      </c>
      <c r="B32" s="358" t="s">
        <v>290</v>
      </c>
      <c r="C32" s="179">
        <v>0</v>
      </c>
      <c r="D32" s="147">
        <v>0</v>
      </c>
      <c r="E32" s="147">
        <v>0</v>
      </c>
      <c r="F32" s="147">
        <v>0</v>
      </c>
      <c r="G32" s="147">
        <v>2</v>
      </c>
      <c r="H32" s="147">
        <v>12</v>
      </c>
      <c r="I32" s="147">
        <v>14</v>
      </c>
      <c r="J32" s="147">
        <v>20</v>
      </c>
      <c r="K32" s="147">
        <v>24</v>
      </c>
      <c r="L32" s="147">
        <v>40</v>
      </c>
      <c r="M32" s="147">
        <v>44</v>
      </c>
      <c r="N32" s="147">
        <v>36</v>
      </c>
      <c r="O32" s="147">
        <v>20</v>
      </c>
      <c r="P32" s="147">
        <v>9</v>
      </c>
      <c r="Q32" s="147">
        <v>1</v>
      </c>
      <c r="R32" s="147">
        <v>0</v>
      </c>
      <c r="S32" s="147">
        <v>0</v>
      </c>
      <c r="T32" s="147">
        <v>0</v>
      </c>
      <c r="U32" s="345">
        <f>SUM(C32:T32)</f>
        <v>222</v>
      </c>
      <c r="V32" s="100"/>
      <c r="X32" s="101"/>
      <c r="Y32" s="36"/>
      <c r="Z32" s="243"/>
      <c r="AA32" s="26"/>
    </row>
    <row r="33" spans="1:26" s="264" customFormat="1" ht="15" customHeight="1" x14ac:dyDescent="0.3">
      <c r="A33" s="368" t="s">
        <v>200</v>
      </c>
      <c r="B33" s="369"/>
      <c r="C33" s="370">
        <f>SUM(C34:C38)</f>
        <v>0</v>
      </c>
      <c r="D33" s="371">
        <f t="shared" ref="D33:T33" si="3">SUM(D34:D38)</f>
        <v>0</v>
      </c>
      <c r="E33" s="372">
        <f t="shared" si="3"/>
        <v>0</v>
      </c>
      <c r="F33" s="372">
        <f t="shared" si="3"/>
        <v>0</v>
      </c>
      <c r="G33" s="372">
        <f t="shared" si="3"/>
        <v>0</v>
      </c>
      <c r="H33" s="372">
        <f t="shared" si="3"/>
        <v>4</v>
      </c>
      <c r="I33" s="372">
        <f t="shared" si="3"/>
        <v>11</v>
      </c>
      <c r="J33" s="372">
        <f t="shared" si="3"/>
        <v>10</v>
      </c>
      <c r="K33" s="372">
        <f t="shared" si="3"/>
        <v>9</v>
      </c>
      <c r="L33" s="372">
        <f t="shared" si="3"/>
        <v>18</v>
      </c>
      <c r="M33" s="372">
        <f t="shared" si="3"/>
        <v>6</v>
      </c>
      <c r="N33" s="372">
        <f t="shared" si="3"/>
        <v>12</v>
      </c>
      <c r="O33" s="372">
        <f t="shared" si="3"/>
        <v>0</v>
      </c>
      <c r="P33" s="372">
        <f t="shared" si="3"/>
        <v>3</v>
      </c>
      <c r="Q33" s="372">
        <f t="shared" si="3"/>
        <v>0</v>
      </c>
      <c r="R33" s="372">
        <f t="shared" si="3"/>
        <v>1</v>
      </c>
      <c r="S33" s="372">
        <f t="shared" si="3"/>
        <v>0</v>
      </c>
      <c r="T33" s="373">
        <f t="shared" si="3"/>
        <v>0</v>
      </c>
      <c r="U33" s="522">
        <f t="shared" si="1"/>
        <v>74</v>
      </c>
      <c r="V33" s="269"/>
      <c r="X33" s="266"/>
      <c r="Y33" s="266"/>
      <c r="Z33" s="267"/>
    </row>
    <row r="34" spans="1:26" ht="15" customHeight="1" x14ac:dyDescent="0.3">
      <c r="A34" s="361" t="s">
        <v>201</v>
      </c>
      <c r="B34" s="347" t="s">
        <v>291</v>
      </c>
      <c r="C34" s="179">
        <v>0</v>
      </c>
      <c r="D34" s="147">
        <v>0</v>
      </c>
      <c r="E34" s="147">
        <v>0</v>
      </c>
      <c r="F34" s="147">
        <v>0</v>
      </c>
      <c r="G34" s="147">
        <v>0</v>
      </c>
      <c r="H34" s="147">
        <v>1</v>
      </c>
      <c r="I34" s="147">
        <v>4</v>
      </c>
      <c r="J34" s="147">
        <v>5</v>
      </c>
      <c r="K34" s="147">
        <v>2</v>
      </c>
      <c r="L34" s="147">
        <v>5</v>
      </c>
      <c r="M34" s="147">
        <v>2</v>
      </c>
      <c r="N34" s="147">
        <v>2</v>
      </c>
      <c r="O34" s="147">
        <v>0</v>
      </c>
      <c r="P34" s="147">
        <v>0</v>
      </c>
      <c r="Q34" s="147">
        <v>0</v>
      </c>
      <c r="R34" s="147">
        <v>0</v>
      </c>
      <c r="S34" s="147">
        <v>0</v>
      </c>
      <c r="T34" s="147">
        <v>0</v>
      </c>
      <c r="U34" s="345">
        <f t="shared" si="1"/>
        <v>21</v>
      </c>
      <c r="V34" s="102"/>
      <c r="X34" s="106"/>
      <c r="Y34" s="36"/>
      <c r="Z34" s="243"/>
    </row>
    <row r="35" spans="1:26" ht="15" customHeight="1" x14ac:dyDescent="0.3">
      <c r="A35" s="365" t="s">
        <v>202</v>
      </c>
      <c r="B35" s="348" t="s">
        <v>292</v>
      </c>
      <c r="C35" s="181">
        <v>0</v>
      </c>
      <c r="D35" s="182">
        <v>0</v>
      </c>
      <c r="E35" s="182">
        <v>0</v>
      </c>
      <c r="F35" s="182">
        <v>0</v>
      </c>
      <c r="G35" s="182">
        <v>0</v>
      </c>
      <c r="H35" s="182">
        <v>0</v>
      </c>
      <c r="I35" s="182">
        <v>0</v>
      </c>
      <c r="J35" s="182">
        <v>0</v>
      </c>
      <c r="K35" s="182">
        <v>0</v>
      </c>
      <c r="L35" s="182">
        <v>0</v>
      </c>
      <c r="M35" s="182">
        <v>0</v>
      </c>
      <c r="N35" s="182">
        <v>0</v>
      </c>
      <c r="O35" s="182">
        <v>0</v>
      </c>
      <c r="P35" s="182">
        <v>0</v>
      </c>
      <c r="Q35" s="182">
        <v>0</v>
      </c>
      <c r="R35" s="182">
        <v>0</v>
      </c>
      <c r="S35" s="182">
        <v>0</v>
      </c>
      <c r="T35" s="182">
        <v>0</v>
      </c>
      <c r="U35" s="346">
        <f t="shared" si="1"/>
        <v>0</v>
      </c>
      <c r="V35" s="102"/>
      <c r="X35" s="106"/>
      <c r="Y35" s="36"/>
      <c r="Z35" s="243"/>
    </row>
    <row r="36" spans="1:26" ht="15" customHeight="1" x14ac:dyDescent="0.3">
      <c r="A36" s="361" t="s">
        <v>203</v>
      </c>
      <c r="B36" s="347" t="s">
        <v>293</v>
      </c>
      <c r="C36" s="179">
        <v>0</v>
      </c>
      <c r="D36" s="147">
        <v>0</v>
      </c>
      <c r="E36" s="147">
        <v>0</v>
      </c>
      <c r="F36" s="147">
        <v>0</v>
      </c>
      <c r="G36" s="147">
        <v>0</v>
      </c>
      <c r="H36" s="147">
        <v>2</v>
      </c>
      <c r="I36" s="147">
        <v>7</v>
      </c>
      <c r="J36" s="147">
        <v>2</v>
      </c>
      <c r="K36" s="147">
        <v>4</v>
      </c>
      <c r="L36" s="147">
        <v>2</v>
      </c>
      <c r="M36" s="147">
        <v>1</v>
      </c>
      <c r="N36" s="147">
        <v>0</v>
      </c>
      <c r="O36" s="147">
        <v>0</v>
      </c>
      <c r="P36" s="147">
        <v>0</v>
      </c>
      <c r="Q36" s="147">
        <v>0</v>
      </c>
      <c r="R36" s="147">
        <v>0</v>
      </c>
      <c r="S36" s="147">
        <v>0</v>
      </c>
      <c r="T36" s="147">
        <v>0</v>
      </c>
      <c r="U36" s="345">
        <f t="shared" si="1"/>
        <v>18</v>
      </c>
      <c r="V36" s="102"/>
      <c r="X36" s="106"/>
      <c r="Y36" s="36"/>
      <c r="Z36" s="243"/>
    </row>
    <row r="37" spans="1:26" ht="15" customHeight="1" x14ac:dyDescent="0.3">
      <c r="A37" s="365" t="s">
        <v>204</v>
      </c>
      <c r="B37" s="348" t="s">
        <v>294</v>
      </c>
      <c r="C37" s="181">
        <v>0</v>
      </c>
      <c r="D37" s="182">
        <v>0</v>
      </c>
      <c r="E37" s="182">
        <v>0</v>
      </c>
      <c r="F37" s="182">
        <v>0</v>
      </c>
      <c r="G37" s="182">
        <v>0</v>
      </c>
      <c r="H37" s="182">
        <v>0</v>
      </c>
      <c r="I37" s="182">
        <v>0</v>
      </c>
      <c r="J37" s="182">
        <v>1</v>
      </c>
      <c r="K37" s="182">
        <v>0</v>
      </c>
      <c r="L37" s="182">
        <v>0</v>
      </c>
      <c r="M37" s="182">
        <v>0</v>
      </c>
      <c r="N37" s="182">
        <v>0</v>
      </c>
      <c r="O37" s="182">
        <v>0</v>
      </c>
      <c r="P37" s="182">
        <v>0</v>
      </c>
      <c r="Q37" s="182">
        <v>0</v>
      </c>
      <c r="R37" s="182">
        <v>0</v>
      </c>
      <c r="S37" s="182">
        <v>0</v>
      </c>
      <c r="T37" s="182">
        <v>0</v>
      </c>
      <c r="U37" s="346">
        <f>SUM(C37:T37)</f>
        <v>1</v>
      </c>
      <c r="V37" s="102"/>
      <c r="X37" s="106"/>
      <c r="Y37" s="36"/>
      <c r="Z37" s="243"/>
    </row>
    <row r="38" spans="1:26" ht="15" customHeight="1" x14ac:dyDescent="0.3">
      <c r="A38" s="366" t="s">
        <v>205</v>
      </c>
      <c r="B38" s="360" t="s">
        <v>295</v>
      </c>
      <c r="C38" s="354">
        <v>0</v>
      </c>
      <c r="D38" s="355">
        <v>0</v>
      </c>
      <c r="E38" s="355">
        <v>0</v>
      </c>
      <c r="F38" s="355">
        <v>0</v>
      </c>
      <c r="G38" s="355">
        <v>0</v>
      </c>
      <c r="H38" s="355">
        <v>1</v>
      </c>
      <c r="I38" s="355">
        <v>0</v>
      </c>
      <c r="J38" s="355">
        <v>2</v>
      </c>
      <c r="K38" s="355">
        <v>3</v>
      </c>
      <c r="L38" s="355">
        <v>11</v>
      </c>
      <c r="M38" s="355">
        <v>3</v>
      </c>
      <c r="N38" s="355">
        <v>10</v>
      </c>
      <c r="O38" s="355">
        <v>0</v>
      </c>
      <c r="P38" s="355">
        <v>3</v>
      </c>
      <c r="Q38" s="355">
        <v>0</v>
      </c>
      <c r="R38" s="355">
        <v>1</v>
      </c>
      <c r="S38" s="355">
        <v>0</v>
      </c>
      <c r="T38" s="355">
        <v>0</v>
      </c>
      <c r="U38" s="523">
        <f>SUM(C38:T38)</f>
        <v>34</v>
      </c>
      <c r="V38" s="102"/>
      <c r="X38" s="106"/>
      <c r="Y38" s="36"/>
      <c r="Z38" s="243"/>
    </row>
    <row r="39" spans="1:26" ht="15" customHeight="1" x14ac:dyDescent="0.3">
      <c r="A39" s="364" t="s">
        <v>296</v>
      </c>
      <c r="B39" s="348" t="s">
        <v>297</v>
      </c>
      <c r="C39" s="181">
        <v>0</v>
      </c>
      <c r="D39" s="182">
        <v>0</v>
      </c>
      <c r="E39" s="182">
        <v>0</v>
      </c>
      <c r="F39" s="182">
        <v>1</v>
      </c>
      <c r="G39" s="182">
        <v>11</v>
      </c>
      <c r="H39" s="182">
        <v>42</v>
      </c>
      <c r="I39" s="182">
        <v>43</v>
      </c>
      <c r="J39" s="182">
        <v>63</v>
      </c>
      <c r="K39" s="182">
        <v>58</v>
      </c>
      <c r="L39" s="182">
        <v>211</v>
      </c>
      <c r="M39" s="182">
        <v>82</v>
      </c>
      <c r="N39" s="182">
        <v>84</v>
      </c>
      <c r="O39" s="182">
        <v>45</v>
      </c>
      <c r="P39" s="182">
        <v>22</v>
      </c>
      <c r="Q39" s="182">
        <v>13</v>
      </c>
      <c r="R39" s="182">
        <v>4</v>
      </c>
      <c r="S39" s="182">
        <v>2</v>
      </c>
      <c r="T39" s="182">
        <v>0</v>
      </c>
      <c r="U39" s="346">
        <f>SUM(C39:T39)</f>
        <v>681</v>
      </c>
      <c r="V39" s="102"/>
      <c r="X39" s="106"/>
      <c r="Y39" s="36"/>
      <c r="Z39" s="243"/>
    </row>
    <row r="40" spans="1:26" ht="15" customHeight="1" x14ac:dyDescent="0.3">
      <c r="A40" s="363" t="s">
        <v>206</v>
      </c>
      <c r="B40" s="358" t="s">
        <v>298</v>
      </c>
      <c r="C40" s="179">
        <v>0</v>
      </c>
      <c r="D40" s="147">
        <v>0</v>
      </c>
      <c r="E40" s="147">
        <v>0</v>
      </c>
      <c r="F40" s="147">
        <v>40</v>
      </c>
      <c r="G40" s="147">
        <v>44</v>
      </c>
      <c r="H40" s="147">
        <v>87</v>
      </c>
      <c r="I40" s="147">
        <v>101</v>
      </c>
      <c r="J40" s="147">
        <v>107</v>
      </c>
      <c r="K40" s="147">
        <v>111</v>
      </c>
      <c r="L40" s="147">
        <v>141</v>
      </c>
      <c r="M40" s="147">
        <v>118</v>
      </c>
      <c r="N40" s="147">
        <v>155</v>
      </c>
      <c r="O40" s="147">
        <v>100</v>
      </c>
      <c r="P40" s="147">
        <v>26</v>
      </c>
      <c r="Q40" s="147">
        <v>9</v>
      </c>
      <c r="R40" s="147">
        <v>1</v>
      </c>
      <c r="S40" s="147">
        <v>2</v>
      </c>
      <c r="T40" s="147">
        <v>0</v>
      </c>
      <c r="U40" s="345">
        <f>SUM(C40:T40)</f>
        <v>1042</v>
      </c>
      <c r="V40" s="102"/>
      <c r="W40" s="36"/>
      <c r="X40" s="101"/>
      <c r="Y40" s="36"/>
      <c r="Z40" s="243"/>
    </row>
    <row r="41" spans="1:26" s="264" customFormat="1" ht="15" customHeight="1" thickBot="1" x14ac:dyDescent="0.35">
      <c r="A41" s="377" t="s">
        <v>207</v>
      </c>
      <c r="B41" s="524"/>
      <c r="C41" s="525">
        <f>SUM(C13:C40)-C33-C19-C13</f>
        <v>1</v>
      </c>
      <c r="D41" s="526">
        <f t="shared" ref="D41:T41" si="4">SUM(D13:D40)-D33-D19-D13</f>
        <v>0</v>
      </c>
      <c r="E41" s="526">
        <f t="shared" si="4"/>
        <v>0</v>
      </c>
      <c r="F41" s="526">
        <f t="shared" si="4"/>
        <v>43</v>
      </c>
      <c r="G41" s="526">
        <f t="shared" si="4"/>
        <v>83</v>
      </c>
      <c r="H41" s="526">
        <f t="shared" si="4"/>
        <v>219</v>
      </c>
      <c r="I41" s="526">
        <f t="shared" si="4"/>
        <v>292</v>
      </c>
      <c r="J41" s="526">
        <f t="shared" si="4"/>
        <v>484</v>
      </c>
      <c r="K41" s="526">
        <f t="shared" si="4"/>
        <v>629</v>
      </c>
      <c r="L41" s="526">
        <f t="shared" si="4"/>
        <v>1814</v>
      </c>
      <c r="M41" s="526">
        <f t="shared" si="4"/>
        <v>1379</v>
      </c>
      <c r="N41" s="526">
        <f t="shared" si="4"/>
        <v>1543</v>
      </c>
      <c r="O41" s="526">
        <f t="shared" si="4"/>
        <v>772</v>
      </c>
      <c r="P41" s="526">
        <f t="shared" si="4"/>
        <v>338</v>
      </c>
      <c r="Q41" s="526">
        <f t="shared" si="4"/>
        <v>127</v>
      </c>
      <c r="R41" s="526">
        <f t="shared" si="4"/>
        <v>29</v>
      </c>
      <c r="S41" s="526">
        <f t="shared" si="4"/>
        <v>11</v>
      </c>
      <c r="T41" s="527">
        <f t="shared" si="4"/>
        <v>1</v>
      </c>
      <c r="U41" s="528">
        <f>SUM(U13:U40)-U33-U19-U13</f>
        <v>7765</v>
      </c>
      <c r="V41" s="270"/>
      <c r="W41" s="266"/>
      <c r="X41" s="271"/>
      <c r="Y41" s="266"/>
      <c r="Z41" s="267"/>
    </row>
    <row r="42" spans="1:26" x14ac:dyDescent="0.2">
      <c r="A42" s="24" t="s">
        <v>315</v>
      </c>
      <c r="B42" s="24"/>
    </row>
    <row r="43" spans="1:26" x14ac:dyDescent="0.2">
      <c r="C43" s="36"/>
    </row>
    <row r="44" spans="1:26" x14ac:dyDescent="0.2">
      <c r="G44" s="36"/>
    </row>
    <row r="46" spans="1:26" x14ac:dyDescent="0.2">
      <c r="Z46" s="242"/>
    </row>
    <row r="47" spans="1:26" x14ac:dyDescent="0.2">
      <c r="T47" s="36"/>
      <c r="Z47" s="242"/>
    </row>
    <row r="48" spans="1:26" x14ac:dyDescent="0.2">
      <c r="Z48" s="242"/>
    </row>
    <row r="49" spans="26:26" x14ac:dyDescent="0.2">
      <c r="Z49" s="242"/>
    </row>
    <row r="50" spans="26:26" x14ac:dyDescent="0.2">
      <c r="Z50" s="242"/>
    </row>
    <row r="51" spans="26:26" x14ac:dyDescent="0.2">
      <c r="Z51" s="242"/>
    </row>
    <row r="52" spans="26:26" x14ac:dyDescent="0.2">
      <c r="Z52" s="242"/>
    </row>
    <row r="53" spans="26:26" x14ac:dyDescent="0.2">
      <c r="Z53" s="242"/>
    </row>
    <row r="54" spans="26:26" x14ac:dyDescent="0.2">
      <c r="Z54" s="242"/>
    </row>
    <row r="55" spans="26:26" x14ac:dyDescent="0.2">
      <c r="Z55" s="242"/>
    </row>
    <row r="56" spans="26:26" x14ac:dyDescent="0.2">
      <c r="Z56" s="242"/>
    </row>
    <row r="57" spans="26:26" x14ac:dyDescent="0.2">
      <c r="Z57" s="242"/>
    </row>
    <row r="58" spans="26:26" x14ac:dyDescent="0.2">
      <c r="Z58" s="242"/>
    </row>
    <row r="59" spans="26:26" x14ac:dyDescent="0.2">
      <c r="Z59" s="242"/>
    </row>
    <row r="60" spans="26:26" x14ac:dyDescent="0.2">
      <c r="Z60" s="242"/>
    </row>
    <row r="61" spans="26:26" x14ac:dyDescent="0.2">
      <c r="Z61" s="242"/>
    </row>
    <row r="62" spans="26:26" x14ac:dyDescent="0.2">
      <c r="Z62" s="242"/>
    </row>
    <row r="63" spans="26:26" x14ac:dyDescent="0.2">
      <c r="Z63" s="242"/>
    </row>
    <row r="64" spans="26:26" x14ac:dyDescent="0.2">
      <c r="Z64" s="242"/>
    </row>
    <row r="65" spans="26:26" x14ac:dyDescent="0.2">
      <c r="Z65" s="242"/>
    </row>
    <row r="66" spans="26:26" x14ac:dyDescent="0.2">
      <c r="Z66" s="242"/>
    </row>
    <row r="67" spans="26:26" x14ac:dyDescent="0.2">
      <c r="Z67" s="242"/>
    </row>
    <row r="68" spans="26:26" x14ac:dyDescent="0.2">
      <c r="Z68" s="242"/>
    </row>
    <row r="69" spans="26:26" x14ac:dyDescent="0.2">
      <c r="Z69" s="242"/>
    </row>
    <row r="70" spans="26:26" x14ac:dyDescent="0.2">
      <c r="Z70" s="242"/>
    </row>
    <row r="71" spans="26:26" x14ac:dyDescent="0.2">
      <c r="Z71" s="242"/>
    </row>
    <row r="72" spans="26:26" x14ac:dyDescent="0.2">
      <c r="Z72" s="242"/>
    </row>
    <row r="73" spans="26:26" x14ac:dyDescent="0.2">
      <c r="Z73" s="242"/>
    </row>
    <row r="74" spans="26:26" x14ac:dyDescent="0.2">
      <c r="Z74" s="242"/>
    </row>
    <row r="84" ht="11.15" customHeight="1" x14ac:dyDescent="0.2"/>
  </sheetData>
  <mergeCells count="9">
    <mergeCell ref="A10:A12"/>
    <mergeCell ref="C10:U10"/>
    <mergeCell ref="U11:U12"/>
    <mergeCell ref="A1:U1"/>
    <mergeCell ref="A2:U2"/>
    <mergeCell ref="A3:U3"/>
    <mergeCell ref="A5:U5"/>
    <mergeCell ref="A6:U6"/>
    <mergeCell ref="A8:U8"/>
  </mergeCells>
  <printOptions horizontalCentered="1"/>
  <pageMargins left="0.31496062992125984" right="0.19685039370078741" top="0.39370078740157483" bottom="0.23622047244094491" header="0" footer="0.23622047244094491"/>
  <pageSetup scale="75" firstPageNumber="49" orientation="landscape" useFirstPageNumber="1" r:id="rId1"/>
  <headerFooter>
    <oddFooter>&amp;R&amp;P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syncVertical="1" syncRef="A1" transitionEvaluation="1" codeName="Hoja43">
    <pageSetUpPr fitToPage="1"/>
  </sheetPr>
  <dimension ref="A1:V55"/>
  <sheetViews>
    <sheetView showGridLines="0" view="pageBreakPreview" zoomScale="85" zoomScaleNormal="100" zoomScaleSheetLayoutView="85" workbookViewId="0"/>
  </sheetViews>
  <sheetFormatPr baseColWidth="10" defaultColWidth="9.7265625" defaultRowHeight="12.5" x14ac:dyDescent="0.25"/>
  <cols>
    <col min="1" max="1" width="22.54296875" style="25" customWidth="1"/>
    <col min="2" max="2" width="12.54296875" style="25" customWidth="1"/>
    <col min="3" max="3" width="13.08984375" style="25" bestFit="1" customWidth="1"/>
    <col min="4" max="4" width="14.26953125" style="25" bestFit="1" customWidth="1"/>
    <col min="5" max="5" width="13.36328125" style="25" bestFit="1" customWidth="1"/>
    <col min="6" max="6" width="14.54296875" style="25" bestFit="1" customWidth="1"/>
    <col min="7" max="7" width="14.26953125" style="25" bestFit="1" customWidth="1"/>
    <col min="8" max="8" width="7.6328125" style="25" bestFit="1" customWidth="1"/>
    <col min="9" max="9" width="11.453125" style="25" bestFit="1" customWidth="1"/>
    <col min="10" max="10" width="7.6328125" style="25" bestFit="1" customWidth="1"/>
    <col min="11" max="11" width="10.90625" style="25" bestFit="1" customWidth="1"/>
    <col min="12" max="12" width="7.6328125" style="25" bestFit="1" customWidth="1"/>
    <col min="13" max="13" width="10.453125" style="25" bestFit="1" customWidth="1"/>
    <col min="14" max="14" width="7.6328125" style="25" bestFit="1" customWidth="1"/>
    <col min="15" max="15" width="11.1796875" style="25" bestFit="1" customWidth="1"/>
    <col min="16" max="16" width="7.7265625" style="25" customWidth="1"/>
    <col min="17" max="19" width="7.7265625" style="25" hidden="1" customWidth="1"/>
    <col min="20" max="23" width="7.7265625" style="25" customWidth="1"/>
    <col min="24" max="16384" width="9.7265625" style="25"/>
  </cols>
  <sheetData>
    <row r="1" spans="1:20" ht="4.5" customHeight="1" x14ac:dyDescent="0.25">
      <c r="R1" s="24"/>
      <c r="S1" s="24"/>
      <c r="T1" s="24"/>
    </row>
    <row r="2" spans="1:20" ht="14.5" x14ac:dyDescent="0.35">
      <c r="A2" s="821" t="s">
        <v>208</v>
      </c>
      <c r="B2" s="821"/>
      <c r="C2" s="821"/>
      <c r="D2" s="821"/>
      <c r="E2" s="821"/>
      <c r="F2" s="821"/>
      <c r="G2" s="821"/>
      <c r="H2" s="821"/>
      <c r="I2" s="821"/>
      <c r="J2" s="821"/>
      <c r="K2" s="821"/>
      <c r="L2" s="821"/>
      <c r="M2" s="821"/>
      <c r="N2" s="821"/>
      <c r="O2" s="821"/>
      <c r="R2" s="24"/>
      <c r="S2" s="24"/>
    </row>
    <row r="3" spans="1:20" ht="14.5" x14ac:dyDescent="0.35">
      <c r="A3" s="821" t="s">
        <v>209</v>
      </c>
      <c r="B3" s="821"/>
      <c r="C3" s="821"/>
      <c r="D3" s="821"/>
      <c r="E3" s="821"/>
      <c r="F3" s="821"/>
      <c r="G3" s="821"/>
      <c r="H3" s="821"/>
      <c r="I3" s="821"/>
      <c r="J3" s="821"/>
      <c r="K3" s="821"/>
      <c r="L3" s="821"/>
      <c r="M3" s="821"/>
      <c r="N3" s="821"/>
      <c r="O3" s="821"/>
      <c r="Q3" s="24"/>
      <c r="R3" s="24"/>
      <c r="S3" s="24"/>
    </row>
    <row r="4" spans="1:20" s="26" customFormat="1" ht="10" x14ac:dyDescent="0.2">
      <c r="A4" s="822"/>
      <c r="B4" s="822"/>
      <c r="C4" s="822"/>
      <c r="D4" s="822"/>
      <c r="E4" s="822"/>
      <c r="F4" s="822"/>
      <c r="G4" s="822"/>
      <c r="H4" s="822"/>
      <c r="I4" s="822"/>
      <c r="J4" s="822"/>
      <c r="K4" s="822"/>
      <c r="L4" s="822"/>
      <c r="M4" s="822"/>
      <c r="N4" s="822"/>
      <c r="O4" s="822"/>
    </row>
    <row r="5" spans="1:20" s="26" customFormat="1" ht="13" x14ac:dyDescent="0.3">
      <c r="A5" s="823" t="str">
        <f>'1 Total'!A4:N4</f>
        <v>DICIEMBRE DE 2020</v>
      </c>
      <c r="B5" s="823"/>
      <c r="C5" s="823"/>
      <c r="D5" s="823"/>
      <c r="E5" s="823"/>
      <c r="F5" s="823"/>
      <c r="G5" s="823"/>
      <c r="H5" s="823"/>
      <c r="I5" s="823"/>
      <c r="J5" s="823"/>
      <c r="K5" s="823"/>
      <c r="L5" s="823"/>
      <c r="M5" s="823"/>
      <c r="N5" s="823"/>
      <c r="O5" s="823"/>
    </row>
    <row r="6" spans="1:20" s="26" customFormat="1" ht="6.75" customHeight="1" x14ac:dyDescent="0.3">
      <c r="A6" s="823"/>
      <c r="B6" s="823"/>
      <c r="C6" s="823"/>
      <c r="D6" s="823"/>
      <c r="E6" s="823"/>
      <c r="F6" s="823"/>
      <c r="G6" s="823"/>
      <c r="H6" s="823"/>
      <c r="I6" s="823"/>
      <c r="J6" s="823"/>
      <c r="K6" s="823"/>
      <c r="L6" s="823"/>
      <c r="M6" s="823"/>
      <c r="N6" s="823"/>
      <c r="O6" s="823"/>
    </row>
    <row r="7" spans="1:20" s="26" customFormat="1" ht="6.75" customHeight="1" x14ac:dyDescent="0.25">
      <c r="A7" s="820"/>
      <c r="B7" s="820"/>
      <c r="C7" s="820"/>
      <c r="D7" s="820"/>
      <c r="E7" s="820"/>
      <c r="F7" s="820"/>
      <c r="G7" s="820"/>
      <c r="H7" s="820"/>
      <c r="I7" s="820"/>
      <c r="J7" s="820"/>
      <c r="K7" s="820"/>
      <c r="L7" s="820"/>
      <c r="M7" s="820"/>
      <c r="N7" s="820"/>
      <c r="O7" s="820"/>
    </row>
    <row r="8" spans="1:20" s="26" customFormat="1" x14ac:dyDescent="0.25">
      <c r="A8" s="824" t="s">
        <v>141</v>
      </c>
      <c r="B8" s="824"/>
      <c r="C8" s="824"/>
      <c r="D8" s="824"/>
      <c r="E8" s="824"/>
      <c r="F8" s="824"/>
      <c r="G8" s="824"/>
      <c r="H8" s="824"/>
      <c r="I8" s="824"/>
      <c r="J8" s="824"/>
      <c r="K8" s="824"/>
      <c r="L8" s="824"/>
      <c r="M8" s="824"/>
      <c r="N8" s="824"/>
      <c r="O8" s="824"/>
    </row>
    <row r="9" spans="1:20" s="26" customFormat="1" ht="10" x14ac:dyDescent="0.2">
      <c r="A9" s="822"/>
      <c r="B9" s="822"/>
      <c r="C9" s="822"/>
      <c r="D9" s="822"/>
      <c r="E9" s="822"/>
      <c r="F9" s="822"/>
      <c r="G9" s="822"/>
      <c r="H9" s="822"/>
      <c r="I9" s="822"/>
      <c r="J9" s="822"/>
      <c r="K9" s="822"/>
      <c r="L9" s="822"/>
      <c r="M9" s="822"/>
      <c r="N9" s="822"/>
      <c r="O9" s="822"/>
    </row>
    <row r="10" spans="1:20" s="26" customFormat="1" ht="13.5" customHeight="1" x14ac:dyDescent="0.25">
      <c r="A10" s="824" t="s">
        <v>8</v>
      </c>
      <c r="B10" s="824"/>
      <c r="C10" s="824"/>
      <c r="D10" s="824"/>
      <c r="E10" s="824"/>
      <c r="F10" s="824"/>
      <c r="G10" s="824"/>
      <c r="H10" s="824"/>
      <c r="I10" s="824"/>
      <c r="J10" s="824"/>
      <c r="K10" s="824"/>
      <c r="L10" s="824"/>
      <c r="M10" s="824"/>
      <c r="N10" s="824"/>
      <c r="O10" s="824"/>
    </row>
    <row r="11" spans="1:20" s="26" customFormat="1" ht="13.5" customHeight="1" thickBot="1" x14ac:dyDescent="0.25">
      <c r="A11" s="825"/>
      <c r="B11" s="825"/>
      <c r="C11" s="825"/>
      <c r="D11" s="825"/>
      <c r="E11" s="825"/>
      <c r="F11" s="825"/>
      <c r="G11" s="825"/>
      <c r="H11" s="825"/>
      <c r="I11" s="825"/>
      <c r="J11" s="825"/>
      <c r="K11" s="825"/>
      <c r="L11" s="825"/>
      <c r="M11" s="825"/>
      <c r="N11" s="825"/>
      <c r="O11" s="825"/>
    </row>
    <row r="12" spans="1:20" s="24" customFormat="1" ht="15" customHeight="1" x14ac:dyDescent="0.2">
      <c r="A12" s="826" t="s">
        <v>210</v>
      </c>
      <c r="B12" s="829" t="s">
        <v>305</v>
      </c>
      <c r="C12" s="829" t="s">
        <v>211</v>
      </c>
      <c r="D12" s="830" t="s">
        <v>212</v>
      </c>
      <c r="E12" s="831"/>
      <c r="F12" s="831"/>
      <c r="G12" s="832"/>
      <c r="H12" s="830" t="s">
        <v>213</v>
      </c>
      <c r="I12" s="831"/>
      <c r="J12" s="831"/>
      <c r="K12" s="831"/>
      <c r="L12" s="831"/>
      <c r="M12" s="831"/>
      <c r="N12" s="831"/>
      <c r="O12" s="832"/>
    </row>
    <row r="13" spans="1:20" s="24" customFormat="1" ht="10.5" customHeight="1" x14ac:dyDescent="0.2">
      <c r="A13" s="827"/>
      <c r="B13" s="827"/>
      <c r="C13" s="827"/>
      <c r="D13" s="833" t="s">
        <v>214</v>
      </c>
      <c r="E13" s="839" t="s">
        <v>215</v>
      </c>
      <c r="F13" s="842" t="s">
        <v>216</v>
      </c>
      <c r="G13" s="843" t="s">
        <v>217</v>
      </c>
      <c r="H13" s="846" t="s">
        <v>218</v>
      </c>
      <c r="I13" s="817"/>
      <c r="J13" s="816" t="s">
        <v>215</v>
      </c>
      <c r="K13" s="817"/>
      <c r="L13" s="816" t="s">
        <v>216</v>
      </c>
      <c r="M13" s="817"/>
      <c r="N13" s="836" t="s">
        <v>217</v>
      </c>
      <c r="O13" s="837"/>
    </row>
    <row r="14" spans="1:20" s="24" customFormat="1" ht="10.5" customHeight="1" x14ac:dyDescent="0.2">
      <c r="A14" s="827"/>
      <c r="B14" s="827"/>
      <c r="C14" s="827"/>
      <c r="D14" s="834"/>
      <c r="E14" s="840"/>
      <c r="F14" s="840"/>
      <c r="G14" s="844"/>
      <c r="H14" s="847"/>
      <c r="I14" s="819"/>
      <c r="J14" s="818"/>
      <c r="K14" s="819"/>
      <c r="L14" s="818"/>
      <c r="M14" s="819"/>
      <c r="N14" s="818"/>
      <c r="O14" s="838"/>
    </row>
    <row r="15" spans="1:20" s="24" customFormat="1" ht="10.5" customHeight="1" thickBot="1" x14ac:dyDescent="0.25">
      <c r="A15" s="828"/>
      <c r="B15" s="828"/>
      <c r="C15" s="828"/>
      <c r="D15" s="835"/>
      <c r="E15" s="841"/>
      <c r="F15" s="841"/>
      <c r="G15" s="845"/>
      <c r="H15" s="427" t="s">
        <v>306</v>
      </c>
      <c r="I15" s="427" t="s">
        <v>219</v>
      </c>
      <c r="J15" s="540" t="s">
        <v>306</v>
      </c>
      <c r="K15" s="427" t="s">
        <v>219</v>
      </c>
      <c r="L15" s="540" t="s">
        <v>306</v>
      </c>
      <c r="M15" s="427" t="s">
        <v>219</v>
      </c>
      <c r="N15" s="540" t="s">
        <v>306</v>
      </c>
      <c r="O15" s="451" t="s">
        <v>219</v>
      </c>
    </row>
    <row r="16" spans="1:20" x14ac:dyDescent="0.25">
      <c r="A16" s="109" t="s">
        <v>220</v>
      </c>
      <c r="B16" s="184">
        <f>'8M.N.'!B16+'8M.E.'!B16+'8M.T.'!B16</f>
        <v>110932</v>
      </c>
      <c r="C16" s="184">
        <f>'8M.N.'!C16+'8M.E.'!C16+'8M.T.'!C16</f>
        <v>2432002689.2200003</v>
      </c>
      <c r="D16" s="185">
        <f>'8M.N.'!D16+'8M.E.'!D16+'8M.T.'!D16</f>
        <v>44027671760</v>
      </c>
      <c r="E16" s="186">
        <f>'8M.N.'!E16+'8M.E.'!E16+'8M.T.'!E16</f>
        <v>3380649028</v>
      </c>
      <c r="F16" s="186">
        <f>'8M.N.'!F16+'8M.E.'!F16+'8M.T.'!F16</f>
        <v>31799143581</v>
      </c>
      <c r="G16" s="187">
        <f>'8M.N.'!G16+'8M.E.'!G16+'8M.T.'!G16</f>
        <v>20954935001</v>
      </c>
      <c r="H16" s="186">
        <f>'8M.N.'!H16+'8M.E.'!H16+'8M.T.'!H16</f>
        <v>374</v>
      </c>
      <c r="I16" s="186">
        <f>'8M.N.'!I16+'8M.E.'!I16+'8M.T.'!I16</f>
        <v>113005054.42</v>
      </c>
      <c r="J16" s="186">
        <f>'8M.N.'!J16+'8M.E.'!J16+'8M.T.'!J16</f>
        <v>4</v>
      </c>
      <c r="K16" s="186">
        <f>'8M.N.'!K16+'8M.E.'!K16+'8M.T.'!K16</f>
        <v>3189200.85</v>
      </c>
      <c r="L16" s="186">
        <f>'8M.N.'!L16+'8M.E.'!L16+'8M.T.'!L16</f>
        <v>13</v>
      </c>
      <c r="M16" s="186">
        <f>'8M.N.'!M16+'8M.E.'!M16+'8M.T.'!M16</f>
        <v>4919599</v>
      </c>
      <c r="N16" s="186">
        <f>'8M.N.'!N16+'8M.E.'!N16+'8M.T.'!N16</f>
        <v>33</v>
      </c>
      <c r="O16" s="187">
        <f>'8M.N.'!O16+'8M.E.'!O16+'8M.T.'!O16</f>
        <v>13572494.67</v>
      </c>
      <c r="Q16" s="110">
        <f>B16/$B$50</f>
        <v>1.0552447228489135E-2</v>
      </c>
    </row>
    <row r="17" spans="1:19" x14ac:dyDescent="0.25">
      <c r="A17" s="111" t="s">
        <v>221</v>
      </c>
      <c r="B17" s="188">
        <f>'8M.N.'!B17+'8M.E.'!B17+'8M.T.'!B17</f>
        <v>304554</v>
      </c>
      <c r="C17" s="188">
        <f>'8M.N.'!C17+'8M.E.'!C17+'8M.T.'!C17</f>
        <v>3584189956.3399997</v>
      </c>
      <c r="D17" s="189">
        <f>'8M.N.'!D17+'8M.E.'!D17+'8M.T.'!D17</f>
        <v>122244115497</v>
      </c>
      <c r="E17" s="190">
        <f>'8M.N.'!E17+'8M.E.'!E17+'8M.T.'!E17</f>
        <v>9786186016</v>
      </c>
      <c r="F17" s="190">
        <f>'8M.N.'!F17+'8M.E.'!F17+'8M.T.'!F17</f>
        <v>69224600076</v>
      </c>
      <c r="G17" s="191">
        <f>'8M.N.'!G17+'8M.E.'!G17+'8M.T.'!G17</f>
        <v>55293572252</v>
      </c>
      <c r="H17" s="190">
        <f>'8M.N.'!H17+'8M.E.'!H17+'8M.T.'!H17</f>
        <v>941</v>
      </c>
      <c r="I17" s="190">
        <f>'8M.N.'!I17+'8M.E.'!I17+'8M.T.'!I17</f>
        <v>398193340.01999992</v>
      </c>
      <c r="J17" s="190">
        <f>'8M.N.'!J17+'8M.E.'!J17+'8M.T.'!J17</f>
        <v>1</v>
      </c>
      <c r="K17" s="190">
        <f>'8M.N.'!K17+'8M.E.'!K17+'8M.T.'!K17</f>
        <v>392110.2</v>
      </c>
      <c r="L17" s="190">
        <f>'8M.N.'!L17+'8M.E.'!L17+'8M.T.'!L17</f>
        <v>26</v>
      </c>
      <c r="M17" s="190">
        <f>'8M.N.'!M17+'8M.E.'!M17+'8M.T.'!M17</f>
        <v>23149630.68</v>
      </c>
      <c r="N17" s="190">
        <f>'8M.N.'!N17+'8M.E.'!N17+'8M.T.'!N17</f>
        <v>124</v>
      </c>
      <c r="O17" s="191">
        <f>'8M.N.'!O17+'8M.E.'!O17+'8M.T.'!O17</f>
        <v>41532782.520000003</v>
      </c>
      <c r="Q17" s="110">
        <f t="shared" ref="Q17:Q49" si="0">B17/$B$50</f>
        <v>2.8970811066466661E-2</v>
      </c>
    </row>
    <row r="18" spans="1:19" x14ac:dyDescent="0.25">
      <c r="A18" s="112" t="s">
        <v>222</v>
      </c>
      <c r="B18" s="192">
        <f>'8M.N.'!B18+'8M.E.'!B18+'8M.T.'!B18</f>
        <v>127255</v>
      </c>
      <c r="C18" s="192">
        <f>'8M.N.'!C18+'8M.E.'!C18+'8M.T.'!C18</f>
        <v>772221089.16999996</v>
      </c>
      <c r="D18" s="193">
        <f>'8M.N.'!D18+'8M.E.'!D18+'8M.T.'!D18</f>
        <v>30996249458</v>
      </c>
      <c r="E18" s="194">
        <f>'8M.N.'!E18+'8M.E.'!E18+'8M.T.'!E18</f>
        <v>1159250054</v>
      </c>
      <c r="F18" s="194">
        <f>'8M.N.'!F18+'8M.E.'!F18+'8M.T.'!F18</f>
        <v>19139890149</v>
      </c>
      <c r="G18" s="195">
        <f>'8M.N.'!G18+'8M.E.'!G18+'8M.T.'!G18</f>
        <v>13414496232</v>
      </c>
      <c r="H18" s="194">
        <f>'8M.N.'!H18+'8M.E.'!H18+'8M.T.'!H18</f>
        <v>337</v>
      </c>
      <c r="I18" s="194">
        <f>'8M.N.'!I18+'8M.E.'!I18+'8M.T.'!I18</f>
        <v>81642577.49000001</v>
      </c>
      <c r="J18" s="194">
        <f>'8M.N.'!J18+'8M.E.'!J18+'8M.T.'!J18</f>
        <v>0</v>
      </c>
      <c r="K18" s="194">
        <f>'8M.N.'!K18+'8M.E.'!K18+'8M.T.'!K18</f>
        <v>0</v>
      </c>
      <c r="L18" s="194">
        <f>'8M.N.'!L18+'8M.E.'!L18+'8M.T.'!L18</f>
        <v>10</v>
      </c>
      <c r="M18" s="194">
        <f>'8M.N.'!M18+'8M.E.'!M18+'8M.T.'!M18</f>
        <v>7090905.3100000005</v>
      </c>
      <c r="N18" s="194">
        <f>'8M.N.'!N18+'8M.E.'!N18+'8M.T.'!N18</f>
        <v>32</v>
      </c>
      <c r="O18" s="195">
        <f>'8M.N.'!O18+'8M.E.'!O18+'8M.T.'!O18</f>
        <v>11103535.460000001</v>
      </c>
      <c r="Q18" s="110">
        <f t="shared" si="0"/>
        <v>1.2105178596449941E-2</v>
      </c>
    </row>
    <row r="19" spans="1:19" x14ac:dyDescent="0.25">
      <c r="A19" s="111" t="s">
        <v>223</v>
      </c>
      <c r="B19" s="188">
        <f>'8M.N.'!B19+'8M.E.'!B19+'8M.T.'!B19</f>
        <v>80122</v>
      </c>
      <c r="C19" s="188">
        <f>'8M.N.'!C19+'8M.E.'!C19+'8M.T.'!C19</f>
        <v>1144816155.6099999</v>
      </c>
      <c r="D19" s="189">
        <f>'8M.N.'!D19+'8M.E.'!D19+'8M.T.'!D19</f>
        <v>39119885421</v>
      </c>
      <c r="E19" s="190">
        <f>'8M.N.'!E19+'8M.E.'!E19+'8M.T.'!E19</f>
        <v>1637910411</v>
      </c>
      <c r="F19" s="190">
        <f>'8M.N.'!F19+'8M.E.'!F19+'8M.T.'!F19</f>
        <v>19735907573</v>
      </c>
      <c r="G19" s="191">
        <f>'8M.N.'!G19+'8M.E.'!G19+'8M.T.'!G19</f>
        <v>13069781916</v>
      </c>
      <c r="H19" s="190">
        <f>'8M.N.'!H19+'8M.E.'!H19+'8M.T.'!H19</f>
        <v>353</v>
      </c>
      <c r="I19" s="190">
        <f>'8M.N.'!I19+'8M.E.'!I19+'8M.T.'!I19</f>
        <v>112558870.26000001</v>
      </c>
      <c r="J19" s="190">
        <f>'8M.N.'!J19+'8M.E.'!J19+'8M.T.'!J19</f>
        <v>1</v>
      </c>
      <c r="K19" s="190">
        <f>'8M.N.'!K19+'8M.E.'!K19+'8M.T.'!K19</f>
        <v>687.36</v>
      </c>
      <c r="L19" s="190">
        <f>'8M.N.'!L19+'8M.E.'!L19+'8M.T.'!L19</f>
        <v>5</v>
      </c>
      <c r="M19" s="190">
        <f>'8M.N.'!M19+'8M.E.'!M19+'8M.T.'!M19</f>
        <v>3800000</v>
      </c>
      <c r="N19" s="190">
        <f>'8M.N.'!N19+'8M.E.'!N19+'8M.T.'!N19</f>
        <v>26</v>
      </c>
      <c r="O19" s="191">
        <f>'8M.N.'!O19+'8M.E.'!O19+'8M.T.'!O19</f>
        <v>6528655.9000000004</v>
      </c>
      <c r="Q19" s="110">
        <f t="shared" si="0"/>
        <v>7.6216346666517004E-3</v>
      </c>
    </row>
    <row r="20" spans="1:19" x14ac:dyDescent="0.25">
      <c r="A20" s="112" t="s">
        <v>224</v>
      </c>
      <c r="B20" s="192">
        <f>'8M.N.'!B20+'8M.E.'!B20+'8M.T.'!B20</f>
        <v>337103</v>
      </c>
      <c r="C20" s="192">
        <f>'8M.N.'!C20+'8M.E.'!C20+'8M.T.'!C20</f>
        <v>5283305748.1700001</v>
      </c>
      <c r="D20" s="193">
        <f>'8M.N.'!D20+'8M.E.'!D20+'8M.T.'!D20</f>
        <v>126007660964</v>
      </c>
      <c r="E20" s="194">
        <f>'8M.N.'!E20+'8M.E.'!E20+'8M.T.'!E20</f>
        <v>9966374101</v>
      </c>
      <c r="F20" s="194">
        <f>'8M.N.'!F20+'8M.E.'!F20+'8M.T.'!F20</f>
        <v>98818650193</v>
      </c>
      <c r="G20" s="195">
        <f>'8M.N.'!G20+'8M.E.'!G20+'8M.T.'!G20</f>
        <v>55879761853</v>
      </c>
      <c r="H20" s="194">
        <f>'8M.N.'!H20+'8M.E.'!H20+'8M.T.'!H20</f>
        <v>1250</v>
      </c>
      <c r="I20" s="194">
        <f>'8M.N.'!I20+'8M.E.'!I20+'8M.T.'!I20</f>
        <v>541298049.86000001</v>
      </c>
      <c r="J20" s="194">
        <f>'8M.N.'!J20+'8M.E.'!J20+'8M.T.'!J20</f>
        <v>13</v>
      </c>
      <c r="K20" s="194">
        <f>'8M.N.'!K20+'8M.E.'!K20+'8M.T.'!K20</f>
        <v>11338646.84</v>
      </c>
      <c r="L20" s="194">
        <f>'8M.N.'!L20+'8M.E.'!L20+'8M.T.'!L20</f>
        <v>18</v>
      </c>
      <c r="M20" s="194">
        <f>'8M.N.'!M20+'8M.E.'!M20+'8M.T.'!M20</f>
        <v>5810830.0999999996</v>
      </c>
      <c r="N20" s="194">
        <f>'8M.N.'!N20+'8M.E.'!N20+'8M.T.'!N20</f>
        <v>196</v>
      </c>
      <c r="O20" s="195">
        <f>'8M.N.'!O20+'8M.E.'!O20+'8M.T.'!O20</f>
        <v>46230130.82</v>
      </c>
      <c r="Q20" s="110">
        <f t="shared" si="0"/>
        <v>3.2067046641774892E-2</v>
      </c>
    </row>
    <row r="21" spans="1:19" x14ac:dyDescent="0.25">
      <c r="A21" s="111" t="s">
        <v>225</v>
      </c>
      <c r="B21" s="188">
        <f>'8M.N.'!B21+'8M.E.'!B21+'8M.T.'!B21</f>
        <v>55415</v>
      </c>
      <c r="C21" s="188">
        <f>'8M.N.'!C21+'8M.E.'!C21+'8M.T.'!C21</f>
        <v>923914916.74000001</v>
      </c>
      <c r="D21" s="189">
        <f>'8M.N.'!D21+'8M.E.'!D21+'8M.T.'!D21</f>
        <v>22352182513</v>
      </c>
      <c r="E21" s="190">
        <f>'8M.N.'!E21+'8M.E.'!E21+'8M.T.'!E21</f>
        <v>1663718259</v>
      </c>
      <c r="F21" s="190">
        <f>'8M.N.'!F21+'8M.E.'!F21+'8M.T.'!F21</f>
        <v>14007526842</v>
      </c>
      <c r="G21" s="191">
        <f>'8M.N.'!G21+'8M.E.'!G21+'8M.T.'!G21</f>
        <v>8947252462</v>
      </c>
      <c r="H21" s="190">
        <f>'8M.N.'!H21+'8M.E.'!H21+'8M.T.'!H21</f>
        <v>313</v>
      </c>
      <c r="I21" s="190">
        <f>'8M.N.'!I21+'8M.E.'!I21+'8M.T.'!I21</f>
        <v>107044425.59</v>
      </c>
      <c r="J21" s="190">
        <f>'8M.N.'!J21+'8M.E.'!J21+'8M.T.'!J21</f>
        <v>0</v>
      </c>
      <c r="K21" s="190">
        <f>'8M.N.'!K21+'8M.E.'!K21+'8M.T.'!K21</f>
        <v>0</v>
      </c>
      <c r="L21" s="190">
        <f>'8M.N.'!L21+'8M.E.'!L21+'8M.T.'!L21</f>
        <v>13</v>
      </c>
      <c r="M21" s="190">
        <f>'8M.N.'!M21+'8M.E.'!M21+'8M.T.'!M21</f>
        <v>5935712.9700000007</v>
      </c>
      <c r="N21" s="190">
        <f>'8M.N.'!N21+'8M.E.'!N21+'8M.T.'!N21</f>
        <v>23</v>
      </c>
      <c r="O21" s="191">
        <f>'8M.N.'!O21+'8M.E.'!O21+'8M.T.'!O21</f>
        <v>6911832.5899999999</v>
      </c>
      <c r="Q21" s="110">
        <f t="shared" si="0"/>
        <v>5.2713722205200066E-3</v>
      </c>
    </row>
    <row r="22" spans="1:19" x14ac:dyDescent="0.25">
      <c r="A22" s="112" t="s">
        <v>226</v>
      </c>
      <c r="B22" s="192">
        <f>'8M.N.'!B22+'8M.E.'!B22+'8M.T.'!B22</f>
        <v>226144</v>
      </c>
      <c r="C22" s="192">
        <f>'8M.N.'!C22+'8M.E.'!C22+'8M.T.'!C22</f>
        <v>2313148701.46</v>
      </c>
      <c r="D22" s="193">
        <f>'8M.N.'!D22+'8M.E.'!D22+'8M.T.'!D22</f>
        <v>79635526316</v>
      </c>
      <c r="E22" s="194">
        <f>'8M.N.'!E22+'8M.E.'!E22+'8M.T.'!E22</f>
        <v>3550763991</v>
      </c>
      <c r="F22" s="194">
        <f>'8M.N.'!F22+'8M.E.'!F22+'8M.T.'!F22</f>
        <v>70361049887</v>
      </c>
      <c r="G22" s="195">
        <f>'8M.N.'!G22+'8M.E.'!G22+'8M.T.'!G22</f>
        <v>35766471650</v>
      </c>
      <c r="H22" s="194">
        <f>'8M.N.'!H22+'8M.E.'!H22+'8M.T.'!H22</f>
        <v>1158</v>
      </c>
      <c r="I22" s="194">
        <f>'8M.N.'!I22+'8M.E.'!I22+'8M.T.'!I22</f>
        <v>309042949.96000004</v>
      </c>
      <c r="J22" s="194">
        <f>'8M.N.'!J22+'8M.E.'!J22+'8M.T.'!J22</f>
        <v>0</v>
      </c>
      <c r="K22" s="194">
        <f>'8M.N.'!K22+'8M.E.'!K22+'8M.T.'!K22</f>
        <v>0</v>
      </c>
      <c r="L22" s="194">
        <f>'8M.N.'!L22+'8M.E.'!L22+'8M.T.'!L22</f>
        <v>64</v>
      </c>
      <c r="M22" s="194">
        <f>'8M.N.'!M22+'8M.E.'!M22+'8M.T.'!M22</f>
        <v>8898368.2200000007</v>
      </c>
      <c r="N22" s="194">
        <f>'8M.N.'!N22+'8M.E.'!N22+'8M.T.'!N22</f>
        <v>41</v>
      </c>
      <c r="O22" s="195">
        <f>'8M.N.'!O22+'8M.E.'!O22+'8M.T.'!O22</f>
        <v>11202967.58</v>
      </c>
      <c r="Q22" s="110">
        <f t="shared" si="0"/>
        <v>2.1512031028372756E-2</v>
      </c>
    </row>
    <row r="23" spans="1:19" x14ac:dyDescent="0.25">
      <c r="A23" s="111" t="s">
        <v>227</v>
      </c>
      <c r="B23" s="188">
        <f>'8M.N.'!B23+'8M.E.'!B23+'8M.T.'!B23</f>
        <v>390868</v>
      </c>
      <c r="C23" s="188">
        <f>'8M.N.'!C23+'8M.E.'!C23+'8M.T.'!C23</f>
        <v>4639197730.6599998</v>
      </c>
      <c r="D23" s="189">
        <f>'8M.N.'!D23+'8M.E.'!D23+'8M.T.'!D23</f>
        <v>124791066056</v>
      </c>
      <c r="E23" s="190">
        <f>'8M.N.'!E23+'8M.E.'!E23+'8M.T.'!E23</f>
        <v>10004637202</v>
      </c>
      <c r="F23" s="190">
        <f>'8M.N.'!F23+'8M.E.'!F23+'8M.T.'!F23</f>
        <v>82468720879</v>
      </c>
      <c r="G23" s="191">
        <f>'8M.N.'!G23+'8M.E.'!G23+'8M.T.'!G23</f>
        <v>48242549997</v>
      </c>
      <c r="H23" s="190">
        <f>'8M.N.'!H23+'8M.E.'!H23+'8M.T.'!H23</f>
        <v>1203</v>
      </c>
      <c r="I23" s="190">
        <f>'8M.N.'!I23+'8M.E.'!I23+'8M.T.'!I23</f>
        <v>363937544.31999999</v>
      </c>
      <c r="J23" s="190">
        <f>'8M.N.'!J23+'8M.E.'!J23+'8M.T.'!J23</f>
        <v>16</v>
      </c>
      <c r="K23" s="190">
        <f>'8M.N.'!K23+'8M.E.'!K23+'8M.T.'!K23</f>
        <v>9394272.7799999993</v>
      </c>
      <c r="L23" s="190">
        <f>'8M.N.'!L23+'8M.E.'!L23+'8M.T.'!L23</f>
        <v>37</v>
      </c>
      <c r="M23" s="190">
        <f>'8M.N.'!M23+'8M.E.'!M23+'8M.T.'!M23</f>
        <v>28604922</v>
      </c>
      <c r="N23" s="190">
        <f>'8M.N.'!N23+'8M.E.'!N23+'8M.T.'!N23</f>
        <v>132</v>
      </c>
      <c r="O23" s="191">
        <f>'8M.N.'!O23+'8M.E.'!O23+'8M.T.'!O23</f>
        <v>25293487.84</v>
      </c>
      <c r="Q23" s="110">
        <f t="shared" si="0"/>
        <v>3.7181462006500299E-2</v>
      </c>
    </row>
    <row r="24" spans="1:19" x14ac:dyDescent="0.25">
      <c r="A24" s="112" t="s">
        <v>228</v>
      </c>
      <c r="B24" s="192">
        <f>'8M.N.'!B24+'8M.E.'!B24+'8M.T.'!B24</f>
        <v>1623563</v>
      </c>
      <c r="C24" s="192">
        <f>'8M.N.'!C24+'8M.E.'!C24+'8M.T.'!C24</f>
        <v>41270931727.510002</v>
      </c>
      <c r="D24" s="193">
        <f>'8M.N.'!D24+'8M.E.'!D24+'8M.T.'!D24</f>
        <v>929943336659</v>
      </c>
      <c r="E24" s="194">
        <f>'8M.N.'!E24+'8M.E.'!E24+'8M.T.'!E24</f>
        <v>100518184443</v>
      </c>
      <c r="F24" s="194">
        <f>'8M.N.'!F24+'8M.E.'!F24+'8M.T.'!F24</f>
        <v>400373804501</v>
      </c>
      <c r="G24" s="195">
        <f>'8M.N.'!G24+'8M.E.'!G24+'8M.T.'!G24</f>
        <v>326220957341</v>
      </c>
      <c r="H24" s="194">
        <f>'8M.N.'!H24+'8M.E.'!H24+'8M.T.'!H24</f>
        <v>7271</v>
      </c>
      <c r="I24" s="194">
        <f>'8M.N.'!I24+'8M.E.'!I24+'8M.T.'!I24</f>
        <v>2972540003.0100002</v>
      </c>
      <c r="J24" s="194">
        <f>'8M.N.'!J24+'8M.E.'!J24+'8M.T.'!J24</f>
        <v>225</v>
      </c>
      <c r="K24" s="194">
        <f>'8M.N.'!K24+'8M.E.'!K24+'8M.T.'!K24</f>
        <v>597657575.25999999</v>
      </c>
      <c r="L24" s="194">
        <f>'8M.N.'!L24+'8M.E.'!L24+'8M.T.'!L24</f>
        <v>104</v>
      </c>
      <c r="M24" s="194">
        <f>'8M.N.'!M24+'8M.E.'!M24+'8M.T.'!M24</f>
        <v>54847159.879999995</v>
      </c>
      <c r="N24" s="194">
        <f>'8M.N.'!N24+'8M.E.'!N24+'8M.T.'!N24</f>
        <v>617</v>
      </c>
      <c r="O24" s="195">
        <f>'8M.N.'!O24+'8M.E.'!O24+'8M.T.'!O24</f>
        <v>162666212.57999998</v>
      </c>
      <c r="Q24" s="110">
        <f t="shared" si="0"/>
        <v>0.15444202646330638</v>
      </c>
    </row>
    <row r="25" spans="1:19" x14ac:dyDescent="0.25">
      <c r="A25" s="111" t="s">
        <v>229</v>
      </c>
      <c r="B25" s="188">
        <f>'8M.N.'!B25+'8M.E.'!B25+'8M.T.'!B25</f>
        <v>166120</v>
      </c>
      <c r="C25" s="188">
        <f>'8M.N.'!C25+'8M.E.'!C25+'8M.T.'!C25</f>
        <v>1768477171.21</v>
      </c>
      <c r="D25" s="189">
        <f>'8M.N.'!D25+'8M.E.'!D25+'8M.T.'!D25</f>
        <v>48871271146</v>
      </c>
      <c r="E25" s="190">
        <f>'8M.N.'!E25+'8M.E.'!E25+'8M.T.'!E25</f>
        <v>2599892782</v>
      </c>
      <c r="F25" s="190">
        <f>'8M.N.'!F25+'8M.E.'!F25+'8M.T.'!F25</f>
        <v>34337989708</v>
      </c>
      <c r="G25" s="191">
        <f>'8M.N.'!G25+'8M.E.'!G25+'8M.T.'!G25</f>
        <v>20509161548</v>
      </c>
      <c r="H25" s="190">
        <f>'8M.N.'!H25+'8M.E.'!H25+'8M.T.'!H25</f>
        <v>616</v>
      </c>
      <c r="I25" s="190">
        <f>'8M.N.'!I25+'8M.E.'!I25+'8M.T.'!I25</f>
        <v>181512443.40000001</v>
      </c>
      <c r="J25" s="190">
        <f>'8M.N.'!J25+'8M.E.'!J25+'8M.T.'!J25</f>
        <v>1</v>
      </c>
      <c r="K25" s="190">
        <f>'8M.N.'!K25+'8M.E.'!K25+'8M.T.'!K25</f>
        <v>671391.9</v>
      </c>
      <c r="L25" s="190">
        <f>'8M.N.'!L25+'8M.E.'!L25+'8M.T.'!L25</f>
        <v>9</v>
      </c>
      <c r="M25" s="190">
        <f>'8M.N.'!M25+'8M.E.'!M25+'8M.T.'!M25</f>
        <v>6214660</v>
      </c>
      <c r="N25" s="190">
        <f>'8M.N.'!N25+'8M.E.'!N25+'8M.T.'!N25</f>
        <v>71</v>
      </c>
      <c r="O25" s="191">
        <f>'8M.N.'!O25+'8M.E.'!O25+'8M.T.'!O25</f>
        <v>28661566.07</v>
      </c>
      <c r="Q25" s="110">
        <f t="shared" si="0"/>
        <v>1.5802225990666489E-2</v>
      </c>
    </row>
    <row r="26" spans="1:19" x14ac:dyDescent="0.25">
      <c r="A26" s="112" t="s">
        <v>230</v>
      </c>
      <c r="B26" s="192">
        <f>'8M.N.'!B26+'8M.E.'!B26+'8M.T.'!B26</f>
        <v>402758</v>
      </c>
      <c r="C26" s="192">
        <f>'8M.N.'!C26+'8M.E.'!C26+'8M.T.'!C26</f>
        <v>8343332609.3199997</v>
      </c>
      <c r="D26" s="193">
        <f>'8M.N.'!D26+'8M.E.'!D26+'8M.T.'!D26</f>
        <v>155473556984</v>
      </c>
      <c r="E26" s="194">
        <f>'8M.N.'!E26+'8M.E.'!E26+'8M.T.'!E26</f>
        <v>14882878963</v>
      </c>
      <c r="F26" s="194">
        <f>'8M.N.'!F26+'8M.E.'!F26+'8M.T.'!F26</f>
        <v>104409018554</v>
      </c>
      <c r="G26" s="195">
        <f>'8M.N.'!G26+'8M.E.'!G26+'8M.T.'!G26</f>
        <v>77480436818</v>
      </c>
      <c r="H26" s="194">
        <f>'8M.N.'!H26+'8M.E.'!H26+'8M.T.'!H26</f>
        <v>1325</v>
      </c>
      <c r="I26" s="194">
        <f>'8M.N.'!I26+'8M.E.'!I26+'8M.T.'!I26</f>
        <v>406228062.95000005</v>
      </c>
      <c r="J26" s="194">
        <f>'8M.N.'!J26+'8M.E.'!J26+'8M.T.'!J26</f>
        <v>25</v>
      </c>
      <c r="K26" s="194">
        <f>'8M.N.'!K26+'8M.E.'!K26+'8M.T.'!K26</f>
        <v>10860317.34</v>
      </c>
      <c r="L26" s="194">
        <f>'8M.N.'!L26+'8M.E.'!L26+'8M.T.'!L26</f>
        <v>69</v>
      </c>
      <c r="M26" s="194">
        <f>'8M.N.'!M26+'8M.E.'!M26+'8M.T.'!M26</f>
        <v>40934261.630000003</v>
      </c>
      <c r="N26" s="194">
        <f>'8M.N.'!N26+'8M.E.'!N26+'8M.T.'!N26</f>
        <v>140</v>
      </c>
      <c r="O26" s="195">
        <f>'8M.N.'!O26+'8M.E.'!O26+'8M.T.'!O26</f>
        <v>69465523.600000009</v>
      </c>
      <c r="Q26" s="110">
        <f t="shared" si="0"/>
        <v>3.8312502621892931E-2</v>
      </c>
    </row>
    <row r="27" spans="1:19" x14ac:dyDescent="0.25">
      <c r="A27" s="111" t="s">
        <v>231</v>
      </c>
      <c r="B27" s="188">
        <f>'8M.N.'!B27+'8M.E.'!B27+'8M.T.'!B27</f>
        <v>155311</v>
      </c>
      <c r="C27" s="188">
        <f>'8M.N.'!C27+'8M.E.'!C27+'8M.T.'!C27</f>
        <v>1574672932.3899999</v>
      </c>
      <c r="D27" s="189">
        <f>'8M.N.'!D27+'8M.E.'!D27+'8M.T.'!D27</f>
        <v>48145115900</v>
      </c>
      <c r="E27" s="190">
        <f>'8M.N.'!E27+'8M.E.'!E27+'8M.T.'!E27</f>
        <v>2602987268</v>
      </c>
      <c r="F27" s="190">
        <f>'8M.N.'!F27+'8M.E.'!F27+'8M.T.'!F27</f>
        <v>29897753630</v>
      </c>
      <c r="G27" s="191">
        <f>'8M.N.'!G27+'8M.E.'!G27+'8M.T.'!G27</f>
        <v>16715700102</v>
      </c>
      <c r="H27" s="190">
        <f>'8M.N.'!H27+'8M.E.'!H27+'8M.T.'!H27</f>
        <v>929</v>
      </c>
      <c r="I27" s="190">
        <f>'8M.N.'!I27+'8M.E.'!I27+'8M.T.'!I27</f>
        <v>306662241.13</v>
      </c>
      <c r="J27" s="190">
        <f>'8M.N.'!J27+'8M.E.'!J27+'8M.T.'!J27</f>
        <v>5</v>
      </c>
      <c r="K27" s="190">
        <f>'8M.N.'!K27+'8M.E.'!K27+'8M.T.'!K27</f>
        <v>3737580.45</v>
      </c>
      <c r="L27" s="190">
        <f>'8M.N.'!L27+'8M.E.'!L27+'8M.T.'!L27</f>
        <v>46</v>
      </c>
      <c r="M27" s="190">
        <f>'8M.N.'!M27+'8M.E.'!M27+'8M.T.'!M27</f>
        <v>25360763.75</v>
      </c>
      <c r="N27" s="190">
        <f>'8M.N.'!N27+'8M.E.'!N27+'8M.T.'!N27</f>
        <v>57</v>
      </c>
      <c r="O27" s="191">
        <f>'8M.N.'!O27+'8M.E.'!O27+'8M.T.'!O27</f>
        <v>21804663.390000001</v>
      </c>
      <c r="Q27" s="110">
        <f t="shared" si="0"/>
        <v>1.4774015897161107E-2</v>
      </c>
    </row>
    <row r="28" spans="1:19" x14ac:dyDescent="0.25">
      <c r="A28" s="112" t="s">
        <v>232</v>
      </c>
      <c r="B28" s="192">
        <f>'8M.N.'!B28+'8M.E.'!B28+'8M.T.'!B28</f>
        <v>163288</v>
      </c>
      <c r="C28" s="192">
        <f>'8M.N.'!C28+'8M.E.'!C28+'8M.T.'!C28</f>
        <v>2190699793.7800002</v>
      </c>
      <c r="D28" s="193">
        <f>'8M.N.'!D28+'8M.E.'!D28+'8M.T.'!D28</f>
        <v>57056111791</v>
      </c>
      <c r="E28" s="194">
        <f>'8M.N.'!E28+'8M.E.'!E28+'8M.T.'!E28</f>
        <v>2806781915</v>
      </c>
      <c r="F28" s="194">
        <f>'8M.N.'!F28+'8M.E.'!F28+'8M.T.'!F28</f>
        <v>41949723573</v>
      </c>
      <c r="G28" s="195">
        <f>'8M.N.'!G28+'8M.E.'!G28+'8M.T.'!G28</f>
        <v>23715102711</v>
      </c>
      <c r="H28" s="194">
        <f>'8M.N.'!H28+'8M.E.'!H28+'8M.T.'!H28</f>
        <v>655</v>
      </c>
      <c r="I28" s="194">
        <f>'8M.N.'!I28+'8M.E.'!I28+'8M.T.'!I28</f>
        <v>189930604.59999999</v>
      </c>
      <c r="J28" s="194">
        <f>'8M.N.'!J28+'8M.E.'!J28+'8M.T.'!J28</f>
        <v>2</v>
      </c>
      <c r="K28" s="194">
        <f>'8M.N.'!K28+'8M.E.'!K28+'8M.T.'!K28</f>
        <v>164477</v>
      </c>
      <c r="L28" s="194">
        <f>'8M.N.'!L28+'8M.E.'!L28+'8M.T.'!L28</f>
        <v>19</v>
      </c>
      <c r="M28" s="194">
        <f>'8M.N.'!M28+'8M.E.'!M28+'8M.T.'!M28</f>
        <v>5599176.4900000002</v>
      </c>
      <c r="N28" s="194">
        <f>'8M.N.'!N28+'8M.E.'!N28+'8M.T.'!N28</f>
        <v>37</v>
      </c>
      <c r="O28" s="195">
        <f>'8M.N.'!O28+'8M.E.'!O28+'8M.T.'!O28</f>
        <v>11947412.199999999</v>
      </c>
      <c r="Q28" s="110">
        <f t="shared" si="0"/>
        <v>1.553283095090266E-2</v>
      </c>
    </row>
    <row r="29" spans="1:19" x14ac:dyDescent="0.25">
      <c r="A29" s="111" t="s">
        <v>233</v>
      </c>
      <c r="B29" s="188">
        <f>'8M.N.'!B29+'8M.E.'!B29+'8M.T.'!B29</f>
        <v>609976</v>
      </c>
      <c r="C29" s="188">
        <f>'8M.N.'!C29+'8M.E.'!C29+'8M.T.'!C29</f>
        <v>15867084301.640001</v>
      </c>
      <c r="D29" s="189">
        <f>'8M.N.'!D29+'8M.E.'!D29+'8M.T.'!D29</f>
        <v>325865664287</v>
      </c>
      <c r="E29" s="190">
        <f>'8M.N.'!E29+'8M.E.'!E29+'8M.T.'!E29</f>
        <v>39136739928</v>
      </c>
      <c r="F29" s="190">
        <f>'8M.N.'!F29+'8M.E.'!F29+'8M.T.'!F29</f>
        <v>212010631490</v>
      </c>
      <c r="G29" s="191">
        <f>'8M.N.'!G29+'8M.E.'!G29+'8M.T.'!G29</f>
        <v>149856934991</v>
      </c>
      <c r="H29" s="190">
        <f>'8M.N.'!H29+'8M.E.'!H29+'8M.T.'!H29</f>
        <v>1675</v>
      </c>
      <c r="I29" s="190">
        <f>'8M.N.'!I29+'8M.E.'!I29+'8M.T.'!I29</f>
        <v>759488523.1400001</v>
      </c>
      <c r="J29" s="190">
        <f>'8M.N.'!J29+'8M.E.'!J29+'8M.T.'!J29</f>
        <v>109</v>
      </c>
      <c r="K29" s="190">
        <f>'8M.N.'!K29+'8M.E.'!K29+'8M.T.'!K29</f>
        <v>104943113.86000001</v>
      </c>
      <c r="L29" s="190">
        <f>'8M.N.'!L29+'8M.E.'!L29+'8M.T.'!L29</f>
        <v>58</v>
      </c>
      <c r="M29" s="190">
        <f>'8M.N.'!M29+'8M.E.'!M29+'8M.T.'!M29</f>
        <v>50211299.269999996</v>
      </c>
      <c r="N29" s="190">
        <f>'8M.N.'!N29+'8M.E.'!N29+'8M.T.'!N29</f>
        <v>259</v>
      </c>
      <c r="O29" s="191">
        <f>'8M.N.'!O29+'8M.E.'!O29+'8M.T.'!O29</f>
        <v>77544039.579999998</v>
      </c>
      <c r="Q29" s="110">
        <f t="shared" si="0"/>
        <v>5.8024190951618003E-2</v>
      </c>
      <c r="S29" s="113">
        <f>Q30+Q23+Q40+Q24+Q27+Q45+Q43</f>
        <v>0.44875487077551807</v>
      </c>
    </row>
    <row r="30" spans="1:19" x14ac:dyDescent="0.25">
      <c r="A30" s="112" t="s">
        <v>234</v>
      </c>
      <c r="B30" s="192">
        <f>'8M.N.'!B30+'8M.E.'!B30+'8M.T.'!B30</f>
        <v>1094939</v>
      </c>
      <c r="C30" s="192">
        <f>'8M.N.'!C30+'8M.E.'!C30+'8M.T.'!C30</f>
        <v>17090939393.370001</v>
      </c>
      <c r="D30" s="193">
        <f>'8M.N.'!D30+'8M.E.'!D30+'8M.T.'!D30</f>
        <v>474692983051</v>
      </c>
      <c r="E30" s="194">
        <f>'8M.N.'!E30+'8M.E.'!E30+'8M.T.'!E30</f>
        <v>41720915508</v>
      </c>
      <c r="F30" s="194">
        <f>'8M.N.'!F30+'8M.E.'!F30+'8M.T.'!F30</f>
        <v>251173201734</v>
      </c>
      <c r="G30" s="195">
        <f>'8M.N.'!G30+'8M.E.'!G30+'8M.T.'!G30</f>
        <v>175908237633</v>
      </c>
      <c r="H30" s="194">
        <f>'8M.N.'!H30+'8M.E.'!H30+'8M.T.'!H30</f>
        <v>3887</v>
      </c>
      <c r="I30" s="194">
        <f>'8M.N.'!I30+'8M.E.'!I30+'8M.T.'!I30</f>
        <v>1257683130.9300001</v>
      </c>
      <c r="J30" s="194">
        <f>'8M.N.'!J30+'8M.E.'!J30+'8M.T.'!J30</f>
        <v>44</v>
      </c>
      <c r="K30" s="194">
        <f>'8M.N.'!K30+'8M.E.'!K30+'8M.T.'!K30</f>
        <v>26399428.250000004</v>
      </c>
      <c r="L30" s="194">
        <f>'8M.N.'!L30+'8M.E.'!L30+'8M.T.'!L30</f>
        <v>65</v>
      </c>
      <c r="M30" s="194">
        <f>'8M.N.'!M30+'8M.E.'!M30+'8M.T.'!M30</f>
        <v>41947061.799999997</v>
      </c>
      <c r="N30" s="194">
        <f>'8M.N.'!N30+'8M.E.'!N30+'8M.T.'!N30</f>
        <v>214</v>
      </c>
      <c r="O30" s="195">
        <f>'8M.N.'!O30+'8M.E.'!O30+'8M.T.'!O30</f>
        <v>57059658.100000001</v>
      </c>
      <c r="Q30" s="110">
        <f t="shared" si="0"/>
        <v>0.10415647437993243</v>
      </c>
    </row>
    <row r="31" spans="1:19" x14ac:dyDescent="0.25">
      <c r="A31" s="111" t="s">
        <v>235</v>
      </c>
      <c r="B31" s="188">
        <f>'8M.N.'!B31+'8M.E.'!B31+'8M.T.'!B31</f>
        <v>298792</v>
      </c>
      <c r="C31" s="188">
        <f>'8M.N.'!C31+'8M.E.'!C31+'8M.T.'!C31</f>
        <v>5291520705.8699999</v>
      </c>
      <c r="D31" s="189">
        <f>'8M.N.'!D31+'8M.E.'!D31+'8M.T.'!D31</f>
        <v>99329325711</v>
      </c>
      <c r="E31" s="190">
        <f>'8M.N.'!E31+'8M.E.'!E31+'8M.T.'!E31</f>
        <v>7217681303</v>
      </c>
      <c r="F31" s="190">
        <f>'8M.N.'!F31+'8M.E.'!F31+'8M.T.'!F31</f>
        <v>67787846619</v>
      </c>
      <c r="G31" s="191">
        <f>'8M.N.'!G31+'8M.E.'!G31+'8M.T.'!G31</f>
        <v>35391423780</v>
      </c>
      <c r="H31" s="190">
        <f>'8M.N.'!H31+'8M.E.'!H31+'8M.T.'!H31</f>
        <v>1031</v>
      </c>
      <c r="I31" s="190">
        <f>'8M.N.'!I31+'8M.E.'!I31+'8M.T.'!I31</f>
        <v>379306666.10000002</v>
      </c>
      <c r="J31" s="190">
        <f>'8M.N.'!J31+'8M.E.'!J31+'8M.T.'!J31</f>
        <v>3</v>
      </c>
      <c r="K31" s="190">
        <f>'8M.N.'!K31+'8M.E.'!K31+'8M.T.'!K31</f>
        <v>1788512.58</v>
      </c>
      <c r="L31" s="190">
        <f>'8M.N.'!L31+'8M.E.'!L31+'8M.T.'!L31</f>
        <v>52</v>
      </c>
      <c r="M31" s="190">
        <f>'8M.N.'!M31+'8M.E.'!M31+'8M.T.'!M31</f>
        <v>31946178.879999999</v>
      </c>
      <c r="N31" s="190">
        <f>'8M.N.'!N31+'8M.E.'!N31+'8M.T.'!N31</f>
        <v>81</v>
      </c>
      <c r="O31" s="191">
        <f>'8M.N.'!O31+'8M.E.'!O31+'8M.T.'!O31</f>
        <v>12659274.149999999</v>
      </c>
      <c r="Q31" s="110">
        <f t="shared" si="0"/>
        <v>2.8422698700958475E-2</v>
      </c>
    </row>
    <row r="32" spans="1:19" ht="11.15" customHeight="1" x14ac:dyDescent="0.25">
      <c r="A32" s="112" t="s">
        <v>236</v>
      </c>
      <c r="B32" s="192">
        <f>'8M.N.'!B32+'8M.E.'!B32+'8M.T.'!B32</f>
        <v>139340</v>
      </c>
      <c r="C32" s="192">
        <f>'8M.N.'!C32+'8M.E.'!C32+'8M.T.'!C32</f>
        <v>2371940824.5299997</v>
      </c>
      <c r="D32" s="193">
        <f>'8M.N.'!D32+'8M.E.'!D32+'8M.T.'!D32</f>
        <v>47915258810</v>
      </c>
      <c r="E32" s="194">
        <f>'8M.N.'!E32+'8M.E.'!E32+'8M.T.'!E32</f>
        <v>3829060583</v>
      </c>
      <c r="F32" s="194">
        <f>'8M.N.'!F32+'8M.E.'!F32+'8M.T.'!F32</f>
        <v>34525113983</v>
      </c>
      <c r="G32" s="195">
        <f>'8M.N.'!G32+'8M.E.'!G32+'8M.T.'!G32</f>
        <v>21421308808</v>
      </c>
      <c r="H32" s="194">
        <f>'8M.N.'!H32+'8M.E.'!H32+'8M.T.'!H32</f>
        <v>605</v>
      </c>
      <c r="I32" s="194">
        <f>'8M.N.'!I32+'8M.E.'!I32+'8M.T.'!I32</f>
        <v>187144748.43999997</v>
      </c>
      <c r="J32" s="194">
        <f>'8M.N.'!J32+'8M.E.'!J32+'8M.T.'!J32</f>
        <v>9</v>
      </c>
      <c r="K32" s="194">
        <f>'8M.N.'!K32+'8M.E.'!K32+'8M.T.'!K32</f>
        <v>6288553.2199999997</v>
      </c>
      <c r="L32" s="194">
        <f>'8M.N.'!L32+'8M.E.'!L32+'8M.T.'!L32</f>
        <v>28</v>
      </c>
      <c r="M32" s="194">
        <f>'8M.N.'!M32+'8M.E.'!M32+'8M.T.'!M32</f>
        <v>21041647.18</v>
      </c>
      <c r="N32" s="194">
        <f>'8M.N.'!N32+'8M.E.'!N32+'8M.T.'!N32</f>
        <v>35</v>
      </c>
      <c r="O32" s="195">
        <f>'8M.N.'!O32+'8M.E.'!O32+'8M.T.'!O32</f>
        <v>9412915.6199999992</v>
      </c>
      <c r="Q32" s="110">
        <f t="shared" si="0"/>
        <v>1.3254768658436483E-2</v>
      </c>
    </row>
    <row r="33" spans="1:22" x14ac:dyDescent="0.25">
      <c r="A33" s="111" t="s">
        <v>237</v>
      </c>
      <c r="B33" s="188">
        <f>'8M.N.'!B33+'8M.E.'!B33+'8M.T.'!B33</f>
        <v>124754</v>
      </c>
      <c r="C33" s="188">
        <f>'8M.N.'!C33+'8M.E.'!C33+'8M.T.'!C33</f>
        <v>1004204853.46</v>
      </c>
      <c r="D33" s="189">
        <f>'8M.N.'!D33+'8M.E.'!D33+'8M.T.'!D33</f>
        <v>38413777272</v>
      </c>
      <c r="E33" s="190">
        <f>'8M.N.'!E33+'8M.E.'!E33+'8M.T.'!E33</f>
        <v>2350452155</v>
      </c>
      <c r="F33" s="190">
        <f>'8M.N.'!F33+'8M.E.'!F33+'8M.T.'!F33</f>
        <v>24222455521</v>
      </c>
      <c r="G33" s="191">
        <f>'8M.N.'!G33+'8M.E.'!G33+'8M.T.'!G33</f>
        <v>13095391267</v>
      </c>
      <c r="H33" s="190">
        <f>'8M.N.'!H33+'8M.E.'!H33+'8M.T.'!H33</f>
        <v>338</v>
      </c>
      <c r="I33" s="190">
        <f>'8M.N.'!I33+'8M.E.'!I33+'8M.T.'!I33</f>
        <v>83427753.069999993</v>
      </c>
      <c r="J33" s="190">
        <f>'8M.N.'!J33+'8M.E.'!J33+'8M.T.'!J33</f>
        <v>3</v>
      </c>
      <c r="K33" s="190">
        <f>'8M.N.'!K33+'8M.E.'!K33+'8M.T.'!K33</f>
        <v>2616621.64</v>
      </c>
      <c r="L33" s="190">
        <f>'8M.N.'!L33+'8M.E.'!L33+'8M.T.'!L33</f>
        <v>8</v>
      </c>
      <c r="M33" s="190">
        <f>'8M.N.'!M33+'8M.E.'!M33+'8M.T.'!M33</f>
        <v>4326654</v>
      </c>
      <c r="N33" s="190">
        <f>'8M.N.'!N33+'8M.E.'!N33+'8M.T.'!N33</f>
        <v>25</v>
      </c>
      <c r="O33" s="191">
        <f>'8M.N.'!O33+'8M.E.'!O33+'8M.T.'!O33</f>
        <v>4932569.4499999993</v>
      </c>
      <c r="Q33" s="110">
        <f t="shared" si="0"/>
        <v>1.1867270053212179E-2</v>
      </c>
      <c r="R33" s="24"/>
      <c r="S33" s="24"/>
      <c r="T33" s="24"/>
      <c r="U33" s="24"/>
      <c r="V33" s="24"/>
    </row>
    <row r="34" spans="1:22" x14ac:dyDescent="0.25">
      <c r="A34" s="112" t="s">
        <v>238</v>
      </c>
      <c r="B34" s="192">
        <f>'8M.N.'!B34+'8M.E.'!B34+'8M.T.'!B34</f>
        <v>504382</v>
      </c>
      <c r="C34" s="192">
        <f>'8M.N.'!C34+'8M.E.'!C34+'8M.T.'!C34</f>
        <v>14876672041.720001</v>
      </c>
      <c r="D34" s="193">
        <f>'8M.N.'!D34+'8M.E.'!D34+'8M.T.'!D34</f>
        <v>330493444627</v>
      </c>
      <c r="E34" s="194">
        <f>'8M.N.'!E34+'8M.E.'!E34+'8M.T.'!E34</f>
        <v>30161764598</v>
      </c>
      <c r="F34" s="194">
        <f>'8M.N.'!F34+'8M.E.'!F34+'8M.T.'!F34</f>
        <v>187991919648</v>
      </c>
      <c r="G34" s="195">
        <f>'8M.N.'!G34+'8M.E.'!G34+'8M.T.'!G34</f>
        <v>156529204551</v>
      </c>
      <c r="H34" s="194">
        <f>'8M.N.'!H34+'8M.E.'!H34+'8M.T.'!H34</f>
        <v>1536</v>
      </c>
      <c r="I34" s="194">
        <f>'8M.N.'!I34+'8M.E.'!I34+'8M.T.'!I34</f>
        <v>823813553.88999999</v>
      </c>
      <c r="J34" s="194">
        <f>'8M.N.'!J34+'8M.E.'!J34+'8M.T.'!J34</f>
        <v>60</v>
      </c>
      <c r="K34" s="194">
        <f>'8M.N.'!K34+'8M.E.'!K34+'8M.T.'!K34</f>
        <v>81671241.439999998</v>
      </c>
      <c r="L34" s="194">
        <f>'8M.N.'!L34+'8M.E.'!L34+'8M.T.'!L34</f>
        <v>32</v>
      </c>
      <c r="M34" s="194">
        <f>'8M.N.'!M34+'8M.E.'!M34+'8M.T.'!M34</f>
        <v>38606535.640000001</v>
      </c>
      <c r="N34" s="194">
        <f>'8M.N.'!N34+'8M.E.'!N34+'8M.T.'!N34</f>
        <v>185</v>
      </c>
      <c r="O34" s="195">
        <f>'8M.N.'!O34+'8M.E.'!O34+'8M.T.'!O34</f>
        <v>51517974.689999998</v>
      </c>
      <c r="Q34" s="110">
        <f t="shared" si="0"/>
        <v>4.7979522932966201E-2</v>
      </c>
      <c r="R34" s="24"/>
      <c r="S34" s="24"/>
      <c r="T34" s="24"/>
      <c r="U34" s="24"/>
      <c r="V34" s="24"/>
    </row>
    <row r="35" spans="1:22" x14ac:dyDescent="0.25">
      <c r="A35" s="111" t="s">
        <v>239</v>
      </c>
      <c r="B35" s="188">
        <f>'8M.N.'!B35+'8M.E.'!B35+'8M.T.'!B35</f>
        <v>220230</v>
      </c>
      <c r="C35" s="188">
        <f>'8M.N.'!C35+'8M.E.'!C35+'8M.T.'!C35</f>
        <v>2049227554.52</v>
      </c>
      <c r="D35" s="189">
        <f>'8M.N.'!D35+'8M.E.'!D35+'8M.T.'!D35</f>
        <v>63196677971</v>
      </c>
      <c r="E35" s="190">
        <f>'8M.N.'!E35+'8M.E.'!E35+'8M.T.'!E35</f>
        <v>3684483944</v>
      </c>
      <c r="F35" s="190">
        <f>'8M.N.'!F35+'8M.E.'!F35+'8M.T.'!F35</f>
        <v>60084646876</v>
      </c>
      <c r="G35" s="191">
        <f>'8M.N.'!G35+'8M.E.'!G35+'8M.T.'!G35</f>
        <v>29904555607</v>
      </c>
      <c r="H35" s="190">
        <f>'8M.N.'!H35+'8M.E.'!H35+'8M.T.'!H35</f>
        <v>844</v>
      </c>
      <c r="I35" s="190">
        <f>'8M.N.'!I35+'8M.E.'!I35+'8M.T.'!I35</f>
        <v>246565799.89000002</v>
      </c>
      <c r="J35" s="190">
        <f>'8M.N.'!J35+'8M.E.'!J35+'8M.T.'!J35</f>
        <v>10</v>
      </c>
      <c r="K35" s="190">
        <f>'8M.N.'!K35+'8M.E.'!K35+'8M.T.'!K35</f>
        <v>2212207.84</v>
      </c>
      <c r="L35" s="190">
        <f>'8M.N.'!L35+'8M.E.'!L35+'8M.T.'!L35</f>
        <v>53</v>
      </c>
      <c r="M35" s="190">
        <f>'8M.N.'!M35+'8M.E.'!M35+'8M.T.'!M35</f>
        <v>27439492.609999999</v>
      </c>
      <c r="N35" s="190">
        <f>'8M.N.'!N35+'8M.E.'!N35+'8M.T.'!N35</f>
        <v>35</v>
      </c>
      <c r="O35" s="191">
        <f>'8M.N.'!O35+'8M.E.'!O35+'8M.T.'!O35</f>
        <v>5611463.8100000005</v>
      </c>
      <c r="Q35" s="110">
        <f t="shared" si="0"/>
        <v>2.0949459607058036E-2</v>
      </c>
      <c r="R35" s="24"/>
      <c r="S35" s="24"/>
      <c r="T35" s="24"/>
      <c r="U35" s="24"/>
      <c r="V35" s="24"/>
    </row>
    <row r="36" spans="1:22" x14ac:dyDescent="0.25">
      <c r="A36" s="112" t="s">
        <v>240</v>
      </c>
      <c r="B36" s="192">
        <f>'8M.N.'!B36+'8M.E.'!B36+'8M.T.'!B36</f>
        <v>270532</v>
      </c>
      <c r="C36" s="192">
        <f>'8M.N.'!C36+'8M.E.'!C36+'8M.T.'!C36</f>
        <v>5218136785.21</v>
      </c>
      <c r="D36" s="193">
        <f>'8M.N.'!D36+'8M.E.'!D36+'8M.T.'!D36</f>
        <v>111458853769</v>
      </c>
      <c r="E36" s="194">
        <f>'8M.N.'!E36+'8M.E.'!E36+'8M.T.'!E36</f>
        <v>11873076825</v>
      </c>
      <c r="F36" s="194">
        <f>'8M.N.'!F36+'8M.E.'!F36+'8M.T.'!F36</f>
        <v>72446358575</v>
      </c>
      <c r="G36" s="195">
        <f>'8M.N.'!G36+'8M.E.'!G36+'8M.T.'!G36</f>
        <v>46420305981</v>
      </c>
      <c r="H36" s="194">
        <f>'8M.N.'!H36+'8M.E.'!H36+'8M.T.'!H36</f>
        <v>941</v>
      </c>
      <c r="I36" s="194">
        <f>'8M.N.'!I36+'8M.E.'!I36+'8M.T.'!I36</f>
        <v>306132063.78000003</v>
      </c>
      <c r="J36" s="194">
        <f>'8M.N.'!J36+'8M.E.'!J36+'8M.T.'!J36</f>
        <v>11</v>
      </c>
      <c r="K36" s="194">
        <f>'8M.N.'!K36+'8M.E.'!K36+'8M.T.'!K36</f>
        <v>5113475.4000000004</v>
      </c>
      <c r="L36" s="194">
        <f>'8M.N.'!L36+'8M.E.'!L36+'8M.T.'!L36</f>
        <v>22</v>
      </c>
      <c r="M36" s="194">
        <f>'8M.N.'!M36+'8M.E.'!M36+'8M.T.'!M36</f>
        <v>5994750.8699999992</v>
      </c>
      <c r="N36" s="194">
        <f>'8M.N.'!N36+'8M.E.'!N36+'8M.T.'!N36</f>
        <v>84</v>
      </c>
      <c r="O36" s="195">
        <f>'8M.N.'!O36+'8M.E.'!O36+'8M.T.'!O36</f>
        <v>16996410.460000001</v>
      </c>
      <c r="Q36" s="110">
        <f t="shared" si="0"/>
        <v>2.5734455825349063E-2</v>
      </c>
      <c r="R36" s="24"/>
      <c r="S36" s="24"/>
      <c r="T36" s="24"/>
      <c r="U36" s="24"/>
      <c r="V36" s="24"/>
    </row>
    <row r="37" spans="1:22" x14ac:dyDescent="0.25">
      <c r="A37" s="111" t="s">
        <v>241</v>
      </c>
      <c r="B37" s="188">
        <f>'8M.N.'!B37+'8M.E.'!B37+'8M.T.'!B37</f>
        <v>203822</v>
      </c>
      <c r="C37" s="188">
        <f>'8M.N.'!C37+'8M.E.'!C37+'8M.T.'!C37</f>
        <v>3446387146.1999998</v>
      </c>
      <c r="D37" s="189">
        <f>'8M.N.'!D37+'8M.E.'!D37+'8M.T.'!D37</f>
        <v>85213461791</v>
      </c>
      <c r="E37" s="190">
        <f>'8M.N.'!E37+'8M.E.'!E37+'8M.T.'!E37</f>
        <v>9416067962</v>
      </c>
      <c r="F37" s="190">
        <f>'8M.N.'!F37+'8M.E.'!F37+'8M.T.'!F37</f>
        <v>54289296208</v>
      </c>
      <c r="G37" s="191">
        <f>'8M.N.'!G37+'8M.E.'!G37+'8M.T.'!G37</f>
        <v>40762809665</v>
      </c>
      <c r="H37" s="190">
        <f>'8M.N.'!H37+'8M.E.'!H37+'8M.T.'!H37</f>
        <v>515</v>
      </c>
      <c r="I37" s="190">
        <f>'8M.N.'!I37+'8M.E.'!I37+'8M.T.'!I37</f>
        <v>153454176.59999999</v>
      </c>
      <c r="J37" s="190">
        <f>'8M.N.'!J37+'8M.E.'!J37+'8M.T.'!J37</f>
        <v>35</v>
      </c>
      <c r="K37" s="190">
        <f>'8M.N.'!K37+'8M.E.'!K37+'8M.T.'!K37</f>
        <v>8516664.1999999993</v>
      </c>
      <c r="L37" s="190">
        <f>'8M.N.'!L37+'8M.E.'!L37+'8M.T.'!L37</f>
        <v>9</v>
      </c>
      <c r="M37" s="190">
        <f>'8M.N.'!M37+'8M.E.'!M37+'8M.T.'!M37</f>
        <v>6911557.7999999998</v>
      </c>
      <c r="N37" s="190">
        <f>'8M.N.'!N37+'8M.E.'!N37+'8M.T.'!N37</f>
        <v>41</v>
      </c>
      <c r="O37" s="191">
        <f>'8M.N.'!O37+'8M.E.'!O37+'8M.T.'!O37</f>
        <v>12582829.439999998</v>
      </c>
      <c r="Q37" s="110">
        <f t="shared" si="0"/>
        <v>1.938864258288963E-2</v>
      </c>
    </row>
    <row r="38" spans="1:22" x14ac:dyDescent="0.25">
      <c r="A38" s="112" t="s">
        <v>242</v>
      </c>
      <c r="B38" s="192">
        <f>'8M.N.'!B38+'8M.E.'!B38+'8M.T.'!B38</f>
        <v>114360</v>
      </c>
      <c r="C38" s="192">
        <f>'8M.N.'!C38+'8M.E.'!C38+'8M.T.'!C38</f>
        <v>2412035816.3699999</v>
      </c>
      <c r="D38" s="193">
        <f>'8M.N.'!D38+'8M.E.'!D38+'8M.T.'!D38</f>
        <v>53227365972</v>
      </c>
      <c r="E38" s="194">
        <f>'8M.N.'!E38+'8M.E.'!E38+'8M.T.'!E38</f>
        <v>4459276469</v>
      </c>
      <c r="F38" s="194">
        <f>'8M.N.'!F38+'8M.E.'!F38+'8M.T.'!F38</f>
        <v>33232252233</v>
      </c>
      <c r="G38" s="195">
        <f>'8M.N.'!G38+'8M.E.'!G38+'8M.T.'!G38</f>
        <v>25242411451</v>
      </c>
      <c r="H38" s="194">
        <f>'8M.N.'!H38+'8M.E.'!H38+'8M.T.'!H38</f>
        <v>407</v>
      </c>
      <c r="I38" s="194">
        <f>'8M.N.'!I38+'8M.E.'!I38+'8M.T.'!I38</f>
        <v>120579232.57000001</v>
      </c>
      <c r="J38" s="194">
        <f>'8M.N.'!J38+'8M.E.'!J38+'8M.T.'!J38</f>
        <v>2</v>
      </c>
      <c r="K38" s="194">
        <f>'8M.N.'!K38+'8M.E.'!K38+'8M.T.'!K38</f>
        <v>405703.59</v>
      </c>
      <c r="L38" s="194">
        <f>'8M.N.'!L38+'8M.E.'!L38+'8M.T.'!L38</f>
        <v>18</v>
      </c>
      <c r="M38" s="194">
        <f>'8M.N.'!M38+'8M.E.'!M38+'8M.T.'!M38</f>
        <v>8788578</v>
      </c>
      <c r="N38" s="194">
        <f>'8M.N.'!N38+'8M.E.'!N38+'8M.T.'!N38</f>
        <v>20</v>
      </c>
      <c r="O38" s="195">
        <f>'8M.N.'!O38+'8M.E.'!O38+'8M.T.'!O38</f>
        <v>6947260.7700000005</v>
      </c>
      <c r="Q38" s="110">
        <f t="shared" si="0"/>
        <v>1.0878536987073318E-2</v>
      </c>
    </row>
    <row r="39" spans="1:22" x14ac:dyDescent="0.25">
      <c r="A39" s="111" t="s">
        <v>243</v>
      </c>
      <c r="B39" s="188">
        <f>'8M.N.'!B39+'8M.E.'!B39+'8M.T.'!B39</f>
        <v>290859</v>
      </c>
      <c r="C39" s="188">
        <f>'8M.N.'!C39+'8M.E.'!C39+'8M.T.'!C39</f>
        <v>2800648792.2900004</v>
      </c>
      <c r="D39" s="189">
        <f>'8M.N.'!D39+'8M.E.'!D39+'8M.T.'!D39</f>
        <v>83404302573</v>
      </c>
      <c r="E39" s="190">
        <f>'8M.N.'!E39+'8M.E.'!E39+'8M.T.'!E39</f>
        <v>5122842116</v>
      </c>
      <c r="F39" s="190">
        <f>'8M.N.'!F39+'8M.E.'!F39+'8M.T.'!F39</f>
        <v>59944470692</v>
      </c>
      <c r="G39" s="191">
        <f>'8M.N.'!G39+'8M.E.'!G39+'8M.T.'!G39</f>
        <v>42081997867</v>
      </c>
      <c r="H39" s="190">
        <f>'8M.N.'!H39+'8M.E.'!H39+'8M.T.'!H39</f>
        <v>762</v>
      </c>
      <c r="I39" s="190">
        <f>'8M.N.'!I39+'8M.E.'!I39+'8M.T.'!I39</f>
        <v>238333130.62</v>
      </c>
      <c r="J39" s="190">
        <f>'8M.N.'!J39+'8M.E.'!J39+'8M.T.'!J39</f>
        <v>12</v>
      </c>
      <c r="K39" s="190">
        <f>'8M.N.'!K39+'8M.E.'!K39+'8M.T.'!K39</f>
        <v>1411500.3199999998</v>
      </c>
      <c r="L39" s="190">
        <f>'8M.N.'!L39+'8M.E.'!L39+'8M.T.'!L39</f>
        <v>17</v>
      </c>
      <c r="M39" s="190">
        <f>'8M.N.'!M39+'8M.E.'!M39+'8M.T.'!M39</f>
        <v>24333066.880000003</v>
      </c>
      <c r="N39" s="190">
        <f>'8M.N.'!N39+'8M.E.'!N39+'8M.T.'!N39</f>
        <v>53</v>
      </c>
      <c r="O39" s="191">
        <f>'8M.N.'!O39+'8M.E.'!O39+'8M.T.'!O39</f>
        <v>9300766.120000001</v>
      </c>
      <c r="Q39" s="110">
        <f t="shared" si="0"/>
        <v>2.7668069163371445E-2</v>
      </c>
    </row>
    <row r="40" spans="1:22" x14ac:dyDescent="0.25">
      <c r="A40" s="112" t="s">
        <v>244</v>
      </c>
      <c r="B40" s="192">
        <f>'8M.N.'!B40+'8M.E.'!B40+'8M.T.'!B40</f>
        <v>527452</v>
      </c>
      <c r="C40" s="192">
        <f>'8M.N.'!C40+'8M.E.'!C40+'8M.T.'!C40</f>
        <v>5172302961.8699999</v>
      </c>
      <c r="D40" s="193">
        <f>'8M.N.'!D40+'8M.E.'!D40+'8M.T.'!D40</f>
        <v>131585914311</v>
      </c>
      <c r="E40" s="194">
        <f>'8M.N.'!E40+'8M.E.'!E40+'8M.T.'!E40</f>
        <v>14090633183</v>
      </c>
      <c r="F40" s="194">
        <f>'8M.N.'!F40+'8M.E.'!F40+'8M.T.'!F40</f>
        <v>69765809111</v>
      </c>
      <c r="G40" s="195">
        <f>'8M.N.'!G40+'8M.E.'!G40+'8M.T.'!G40</f>
        <v>55247244275</v>
      </c>
      <c r="H40" s="194">
        <f>'8M.N.'!H40+'8M.E.'!H40+'8M.T.'!H40</f>
        <v>1485</v>
      </c>
      <c r="I40" s="194">
        <f>'8M.N.'!I40+'8M.E.'!I40+'8M.T.'!I40</f>
        <v>462001034.94</v>
      </c>
      <c r="J40" s="194">
        <f>'8M.N.'!J40+'8M.E.'!J40+'8M.T.'!J40</f>
        <v>11</v>
      </c>
      <c r="K40" s="194">
        <f>'8M.N.'!K40+'8M.E.'!K40+'8M.T.'!K40</f>
        <v>7676711.9199999999</v>
      </c>
      <c r="L40" s="194">
        <f>'8M.N.'!L40+'8M.E.'!L40+'8M.T.'!L40</f>
        <v>34</v>
      </c>
      <c r="M40" s="194">
        <f>'8M.N.'!M40+'8M.E.'!M40+'8M.T.'!M40</f>
        <v>24882859.490000002</v>
      </c>
      <c r="N40" s="194">
        <f>'8M.N.'!N40+'8M.E.'!N40+'8M.T.'!N40</f>
        <v>194</v>
      </c>
      <c r="O40" s="195">
        <f>'8M.N.'!O40+'8M.E.'!O40+'8M.T.'!O40</f>
        <v>56198876.780000001</v>
      </c>
      <c r="Q40" s="110">
        <f t="shared" si="0"/>
        <v>5.0174065153076215E-2</v>
      </c>
    </row>
    <row r="41" spans="1:22" x14ac:dyDescent="0.25">
      <c r="A41" s="111" t="s">
        <v>245</v>
      </c>
      <c r="B41" s="188">
        <f>'8M.N.'!B41+'8M.E.'!B41+'8M.T.'!B41</f>
        <v>407884</v>
      </c>
      <c r="C41" s="188">
        <f>'8M.N.'!C41+'8M.E.'!C41+'8M.T.'!C41</f>
        <v>4970482125.2000008</v>
      </c>
      <c r="D41" s="189">
        <f>'8M.N.'!D41+'8M.E.'!D41+'8M.T.'!D41</f>
        <v>123407006305</v>
      </c>
      <c r="E41" s="190">
        <f>'8M.N.'!E41+'8M.E.'!E41+'8M.T.'!E41</f>
        <v>10158340070</v>
      </c>
      <c r="F41" s="190">
        <f>'8M.N.'!F41+'8M.E.'!F41+'8M.T.'!F41</f>
        <v>69440591512</v>
      </c>
      <c r="G41" s="191">
        <f>'8M.N.'!G41+'8M.E.'!G41+'8M.T.'!G41</f>
        <v>53903441993</v>
      </c>
      <c r="H41" s="190">
        <f>'8M.N.'!H41+'8M.E.'!H41+'8M.T.'!H41</f>
        <v>1577</v>
      </c>
      <c r="I41" s="190">
        <f>'8M.N.'!I41+'8M.E.'!I41+'8M.T.'!I41</f>
        <v>414788589.46000004</v>
      </c>
      <c r="J41" s="190">
        <f>'8M.N.'!J41+'8M.E.'!J41+'8M.T.'!J41</f>
        <v>10</v>
      </c>
      <c r="K41" s="190">
        <f>'8M.N.'!K41+'8M.E.'!K41+'8M.T.'!K41</f>
        <v>20668330.57</v>
      </c>
      <c r="L41" s="190">
        <f>'8M.N.'!L41+'8M.E.'!L41+'8M.T.'!L41</f>
        <v>55</v>
      </c>
      <c r="M41" s="190">
        <f>'8M.N.'!M41+'8M.E.'!M41+'8M.T.'!M41</f>
        <v>29756898.890000001</v>
      </c>
      <c r="N41" s="190">
        <f>'8M.N.'!N41+'8M.E.'!N41+'8M.T.'!N41</f>
        <v>152</v>
      </c>
      <c r="O41" s="191">
        <f>'8M.N.'!O41+'8M.E.'!O41+'8M.T.'!O41</f>
        <v>40413883.210000001</v>
      </c>
      <c r="Q41" s="110">
        <f t="shared" si="0"/>
        <v>3.8800115253894839E-2</v>
      </c>
    </row>
    <row r="42" spans="1:22" x14ac:dyDescent="0.25">
      <c r="A42" s="112" t="s">
        <v>246</v>
      </c>
      <c r="B42" s="192">
        <f>'8M.N.'!B42+'8M.E.'!B42+'8M.T.'!B42</f>
        <v>253882</v>
      </c>
      <c r="C42" s="192">
        <f>'8M.N.'!C42+'8M.E.'!C42+'8M.T.'!C42</f>
        <v>1970997870.8999999</v>
      </c>
      <c r="D42" s="193">
        <f>'8M.N.'!D42+'8M.E.'!D42+'8M.T.'!D42</f>
        <v>69412828526</v>
      </c>
      <c r="E42" s="194">
        <f>'8M.N.'!E42+'8M.E.'!E42+'8M.T.'!E42</f>
        <v>4662350585</v>
      </c>
      <c r="F42" s="194">
        <f>'8M.N.'!F42+'8M.E.'!F42+'8M.T.'!F42</f>
        <v>46735079978</v>
      </c>
      <c r="G42" s="195">
        <f>'8M.N.'!G42+'8M.E.'!G42+'8M.T.'!G42</f>
        <v>30549467094</v>
      </c>
      <c r="H42" s="194">
        <f>'8M.N.'!H42+'8M.E.'!H42+'8M.T.'!H42</f>
        <v>1444</v>
      </c>
      <c r="I42" s="194">
        <f>'8M.N.'!I42+'8M.E.'!I42+'8M.T.'!I42</f>
        <v>366279251.02999997</v>
      </c>
      <c r="J42" s="194">
        <f>'8M.N.'!J42+'8M.E.'!J42+'8M.T.'!J42</f>
        <v>9</v>
      </c>
      <c r="K42" s="194">
        <f>'8M.N.'!K42+'8M.E.'!K42+'8M.T.'!K42</f>
        <v>3081429.87</v>
      </c>
      <c r="L42" s="194">
        <f>'8M.N.'!L42+'8M.E.'!L42+'8M.T.'!L42</f>
        <v>24</v>
      </c>
      <c r="M42" s="194">
        <f>'8M.N.'!M42+'8M.E.'!M42+'8M.T.'!M42</f>
        <v>9038158.1999999993</v>
      </c>
      <c r="N42" s="194">
        <f>'8M.N.'!N42+'8M.E.'!N42+'8M.T.'!N42</f>
        <v>115</v>
      </c>
      <c r="O42" s="195">
        <f>'8M.N.'!O42+'8M.E.'!O42+'8M.T.'!O42</f>
        <v>31842394.23</v>
      </c>
      <c r="Q42" s="110">
        <f t="shared" si="0"/>
        <v>2.4150618462330783E-2</v>
      </c>
    </row>
    <row r="43" spans="1:22" x14ac:dyDescent="0.25">
      <c r="A43" s="111" t="s">
        <v>247</v>
      </c>
      <c r="B43" s="188">
        <f>'8M.N.'!B43+'8M.E.'!B43+'8M.T.'!B43</f>
        <v>354541</v>
      </c>
      <c r="C43" s="188">
        <f>'8M.N.'!C43+'8M.E.'!C43+'8M.T.'!C43</f>
        <v>4326711623.8699999</v>
      </c>
      <c r="D43" s="189">
        <f>'8M.N.'!D43+'8M.E.'!D43+'8M.T.'!D43</f>
        <v>121104151613</v>
      </c>
      <c r="E43" s="190">
        <f>'8M.N.'!E43+'8M.E.'!E43+'8M.T.'!E43</f>
        <v>9103415281</v>
      </c>
      <c r="F43" s="190">
        <f>'8M.N.'!F43+'8M.E.'!F43+'8M.T.'!F43</f>
        <v>92187102401</v>
      </c>
      <c r="G43" s="191">
        <f>'8M.N.'!G43+'8M.E.'!G43+'8M.T.'!G43</f>
        <v>51351980223</v>
      </c>
      <c r="H43" s="190">
        <f>'8M.N.'!H43+'8M.E.'!H43+'8M.T.'!H43</f>
        <v>1488</v>
      </c>
      <c r="I43" s="190">
        <f>'8M.N.'!I43+'8M.E.'!I43+'8M.T.'!I43</f>
        <v>477041939.56999999</v>
      </c>
      <c r="J43" s="190">
        <f>'8M.N.'!J43+'8M.E.'!J43+'8M.T.'!J43</f>
        <v>9</v>
      </c>
      <c r="K43" s="190">
        <f>'8M.N.'!K43+'8M.E.'!K43+'8M.T.'!K43</f>
        <v>5491674.7400000002</v>
      </c>
      <c r="L43" s="190">
        <f>'8M.N.'!L43+'8M.E.'!L43+'8M.T.'!L43</f>
        <v>44</v>
      </c>
      <c r="M43" s="190">
        <f>'8M.N.'!M43+'8M.E.'!M43+'8M.T.'!M43</f>
        <v>24304032.310000002</v>
      </c>
      <c r="N43" s="190">
        <f>'8M.N.'!N43+'8M.E.'!N43+'8M.T.'!N43</f>
        <v>106</v>
      </c>
      <c r="O43" s="191">
        <f>'8M.N.'!O43+'8M.E.'!O43+'8M.T.'!O43</f>
        <v>30389255.66</v>
      </c>
      <c r="Q43" s="110">
        <f t="shared" si="0"/>
        <v>3.3725842794105995E-2</v>
      </c>
    </row>
    <row r="44" spans="1:22" x14ac:dyDescent="0.25">
      <c r="A44" s="112" t="s">
        <v>248</v>
      </c>
      <c r="B44" s="192">
        <f>'8M.N.'!B44+'8M.E.'!B44+'8M.T.'!B44</f>
        <v>64018</v>
      </c>
      <c r="C44" s="192">
        <f>'8M.N.'!C44+'8M.E.'!C44+'8M.T.'!C44</f>
        <v>627160882.82000005</v>
      </c>
      <c r="D44" s="193">
        <f>'8M.N.'!D44+'8M.E.'!D44+'8M.T.'!D44</f>
        <v>19223695280</v>
      </c>
      <c r="E44" s="194">
        <f>'8M.N.'!E44+'8M.E.'!E44+'8M.T.'!E44</f>
        <v>928140378</v>
      </c>
      <c r="F44" s="194">
        <f>'8M.N.'!F44+'8M.E.'!F44+'8M.T.'!F44</f>
        <v>16234250932</v>
      </c>
      <c r="G44" s="195">
        <f>'8M.N.'!G44+'8M.E.'!G44+'8M.T.'!G44</f>
        <v>8622832000</v>
      </c>
      <c r="H44" s="194">
        <f>'8M.N.'!H44+'8M.E.'!H44+'8M.T.'!H44</f>
        <v>316</v>
      </c>
      <c r="I44" s="194">
        <f>'8M.N.'!I44+'8M.E.'!I44+'8M.T.'!I44</f>
        <v>90500006.310000002</v>
      </c>
      <c r="J44" s="194">
        <f>'8M.N.'!J44+'8M.E.'!J44+'8M.T.'!J44</f>
        <v>0</v>
      </c>
      <c r="K44" s="194">
        <f>'8M.N.'!K44+'8M.E.'!K44+'8M.T.'!K44</f>
        <v>0</v>
      </c>
      <c r="L44" s="194">
        <f>'8M.N.'!L44+'8M.E.'!L44+'8M.T.'!L44</f>
        <v>10</v>
      </c>
      <c r="M44" s="194">
        <f>'8M.N.'!M44+'8M.E.'!M44+'8M.T.'!M44</f>
        <v>4959290.0199999996</v>
      </c>
      <c r="N44" s="194">
        <f>'8M.N.'!N44+'8M.E.'!N44+'8M.T.'!N44</f>
        <v>10</v>
      </c>
      <c r="O44" s="195">
        <f>'8M.N.'!O44+'8M.E.'!O44+'8M.T.'!O44</f>
        <v>2321514.35</v>
      </c>
      <c r="Q44" s="110">
        <f t="shared" si="0"/>
        <v>6.0897357540963598E-3</v>
      </c>
    </row>
    <row r="45" spans="1:22" x14ac:dyDescent="0.25">
      <c r="A45" s="111" t="s">
        <v>249</v>
      </c>
      <c r="B45" s="188">
        <f>'8M.N.'!B45+'8M.E.'!B45+'8M.T.'!B45</f>
        <v>570836</v>
      </c>
      <c r="C45" s="188">
        <f>'8M.N.'!C45+'8M.E.'!C45+'8M.T.'!C45</f>
        <v>6393604530.9300003</v>
      </c>
      <c r="D45" s="189">
        <f>'8M.N.'!D45+'8M.E.'!D45+'8M.T.'!D45</f>
        <v>162183280017</v>
      </c>
      <c r="E45" s="190">
        <f>'8M.N.'!E45+'8M.E.'!E45+'8M.T.'!E45</f>
        <v>8622460257</v>
      </c>
      <c r="F45" s="190">
        <f>'8M.N.'!F45+'8M.E.'!F45+'8M.T.'!F45</f>
        <v>101384881768</v>
      </c>
      <c r="G45" s="191">
        <f>'8M.N.'!G45+'8M.E.'!G45+'8M.T.'!G45</f>
        <v>54928546028</v>
      </c>
      <c r="H45" s="190">
        <f>'8M.N.'!H45+'8M.E.'!H45+'8M.T.'!H45</f>
        <v>2813</v>
      </c>
      <c r="I45" s="190">
        <f>'8M.N.'!I45+'8M.E.'!I45+'8M.T.'!I45</f>
        <v>723772228.86000001</v>
      </c>
      <c r="J45" s="190">
        <f>'8M.N.'!J45+'8M.E.'!J45+'8M.T.'!J45</f>
        <v>9</v>
      </c>
      <c r="K45" s="190">
        <f>'8M.N.'!K45+'8M.E.'!K45+'8M.T.'!K45</f>
        <v>28842814.030000001</v>
      </c>
      <c r="L45" s="190">
        <f>'8M.N.'!L45+'8M.E.'!L45+'8M.T.'!L45</f>
        <v>46</v>
      </c>
      <c r="M45" s="190">
        <f>'8M.N.'!M45+'8M.E.'!M45+'8M.T.'!M45</f>
        <v>30321694.060000002</v>
      </c>
      <c r="N45" s="190">
        <f>'8M.N.'!N45+'8M.E.'!N45+'8M.T.'!N45</f>
        <v>134</v>
      </c>
      <c r="O45" s="196">
        <f>'8M.N.'!O45+'8M.E.'!O45+'8M.T.'!O45</f>
        <v>50898496.230000004</v>
      </c>
      <c r="Q45" s="110">
        <f t="shared" si="0"/>
        <v>5.4300984081435688E-2</v>
      </c>
    </row>
    <row r="46" spans="1:22" x14ac:dyDescent="0.25">
      <c r="A46" s="112" t="s">
        <v>250</v>
      </c>
      <c r="B46" s="192">
        <f>'8M.N.'!B46+'8M.E.'!B46+'8M.T.'!B46</f>
        <v>152093</v>
      </c>
      <c r="C46" s="192">
        <f>'8M.N.'!C46+'8M.E.'!C46+'8M.T.'!C46</f>
        <v>3060023174.8899999</v>
      </c>
      <c r="D46" s="193">
        <f>'8M.N.'!D46+'8M.E.'!D46+'8M.T.'!D46</f>
        <v>64990160982</v>
      </c>
      <c r="E46" s="194">
        <f>'8M.N.'!E46+'8M.E.'!E46+'8M.T.'!E46</f>
        <v>8142456079</v>
      </c>
      <c r="F46" s="194">
        <f>'8M.N.'!F46+'8M.E.'!F46+'8M.T.'!F46</f>
        <v>44577475500</v>
      </c>
      <c r="G46" s="195">
        <f>'8M.N.'!G46+'8M.E.'!G46+'8M.T.'!G46</f>
        <v>33669065413</v>
      </c>
      <c r="H46" s="194">
        <f>'8M.N.'!H46+'8M.E.'!H46+'8M.T.'!H46</f>
        <v>508</v>
      </c>
      <c r="I46" s="194">
        <f>'8M.N.'!I46+'8M.E.'!I46+'8M.T.'!I46</f>
        <v>188660531.44999999</v>
      </c>
      <c r="J46" s="194">
        <f>'8M.N.'!J46+'8M.E.'!J46+'8M.T.'!J46</f>
        <v>5</v>
      </c>
      <c r="K46" s="194">
        <f>'8M.N.'!K46+'8M.E.'!K46+'8M.T.'!K46</f>
        <v>8444483.8399999999</v>
      </c>
      <c r="L46" s="194">
        <f>'8M.N.'!L46+'8M.E.'!L46+'8M.T.'!L46</f>
        <v>10</v>
      </c>
      <c r="M46" s="194">
        <f>'8M.N.'!M46+'8M.E.'!M46+'8M.T.'!M46</f>
        <v>2463549</v>
      </c>
      <c r="N46" s="194">
        <f>'8M.N.'!N46+'8M.E.'!N46+'8M.T.'!N46</f>
        <v>46</v>
      </c>
      <c r="O46" s="197">
        <f>'8M.N.'!O46+'8M.E.'!O46+'8M.T.'!O46</f>
        <v>17139175.559999999</v>
      </c>
      <c r="Q46" s="110">
        <f t="shared" si="0"/>
        <v>1.4467902465678055E-2</v>
      </c>
    </row>
    <row r="47" spans="1:22" x14ac:dyDescent="0.25">
      <c r="A47" s="111" t="s">
        <v>251</v>
      </c>
      <c r="B47" s="188">
        <f>'8M.N.'!B47+'8M.E.'!B47+'8M.T.'!B47</f>
        <v>162566</v>
      </c>
      <c r="C47" s="188">
        <f>'8M.N.'!C47+'8M.E.'!C47+'8M.T.'!C47</f>
        <v>1078456781.99</v>
      </c>
      <c r="D47" s="189">
        <f>'8M.N.'!D47+'8M.E.'!D47+'8M.T.'!D47</f>
        <v>36754661686</v>
      </c>
      <c r="E47" s="190">
        <f>'8M.N.'!E47+'8M.E.'!E47+'8M.T.'!E47</f>
        <v>1208778482</v>
      </c>
      <c r="F47" s="190">
        <f>'8M.N.'!F47+'8M.E.'!F47+'8M.T.'!F47</f>
        <v>30087655153</v>
      </c>
      <c r="G47" s="191">
        <f>'8M.N.'!G47+'8M.E.'!G47+'8M.T.'!G47</f>
        <v>15132255337</v>
      </c>
      <c r="H47" s="190">
        <f>'8M.N.'!H47+'8M.E.'!H47+'8M.T.'!H47</f>
        <v>411</v>
      </c>
      <c r="I47" s="190">
        <f>'8M.N.'!I47+'8M.E.'!I47+'8M.T.'!I47</f>
        <v>88670836.370000005</v>
      </c>
      <c r="J47" s="190">
        <f>'8M.N.'!J47+'8M.E.'!J47+'8M.T.'!J47</f>
        <v>4</v>
      </c>
      <c r="K47" s="190">
        <f>'8M.N.'!K47+'8M.E.'!K47+'8M.T.'!K47</f>
        <v>1352506.38</v>
      </c>
      <c r="L47" s="190">
        <f>'8M.N.'!L47+'8M.E.'!L47+'8M.T.'!L47</f>
        <v>17</v>
      </c>
      <c r="M47" s="190">
        <f>'8M.N.'!M47+'8M.E.'!M47+'8M.T.'!M47</f>
        <v>6963076.6500000004</v>
      </c>
      <c r="N47" s="190">
        <f>'8M.N.'!N47+'8M.E.'!N47+'8M.T.'!N47</f>
        <v>23</v>
      </c>
      <c r="O47" s="196">
        <f>'8M.N.'!O47+'8M.E.'!O47+'8M.T.'!O47</f>
        <v>8359796.1600000001</v>
      </c>
      <c r="Q47" s="110">
        <f t="shared" si="0"/>
        <v>1.5464150435821626E-2</v>
      </c>
    </row>
    <row r="48" spans="1:22" x14ac:dyDescent="0.25">
      <c r="A48" s="112" t="s">
        <v>252</v>
      </c>
      <c r="B48" s="192">
        <f>'8M.N.'!B48+'8M.E.'!B48+'8M.T.'!B48</f>
        <v>281</v>
      </c>
      <c r="C48" s="192">
        <f>'8M.N.'!C48+'8M.E.'!C48+'8M.T.'!C48</f>
        <v>1391051.24</v>
      </c>
      <c r="D48" s="193">
        <f>'8M.N.'!D48+'8M.E.'!D48+'8M.T.'!D48</f>
        <v>102364838</v>
      </c>
      <c r="E48" s="194">
        <f>'8M.N.'!E48+'8M.E.'!E48+'8M.T.'!E48</f>
        <v>13921479</v>
      </c>
      <c r="F48" s="194">
        <f>'8M.N.'!F48+'8M.E.'!F48+'8M.T.'!F48</f>
        <v>27351375</v>
      </c>
      <c r="G48" s="195">
        <f>'8M.N.'!G48+'8M.E.'!G48+'8M.T.'!G48</f>
        <v>33611456</v>
      </c>
      <c r="H48" s="193">
        <f>'8M.N.'!H48+'8M.E.'!H48+'8M.T.'!H48</f>
        <v>68</v>
      </c>
      <c r="I48" s="198">
        <f>'8M.N.'!I48+'8M.E.'!I48+'8M.T.'!I48</f>
        <v>34972179</v>
      </c>
      <c r="J48" s="198">
        <f>'8M.N.'!J48+'8M.E.'!J48+'8M.T.'!J48</f>
        <v>2</v>
      </c>
      <c r="K48" s="198">
        <f>'8M.N.'!K48+'8M.E.'!K48+'8M.T.'!K48</f>
        <v>1625573.19</v>
      </c>
      <c r="L48" s="198">
        <f>'8M.N.'!L48+'8M.E.'!L48+'8M.T.'!L48</f>
        <v>3</v>
      </c>
      <c r="M48" s="198">
        <f>'8M.N.'!M48+'8M.E.'!M48+'8M.T.'!M48</f>
        <v>5625937</v>
      </c>
      <c r="N48" s="198">
        <f>'8M.N.'!N48+'8M.E.'!N48+'8M.T.'!N48</f>
        <v>8</v>
      </c>
      <c r="O48" s="197">
        <f>'8M.N.'!O48+'8M.E.'!O48+'8M.T.'!O48</f>
        <v>-21388.07</v>
      </c>
      <c r="Q48" s="110">
        <f t="shared" si="0"/>
        <v>2.6730228168656894E-5</v>
      </c>
    </row>
    <row r="49" spans="1:17" x14ac:dyDescent="0.25">
      <c r="A49" s="111" t="s">
        <v>253</v>
      </c>
      <c r="B49" s="188">
        <f>'8M.N.'!B49+'8M.E.'!B49+'8M.T.'!B49</f>
        <v>3471</v>
      </c>
      <c r="C49" s="188">
        <f>'8M.N.'!C49+'8M.E.'!C49+'8M.T.'!C49</f>
        <v>45201080.579999998</v>
      </c>
      <c r="D49" s="189">
        <f>'8M.N.'!D49+'8M.E.'!D49+'8M.T.'!D49</f>
        <v>857363978</v>
      </c>
      <c r="E49" s="190">
        <f>'8M.N.'!E49+'8M.E.'!E49+'8M.T.'!E49</f>
        <v>14905188</v>
      </c>
      <c r="F49" s="190">
        <f>'8M.N.'!F49+'8M.E.'!F49+'8M.T.'!F49</f>
        <v>198556420</v>
      </c>
      <c r="G49" s="191">
        <f>'8M.N.'!G49+'8M.E.'!G49+'8M.T.'!G49</f>
        <v>156841870</v>
      </c>
      <c r="H49" s="189">
        <f>'8M.N.'!H49+'8M.E.'!H49+'8M.T.'!H49</f>
        <v>4</v>
      </c>
      <c r="I49" s="199">
        <f>'8M.N.'!I49+'8M.E.'!I49+'8M.T.'!I49</f>
        <v>5263831.4000000004</v>
      </c>
      <c r="J49" s="199">
        <f>'8M.N.'!J49+'8M.E.'!J49+'8M.T.'!J49</f>
        <v>0</v>
      </c>
      <c r="K49" s="199">
        <f>'8M.N.'!K49+'8M.E.'!K49+'8M.T.'!K49</f>
        <v>0</v>
      </c>
      <c r="L49" s="199">
        <f>'8M.N.'!L49+'8M.E.'!L49+'8M.T.'!L49</f>
        <v>0</v>
      </c>
      <c r="M49" s="199">
        <f>'8M.N.'!M49+'8M.E.'!M49+'8M.T.'!M49</f>
        <v>0</v>
      </c>
      <c r="N49" s="199">
        <f>'8M.N.'!N49+'8M.E.'!N49+'8M.T.'!N49</f>
        <v>2</v>
      </c>
      <c r="O49" s="196">
        <f>'8M.N.'!O49+'8M.E.'!O49+'8M.T.'!O49</f>
        <v>8524613.6300000008</v>
      </c>
      <c r="Q49" s="110">
        <f t="shared" si="0"/>
        <v>3.3018014937155903E-4</v>
      </c>
    </row>
    <row r="50" spans="1:17" ht="13" thickBot="1" x14ac:dyDescent="0.3">
      <c r="A50" s="541" t="s">
        <v>8</v>
      </c>
      <c r="B50" s="542">
        <f>SUM(B16:B49)</f>
        <v>10512443</v>
      </c>
      <c r="C50" s="542">
        <f t="shared" ref="C50:O50" si="1">SUM(C16:C49)</f>
        <v>176316041521.04999</v>
      </c>
      <c r="D50" s="543">
        <f t="shared" si="1"/>
        <v>4271496293835</v>
      </c>
      <c r="E50" s="544">
        <f t="shared" si="1"/>
        <v>380477976806</v>
      </c>
      <c r="F50" s="544">
        <f t="shared" si="1"/>
        <v>2544870726875</v>
      </c>
      <c r="G50" s="545">
        <f t="shared" si="1"/>
        <v>1756420047173</v>
      </c>
      <c r="H50" s="543">
        <f t="shared" si="1"/>
        <v>39380</v>
      </c>
      <c r="I50" s="544">
        <f t="shared" si="1"/>
        <v>13491475374.430004</v>
      </c>
      <c r="J50" s="544">
        <f t="shared" si="1"/>
        <v>650</v>
      </c>
      <c r="K50" s="544">
        <f t="shared" si="1"/>
        <v>955956806.86000025</v>
      </c>
      <c r="L50" s="544">
        <f t="shared" si="1"/>
        <v>1038</v>
      </c>
      <c r="M50" s="544">
        <f t="shared" si="1"/>
        <v>621028308.58000004</v>
      </c>
      <c r="N50" s="544">
        <f t="shared" si="1"/>
        <v>3351</v>
      </c>
      <c r="O50" s="545">
        <f t="shared" si="1"/>
        <v>967553045.14999986</v>
      </c>
    </row>
    <row r="51" spans="1:17" x14ac:dyDescent="0.25">
      <c r="A51" s="26" t="s">
        <v>254</v>
      </c>
    </row>
    <row r="52" spans="1:17" x14ac:dyDescent="0.25">
      <c r="A52" s="26" t="s">
        <v>315</v>
      </c>
    </row>
    <row r="54" spans="1:17" x14ac:dyDescent="0.25">
      <c r="A54" s="114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</row>
    <row r="55" spans="1:17" x14ac:dyDescent="0.25">
      <c r="A55" s="11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</row>
  </sheetData>
  <mergeCells count="23">
    <mergeCell ref="D13:D15"/>
    <mergeCell ref="N13:O14"/>
    <mergeCell ref="E13:E15"/>
    <mergeCell ref="F13:F15"/>
    <mergeCell ref="G13:G15"/>
    <mergeCell ref="H13:I14"/>
    <mergeCell ref="J13:K14"/>
    <mergeCell ref="L13:M14"/>
    <mergeCell ref="A7:O7"/>
    <mergeCell ref="A2:O2"/>
    <mergeCell ref="A3:O3"/>
    <mergeCell ref="A4:O4"/>
    <mergeCell ref="A5:O5"/>
    <mergeCell ref="A6:O6"/>
    <mergeCell ref="A8:O8"/>
    <mergeCell ref="A9:O9"/>
    <mergeCell ref="A10:O10"/>
    <mergeCell ref="A11:O11"/>
    <mergeCell ref="A12:A15"/>
    <mergeCell ref="B12:B15"/>
    <mergeCell ref="C12:C15"/>
    <mergeCell ref="D12:G12"/>
    <mergeCell ref="H12:O12"/>
  </mergeCells>
  <printOptions horizontalCentered="1" verticalCentered="1"/>
  <pageMargins left="0.23622047244094491" right="0.23622047244094491" top="0.43307086614173229" bottom="0.43307086614173229" header="0.31496062992125984" footer="0.31496062992125984"/>
  <pageSetup scale="76" firstPageNumber="53" fitToHeight="0" orientation="landscape" useFirstPageNumber="1" r:id="rId1"/>
  <headerFooter alignWithMargins="0">
    <oddFooter>&amp;R&amp;8&amp;P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syncVertical="1" syncRef="A1" transitionEvaluation="1" codeName="Hoja44">
    <pageSetUpPr fitToPage="1"/>
  </sheetPr>
  <dimension ref="A1:V55"/>
  <sheetViews>
    <sheetView showGridLines="0" view="pageBreakPreview" zoomScale="85" zoomScaleNormal="100" zoomScaleSheetLayoutView="85" workbookViewId="0"/>
  </sheetViews>
  <sheetFormatPr baseColWidth="10" defaultColWidth="9.7265625" defaultRowHeight="12.5" x14ac:dyDescent="0.25"/>
  <cols>
    <col min="1" max="1" width="22.54296875" style="25" customWidth="1"/>
    <col min="2" max="2" width="12.7265625" style="25" customWidth="1"/>
    <col min="3" max="3" width="13.7265625" style="25" bestFit="1" customWidth="1"/>
    <col min="4" max="4" width="16.7265625" style="25" bestFit="1" customWidth="1"/>
    <col min="5" max="5" width="14.26953125" style="25" bestFit="1" customWidth="1"/>
    <col min="6" max="6" width="16.6328125" style="25" bestFit="1" customWidth="1"/>
    <col min="7" max="7" width="15" style="25" bestFit="1" customWidth="1"/>
    <col min="8" max="8" width="8.1796875" style="25" bestFit="1" customWidth="1"/>
    <col min="9" max="9" width="13.6328125" style="25" bestFit="1" customWidth="1"/>
    <col min="10" max="10" width="8.1796875" style="25" bestFit="1" customWidth="1"/>
    <col min="11" max="11" width="11.7265625" style="25" bestFit="1" customWidth="1"/>
    <col min="12" max="12" width="8.1796875" style="25" bestFit="1" customWidth="1"/>
    <col min="13" max="13" width="12" style="25" bestFit="1" customWidth="1"/>
    <col min="14" max="14" width="8.1796875" style="25" bestFit="1" customWidth="1"/>
    <col min="15" max="15" width="11.7265625" style="25" bestFit="1" customWidth="1"/>
    <col min="16" max="23" width="7.7265625" style="25" customWidth="1"/>
    <col min="24" max="16384" width="9.7265625" style="25"/>
  </cols>
  <sheetData>
    <row r="1" spans="1:20" ht="4.5" customHeight="1" x14ac:dyDescent="0.25">
      <c r="R1" s="24"/>
      <c r="S1" s="24"/>
      <c r="T1" s="24"/>
    </row>
    <row r="2" spans="1:20" ht="14.5" x14ac:dyDescent="0.35">
      <c r="A2" s="821" t="s">
        <v>208</v>
      </c>
      <c r="B2" s="821"/>
      <c r="C2" s="821"/>
      <c r="D2" s="821"/>
      <c r="E2" s="821"/>
      <c r="F2" s="821"/>
      <c r="G2" s="821"/>
      <c r="H2" s="821"/>
      <c r="I2" s="821"/>
      <c r="J2" s="821"/>
      <c r="K2" s="821"/>
      <c r="L2" s="821"/>
      <c r="M2" s="821"/>
      <c r="N2" s="821"/>
      <c r="O2" s="821"/>
      <c r="R2" s="24"/>
      <c r="S2" s="24"/>
    </row>
    <row r="3" spans="1:20" ht="14.5" x14ac:dyDescent="0.35">
      <c r="A3" s="821" t="s">
        <v>209</v>
      </c>
      <c r="B3" s="821"/>
      <c r="C3" s="821"/>
      <c r="D3" s="821"/>
      <c r="E3" s="821"/>
      <c r="F3" s="821"/>
      <c r="G3" s="821"/>
      <c r="H3" s="821"/>
      <c r="I3" s="821"/>
      <c r="J3" s="821"/>
      <c r="K3" s="821"/>
      <c r="L3" s="821"/>
      <c r="M3" s="821"/>
      <c r="N3" s="821"/>
      <c r="O3" s="821"/>
      <c r="Q3" s="24"/>
      <c r="R3" s="24"/>
      <c r="S3" s="24"/>
    </row>
    <row r="4" spans="1:20" s="26" customFormat="1" ht="10" x14ac:dyDescent="0.2">
      <c r="A4" s="822"/>
      <c r="B4" s="822"/>
      <c r="C4" s="822"/>
      <c r="D4" s="822"/>
      <c r="E4" s="822"/>
      <c r="F4" s="822"/>
      <c r="G4" s="822"/>
      <c r="H4" s="822"/>
      <c r="I4" s="822"/>
      <c r="J4" s="822"/>
      <c r="K4" s="822"/>
      <c r="L4" s="822"/>
      <c r="M4" s="822"/>
      <c r="N4" s="822"/>
      <c r="O4" s="822"/>
    </row>
    <row r="5" spans="1:20" s="26" customFormat="1" ht="10" x14ac:dyDescent="0.2"/>
    <row r="6" spans="1:20" s="26" customFormat="1" ht="13" x14ac:dyDescent="0.3">
      <c r="A6" s="823" t="str">
        <f>'1 Total'!A4:N4</f>
        <v>DICIEMBRE DE 2020</v>
      </c>
      <c r="B6" s="823"/>
      <c r="C6" s="823"/>
      <c r="D6" s="823"/>
      <c r="E6" s="823"/>
      <c r="F6" s="823"/>
      <c r="G6" s="823"/>
      <c r="H6" s="823"/>
      <c r="I6" s="823"/>
      <c r="J6" s="823"/>
      <c r="K6" s="823"/>
      <c r="L6" s="823"/>
      <c r="M6" s="823"/>
      <c r="N6" s="823"/>
      <c r="O6" s="823"/>
    </row>
    <row r="7" spans="1:20" s="26" customFormat="1" ht="10.5" x14ac:dyDescent="0.25">
      <c r="A7" s="820"/>
      <c r="B7" s="820"/>
      <c r="C7" s="820"/>
      <c r="D7" s="820"/>
      <c r="E7" s="820"/>
      <c r="F7" s="820"/>
      <c r="G7" s="820"/>
      <c r="H7" s="820"/>
      <c r="I7" s="820"/>
      <c r="J7" s="820"/>
      <c r="K7" s="820"/>
      <c r="L7" s="820"/>
      <c r="M7" s="820"/>
      <c r="N7" s="820"/>
      <c r="O7" s="820"/>
    </row>
    <row r="8" spans="1:20" s="26" customFormat="1" x14ac:dyDescent="0.25">
      <c r="A8" s="824" t="s">
        <v>141</v>
      </c>
      <c r="B8" s="824"/>
      <c r="C8" s="824"/>
      <c r="D8" s="824"/>
      <c r="E8" s="824"/>
      <c r="F8" s="824"/>
      <c r="G8" s="824"/>
      <c r="H8" s="824"/>
      <c r="I8" s="824"/>
      <c r="J8" s="824"/>
      <c r="K8" s="824"/>
      <c r="L8" s="824"/>
      <c r="M8" s="824"/>
      <c r="N8" s="824"/>
      <c r="O8" s="824"/>
    </row>
    <row r="9" spans="1:20" s="26" customFormat="1" ht="10" x14ac:dyDescent="0.2">
      <c r="A9" s="822"/>
      <c r="B9" s="822"/>
      <c r="C9" s="822"/>
      <c r="D9" s="822"/>
      <c r="E9" s="822"/>
      <c r="F9" s="822"/>
      <c r="G9" s="822"/>
      <c r="H9" s="822"/>
      <c r="I9" s="822"/>
      <c r="J9" s="822"/>
      <c r="K9" s="822"/>
      <c r="L9" s="822"/>
      <c r="M9" s="822"/>
      <c r="N9" s="822"/>
      <c r="O9" s="822"/>
    </row>
    <row r="10" spans="1:20" s="26" customFormat="1" ht="13.5" customHeight="1" x14ac:dyDescent="0.25">
      <c r="A10" s="824" t="s">
        <v>19</v>
      </c>
      <c r="B10" s="824"/>
      <c r="C10" s="824"/>
      <c r="D10" s="824"/>
      <c r="E10" s="824"/>
      <c r="F10" s="824"/>
      <c r="G10" s="824"/>
      <c r="H10" s="824"/>
      <c r="I10" s="824"/>
      <c r="J10" s="824"/>
      <c r="K10" s="824"/>
      <c r="L10" s="824"/>
      <c r="M10" s="824"/>
      <c r="N10" s="824"/>
      <c r="O10" s="824"/>
    </row>
    <row r="11" spans="1:20" s="26" customFormat="1" ht="13.5" customHeight="1" thickBot="1" x14ac:dyDescent="0.25">
      <c r="A11" s="273"/>
      <c r="B11" s="274">
        <v>3</v>
      </c>
      <c r="C11" s="274">
        <v>4</v>
      </c>
      <c r="D11" s="274">
        <v>5</v>
      </c>
      <c r="E11" s="274">
        <v>6</v>
      </c>
      <c r="F11" s="274">
        <v>7</v>
      </c>
      <c r="G11" s="274">
        <v>8</v>
      </c>
      <c r="H11" s="274">
        <v>3</v>
      </c>
      <c r="I11" s="274">
        <v>4</v>
      </c>
      <c r="J11" s="274">
        <v>5</v>
      </c>
      <c r="K11" s="274">
        <v>6</v>
      </c>
      <c r="L11" s="274">
        <v>7</v>
      </c>
      <c r="M11" s="274">
        <v>8</v>
      </c>
      <c r="N11" s="274">
        <v>9</v>
      </c>
      <c r="O11" s="274">
        <v>10</v>
      </c>
    </row>
    <row r="12" spans="1:20" s="24" customFormat="1" ht="15" customHeight="1" x14ac:dyDescent="0.2">
      <c r="A12" s="826" t="s">
        <v>210</v>
      </c>
      <c r="B12" s="829" t="s">
        <v>305</v>
      </c>
      <c r="C12" s="829" t="s">
        <v>211</v>
      </c>
      <c r="D12" s="830" t="s">
        <v>212</v>
      </c>
      <c r="E12" s="831"/>
      <c r="F12" s="831"/>
      <c r="G12" s="832"/>
      <c r="H12" s="830" t="s">
        <v>213</v>
      </c>
      <c r="I12" s="831"/>
      <c r="J12" s="831"/>
      <c r="K12" s="831"/>
      <c r="L12" s="831"/>
      <c r="M12" s="831"/>
      <c r="N12" s="831"/>
      <c r="O12" s="832"/>
    </row>
    <row r="13" spans="1:20" s="24" customFormat="1" ht="10.5" customHeight="1" x14ac:dyDescent="0.2">
      <c r="A13" s="827"/>
      <c r="B13" s="827"/>
      <c r="C13" s="827"/>
      <c r="D13" s="833" t="s">
        <v>214</v>
      </c>
      <c r="E13" s="839" t="s">
        <v>215</v>
      </c>
      <c r="F13" s="842" t="s">
        <v>216</v>
      </c>
      <c r="G13" s="843" t="s">
        <v>217</v>
      </c>
      <c r="H13" s="846" t="s">
        <v>218</v>
      </c>
      <c r="I13" s="817"/>
      <c r="J13" s="816" t="s">
        <v>215</v>
      </c>
      <c r="K13" s="817"/>
      <c r="L13" s="816" t="s">
        <v>216</v>
      </c>
      <c r="M13" s="817"/>
      <c r="N13" s="836" t="s">
        <v>217</v>
      </c>
      <c r="O13" s="837"/>
    </row>
    <row r="14" spans="1:20" s="24" customFormat="1" ht="10.5" customHeight="1" x14ac:dyDescent="0.2">
      <c r="A14" s="827"/>
      <c r="B14" s="827"/>
      <c r="C14" s="827"/>
      <c r="D14" s="834"/>
      <c r="E14" s="840"/>
      <c r="F14" s="840"/>
      <c r="G14" s="844"/>
      <c r="H14" s="847"/>
      <c r="I14" s="819"/>
      <c r="J14" s="818"/>
      <c r="K14" s="819"/>
      <c r="L14" s="818"/>
      <c r="M14" s="819"/>
      <c r="N14" s="818"/>
      <c r="O14" s="838"/>
    </row>
    <row r="15" spans="1:20" s="24" customFormat="1" ht="10.5" customHeight="1" thickBot="1" x14ac:dyDescent="0.25">
      <c r="A15" s="828"/>
      <c r="B15" s="828"/>
      <c r="C15" s="828"/>
      <c r="D15" s="835"/>
      <c r="E15" s="841"/>
      <c r="F15" s="841"/>
      <c r="G15" s="845"/>
      <c r="H15" s="427" t="s">
        <v>306</v>
      </c>
      <c r="I15" s="427" t="s">
        <v>219</v>
      </c>
      <c r="J15" s="540" t="s">
        <v>306</v>
      </c>
      <c r="K15" s="427" t="s">
        <v>219</v>
      </c>
      <c r="L15" s="540" t="s">
        <v>306</v>
      </c>
      <c r="M15" s="427" t="s">
        <v>219</v>
      </c>
      <c r="N15" s="540" t="s">
        <v>306</v>
      </c>
      <c r="O15" s="451" t="s">
        <v>219</v>
      </c>
    </row>
    <row r="16" spans="1:20" x14ac:dyDescent="0.25">
      <c r="A16" s="109" t="s">
        <v>220</v>
      </c>
      <c r="B16" s="184">
        <v>94791</v>
      </c>
      <c r="C16" s="184">
        <v>1825622530.04</v>
      </c>
      <c r="D16" s="185">
        <v>29528168869</v>
      </c>
      <c r="E16" s="186">
        <v>500242284</v>
      </c>
      <c r="F16" s="186">
        <v>23902801019</v>
      </c>
      <c r="G16" s="187">
        <v>12580479290</v>
      </c>
      <c r="H16" s="186">
        <v>345</v>
      </c>
      <c r="I16" s="186">
        <v>90565394.799999997</v>
      </c>
      <c r="J16" s="186">
        <v>1</v>
      </c>
      <c r="K16" s="186">
        <v>213758</v>
      </c>
      <c r="L16" s="186">
        <v>12</v>
      </c>
      <c r="M16" s="186">
        <v>3232909</v>
      </c>
      <c r="N16" s="186">
        <v>16</v>
      </c>
      <c r="O16" s="187">
        <v>4987461</v>
      </c>
    </row>
    <row r="17" spans="1:15" x14ac:dyDescent="0.25">
      <c r="A17" s="111" t="s">
        <v>221</v>
      </c>
      <c r="B17" s="188">
        <v>268189</v>
      </c>
      <c r="C17" s="188">
        <v>1834576271.5799999</v>
      </c>
      <c r="D17" s="189">
        <v>78501471162</v>
      </c>
      <c r="E17" s="190">
        <v>1376787828</v>
      </c>
      <c r="F17" s="190">
        <v>52017368312</v>
      </c>
      <c r="G17" s="191">
        <v>30482409964</v>
      </c>
      <c r="H17" s="190">
        <v>839</v>
      </c>
      <c r="I17" s="190">
        <v>230632359.38999999</v>
      </c>
      <c r="J17" s="190">
        <v>0</v>
      </c>
      <c r="K17" s="190">
        <v>0</v>
      </c>
      <c r="L17" s="190">
        <v>22</v>
      </c>
      <c r="M17" s="190">
        <v>11770027.68</v>
      </c>
      <c r="N17" s="190">
        <v>63</v>
      </c>
      <c r="O17" s="191">
        <v>21079614.609999999</v>
      </c>
    </row>
    <row r="18" spans="1:15" x14ac:dyDescent="0.25">
      <c r="A18" s="112" t="s">
        <v>222</v>
      </c>
      <c r="B18" s="192">
        <v>120001</v>
      </c>
      <c r="C18" s="192">
        <v>532993652.19</v>
      </c>
      <c r="D18" s="193">
        <v>24049019474</v>
      </c>
      <c r="E18" s="194">
        <v>170037284</v>
      </c>
      <c r="F18" s="194">
        <v>15718597238</v>
      </c>
      <c r="G18" s="195">
        <v>9332409285</v>
      </c>
      <c r="H18" s="194">
        <v>312</v>
      </c>
      <c r="I18" s="194">
        <v>72955032.680000007</v>
      </c>
      <c r="J18" s="194">
        <v>0</v>
      </c>
      <c r="K18" s="194">
        <v>0</v>
      </c>
      <c r="L18" s="194">
        <v>6</v>
      </c>
      <c r="M18" s="194">
        <v>5889122</v>
      </c>
      <c r="N18" s="194">
        <v>22</v>
      </c>
      <c r="O18" s="195">
        <v>9004354.3100000005</v>
      </c>
    </row>
    <row r="19" spans="1:15" x14ac:dyDescent="0.25">
      <c r="A19" s="111" t="s">
        <v>223</v>
      </c>
      <c r="B19" s="188">
        <v>72391</v>
      </c>
      <c r="C19" s="188">
        <v>892589578.72000003</v>
      </c>
      <c r="D19" s="189">
        <v>33597050389</v>
      </c>
      <c r="E19" s="190">
        <v>244390338</v>
      </c>
      <c r="F19" s="190">
        <v>16128841856</v>
      </c>
      <c r="G19" s="191">
        <v>9559141233</v>
      </c>
      <c r="H19" s="190">
        <v>340</v>
      </c>
      <c r="I19" s="190">
        <v>103911784.2</v>
      </c>
      <c r="J19" s="190">
        <v>0</v>
      </c>
      <c r="K19" s="190">
        <v>0</v>
      </c>
      <c r="L19" s="190">
        <v>5</v>
      </c>
      <c r="M19" s="190">
        <v>3800000</v>
      </c>
      <c r="N19" s="190">
        <v>17</v>
      </c>
      <c r="O19" s="191">
        <v>5480055.4400000004</v>
      </c>
    </row>
    <row r="20" spans="1:15" x14ac:dyDescent="0.25">
      <c r="A20" s="112" t="s">
        <v>224</v>
      </c>
      <c r="B20" s="192">
        <v>289969</v>
      </c>
      <c r="C20" s="192">
        <v>3350764826.7199998</v>
      </c>
      <c r="D20" s="193">
        <v>71832980217</v>
      </c>
      <c r="E20" s="194">
        <v>945726613</v>
      </c>
      <c r="F20" s="194">
        <v>56567498993</v>
      </c>
      <c r="G20" s="195">
        <v>29875642492</v>
      </c>
      <c r="H20" s="194">
        <v>1118</v>
      </c>
      <c r="I20" s="194">
        <v>301326462.39999998</v>
      </c>
      <c r="J20" s="194">
        <v>3</v>
      </c>
      <c r="K20" s="194">
        <v>148822</v>
      </c>
      <c r="L20" s="194">
        <v>14</v>
      </c>
      <c r="M20" s="194">
        <v>4424386</v>
      </c>
      <c r="N20" s="194">
        <v>95</v>
      </c>
      <c r="O20" s="195">
        <v>35992356.130000003</v>
      </c>
    </row>
    <row r="21" spans="1:15" x14ac:dyDescent="0.25">
      <c r="A21" s="111" t="s">
        <v>225</v>
      </c>
      <c r="B21" s="188">
        <v>47870</v>
      </c>
      <c r="C21" s="188">
        <v>714264158.58000004</v>
      </c>
      <c r="D21" s="189">
        <v>17096554416</v>
      </c>
      <c r="E21" s="190">
        <v>133153362</v>
      </c>
      <c r="F21" s="190">
        <v>10126086242</v>
      </c>
      <c r="G21" s="191">
        <v>5409874871</v>
      </c>
      <c r="H21" s="190">
        <v>279</v>
      </c>
      <c r="I21" s="190">
        <v>80438618.5</v>
      </c>
      <c r="J21" s="190">
        <v>0</v>
      </c>
      <c r="K21" s="190">
        <v>0</v>
      </c>
      <c r="L21" s="190">
        <v>11</v>
      </c>
      <c r="M21" s="190">
        <v>2767500</v>
      </c>
      <c r="N21" s="190">
        <v>15</v>
      </c>
      <c r="O21" s="191">
        <v>6487000</v>
      </c>
    </row>
    <row r="22" spans="1:15" x14ac:dyDescent="0.25">
      <c r="A22" s="112" t="s">
        <v>226</v>
      </c>
      <c r="B22" s="192">
        <v>211999</v>
      </c>
      <c r="C22" s="192">
        <v>1833551379.55</v>
      </c>
      <c r="D22" s="193">
        <v>68206030615</v>
      </c>
      <c r="E22" s="194">
        <v>837814555</v>
      </c>
      <c r="F22" s="194">
        <v>65009297612</v>
      </c>
      <c r="G22" s="195">
        <v>28730647368</v>
      </c>
      <c r="H22" s="194">
        <v>1111</v>
      </c>
      <c r="I22" s="194">
        <v>286356859.16000003</v>
      </c>
      <c r="J22" s="194">
        <v>0</v>
      </c>
      <c r="K22" s="194">
        <v>0</v>
      </c>
      <c r="L22" s="194">
        <v>63</v>
      </c>
      <c r="M22" s="194">
        <v>8748476.2200000007</v>
      </c>
      <c r="N22" s="194">
        <v>35</v>
      </c>
      <c r="O22" s="195">
        <v>9762696.6600000001</v>
      </c>
    </row>
    <row r="23" spans="1:15" x14ac:dyDescent="0.25">
      <c r="A23" s="111" t="s">
        <v>227</v>
      </c>
      <c r="B23" s="188">
        <v>348487</v>
      </c>
      <c r="C23" s="188">
        <v>3245608508.8099999</v>
      </c>
      <c r="D23" s="189">
        <v>85769318837</v>
      </c>
      <c r="E23" s="190">
        <v>733751099</v>
      </c>
      <c r="F23" s="190">
        <v>56037969104</v>
      </c>
      <c r="G23" s="191">
        <v>27089608772</v>
      </c>
      <c r="H23" s="190">
        <v>1112</v>
      </c>
      <c r="I23" s="190">
        <v>265415020.25</v>
      </c>
      <c r="J23" s="190">
        <v>5</v>
      </c>
      <c r="K23" s="190">
        <v>2339484</v>
      </c>
      <c r="L23" s="190">
        <v>25</v>
      </c>
      <c r="M23" s="190">
        <v>12404599.800000001</v>
      </c>
      <c r="N23" s="190">
        <v>51</v>
      </c>
      <c r="O23" s="191">
        <v>16667404.1</v>
      </c>
    </row>
    <row r="24" spans="1:15" x14ac:dyDescent="0.25">
      <c r="A24" s="112" t="s">
        <v>228</v>
      </c>
      <c r="B24" s="192">
        <v>1279997</v>
      </c>
      <c r="C24" s="192">
        <v>24755547714.549999</v>
      </c>
      <c r="D24" s="193">
        <v>506663511936</v>
      </c>
      <c r="E24" s="194">
        <v>27258218494</v>
      </c>
      <c r="F24" s="194">
        <v>198708749412</v>
      </c>
      <c r="G24" s="195">
        <v>109501302584</v>
      </c>
      <c r="H24" s="194">
        <v>6491</v>
      </c>
      <c r="I24" s="194">
        <v>2138551580.0899999</v>
      </c>
      <c r="J24" s="194">
        <v>43</v>
      </c>
      <c r="K24" s="194">
        <v>417168209.80000001</v>
      </c>
      <c r="L24" s="194">
        <v>84</v>
      </c>
      <c r="M24" s="194">
        <v>34036320.799999997</v>
      </c>
      <c r="N24" s="194">
        <v>338</v>
      </c>
      <c r="O24" s="195">
        <v>98617136.269999996</v>
      </c>
    </row>
    <row r="25" spans="1:15" x14ac:dyDescent="0.25">
      <c r="A25" s="111" t="s">
        <v>229</v>
      </c>
      <c r="B25" s="188">
        <v>149657</v>
      </c>
      <c r="C25" s="188">
        <v>1315826759.54</v>
      </c>
      <c r="D25" s="189">
        <v>36267923537</v>
      </c>
      <c r="E25" s="190">
        <v>392363968</v>
      </c>
      <c r="F25" s="190">
        <v>27112475251</v>
      </c>
      <c r="G25" s="191">
        <v>14097414491</v>
      </c>
      <c r="H25" s="190">
        <v>590</v>
      </c>
      <c r="I25" s="190">
        <v>163694169.55000001</v>
      </c>
      <c r="J25" s="190">
        <v>0</v>
      </c>
      <c r="K25" s="190">
        <v>0</v>
      </c>
      <c r="L25" s="190">
        <v>8</v>
      </c>
      <c r="M25" s="190">
        <v>5100000</v>
      </c>
      <c r="N25" s="190">
        <v>51</v>
      </c>
      <c r="O25" s="191">
        <v>22222817.390000001</v>
      </c>
    </row>
    <row r="26" spans="1:15" x14ac:dyDescent="0.25">
      <c r="A26" s="112" t="s">
        <v>230</v>
      </c>
      <c r="B26" s="192">
        <v>340524</v>
      </c>
      <c r="C26" s="192">
        <v>5084282291.0699997</v>
      </c>
      <c r="D26" s="193">
        <v>97432033608</v>
      </c>
      <c r="E26" s="194">
        <v>2249686575</v>
      </c>
      <c r="F26" s="194">
        <v>64967861424</v>
      </c>
      <c r="G26" s="195">
        <v>38480277432</v>
      </c>
      <c r="H26" s="194">
        <v>1193</v>
      </c>
      <c r="I26" s="194">
        <v>300079010.10000002</v>
      </c>
      <c r="J26" s="194">
        <v>13</v>
      </c>
      <c r="K26" s="194">
        <v>1612546</v>
      </c>
      <c r="L26" s="194">
        <v>58</v>
      </c>
      <c r="M26" s="194">
        <v>23310598.27</v>
      </c>
      <c r="N26" s="194">
        <v>60</v>
      </c>
      <c r="O26" s="195">
        <v>22871528.379999999</v>
      </c>
    </row>
    <row r="27" spans="1:15" x14ac:dyDescent="0.25">
      <c r="A27" s="111" t="s">
        <v>231</v>
      </c>
      <c r="B27" s="188">
        <v>141757</v>
      </c>
      <c r="C27" s="188">
        <v>1250743852.02</v>
      </c>
      <c r="D27" s="189">
        <v>39309245706</v>
      </c>
      <c r="E27" s="190">
        <v>421352354</v>
      </c>
      <c r="F27" s="190">
        <v>25170541663</v>
      </c>
      <c r="G27" s="191">
        <v>12532357227</v>
      </c>
      <c r="H27" s="190">
        <v>873</v>
      </c>
      <c r="I27" s="190">
        <v>251641291.24000001</v>
      </c>
      <c r="J27" s="190">
        <v>2</v>
      </c>
      <c r="K27" s="190">
        <v>96949.5</v>
      </c>
      <c r="L27" s="190">
        <v>37</v>
      </c>
      <c r="M27" s="190">
        <v>16272750</v>
      </c>
      <c r="N27" s="190">
        <v>22</v>
      </c>
      <c r="O27" s="191">
        <v>11871078.300000001</v>
      </c>
    </row>
    <row r="28" spans="1:15" x14ac:dyDescent="0.25">
      <c r="A28" s="112" t="s">
        <v>232</v>
      </c>
      <c r="B28" s="192">
        <v>144697</v>
      </c>
      <c r="C28" s="192">
        <v>1704317573.26</v>
      </c>
      <c r="D28" s="193">
        <v>45051544685</v>
      </c>
      <c r="E28" s="194">
        <v>302135779</v>
      </c>
      <c r="F28" s="194">
        <v>34370785764</v>
      </c>
      <c r="G28" s="195">
        <v>16529630068</v>
      </c>
      <c r="H28" s="194">
        <v>608</v>
      </c>
      <c r="I28" s="194">
        <v>162032540.21000001</v>
      </c>
      <c r="J28" s="194">
        <v>2</v>
      </c>
      <c r="K28" s="194">
        <v>164477</v>
      </c>
      <c r="L28" s="194">
        <v>16</v>
      </c>
      <c r="M28" s="194">
        <v>3735715</v>
      </c>
      <c r="N28" s="194">
        <v>17</v>
      </c>
      <c r="O28" s="195">
        <v>3988841.04</v>
      </c>
    </row>
    <row r="29" spans="1:15" x14ac:dyDescent="0.25">
      <c r="A29" s="111" t="s">
        <v>233</v>
      </c>
      <c r="B29" s="188">
        <v>456005</v>
      </c>
      <c r="C29" s="188">
        <v>9523503606.2800007</v>
      </c>
      <c r="D29" s="189">
        <v>161539427087</v>
      </c>
      <c r="E29" s="190">
        <v>4210314444</v>
      </c>
      <c r="F29" s="190">
        <v>98804943982</v>
      </c>
      <c r="G29" s="191">
        <v>53402077576</v>
      </c>
      <c r="H29" s="190">
        <v>1311</v>
      </c>
      <c r="I29" s="190">
        <v>395413321.11000001</v>
      </c>
      <c r="J29" s="190">
        <v>13</v>
      </c>
      <c r="K29" s="190">
        <v>1171248</v>
      </c>
      <c r="L29" s="190">
        <v>45</v>
      </c>
      <c r="M29" s="190">
        <v>30504550.899999999</v>
      </c>
      <c r="N29" s="190">
        <v>61</v>
      </c>
      <c r="O29" s="191">
        <v>29015169.789999999</v>
      </c>
    </row>
    <row r="30" spans="1:15" x14ac:dyDescent="0.25">
      <c r="A30" s="112" t="s">
        <v>234</v>
      </c>
      <c r="B30" s="192">
        <v>904580</v>
      </c>
      <c r="C30" s="192">
        <v>9830790606.7000008</v>
      </c>
      <c r="D30" s="193">
        <v>310739834372</v>
      </c>
      <c r="E30" s="194">
        <v>7102032498</v>
      </c>
      <c r="F30" s="194">
        <v>146518498712</v>
      </c>
      <c r="G30" s="195">
        <v>77793222793</v>
      </c>
      <c r="H30" s="194">
        <v>3473</v>
      </c>
      <c r="I30" s="194">
        <v>956031030.32000005</v>
      </c>
      <c r="J30" s="194">
        <v>24</v>
      </c>
      <c r="K30" s="194">
        <v>6156562</v>
      </c>
      <c r="L30" s="194">
        <v>52</v>
      </c>
      <c r="M30" s="194">
        <v>28762282.5</v>
      </c>
      <c r="N30" s="194">
        <v>54</v>
      </c>
      <c r="O30" s="195">
        <v>22035122.690000001</v>
      </c>
    </row>
    <row r="31" spans="1:15" x14ac:dyDescent="0.25">
      <c r="A31" s="111" t="s">
        <v>235</v>
      </c>
      <c r="B31" s="188">
        <v>266456</v>
      </c>
      <c r="C31" s="188">
        <v>4047434594.4499998</v>
      </c>
      <c r="D31" s="189">
        <v>75103336570</v>
      </c>
      <c r="E31" s="190">
        <v>611055102</v>
      </c>
      <c r="F31" s="190">
        <v>49750412013</v>
      </c>
      <c r="G31" s="191">
        <v>21422665087</v>
      </c>
      <c r="H31" s="190">
        <v>960</v>
      </c>
      <c r="I31" s="190">
        <v>289173333.69</v>
      </c>
      <c r="J31" s="190">
        <v>0</v>
      </c>
      <c r="K31" s="190">
        <v>0</v>
      </c>
      <c r="L31" s="190">
        <v>41</v>
      </c>
      <c r="M31" s="190">
        <v>15151826</v>
      </c>
      <c r="N31" s="190">
        <v>26</v>
      </c>
      <c r="O31" s="191">
        <v>9201687</v>
      </c>
    </row>
    <row r="32" spans="1:15" ht="11.15" customHeight="1" x14ac:dyDescent="0.25">
      <c r="A32" s="112" t="s">
        <v>236</v>
      </c>
      <c r="B32" s="192">
        <v>122567</v>
      </c>
      <c r="C32" s="192">
        <v>1778437127.79</v>
      </c>
      <c r="D32" s="193">
        <v>33586614504</v>
      </c>
      <c r="E32" s="194">
        <v>880083697</v>
      </c>
      <c r="F32" s="194">
        <v>25645020836</v>
      </c>
      <c r="G32" s="195">
        <v>13929199679</v>
      </c>
      <c r="H32" s="194">
        <v>568</v>
      </c>
      <c r="I32" s="194">
        <v>163034678.53999999</v>
      </c>
      <c r="J32" s="194">
        <v>5</v>
      </c>
      <c r="K32" s="194">
        <v>288265</v>
      </c>
      <c r="L32" s="194">
        <v>18</v>
      </c>
      <c r="M32" s="194">
        <v>7739254</v>
      </c>
      <c r="N32" s="194">
        <v>22</v>
      </c>
      <c r="O32" s="195">
        <v>6699846</v>
      </c>
    </row>
    <row r="33" spans="1:22" x14ac:dyDescent="0.25">
      <c r="A33" s="111" t="s">
        <v>237</v>
      </c>
      <c r="B33" s="188">
        <v>112305</v>
      </c>
      <c r="C33" s="188">
        <v>668888603.66999996</v>
      </c>
      <c r="D33" s="189">
        <v>30634695372</v>
      </c>
      <c r="E33" s="190">
        <v>183700470</v>
      </c>
      <c r="F33" s="190">
        <v>17124523619</v>
      </c>
      <c r="G33" s="191">
        <v>7981950710</v>
      </c>
      <c r="H33" s="190">
        <v>308</v>
      </c>
      <c r="I33" s="190">
        <v>69142890.390000001</v>
      </c>
      <c r="J33" s="190">
        <v>0</v>
      </c>
      <c r="K33" s="190">
        <v>0</v>
      </c>
      <c r="L33" s="190">
        <v>5</v>
      </c>
      <c r="M33" s="190">
        <v>1630800</v>
      </c>
      <c r="N33" s="190">
        <v>6</v>
      </c>
      <c r="O33" s="191">
        <v>1820000</v>
      </c>
      <c r="Q33" s="24"/>
      <c r="R33" s="24"/>
      <c r="S33" s="24"/>
      <c r="T33" s="24"/>
      <c r="U33" s="24"/>
      <c r="V33" s="24"/>
    </row>
    <row r="34" spans="1:22" x14ac:dyDescent="0.25">
      <c r="A34" s="112" t="s">
        <v>238</v>
      </c>
      <c r="B34" s="192">
        <v>390034</v>
      </c>
      <c r="C34" s="192">
        <v>7407178824.9099998</v>
      </c>
      <c r="D34" s="193">
        <v>130523596267</v>
      </c>
      <c r="E34" s="194">
        <v>3215776288</v>
      </c>
      <c r="F34" s="194">
        <v>87744893372</v>
      </c>
      <c r="G34" s="195">
        <v>56520534929</v>
      </c>
      <c r="H34" s="194">
        <v>1241</v>
      </c>
      <c r="I34" s="194">
        <v>313593426.17000002</v>
      </c>
      <c r="J34" s="194">
        <v>6</v>
      </c>
      <c r="K34" s="194">
        <v>10311984</v>
      </c>
      <c r="L34" s="194">
        <v>16</v>
      </c>
      <c r="M34" s="194">
        <v>5970000</v>
      </c>
      <c r="N34" s="194">
        <v>30</v>
      </c>
      <c r="O34" s="195">
        <v>13370251.029999999</v>
      </c>
      <c r="Q34" s="24"/>
      <c r="R34" s="24"/>
      <c r="S34" s="24"/>
      <c r="T34" s="24"/>
      <c r="U34" s="24"/>
      <c r="V34" s="24"/>
    </row>
    <row r="35" spans="1:22" x14ac:dyDescent="0.25">
      <c r="A35" s="111" t="s">
        <v>239</v>
      </c>
      <c r="B35" s="188">
        <v>196200</v>
      </c>
      <c r="C35" s="188">
        <v>1464717681.29</v>
      </c>
      <c r="D35" s="189">
        <v>51192770544</v>
      </c>
      <c r="E35" s="190">
        <v>645077529</v>
      </c>
      <c r="F35" s="190">
        <v>45724147213</v>
      </c>
      <c r="G35" s="191">
        <v>21097570342</v>
      </c>
      <c r="H35" s="190">
        <v>802</v>
      </c>
      <c r="I35" s="190">
        <v>215272902.72</v>
      </c>
      <c r="J35" s="190">
        <v>6</v>
      </c>
      <c r="K35" s="190">
        <v>539295.93000000005</v>
      </c>
      <c r="L35" s="190">
        <v>48</v>
      </c>
      <c r="M35" s="190">
        <v>24404368.530000001</v>
      </c>
      <c r="N35" s="190">
        <v>8</v>
      </c>
      <c r="O35" s="191">
        <v>1461748</v>
      </c>
      <c r="Q35" s="24"/>
      <c r="R35" s="24"/>
      <c r="S35" s="24"/>
      <c r="T35" s="24"/>
      <c r="U35" s="24"/>
      <c r="V35" s="24"/>
    </row>
    <row r="36" spans="1:22" x14ac:dyDescent="0.25">
      <c r="A36" s="112" t="s">
        <v>240</v>
      </c>
      <c r="B36" s="192">
        <v>217636</v>
      </c>
      <c r="C36" s="192">
        <v>3162144904.1599998</v>
      </c>
      <c r="D36" s="193">
        <v>63864917065</v>
      </c>
      <c r="E36" s="194">
        <v>1677550954</v>
      </c>
      <c r="F36" s="194">
        <v>42314962148</v>
      </c>
      <c r="G36" s="195">
        <v>19409577599</v>
      </c>
      <c r="H36" s="194">
        <v>846</v>
      </c>
      <c r="I36" s="194">
        <v>237549921.31</v>
      </c>
      <c r="J36" s="194">
        <v>1</v>
      </c>
      <c r="K36" s="194">
        <v>23040</v>
      </c>
      <c r="L36" s="194">
        <v>17</v>
      </c>
      <c r="M36" s="194">
        <v>3798321.62</v>
      </c>
      <c r="N36" s="194">
        <v>17</v>
      </c>
      <c r="O36" s="195">
        <v>3573123.96</v>
      </c>
      <c r="Q36" s="24"/>
      <c r="R36" s="24"/>
      <c r="S36" s="24"/>
      <c r="T36" s="24"/>
      <c r="U36" s="24"/>
      <c r="V36" s="24"/>
    </row>
    <row r="37" spans="1:22" x14ac:dyDescent="0.25">
      <c r="A37" s="111" t="s">
        <v>241</v>
      </c>
      <c r="B37" s="188">
        <v>173217</v>
      </c>
      <c r="C37" s="188">
        <v>2212273217.5799999</v>
      </c>
      <c r="D37" s="189">
        <v>53013504690</v>
      </c>
      <c r="E37" s="190">
        <v>1878489866</v>
      </c>
      <c r="F37" s="190">
        <v>29957805226</v>
      </c>
      <c r="G37" s="191">
        <v>19701885732</v>
      </c>
      <c r="H37" s="190">
        <v>424</v>
      </c>
      <c r="I37" s="190">
        <v>103881967.92</v>
      </c>
      <c r="J37" s="190">
        <v>7</v>
      </c>
      <c r="K37" s="190">
        <v>1895112</v>
      </c>
      <c r="L37" s="190">
        <v>5</v>
      </c>
      <c r="M37" s="190">
        <v>2491557</v>
      </c>
      <c r="N37" s="190">
        <v>16</v>
      </c>
      <c r="O37" s="191">
        <v>7040132.0199999996</v>
      </c>
    </row>
    <row r="38" spans="1:22" x14ac:dyDescent="0.25">
      <c r="A38" s="112" t="s">
        <v>242</v>
      </c>
      <c r="B38" s="192">
        <v>101170</v>
      </c>
      <c r="C38" s="192">
        <v>1947361643.29</v>
      </c>
      <c r="D38" s="193">
        <v>38349593739</v>
      </c>
      <c r="E38" s="194">
        <v>1908875361</v>
      </c>
      <c r="F38" s="194">
        <v>26588341636</v>
      </c>
      <c r="G38" s="195">
        <v>16770898599</v>
      </c>
      <c r="H38" s="194">
        <v>391</v>
      </c>
      <c r="I38" s="194">
        <v>112691793.84</v>
      </c>
      <c r="J38" s="194">
        <v>1</v>
      </c>
      <c r="K38" s="194">
        <v>5924</v>
      </c>
      <c r="L38" s="194">
        <v>17</v>
      </c>
      <c r="M38" s="194">
        <v>8600000</v>
      </c>
      <c r="N38" s="194">
        <v>13</v>
      </c>
      <c r="O38" s="195">
        <v>4355555.95</v>
      </c>
    </row>
    <row r="39" spans="1:22" x14ac:dyDescent="0.25">
      <c r="A39" s="111" t="s">
        <v>243</v>
      </c>
      <c r="B39" s="188">
        <v>265038</v>
      </c>
      <c r="C39" s="188">
        <v>1871648374.6300001</v>
      </c>
      <c r="D39" s="189">
        <v>60912330106</v>
      </c>
      <c r="E39" s="190">
        <v>761033652</v>
      </c>
      <c r="F39" s="190">
        <v>47053781246</v>
      </c>
      <c r="G39" s="191">
        <v>30381087645</v>
      </c>
      <c r="H39" s="190">
        <v>700</v>
      </c>
      <c r="I39" s="190">
        <v>187373260.74000001</v>
      </c>
      <c r="J39" s="190">
        <v>8</v>
      </c>
      <c r="K39" s="190">
        <v>457520</v>
      </c>
      <c r="L39" s="190">
        <v>14</v>
      </c>
      <c r="M39" s="190">
        <v>4539636.4000000004</v>
      </c>
      <c r="N39" s="190">
        <v>27</v>
      </c>
      <c r="O39" s="191">
        <v>6733830.0199999996</v>
      </c>
    </row>
    <row r="40" spans="1:22" x14ac:dyDescent="0.25">
      <c r="A40" s="112" t="s">
        <v>244</v>
      </c>
      <c r="B40" s="192">
        <v>479002</v>
      </c>
      <c r="C40" s="192">
        <v>3033731997.25</v>
      </c>
      <c r="D40" s="193">
        <v>79798941056</v>
      </c>
      <c r="E40" s="194">
        <v>935910943</v>
      </c>
      <c r="F40" s="194">
        <v>39629545421</v>
      </c>
      <c r="G40" s="195">
        <v>25608077207</v>
      </c>
      <c r="H40" s="194">
        <v>1352</v>
      </c>
      <c r="I40" s="194">
        <v>274545615.25</v>
      </c>
      <c r="J40" s="194">
        <v>1</v>
      </c>
      <c r="K40" s="194">
        <v>176202</v>
      </c>
      <c r="L40" s="194">
        <v>23</v>
      </c>
      <c r="M40" s="194">
        <v>9959480</v>
      </c>
      <c r="N40" s="194">
        <v>38</v>
      </c>
      <c r="O40" s="195">
        <v>11445925</v>
      </c>
    </row>
    <row r="41" spans="1:22" x14ac:dyDescent="0.25">
      <c r="A41" s="111" t="s">
        <v>245</v>
      </c>
      <c r="B41" s="188">
        <v>369232</v>
      </c>
      <c r="C41" s="188">
        <v>3098433238.5100002</v>
      </c>
      <c r="D41" s="189">
        <v>78139273302</v>
      </c>
      <c r="E41" s="190">
        <v>1529496378</v>
      </c>
      <c r="F41" s="190">
        <v>48941649722</v>
      </c>
      <c r="G41" s="191">
        <v>32729184548</v>
      </c>
      <c r="H41" s="190">
        <v>1462</v>
      </c>
      <c r="I41" s="190">
        <v>272473728.91000003</v>
      </c>
      <c r="J41" s="190">
        <v>5</v>
      </c>
      <c r="K41" s="190">
        <v>9088488</v>
      </c>
      <c r="L41" s="190">
        <v>46</v>
      </c>
      <c r="M41" s="190">
        <v>16313869.369999999</v>
      </c>
      <c r="N41" s="190">
        <v>93</v>
      </c>
      <c r="O41" s="191">
        <v>28704726.120000001</v>
      </c>
    </row>
    <row r="42" spans="1:22" x14ac:dyDescent="0.25">
      <c r="A42" s="112" t="s">
        <v>246</v>
      </c>
      <c r="B42" s="192">
        <v>233678</v>
      </c>
      <c r="C42" s="192">
        <v>1381466982.5999999</v>
      </c>
      <c r="D42" s="193">
        <v>55937697152</v>
      </c>
      <c r="E42" s="194">
        <v>668941792</v>
      </c>
      <c r="F42" s="194">
        <v>36535929996</v>
      </c>
      <c r="G42" s="195">
        <v>22032441663</v>
      </c>
      <c r="H42" s="194">
        <v>1384</v>
      </c>
      <c r="I42" s="194">
        <v>315175432.56999999</v>
      </c>
      <c r="J42" s="194">
        <v>5</v>
      </c>
      <c r="K42" s="194">
        <v>1912740</v>
      </c>
      <c r="L42" s="194">
        <v>20</v>
      </c>
      <c r="M42" s="194">
        <v>6154917</v>
      </c>
      <c r="N42" s="194">
        <v>70</v>
      </c>
      <c r="O42" s="195">
        <v>27292994.129999999</v>
      </c>
    </row>
    <row r="43" spans="1:22" x14ac:dyDescent="0.25">
      <c r="A43" s="111" t="s">
        <v>247</v>
      </c>
      <c r="B43" s="188">
        <v>319322</v>
      </c>
      <c r="C43" s="188">
        <v>3121687047.6799998</v>
      </c>
      <c r="D43" s="189">
        <v>89110174264</v>
      </c>
      <c r="E43" s="190">
        <v>954505309</v>
      </c>
      <c r="F43" s="190">
        <v>68337680185</v>
      </c>
      <c r="G43" s="191">
        <v>33224222665</v>
      </c>
      <c r="H43" s="190">
        <v>1367</v>
      </c>
      <c r="I43" s="190">
        <v>372380479.44</v>
      </c>
      <c r="J43" s="190">
        <v>1</v>
      </c>
      <c r="K43" s="190">
        <v>40671</v>
      </c>
      <c r="L43" s="190">
        <v>29</v>
      </c>
      <c r="M43" s="190">
        <v>9696672.4000000004</v>
      </c>
      <c r="N43" s="190">
        <v>53</v>
      </c>
      <c r="O43" s="191">
        <v>20753647.710000001</v>
      </c>
    </row>
    <row r="44" spans="1:22" x14ac:dyDescent="0.25">
      <c r="A44" s="112" t="s">
        <v>248</v>
      </c>
      <c r="B44" s="192">
        <v>57805</v>
      </c>
      <c r="C44" s="192">
        <v>449302994.45999998</v>
      </c>
      <c r="D44" s="193">
        <v>15870123623</v>
      </c>
      <c r="E44" s="194">
        <v>138743056</v>
      </c>
      <c r="F44" s="194">
        <v>13710329641</v>
      </c>
      <c r="G44" s="195">
        <v>6560108971</v>
      </c>
      <c r="H44" s="194">
        <v>295</v>
      </c>
      <c r="I44" s="194">
        <v>81381091.200000003</v>
      </c>
      <c r="J44" s="194">
        <v>0</v>
      </c>
      <c r="K44" s="194">
        <v>0</v>
      </c>
      <c r="L44" s="194">
        <v>6</v>
      </c>
      <c r="M44" s="194">
        <v>3761143</v>
      </c>
      <c r="N44" s="194">
        <v>4</v>
      </c>
      <c r="O44" s="195">
        <v>1976510.08</v>
      </c>
    </row>
    <row r="45" spans="1:22" x14ac:dyDescent="0.25">
      <c r="A45" s="111" t="s">
        <v>249</v>
      </c>
      <c r="B45" s="188">
        <v>529850</v>
      </c>
      <c r="C45" s="188">
        <v>5050782248.2600002</v>
      </c>
      <c r="D45" s="189">
        <v>135609063876</v>
      </c>
      <c r="E45" s="190">
        <v>1812635690</v>
      </c>
      <c r="F45" s="190">
        <v>84802503495</v>
      </c>
      <c r="G45" s="191">
        <v>40225352812</v>
      </c>
      <c r="H45" s="190">
        <v>2647</v>
      </c>
      <c r="I45" s="190">
        <v>582893857.02999997</v>
      </c>
      <c r="J45" s="190">
        <v>3</v>
      </c>
      <c r="K45" s="190">
        <v>25460894</v>
      </c>
      <c r="L45" s="190">
        <v>35</v>
      </c>
      <c r="M45" s="190">
        <v>15977752.16</v>
      </c>
      <c r="N45" s="190">
        <v>72</v>
      </c>
      <c r="O45" s="191">
        <v>20663506.850000001</v>
      </c>
    </row>
    <row r="46" spans="1:22" x14ac:dyDescent="0.25">
      <c r="A46" s="112" t="s">
        <v>250</v>
      </c>
      <c r="B46" s="192">
        <v>123216</v>
      </c>
      <c r="C46" s="192">
        <v>2214414853.1700001</v>
      </c>
      <c r="D46" s="193">
        <v>41151092385</v>
      </c>
      <c r="E46" s="194">
        <v>2487778456</v>
      </c>
      <c r="F46" s="194">
        <v>25985232669</v>
      </c>
      <c r="G46" s="195">
        <v>16411787543</v>
      </c>
      <c r="H46" s="194">
        <v>462</v>
      </c>
      <c r="I46" s="194">
        <v>148716034.44</v>
      </c>
      <c r="J46" s="194">
        <v>4</v>
      </c>
      <c r="K46" s="194">
        <v>8099107</v>
      </c>
      <c r="L46" s="194">
        <v>6</v>
      </c>
      <c r="M46" s="194">
        <v>1760211</v>
      </c>
      <c r="N46" s="194">
        <v>17</v>
      </c>
      <c r="O46" s="195">
        <v>4969163.88</v>
      </c>
    </row>
    <row r="47" spans="1:22" x14ac:dyDescent="0.25">
      <c r="A47" s="111" t="s">
        <v>251</v>
      </c>
      <c r="B47" s="188">
        <v>154443</v>
      </c>
      <c r="C47" s="188">
        <v>905843668.97000003</v>
      </c>
      <c r="D47" s="189">
        <v>32307671372</v>
      </c>
      <c r="E47" s="190">
        <v>203585228</v>
      </c>
      <c r="F47" s="190">
        <v>27152982126</v>
      </c>
      <c r="G47" s="191">
        <v>12648338705</v>
      </c>
      <c r="H47" s="190">
        <v>388</v>
      </c>
      <c r="I47" s="190">
        <v>74207313.109999999</v>
      </c>
      <c r="J47" s="190">
        <v>2</v>
      </c>
      <c r="K47" s="190">
        <v>50760</v>
      </c>
      <c r="L47" s="190">
        <v>14</v>
      </c>
      <c r="M47" s="190">
        <v>4392698.25</v>
      </c>
      <c r="N47" s="190">
        <v>8</v>
      </c>
      <c r="O47" s="191">
        <v>2150001</v>
      </c>
    </row>
    <row r="48" spans="1:22" x14ac:dyDescent="0.25">
      <c r="A48" s="112" t="s">
        <v>252</v>
      </c>
      <c r="B48" s="192">
        <v>231</v>
      </c>
      <c r="C48" s="192">
        <v>206717.74</v>
      </c>
      <c r="D48" s="193">
        <v>29006772</v>
      </c>
      <c r="E48" s="194">
        <v>608088</v>
      </c>
      <c r="F48" s="194">
        <v>8030016</v>
      </c>
      <c r="G48" s="195">
        <v>5043306</v>
      </c>
      <c r="H48" s="193">
        <v>56</v>
      </c>
      <c r="I48" s="198">
        <v>15023960.48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7">
        <v>0</v>
      </c>
    </row>
    <row r="49" spans="1:15" x14ac:dyDescent="0.25">
      <c r="A49" s="111" t="s">
        <v>253</v>
      </c>
      <c r="B49" s="188">
        <v>3176</v>
      </c>
      <c r="C49" s="188">
        <v>40484884.82</v>
      </c>
      <c r="D49" s="189">
        <v>531988439</v>
      </c>
      <c r="E49" s="190">
        <v>0</v>
      </c>
      <c r="F49" s="190">
        <v>105870828</v>
      </c>
      <c r="G49" s="191">
        <v>49740286</v>
      </c>
      <c r="H49" s="189">
        <v>1</v>
      </c>
      <c r="I49" s="199">
        <v>50000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6">
        <v>0</v>
      </c>
    </row>
    <row r="50" spans="1:15" s="23" customFormat="1" ht="13.5" thickBot="1" x14ac:dyDescent="0.35">
      <c r="A50" s="541" t="s">
        <v>8</v>
      </c>
      <c r="B50" s="542">
        <f>SUM(B16:B49)</f>
        <v>8985492</v>
      </c>
      <c r="C50" s="542">
        <f t="shared" ref="C50:M50" si="0">SUM(C16:C49)</f>
        <v>111551422914.84</v>
      </c>
      <c r="D50" s="543">
        <f t="shared" si="0"/>
        <v>2671250506008</v>
      </c>
      <c r="E50" s="544">
        <f t="shared" si="0"/>
        <v>67371855334</v>
      </c>
      <c r="F50" s="544">
        <f t="shared" si="0"/>
        <v>1608275957992</v>
      </c>
      <c r="G50" s="545">
        <f t="shared" si="0"/>
        <v>872106163474</v>
      </c>
      <c r="H50" s="543">
        <f t="shared" si="0"/>
        <v>35649</v>
      </c>
      <c r="I50" s="544">
        <f t="shared" si="0"/>
        <v>9627606161.7500019</v>
      </c>
      <c r="J50" s="544">
        <f t="shared" si="0"/>
        <v>161</v>
      </c>
      <c r="K50" s="544">
        <f t="shared" si="0"/>
        <v>487422059.23000002</v>
      </c>
      <c r="L50" s="544">
        <f t="shared" si="0"/>
        <v>818</v>
      </c>
      <c r="M50" s="544">
        <f t="shared" si="0"/>
        <v>337101744.89999998</v>
      </c>
      <c r="N50" s="544">
        <f t="shared" ref="N50" si="1">SUM(N16:N49)</f>
        <v>1437</v>
      </c>
      <c r="O50" s="544">
        <f t="shared" ref="O50" si="2">SUM(O16:O49)</f>
        <v>492295284.8599999</v>
      </c>
    </row>
    <row r="51" spans="1:15" x14ac:dyDescent="0.25">
      <c r="A51" s="26" t="s">
        <v>254</v>
      </c>
    </row>
    <row r="52" spans="1:15" x14ac:dyDescent="0.25">
      <c r="A52" s="26" t="s">
        <v>315</v>
      </c>
    </row>
    <row r="54" spans="1:15" x14ac:dyDescent="0.25">
      <c r="A54" s="114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</row>
    <row r="55" spans="1:15" x14ac:dyDescent="0.25">
      <c r="A55" s="11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</row>
  </sheetData>
  <mergeCells count="21">
    <mergeCell ref="N13:O14"/>
    <mergeCell ref="A9:O9"/>
    <mergeCell ref="A10:O10"/>
    <mergeCell ref="A12:A15"/>
    <mergeCell ref="B12:B15"/>
    <mergeCell ref="C12:C15"/>
    <mergeCell ref="D12:G12"/>
    <mergeCell ref="H12:O12"/>
    <mergeCell ref="D13:D15"/>
    <mergeCell ref="E13:E15"/>
    <mergeCell ref="F13:F15"/>
    <mergeCell ref="G13:G15"/>
    <mergeCell ref="H13:I14"/>
    <mergeCell ref="J13:K14"/>
    <mergeCell ref="L13:M14"/>
    <mergeCell ref="A8:O8"/>
    <mergeCell ref="A2:O2"/>
    <mergeCell ref="A3:O3"/>
    <mergeCell ref="A4:O4"/>
    <mergeCell ref="A6:O6"/>
    <mergeCell ref="A7:O7"/>
  </mergeCells>
  <printOptions horizontalCentered="1" verticalCentered="1"/>
  <pageMargins left="0.23622047244094491" right="0.23622047244094491" top="0.43307086614173229" bottom="0.43307086614173229" header="0.31496062992125984" footer="0.31496062992125984"/>
  <pageSetup scale="70" firstPageNumber="54" orientation="landscape" useFirstPageNumber="1" r:id="rId1"/>
  <headerFooter alignWithMargins="0">
    <oddFooter>&amp;R&amp;8&amp;P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syncVertical="1" syncRef="E13" transitionEvaluation="1" codeName="Hoja2"/>
  <dimension ref="A2:IU88"/>
  <sheetViews>
    <sheetView showGridLines="0" view="pageBreakPreview" zoomScale="70" zoomScaleNormal="80" zoomScaleSheetLayoutView="70" workbookViewId="0">
      <pane xSplit="4" ySplit="12" topLeftCell="E13" activePane="bottomRight" state="frozen"/>
      <selection pane="topRight" activeCell="E1" sqref="E1"/>
      <selection pane="bottomLeft" activeCell="A13" sqref="A13"/>
      <selection pane="bottomRight" activeCell="E7" sqref="E7"/>
    </sheetView>
  </sheetViews>
  <sheetFormatPr baseColWidth="10" defaultColWidth="9.7265625" defaultRowHeight="12.5" x14ac:dyDescent="0.25"/>
  <cols>
    <col min="1" max="2" width="2.7265625" style="1" customWidth="1"/>
    <col min="3" max="3" width="32.26953125" style="1" customWidth="1"/>
    <col min="4" max="4" width="4.54296875" style="1" customWidth="1"/>
    <col min="5" max="5" width="14.7265625" style="1" customWidth="1"/>
    <col min="6" max="6" width="18" style="1" customWidth="1"/>
    <col min="7" max="7" width="29.1796875" style="1" customWidth="1"/>
    <col min="8" max="8" width="20.26953125" style="1" customWidth="1"/>
    <col min="9" max="9" width="21.453125" style="1" customWidth="1"/>
    <col min="10" max="10" width="17.54296875" style="1" customWidth="1"/>
    <col min="11" max="11" width="26.08984375" style="1" bestFit="1" customWidth="1"/>
    <col min="12" max="12" width="19.7265625" style="1" bestFit="1" customWidth="1"/>
    <col min="13" max="13" width="19.1796875" style="1" bestFit="1" customWidth="1"/>
    <col min="14" max="14" width="15.453125" style="1" customWidth="1"/>
    <col min="15" max="15" width="16.7265625" style="1" customWidth="1"/>
    <col min="16" max="16384" width="9.7265625" style="1"/>
  </cols>
  <sheetData>
    <row r="2" spans="1:255" s="6" customFormat="1" ht="17.5" customHeight="1" x14ac:dyDescent="0.45">
      <c r="A2" s="709" t="s">
        <v>22</v>
      </c>
      <c r="B2" s="709"/>
      <c r="C2" s="709"/>
      <c r="D2" s="709"/>
      <c r="E2" s="709"/>
      <c r="F2" s="709"/>
      <c r="G2" s="709"/>
      <c r="H2" s="709"/>
      <c r="I2" s="709"/>
      <c r="J2" s="709"/>
      <c r="K2" s="709"/>
      <c r="L2" s="709"/>
      <c r="M2" s="709"/>
      <c r="N2" s="709"/>
      <c r="O2" s="5"/>
    </row>
    <row r="3" spans="1:255" s="6" customFormat="1" ht="19.5" customHeight="1" x14ac:dyDescent="0.3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7"/>
      <c r="P3" s="8"/>
      <c r="Q3" s="8"/>
      <c r="R3" s="8"/>
      <c r="S3" s="8"/>
      <c r="T3" s="7"/>
      <c r="U3" s="7"/>
      <c r="V3" s="7"/>
      <c r="W3" s="7"/>
      <c r="X3" s="7"/>
      <c r="Y3" s="7"/>
      <c r="Z3" s="7"/>
      <c r="AA3" s="7"/>
      <c r="AB3" s="7"/>
      <c r="AC3" s="7"/>
      <c r="AD3" s="8"/>
      <c r="AE3" s="8"/>
      <c r="AF3" s="8"/>
      <c r="AG3" s="8"/>
      <c r="AH3" s="7"/>
      <c r="AI3" s="7"/>
      <c r="AJ3" s="7"/>
      <c r="AK3" s="7"/>
      <c r="AL3" s="7"/>
      <c r="AM3" s="7"/>
      <c r="AN3" s="7"/>
      <c r="AO3" s="7"/>
      <c r="AP3" s="7"/>
      <c r="AQ3" s="7"/>
      <c r="AR3" s="8"/>
      <c r="AS3" s="8"/>
      <c r="AT3" s="8"/>
      <c r="AU3" s="8"/>
      <c r="AV3" s="7"/>
      <c r="AW3" s="7"/>
      <c r="AX3" s="7"/>
      <c r="AY3" s="7"/>
      <c r="AZ3" s="7"/>
      <c r="BA3" s="7"/>
      <c r="BB3" s="7"/>
      <c r="BC3" s="7"/>
      <c r="BD3" s="7"/>
      <c r="BE3" s="7"/>
      <c r="BF3" s="8"/>
      <c r="BG3" s="8"/>
      <c r="BH3" s="8"/>
      <c r="BI3" s="8"/>
      <c r="BJ3" s="7"/>
      <c r="BK3" s="7"/>
      <c r="BL3" s="7"/>
      <c r="BM3" s="7"/>
      <c r="BN3" s="7"/>
      <c r="BO3" s="7"/>
      <c r="BP3" s="7"/>
      <c r="BQ3" s="7"/>
      <c r="BR3" s="7"/>
      <c r="BS3" s="7"/>
      <c r="BT3" s="8"/>
      <c r="BU3" s="8"/>
      <c r="BV3" s="8"/>
      <c r="BW3" s="8"/>
      <c r="BX3" s="7"/>
      <c r="BY3" s="7"/>
      <c r="BZ3" s="7"/>
      <c r="CA3" s="7"/>
      <c r="CB3" s="7"/>
      <c r="CC3" s="7"/>
      <c r="CD3" s="7"/>
      <c r="CE3" s="7"/>
      <c r="CF3" s="7"/>
      <c r="CG3" s="7"/>
      <c r="CH3" s="8"/>
      <c r="CI3" s="8"/>
      <c r="CJ3" s="8"/>
      <c r="CK3" s="8"/>
      <c r="CL3" s="7"/>
      <c r="CM3" s="7"/>
      <c r="CN3" s="7"/>
      <c r="CO3" s="7"/>
      <c r="CP3" s="7"/>
      <c r="CQ3" s="7"/>
      <c r="CR3" s="7"/>
      <c r="CS3" s="7"/>
      <c r="CT3" s="7"/>
      <c r="CU3" s="7"/>
      <c r="CV3" s="8"/>
      <c r="CW3" s="8"/>
      <c r="CX3" s="8"/>
      <c r="CY3" s="8"/>
      <c r="CZ3" s="7"/>
      <c r="DA3" s="7"/>
      <c r="DB3" s="7"/>
      <c r="DC3" s="7"/>
      <c r="DD3" s="7"/>
      <c r="DE3" s="7"/>
      <c r="DF3" s="7"/>
      <c r="DG3" s="7"/>
      <c r="DH3" s="7"/>
      <c r="DI3" s="7"/>
      <c r="DJ3" s="8"/>
      <c r="DK3" s="8"/>
      <c r="DL3" s="8"/>
      <c r="DM3" s="8"/>
      <c r="DN3" s="7"/>
      <c r="DO3" s="7"/>
      <c r="DP3" s="7"/>
      <c r="DQ3" s="7"/>
      <c r="DR3" s="7"/>
      <c r="DS3" s="7"/>
      <c r="DT3" s="7"/>
      <c r="DU3" s="7"/>
      <c r="DV3" s="7"/>
      <c r="DW3" s="7"/>
      <c r="DX3" s="8"/>
      <c r="DY3" s="8"/>
      <c r="DZ3" s="8"/>
      <c r="EA3" s="8"/>
      <c r="EB3" s="7"/>
      <c r="EC3" s="7"/>
      <c r="ED3" s="7"/>
      <c r="EE3" s="7"/>
      <c r="EF3" s="7"/>
      <c r="EG3" s="7"/>
      <c r="EH3" s="7"/>
      <c r="EI3" s="7"/>
      <c r="EJ3" s="7"/>
      <c r="EK3" s="7"/>
      <c r="EL3" s="8"/>
      <c r="EM3" s="8"/>
      <c r="EN3" s="8"/>
      <c r="EO3" s="8"/>
      <c r="EP3" s="7"/>
      <c r="EQ3" s="7"/>
      <c r="ER3" s="7"/>
      <c r="ES3" s="7"/>
      <c r="ET3" s="7"/>
      <c r="EU3" s="7"/>
      <c r="EV3" s="7"/>
      <c r="EW3" s="7"/>
      <c r="EX3" s="7"/>
      <c r="EY3" s="7"/>
      <c r="EZ3" s="8"/>
      <c r="FA3" s="8"/>
      <c r="FB3" s="8"/>
      <c r="FC3" s="8"/>
      <c r="FD3" s="7"/>
      <c r="FE3" s="7"/>
      <c r="FF3" s="7"/>
      <c r="FG3" s="7"/>
      <c r="FH3" s="7"/>
      <c r="FI3" s="7"/>
      <c r="FJ3" s="7"/>
      <c r="FK3" s="7"/>
      <c r="FL3" s="7"/>
      <c r="FM3" s="7"/>
      <c r="FN3" s="8"/>
      <c r="FO3" s="8"/>
      <c r="FP3" s="8"/>
      <c r="FQ3" s="8"/>
      <c r="FR3" s="7"/>
      <c r="FS3" s="7"/>
      <c r="FT3" s="7"/>
      <c r="FU3" s="7"/>
      <c r="FV3" s="7"/>
      <c r="FW3" s="7"/>
      <c r="FX3" s="7"/>
      <c r="FY3" s="7"/>
      <c r="FZ3" s="7"/>
      <c r="GA3" s="7"/>
      <c r="GB3" s="8"/>
      <c r="GC3" s="8"/>
      <c r="GD3" s="8"/>
      <c r="GE3" s="8"/>
      <c r="GF3" s="7"/>
      <c r="GG3" s="7"/>
      <c r="GH3" s="7"/>
      <c r="GI3" s="7"/>
      <c r="GJ3" s="7"/>
      <c r="GK3" s="7"/>
      <c r="GL3" s="7"/>
      <c r="GM3" s="7"/>
      <c r="GN3" s="7"/>
      <c r="GO3" s="7"/>
      <c r="GP3" s="8"/>
      <c r="GQ3" s="8"/>
      <c r="GR3" s="8"/>
      <c r="GS3" s="8"/>
      <c r="GT3" s="7"/>
      <c r="GU3" s="7"/>
      <c r="GV3" s="7"/>
      <c r="GW3" s="7"/>
      <c r="GX3" s="7"/>
      <c r="GY3" s="7"/>
      <c r="GZ3" s="7"/>
      <c r="HA3" s="7"/>
      <c r="HB3" s="7"/>
      <c r="HC3" s="7"/>
      <c r="HD3" s="8"/>
      <c r="HE3" s="8"/>
      <c r="HF3" s="8"/>
      <c r="HG3" s="8"/>
      <c r="HH3" s="7"/>
      <c r="HI3" s="7"/>
      <c r="HJ3" s="7"/>
      <c r="HK3" s="7"/>
      <c r="HL3" s="7"/>
      <c r="HM3" s="7"/>
      <c r="HN3" s="7"/>
      <c r="HO3" s="7"/>
      <c r="HP3" s="7"/>
      <c r="HQ3" s="7"/>
      <c r="HR3" s="8"/>
      <c r="HS3" s="8"/>
      <c r="HT3" s="8"/>
      <c r="HU3" s="8"/>
      <c r="HV3" s="7"/>
      <c r="HW3" s="7"/>
      <c r="HX3" s="7"/>
      <c r="HY3" s="7"/>
      <c r="HZ3" s="7"/>
      <c r="IA3" s="7"/>
      <c r="IB3" s="7"/>
      <c r="IC3" s="7"/>
      <c r="ID3" s="7"/>
      <c r="IE3" s="7"/>
      <c r="IF3" s="8"/>
      <c r="IG3" s="8"/>
      <c r="IH3" s="8"/>
      <c r="II3" s="8"/>
      <c r="IJ3" s="7"/>
      <c r="IK3" s="7"/>
      <c r="IL3" s="7"/>
      <c r="IM3" s="7"/>
      <c r="IN3" s="7"/>
      <c r="IO3" s="7"/>
      <c r="IP3" s="7"/>
      <c r="IQ3" s="7"/>
      <c r="IR3" s="7"/>
      <c r="IS3" s="7"/>
      <c r="IT3" s="8"/>
      <c r="IU3" s="8"/>
    </row>
    <row r="4" spans="1:255" ht="20.25" customHeight="1" x14ac:dyDescent="0.25">
      <c r="A4" s="710" t="s">
        <v>318</v>
      </c>
      <c r="B4" s="710"/>
      <c r="C4" s="710"/>
      <c r="D4" s="710"/>
      <c r="E4" s="710"/>
      <c r="F4" s="710"/>
      <c r="G4" s="710"/>
      <c r="H4" s="710"/>
      <c r="I4" s="710"/>
      <c r="J4" s="710"/>
      <c r="K4" s="710"/>
      <c r="L4" s="710"/>
      <c r="M4" s="710"/>
      <c r="N4" s="710"/>
      <c r="O4" s="8"/>
    </row>
    <row r="5" spans="1:255" ht="6.5" customHeight="1" x14ac:dyDescent="0.25">
      <c r="A5" s="7" t="s">
        <v>4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255" ht="20" customHeight="1" x14ac:dyDescent="0.25">
      <c r="A6" s="711" t="s">
        <v>8</v>
      </c>
      <c r="B6" s="711"/>
      <c r="C6" s="711"/>
      <c r="D6" s="711"/>
      <c r="E6" s="711"/>
      <c r="F6" s="711"/>
      <c r="G6" s="711"/>
      <c r="H6" s="711"/>
      <c r="I6" s="711"/>
      <c r="J6" s="711"/>
      <c r="K6" s="711"/>
      <c r="L6" s="711"/>
      <c r="M6" s="711"/>
      <c r="N6" s="711"/>
      <c r="O6" s="9"/>
    </row>
    <row r="7" spans="1:255" ht="5.5" customHeight="1" x14ac:dyDescent="0.2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7"/>
    </row>
    <row r="8" spans="1:255" ht="5.5" customHeight="1" thickBot="1" x14ac:dyDescent="0.3">
      <c r="A8" s="711"/>
      <c r="B8" s="711"/>
      <c r="C8" s="711"/>
      <c r="D8" s="711"/>
      <c r="E8" s="711"/>
      <c r="F8" s="711"/>
      <c r="G8" s="711"/>
      <c r="H8" s="711"/>
      <c r="I8" s="711"/>
      <c r="J8" s="711"/>
      <c r="K8" s="711"/>
      <c r="L8" s="711"/>
      <c r="M8" s="711"/>
      <c r="N8" s="711"/>
      <c r="O8" s="10"/>
    </row>
    <row r="9" spans="1:255" ht="20" customHeight="1" x14ac:dyDescent="0.3">
      <c r="A9" s="609"/>
      <c r="B9" s="610"/>
      <c r="C9" s="610"/>
      <c r="D9" s="611"/>
      <c r="E9" s="712" t="s">
        <v>308</v>
      </c>
      <c r="F9" s="715" t="s">
        <v>9</v>
      </c>
      <c r="G9" s="701" t="s">
        <v>23</v>
      </c>
      <c r="H9" s="701" t="s">
        <v>24</v>
      </c>
      <c r="I9" s="701" t="s">
        <v>13</v>
      </c>
      <c r="J9" s="701" t="s">
        <v>307</v>
      </c>
      <c r="K9" s="701" t="s">
        <v>14</v>
      </c>
      <c r="L9" s="701" t="s">
        <v>1</v>
      </c>
      <c r="M9" s="701" t="s">
        <v>2</v>
      </c>
      <c r="N9" s="704" t="s">
        <v>15</v>
      </c>
    </row>
    <row r="10" spans="1:255" ht="13" x14ac:dyDescent="0.3">
      <c r="A10" s="612"/>
      <c r="B10" s="391"/>
      <c r="C10" s="389" t="s">
        <v>0</v>
      </c>
      <c r="D10" s="390"/>
      <c r="E10" s="713"/>
      <c r="F10" s="716"/>
      <c r="G10" s="718"/>
      <c r="H10" s="718"/>
      <c r="I10" s="702"/>
      <c r="J10" s="702"/>
      <c r="K10" s="702" t="s">
        <v>10</v>
      </c>
      <c r="L10" s="702"/>
      <c r="M10" s="702" t="s">
        <v>10</v>
      </c>
      <c r="N10" s="705"/>
    </row>
    <row r="11" spans="1:255" ht="10.5" customHeight="1" x14ac:dyDescent="0.3">
      <c r="A11" s="612"/>
      <c r="B11" s="391"/>
      <c r="C11" s="391"/>
      <c r="D11" s="390"/>
      <c r="E11" s="713"/>
      <c r="F11" s="716"/>
      <c r="G11" s="718"/>
      <c r="H11" s="718"/>
      <c r="I11" s="702"/>
      <c r="J11" s="702"/>
      <c r="K11" s="702"/>
      <c r="L11" s="702"/>
      <c r="M11" s="702"/>
      <c r="N11" s="705"/>
    </row>
    <row r="12" spans="1:255" ht="11" customHeight="1" thickBot="1" x14ac:dyDescent="0.35">
      <c r="A12" s="613"/>
      <c r="B12" s="614"/>
      <c r="C12" s="614"/>
      <c r="D12" s="615"/>
      <c r="E12" s="714"/>
      <c r="F12" s="717"/>
      <c r="G12" s="719"/>
      <c r="H12" s="719"/>
      <c r="I12" s="703"/>
      <c r="J12" s="703"/>
      <c r="K12" s="703"/>
      <c r="L12" s="703"/>
      <c r="M12" s="703"/>
      <c r="N12" s="706"/>
    </row>
    <row r="13" spans="1:255" ht="14.25" customHeight="1" x14ac:dyDescent="0.3">
      <c r="A13" s="605" t="s">
        <v>8</v>
      </c>
      <c r="B13" s="606"/>
      <c r="C13" s="606"/>
      <c r="D13" s="607"/>
      <c r="E13" s="608">
        <f>E14+E40</f>
        <v>10393530</v>
      </c>
      <c r="F13" s="608">
        <f t="shared" ref="F13:N13" si="0">F14+F40</f>
        <v>89913936</v>
      </c>
      <c r="G13" s="608">
        <f t="shared" si="0"/>
        <v>17181078207722</v>
      </c>
      <c r="H13" s="608">
        <f t="shared" si="0"/>
        <v>381028106822</v>
      </c>
      <c r="I13" s="608">
        <f t="shared" si="0"/>
        <v>238794114867.44</v>
      </c>
      <c r="J13" s="608">
        <f t="shared" si="0"/>
        <v>520543</v>
      </c>
      <c r="K13" s="608">
        <f t="shared" si="0"/>
        <v>63950485040.079994</v>
      </c>
      <c r="L13" s="608">
        <f t="shared" si="0"/>
        <v>58716546083.199989</v>
      </c>
      <c r="M13" s="608">
        <f t="shared" si="0"/>
        <v>32389255223.960003</v>
      </c>
      <c r="N13" s="608">
        <f t="shared" si="0"/>
        <v>408029909.63000005</v>
      </c>
    </row>
    <row r="14" spans="1:255" ht="14.25" customHeight="1" x14ac:dyDescent="0.3">
      <c r="A14" s="3"/>
      <c r="B14" s="2" t="s">
        <v>12</v>
      </c>
      <c r="C14" s="2"/>
      <c r="D14" s="23"/>
      <c r="E14" s="292">
        <f>E15+E20+E25+E30+E35</f>
        <v>10356908</v>
      </c>
      <c r="F14" s="292">
        <f t="shared" ref="F14:N14" si="1">F15+F20+F25+F30+F35</f>
        <v>10512443</v>
      </c>
      <c r="G14" s="292">
        <f t="shared" si="1"/>
        <v>4271496293835</v>
      </c>
      <c r="H14" s="292">
        <f t="shared" si="1"/>
        <v>380477976806</v>
      </c>
      <c r="I14" s="292">
        <f t="shared" si="1"/>
        <v>176316041521.05002</v>
      </c>
      <c r="J14" s="292">
        <f t="shared" si="1"/>
        <v>56482</v>
      </c>
      <c r="K14" s="292">
        <f t="shared" si="1"/>
        <v>20391087137.07</v>
      </c>
      <c r="L14" s="292">
        <f t="shared" si="1"/>
        <v>56143470119.599991</v>
      </c>
      <c r="M14" s="292">
        <f t="shared" si="1"/>
        <v>30864140888.950005</v>
      </c>
      <c r="N14" s="292">
        <f t="shared" si="1"/>
        <v>-2542593.8699999996</v>
      </c>
    </row>
    <row r="15" spans="1:255" s="396" customFormat="1" ht="14.25" customHeight="1" x14ac:dyDescent="0.3">
      <c r="A15" s="392"/>
      <c r="B15" s="393" t="s">
        <v>6</v>
      </c>
      <c r="C15" s="394"/>
      <c r="D15" s="394"/>
      <c r="E15" s="395">
        <f>E16+E17+E18+E19</f>
        <v>6569868</v>
      </c>
      <c r="F15" s="395">
        <f t="shared" ref="F15:N15" si="2">F16+F17+F18+F19</f>
        <v>6605184</v>
      </c>
      <c r="G15" s="395">
        <f t="shared" si="2"/>
        <v>2058112934856</v>
      </c>
      <c r="H15" s="395">
        <f t="shared" si="2"/>
        <v>100984480764</v>
      </c>
      <c r="I15" s="395">
        <f t="shared" si="2"/>
        <v>26773090253.439995</v>
      </c>
      <c r="J15" s="395">
        <f t="shared" si="2"/>
        <v>24473</v>
      </c>
      <c r="K15" s="395">
        <f t="shared" si="2"/>
        <v>5655568238.3299999</v>
      </c>
      <c r="L15" s="395">
        <f t="shared" si="2"/>
        <v>2539041775.54</v>
      </c>
      <c r="M15" s="395">
        <f t="shared" si="2"/>
        <v>4708968598.8200006</v>
      </c>
      <c r="N15" s="395">
        <f t="shared" si="2"/>
        <v>2746317.88</v>
      </c>
    </row>
    <row r="16" spans="1:255" ht="14.25" customHeight="1" x14ac:dyDescent="0.25">
      <c r="A16" s="3"/>
      <c r="C16" s="4" t="s">
        <v>5</v>
      </c>
      <c r="E16" s="294">
        <f>'1M.N.'!E16+'1M.E.'!E16+'1T.I.'!E16</f>
        <v>1762089</v>
      </c>
      <c r="F16" s="294">
        <f>'1M.N.'!F16+'1M.E.'!F16+'1T.I.'!F16</f>
        <v>1764820</v>
      </c>
      <c r="G16" s="294">
        <f>'1M.N.'!G16+'1M.E.'!G16+'1T.I.'!G16</f>
        <v>907901593292</v>
      </c>
      <c r="H16" s="294">
        <f>'1M.N.'!H16+'1M.E.'!H16+'1T.I.'!H16</f>
        <v>18498128796</v>
      </c>
      <c r="I16" s="294">
        <f>'1M.N.'!I16+'1M.E.'!I16+'1T.I.'!I16</f>
        <v>11021401146.41</v>
      </c>
      <c r="J16" s="294">
        <f>'1M.N.'!J16+'1M.E.'!J16+'1T.I.'!J16</f>
        <v>4139</v>
      </c>
      <c r="K16" s="294">
        <f>'1M.N.'!K16+'1M.E.'!K16+'1T.I.'!K16</f>
        <v>943382851.99000001</v>
      </c>
      <c r="L16" s="294">
        <f>'1M.N.'!L16+'1M.E.'!L16+'1T.I.'!L16</f>
        <v>635318303.88000011</v>
      </c>
      <c r="M16" s="294">
        <f>'1M.N.'!M16+'1M.E.'!M16+'1T.I.'!M16</f>
        <v>170495469.30000001</v>
      </c>
      <c r="N16" s="294">
        <f>'1M.N.'!N16+'1M.E.'!N16+'1T.I.'!N16</f>
        <v>-99840.95</v>
      </c>
    </row>
    <row r="17" spans="1:14" ht="14.25" customHeight="1" x14ac:dyDescent="0.25">
      <c r="A17" s="13"/>
      <c r="B17" s="14"/>
      <c r="C17" s="15" t="s">
        <v>3</v>
      </c>
      <c r="D17" s="14"/>
      <c r="E17" s="293">
        <f>'1M.N.'!E17+'1M.E.'!E17+'1T.I.'!E17</f>
        <v>3697780</v>
      </c>
      <c r="F17" s="293">
        <f>'1M.N.'!F17+'1M.E.'!F17+'1T.I.'!F17</f>
        <v>3730351</v>
      </c>
      <c r="G17" s="293">
        <f>'1M.N.'!G17+'1M.E.'!G17+'1T.I.'!G17</f>
        <v>1054698244455</v>
      </c>
      <c r="H17" s="293">
        <f>'1M.N.'!H17+'1M.E.'!H17+'1T.I.'!H17</f>
        <v>81651236943</v>
      </c>
      <c r="I17" s="293">
        <f>'1M.N.'!I17+'1M.E.'!I17+'1T.I.'!I17</f>
        <v>14175377154.999998</v>
      </c>
      <c r="J17" s="293">
        <f>'1M.N.'!J17+'1M.E.'!J17+'1T.I.'!J17</f>
        <v>14268</v>
      </c>
      <c r="K17" s="293">
        <f>'1M.N.'!K17+'1M.E.'!K17+'1T.I.'!K17</f>
        <v>3955488528.0100002</v>
      </c>
      <c r="L17" s="293">
        <f>'1M.N.'!L17+'1M.E.'!L17+'1T.I.'!L17</f>
        <v>1883838878.1799998</v>
      </c>
      <c r="M17" s="293">
        <f>'1M.N.'!M17+'1M.E.'!M17+'1T.I.'!M17</f>
        <v>4536815254.5500002</v>
      </c>
      <c r="N17" s="293">
        <f>'1M.N.'!N17+'1M.E.'!N17+'1T.I.'!N17</f>
        <v>2841959.24</v>
      </c>
    </row>
    <row r="18" spans="1:14" s="18" customFormat="1" ht="14.25" customHeight="1" x14ac:dyDescent="0.25">
      <c r="A18" s="17"/>
      <c r="C18" s="19" t="s">
        <v>21</v>
      </c>
      <c r="E18" s="294">
        <f>'1M.N.'!E18+'1M.E.'!E18+'1T.I.'!E18</f>
        <v>1109999</v>
      </c>
      <c r="F18" s="294">
        <f>'1M.N.'!F18+'1M.E.'!F18+'1T.I.'!F18</f>
        <v>1110013</v>
      </c>
      <c r="G18" s="294">
        <f>'1M.N.'!G18+'1M.E.'!G18+'1T.I.'!G18</f>
        <v>95513097109</v>
      </c>
      <c r="H18" s="294">
        <f>'1M.N.'!H18+'1M.E.'!H18+'1T.I.'!H18</f>
        <v>835115025</v>
      </c>
      <c r="I18" s="294">
        <f>'1M.N.'!I18+'1M.E.'!I18+'1T.I.'!I18</f>
        <v>1576311952.03</v>
      </c>
      <c r="J18" s="294">
        <f>'1M.N.'!J18+'1M.E.'!J18+'1T.I.'!J18</f>
        <v>4528</v>
      </c>
      <c r="K18" s="294">
        <f>'1M.N.'!K18+'1M.E.'!K18+'1T.I.'!K18</f>
        <v>359799332.12</v>
      </c>
      <c r="L18" s="294">
        <f>'1M.N.'!L18+'1M.E.'!L18+'1T.I.'!L18</f>
        <v>19884593.48</v>
      </c>
      <c r="M18" s="294">
        <f>'1M.N.'!M18+'1M.E.'!M18+'1T.I.'!M18</f>
        <v>1657874.97</v>
      </c>
      <c r="N18" s="294">
        <f>'1M.N.'!N18+'1M.E.'!N18+'1T.I.'!N18</f>
        <v>4199.59</v>
      </c>
    </row>
    <row r="19" spans="1:14" ht="14.25" customHeight="1" x14ac:dyDescent="0.25">
      <c r="A19" s="13"/>
      <c r="B19" s="14"/>
      <c r="C19" s="15" t="s">
        <v>300</v>
      </c>
      <c r="D19" s="14"/>
      <c r="E19" s="293">
        <f>'1M.N.'!E19+'1M.E.'!E19+'1T.I.'!E19</f>
        <v>0</v>
      </c>
      <c r="F19" s="293">
        <f>'1M.N.'!F19+'1M.E.'!F19+'1T.I.'!F19</f>
        <v>0</v>
      </c>
      <c r="G19" s="293">
        <f>'1M.N.'!G19+'1M.E.'!G19+'1T.I.'!G19</f>
        <v>0</v>
      </c>
      <c r="H19" s="293">
        <f>'1M.N.'!H19+'1M.E.'!H19+'1T.I.'!H19</f>
        <v>0</v>
      </c>
      <c r="I19" s="293">
        <f>'1M.N.'!I19+'1M.E.'!I19+'1T.I.'!I19</f>
        <v>0</v>
      </c>
      <c r="J19" s="293">
        <f>'1M.N.'!J19+'1M.E.'!J19+'1T.I.'!J19</f>
        <v>1538</v>
      </c>
      <c r="K19" s="293">
        <f>'1M.N.'!K19+'1M.E.'!K19+'1T.I.'!K19</f>
        <v>396897526.21000004</v>
      </c>
      <c r="L19" s="293">
        <f>'1M.N.'!L19+'1M.E.'!L19+'1T.I.'!L19</f>
        <v>0</v>
      </c>
      <c r="M19" s="293">
        <f>'1M.N.'!M19+'1M.E.'!M19+'1T.I.'!M19</f>
        <v>0</v>
      </c>
      <c r="N19" s="293">
        <f>'1M.N.'!N19+'1M.E.'!N19+'1T.I.'!N19</f>
        <v>0</v>
      </c>
    </row>
    <row r="20" spans="1:14" s="399" customFormat="1" ht="14.25" customHeight="1" x14ac:dyDescent="0.3">
      <c r="A20" s="397"/>
      <c r="B20" s="398" t="s">
        <v>7</v>
      </c>
      <c r="E20" s="400">
        <f>E21+E22+E23+E24</f>
        <v>752293</v>
      </c>
      <c r="F20" s="400">
        <f t="shared" ref="F20" si="3">F21+F22+F23+F24</f>
        <v>856878</v>
      </c>
      <c r="G20" s="400">
        <f t="shared" ref="G20" si="4">G21+G22+G23+G24</f>
        <v>896761112223</v>
      </c>
      <c r="H20" s="400">
        <f t="shared" ref="H20" si="5">H21+H22+H23+H24</f>
        <v>171454743907</v>
      </c>
      <c r="I20" s="400">
        <f t="shared" ref="I20" si="6">I21+I22+I23+I24</f>
        <v>38731807677.18</v>
      </c>
      <c r="J20" s="400">
        <f t="shared" ref="J20" si="7">J21+J22+J23+J24</f>
        <v>3373</v>
      </c>
      <c r="K20" s="400">
        <f t="shared" ref="K20" si="8">K21+K22+K23+K24</f>
        <v>3108863450.73</v>
      </c>
      <c r="L20" s="400">
        <f t="shared" ref="L20" si="9">L21+L22+L23+L24</f>
        <v>8760842204.0499992</v>
      </c>
      <c r="M20" s="400">
        <f t="shared" ref="M20" si="10">M21+M22+M23+M24</f>
        <v>14281676897.120001</v>
      </c>
      <c r="N20" s="400">
        <f t="shared" ref="N20" si="11">N21+N22+N23+N24</f>
        <v>459127.9</v>
      </c>
    </row>
    <row r="21" spans="1:14" ht="14.25" customHeight="1" x14ac:dyDescent="0.25">
      <c r="A21" s="13"/>
      <c r="B21" s="14"/>
      <c r="C21" s="15" t="s">
        <v>5</v>
      </c>
      <c r="D21" s="14"/>
      <c r="E21" s="293">
        <f>'1M.N.'!E21+'1M.E.'!E21+'1T.I.'!E21</f>
        <v>134562</v>
      </c>
      <c r="F21" s="293">
        <f>'1M.N.'!F21+'1M.E.'!F21+'1T.I.'!F21</f>
        <v>149294</v>
      </c>
      <c r="G21" s="293">
        <f>'1M.N.'!G21+'1M.E.'!G21+'1T.I.'!G21</f>
        <v>133361599093</v>
      </c>
      <c r="H21" s="293">
        <f>'1M.N.'!H21+'1M.E.'!H21+'1T.I.'!H21</f>
        <v>12954434123</v>
      </c>
      <c r="I21" s="293">
        <f>'1M.N.'!I21+'1M.E.'!I21+'1T.I.'!I21</f>
        <v>9011430658.4200001</v>
      </c>
      <c r="J21" s="293">
        <f>'1M.N.'!J21+'1M.E.'!J21+'1T.I.'!J21</f>
        <v>166</v>
      </c>
      <c r="K21" s="293">
        <f>'1M.N.'!K21+'1M.E.'!K21+'1T.I.'!K21</f>
        <v>148732384.04000002</v>
      </c>
      <c r="L21" s="293">
        <f>'1M.N.'!L21+'1M.E.'!L21+'1T.I.'!L21</f>
        <v>876167515.23000002</v>
      </c>
      <c r="M21" s="293">
        <f>'1M.N.'!M21+'1M.E.'!M21+'1T.I.'!M21</f>
        <v>535591312.08999997</v>
      </c>
      <c r="N21" s="293">
        <f>'1M.N.'!N21+'1M.E.'!N21+'1T.I.'!N21</f>
        <v>8056.52</v>
      </c>
    </row>
    <row r="22" spans="1:14" s="18" customFormat="1" ht="14.25" customHeight="1" x14ac:dyDescent="0.25">
      <c r="A22" s="17"/>
      <c r="C22" s="19" t="s">
        <v>3</v>
      </c>
      <c r="E22" s="294">
        <f>'1M.N.'!E22+'1M.E.'!E22+'1T.I.'!E22</f>
        <v>580889</v>
      </c>
      <c r="F22" s="294">
        <f>'1M.N.'!F22+'1M.E.'!F22+'1T.I.'!F22</f>
        <v>670399</v>
      </c>
      <c r="G22" s="294">
        <f>'1M.N.'!G22+'1M.E.'!G22+'1T.I.'!G22</f>
        <v>749991717879</v>
      </c>
      <c r="H22" s="294">
        <f>'1M.N.'!H22+'1M.E.'!H22+'1T.I.'!H22</f>
        <v>158442665064</v>
      </c>
      <c r="I22" s="294">
        <f>'1M.N.'!I22+'1M.E.'!I22+'1T.I.'!I22</f>
        <v>29562048448.920002</v>
      </c>
      <c r="J22" s="294">
        <f>'1M.N.'!J22+'1M.E.'!J22+'1T.I.'!J22</f>
        <v>2120</v>
      </c>
      <c r="K22" s="294">
        <f>'1M.N.'!K22+'1M.E.'!K22+'1T.I.'!K22</f>
        <v>2805516766.1199999</v>
      </c>
      <c r="L22" s="294">
        <f>'1M.N.'!L22+'1M.E.'!L22+'1T.I.'!L22</f>
        <v>7657576040.6599998</v>
      </c>
      <c r="M22" s="294">
        <f>'1M.N.'!M22+'1M.E.'!M22+'1T.I.'!M22</f>
        <v>13696881685.33</v>
      </c>
      <c r="N22" s="294">
        <f>'1M.N.'!N22+'1M.E.'!N22+'1T.I.'!N22</f>
        <v>451071.38</v>
      </c>
    </row>
    <row r="23" spans="1:14" ht="14.25" customHeight="1" x14ac:dyDescent="0.25">
      <c r="A23" s="13"/>
      <c r="B23" s="14"/>
      <c r="C23" s="15" t="s">
        <v>21</v>
      </c>
      <c r="D23" s="14"/>
      <c r="E23" s="293">
        <f>'1M.N.'!E23+'1M.E.'!E23+'1T.I.'!E23</f>
        <v>36842</v>
      </c>
      <c r="F23" s="293">
        <f>'1M.N.'!F23+'1M.E.'!F23+'1T.I.'!F23</f>
        <v>37185</v>
      </c>
      <c r="G23" s="293">
        <f>'1M.N.'!G23+'1M.E.'!G23+'1T.I.'!G23</f>
        <v>13407795251</v>
      </c>
      <c r="H23" s="293">
        <f>'1M.N.'!H23+'1M.E.'!H23+'1T.I.'!H23</f>
        <v>57644720</v>
      </c>
      <c r="I23" s="293">
        <f>'1M.N.'!I23+'1M.E.'!I23+'1T.I.'!I23</f>
        <v>158328569.83999997</v>
      </c>
      <c r="J23" s="293">
        <f>'1M.N.'!J23+'1M.E.'!J23+'1T.I.'!J23</f>
        <v>83</v>
      </c>
      <c r="K23" s="293">
        <f>'1M.N.'!K23+'1M.E.'!K23+'1T.I.'!K23</f>
        <v>27337158.98</v>
      </c>
      <c r="L23" s="293">
        <f>'1M.N.'!L23+'1M.E.'!L23+'1T.I.'!L23</f>
        <v>227098648.16000003</v>
      </c>
      <c r="M23" s="293">
        <f>'1M.N.'!M23+'1M.E.'!M23+'1T.I.'!M23</f>
        <v>49203899.700000003</v>
      </c>
      <c r="N23" s="293">
        <f>'1M.N.'!N23+'1M.E.'!N23+'1T.I.'!N23</f>
        <v>0</v>
      </c>
    </row>
    <row r="24" spans="1:14" s="18" customFormat="1" ht="14.25" customHeight="1" x14ac:dyDescent="0.25">
      <c r="A24" s="17"/>
      <c r="C24" s="19" t="s">
        <v>300</v>
      </c>
      <c r="E24" s="294">
        <f>'1M.N.'!E24+'1M.E.'!E24+'1T.I.'!E24</f>
        <v>0</v>
      </c>
      <c r="F24" s="294">
        <f>'1M.N.'!F24+'1M.E.'!F24+'1T.I.'!F24</f>
        <v>0</v>
      </c>
      <c r="G24" s="294">
        <f>'1M.N.'!G24+'1M.E.'!G24+'1T.I.'!G24</f>
        <v>0</v>
      </c>
      <c r="H24" s="294">
        <f>'1M.N.'!H24+'1M.E.'!H24+'1T.I.'!H24</f>
        <v>0</v>
      </c>
      <c r="I24" s="294">
        <f>'1M.N.'!I24+'1M.E.'!I24+'1T.I.'!I24</f>
        <v>0</v>
      </c>
      <c r="J24" s="294">
        <f>'1M.N.'!J24+'1M.E.'!J24+'1T.I.'!J24</f>
        <v>1004</v>
      </c>
      <c r="K24" s="294">
        <f>'1M.N.'!K24+'1M.E.'!K24+'1T.I.'!K24</f>
        <v>127277141.59</v>
      </c>
      <c r="L24" s="294">
        <f>'1M.N.'!L24+'1M.E.'!L24+'1T.I.'!L24</f>
        <v>0</v>
      </c>
      <c r="M24" s="294">
        <f>'1M.N.'!M24+'1M.E.'!M24+'1T.I.'!M24</f>
        <v>0</v>
      </c>
      <c r="N24" s="294">
        <f>'1M.N.'!N24+'1M.E.'!N24+'1T.I.'!N24</f>
        <v>0</v>
      </c>
    </row>
    <row r="25" spans="1:14" s="396" customFormat="1" ht="14.25" customHeight="1" x14ac:dyDescent="0.3">
      <c r="A25" s="392"/>
      <c r="B25" s="393" t="s">
        <v>16</v>
      </c>
      <c r="C25" s="394"/>
      <c r="D25" s="394"/>
      <c r="E25" s="395">
        <f>E26+E27+E28+E29</f>
        <v>2986650</v>
      </c>
      <c r="F25" s="395">
        <f t="shared" ref="F25" si="12">F26+F27+F28+F29</f>
        <v>2994246</v>
      </c>
      <c r="G25" s="395">
        <f t="shared" ref="G25" si="13">G26+G27+G28+G29</f>
        <v>1285383827903</v>
      </c>
      <c r="H25" s="395">
        <f t="shared" ref="H25" si="14">H26+H27+H28+H29</f>
        <v>101555093044</v>
      </c>
      <c r="I25" s="395">
        <f t="shared" ref="I25" si="15">I26+I27+I28+I29</f>
        <v>109923117215.89001</v>
      </c>
      <c r="J25" s="395">
        <f t="shared" ref="J25" si="16">J26+J27+J28+J29</f>
        <v>28211</v>
      </c>
      <c r="K25" s="395">
        <f t="shared" ref="K25" si="17">K26+K27+K28+K29</f>
        <v>11561629802.759998</v>
      </c>
      <c r="L25" s="395">
        <f t="shared" ref="L25" si="18">L26+L27+L28+L29</f>
        <v>44593685186.759995</v>
      </c>
      <c r="M25" s="395">
        <f t="shared" ref="M25" si="19">M26+M27+M28+M29</f>
        <v>11343148631.289999</v>
      </c>
      <c r="N25" s="395">
        <f t="shared" ref="N25" si="20">N26+N27+N28+N29</f>
        <v>-5750065.3099999996</v>
      </c>
    </row>
    <row r="26" spans="1:14" ht="14.25" customHeight="1" x14ac:dyDescent="0.25">
      <c r="A26" s="3"/>
      <c r="C26" s="4" t="s">
        <v>5</v>
      </c>
      <c r="E26" s="294">
        <f>'1M.N.'!E26+'1M.E.'!E26+'1T.I.'!E26</f>
        <v>227694</v>
      </c>
      <c r="F26" s="294">
        <f>'1M.N.'!F26+'1M.E.'!F26+'1T.I.'!F26</f>
        <v>227818</v>
      </c>
      <c r="G26" s="294">
        <f>'1M.N.'!G26+'1M.E.'!G26+'1T.I.'!G26</f>
        <v>80417729975</v>
      </c>
      <c r="H26" s="294">
        <f>'1M.N.'!H26+'1M.E.'!H26+'1T.I.'!H26</f>
        <v>10367174118</v>
      </c>
      <c r="I26" s="294">
        <f>'1M.N.'!I26+'1M.E.'!I26+'1T.I.'!I26</f>
        <v>48014305656.200005</v>
      </c>
      <c r="J26" s="294">
        <f>'1M.N.'!J26+'1M.E.'!J26+'1T.I.'!J26</f>
        <v>584</v>
      </c>
      <c r="K26" s="294">
        <f>'1M.N.'!K26+'1M.E.'!K26+'1T.I.'!K26</f>
        <v>491463995.35000002</v>
      </c>
      <c r="L26" s="294">
        <f>'1M.N.'!L26+'1M.E.'!L26+'1T.I.'!L26</f>
        <v>6185688823.0699997</v>
      </c>
      <c r="M26" s="294">
        <f>'1M.N.'!M26+'1M.E.'!M26+'1T.I.'!M26</f>
        <v>-8641836.7000000011</v>
      </c>
      <c r="N26" s="294">
        <f>'1M.N.'!N26+'1M.E.'!N26+'1T.I.'!N26</f>
        <v>60.95</v>
      </c>
    </row>
    <row r="27" spans="1:14" ht="14.25" customHeight="1" x14ac:dyDescent="0.25">
      <c r="A27" s="13"/>
      <c r="B27" s="14"/>
      <c r="C27" s="15" t="s">
        <v>3</v>
      </c>
      <c r="D27" s="14"/>
      <c r="E27" s="293">
        <f>'1M.N.'!E27+'1M.E.'!E27+'1T.I.'!E27</f>
        <v>2737601</v>
      </c>
      <c r="F27" s="293">
        <f>'1M.N.'!F27+'1M.E.'!F27+'1T.I.'!F27</f>
        <v>2744913</v>
      </c>
      <c r="G27" s="293">
        <f>'1M.N.'!G27+'1M.E.'!G27+'1T.I.'!G27</f>
        <v>1202019622418</v>
      </c>
      <c r="H27" s="293">
        <f>'1M.N.'!H27+'1M.E.'!H27+'1T.I.'!H27</f>
        <v>58862697572</v>
      </c>
      <c r="I27" s="293">
        <f>'1M.N.'!I27+'1M.E.'!I27+'1T.I.'!I27</f>
        <v>54767813099.839996</v>
      </c>
      <c r="J27" s="293">
        <f>'1M.N.'!J27+'1M.E.'!J27+'1T.I.'!J27</f>
        <v>27429</v>
      </c>
      <c r="K27" s="293">
        <f>'1M.N.'!K27+'1M.E.'!K27+'1T.I.'!K27</f>
        <v>10139313846.529999</v>
      </c>
      <c r="L27" s="293">
        <f>'1M.N.'!L27+'1M.E.'!L27+'1T.I.'!L27</f>
        <v>34776216168.269997</v>
      </c>
      <c r="M27" s="293">
        <f>'1M.N.'!M27+'1M.E.'!M27+'1T.I.'!M27</f>
        <v>10298749591.74</v>
      </c>
      <c r="N27" s="293">
        <f>'1M.N.'!N27+'1M.E.'!N27+'1T.I.'!N27</f>
        <v>-5750126.2599999998</v>
      </c>
    </row>
    <row r="28" spans="1:14" s="18" customFormat="1" ht="14.25" customHeight="1" x14ac:dyDescent="0.25">
      <c r="A28" s="17"/>
      <c r="C28" s="19" t="s">
        <v>21</v>
      </c>
      <c r="E28" s="294">
        <f>'1M.N.'!E28+'1M.E.'!E28+'1T.I.'!E28</f>
        <v>21355</v>
      </c>
      <c r="F28" s="294">
        <f>'1M.N.'!F28+'1M.E.'!F28+'1T.I.'!F28</f>
        <v>21515</v>
      </c>
      <c r="G28" s="294">
        <f>'1M.N.'!G28+'1M.E.'!G28+'1T.I.'!G28</f>
        <v>2946475510</v>
      </c>
      <c r="H28" s="294">
        <f>'1M.N.'!H28+'1M.E.'!H28+'1T.I.'!H28</f>
        <v>32325221354</v>
      </c>
      <c r="I28" s="294">
        <f>'1M.N.'!I28+'1M.E.'!I28+'1T.I.'!I28</f>
        <v>7140998459.8499994</v>
      </c>
      <c r="J28" s="294">
        <f>'1M.N.'!J28+'1M.E.'!J28+'1T.I.'!J28</f>
        <v>55</v>
      </c>
      <c r="K28" s="294">
        <f>'1M.N.'!K28+'1M.E.'!K28+'1T.I.'!K28</f>
        <v>506937523.81999999</v>
      </c>
      <c r="L28" s="294">
        <f>'1M.N.'!L28+'1M.E.'!L28+'1T.I.'!L28</f>
        <v>3631780195.4200001</v>
      </c>
      <c r="M28" s="294">
        <f>'1M.N.'!M28+'1M.E.'!M28+'1T.I.'!M28</f>
        <v>1053040876.25</v>
      </c>
      <c r="N28" s="294">
        <f>'1M.N.'!N28+'1M.E.'!N28+'1T.I.'!N28</f>
        <v>0</v>
      </c>
    </row>
    <row r="29" spans="1:14" ht="14.25" customHeight="1" x14ac:dyDescent="0.25">
      <c r="A29" s="13"/>
      <c r="B29" s="14"/>
      <c r="C29" s="15" t="s">
        <v>300</v>
      </c>
      <c r="D29" s="14"/>
      <c r="E29" s="293">
        <f>'1M.N.'!E29+'1M.E.'!E29+'1T.I.'!E29</f>
        <v>0</v>
      </c>
      <c r="F29" s="293">
        <f>'1M.N.'!F29+'1M.E.'!F29+'1T.I.'!F29</f>
        <v>0</v>
      </c>
      <c r="G29" s="293">
        <f>'1M.N.'!G29+'1M.E.'!G29+'1T.I.'!G29</f>
        <v>0</v>
      </c>
      <c r="H29" s="293">
        <f>'1M.N.'!H29+'1M.E.'!H29+'1T.I.'!H29</f>
        <v>0</v>
      </c>
      <c r="I29" s="293">
        <f>'1M.N.'!I29+'1M.E.'!I29+'1T.I.'!I29</f>
        <v>0</v>
      </c>
      <c r="J29" s="293">
        <f>'1M.N.'!J29+'1M.E.'!J29+'1T.I.'!J29</f>
        <v>143</v>
      </c>
      <c r="K29" s="293">
        <f>'1M.N.'!K29+'1M.E.'!K29+'1T.I.'!K29</f>
        <v>423914437.06</v>
      </c>
      <c r="L29" s="293">
        <f>'1M.N.'!L29+'1M.E.'!L29+'1T.I.'!L29</f>
        <v>0</v>
      </c>
      <c r="M29" s="293">
        <f>'1M.N.'!M29+'1M.E.'!M29+'1T.I.'!M29</f>
        <v>0</v>
      </c>
      <c r="N29" s="293">
        <f>'1M.N.'!N29+'1M.E.'!N29+'1T.I.'!N29</f>
        <v>0</v>
      </c>
    </row>
    <row r="30" spans="1:14" s="399" customFormat="1" ht="14.25" customHeight="1" x14ac:dyDescent="0.3">
      <c r="A30" s="397"/>
      <c r="B30" s="398" t="s">
        <v>17</v>
      </c>
      <c r="E30" s="400">
        <f>E31+E32+E33+E34</f>
        <v>10156</v>
      </c>
      <c r="F30" s="400">
        <f t="shared" ref="F30" si="21">F31+F32+F33+F34</f>
        <v>18194</v>
      </c>
      <c r="G30" s="400">
        <f t="shared" ref="G30" si="22">G31+G32+G33+G34</f>
        <v>28676776424</v>
      </c>
      <c r="H30" s="400">
        <f t="shared" ref="H30" si="23">H31+H32+H33+H34</f>
        <v>5322839923</v>
      </c>
      <c r="I30" s="400">
        <f t="shared" ref="I30" si="24">I31+I32+I33+I34</f>
        <v>843143731.19000006</v>
      </c>
      <c r="J30" s="400">
        <f t="shared" ref="J30" si="25">J31+J32+J33+J34</f>
        <v>66</v>
      </c>
      <c r="K30" s="400">
        <f t="shared" ref="K30" si="26">K31+K32+K33+K34</f>
        <v>36789919.310000002</v>
      </c>
      <c r="L30" s="400">
        <f t="shared" ref="L30" si="27">L31+L32+L33+L34</f>
        <v>249900953.24999997</v>
      </c>
      <c r="M30" s="400">
        <f t="shared" ref="M30" si="28">M31+M32+M33+M34</f>
        <v>528438372.61000001</v>
      </c>
      <c r="N30" s="400">
        <f t="shared" ref="N30" si="29">N31+N32+N33+N34</f>
        <v>2025.66</v>
      </c>
    </row>
    <row r="31" spans="1:14" ht="14.25" customHeight="1" x14ac:dyDescent="0.25">
      <c r="A31" s="13"/>
      <c r="B31" s="14"/>
      <c r="C31" s="15" t="s">
        <v>5</v>
      </c>
      <c r="D31" s="14"/>
      <c r="E31" s="293">
        <f>'1M.N.'!E31+'1M.E.'!E31+'1T.I.'!E31</f>
        <v>664</v>
      </c>
      <c r="F31" s="293">
        <f>'1M.N.'!F31+'1M.E.'!F31+'1T.I.'!F31</f>
        <v>1329</v>
      </c>
      <c r="G31" s="293">
        <f>'1M.N.'!G31+'1M.E.'!G31+'1T.I.'!G31</f>
        <v>2702996689</v>
      </c>
      <c r="H31" s="293">
        <f>'1M.N.'!H31+'1M.E.'!H31+'1T.I.'!H31</f>
        <v>136124066</v>
      </c>
      <c r="I31" s="293">
        <f>'1M.N.'!I31+'1M.E.'!I31+'1T.I.'!I31</f>
        <v>112335622.09</v>
      </c>
      <c r="J31" s="293">
        <f>'1M.N.'!J31+'1M.E.'!J31+'1T.I.'!J31</f>
        <v>0</v>
      </c>
      <c r="K31" s="293">
        <f>'1M.N.'!K31+'1M.E.'!K31+'1T.I.'!K31</f>
        <v>0</v>
      </c>
      <c r="L31" s="293">
        <f>'1M.N.'!L31+'1M.E.'!L31+'1T.I.'!L31</f>
        <v>952913.73</v>
      </c>
      <c r="M31" s="293">
        <f>'1M.N.'!M31+'1M.E.'!M31+'1T.I.'!M31</f>
        <v>0</v>
      </c>
      <c r="N31" s="293">
        <f>'1M.N.'!N31+'1M.E.'!N31+'1T.I.'!N31</f>
        <v>0</v>
      </c>
    </row>
    <row r="32" spans="1:14" s="18" customFormat="1" ht="14.25" customHeight="1" x14ac:dyDescent="0.25">
      <c r="A32" s="17"/>
      <c r="C32" s="19" t="s">
        <v>3</v>
      </c>
      <c r="E32" s="294">
        <f>'1M.N.'!E32+'1M.E.'!E32+'1T.I.'!E32</f>
        <v>9454</v>
      </c>
      <c r="F32" s="294">
        <f>'1M.N.'!F32+'1M.E.'!F32+'1T.I.'!F32</f>
        <v>16789</v>
      </c>
      <c r="G32" s="294">
        <f>'1M.N.'!G32+'1M.E.'!G32+'1T.I.'!G32</f>
        <v>25887603807</v>
      </c>
      <c r="H32" s="294">
        <f>'1M.N.'!H32+'1M.E.'!H32+'1T.I.'!H32</f>
        <v>5186715857</v>
      </c>
      <c r="I32" s="294">
        <f>'1M.N.'!I32+'1M.E.'!I32+'1T.I.'!I32</f>
        <v>730353149.55000007</v>
      </c>
      <c r="J32" s="294">
        <f>'1M.N.'!J32+'1M.E.'!J32+'1T.I.'!J32</f>
        <v>53</v>
      </c>
      <c r="K32" s="294">
        <f>'1M.N.'!K32+'1M.E.'!K32+'1T.I.'!K32</f>
        <v>36744052.82</v>
      </c>
      <c r="L32" s="294">
        <f>'1M.N.'!L32+'1M.E.'!L32+'1T.I.'!L32</f>
        <v>245972856.91999999</v>
      </c>
      <c r="M32" s="294">
        <f>'1M.N.'!M32+'1M.E.'!M32+'1T.I.'!M32</f>
        <v>528438372.61000001</v>
      </c>
      <c r="N32" s="294">
        <f>'1M.N.'!N32+'1M.E.'!N32+'1T.I.'!N32</f>
        <v>2025.66</v>
      </c>
    </row>
    <row r="33" spans="1:15" ht="14.25" customHeight="1" x14ac:dyDescent="0.25">
      <c r="A33" s="13"/>
      <c r="B33" s="14"/>
      <c r="C33" s="15" t="s">
        <v>21</v>
      </c>
      <c r="D33" s="14"/>
      <c r="E33" s="293">
        <f>'1M.N.'!E33+'1M.E.'!E33+'1T.I.'!E33</f>
        <v>38</v>
      </c>
      <c r="F33" s="293">
        <f>'1M.N.'!F33+'1M.E.'!F33+'1T.I.'!F33</f>
        <v>76</v>
      </c>
      <c r="G33" s="293">
        <f>'1M.N.'!G33+'1M.E.'!G33+'1T.I.'!G33</f>
        <v>86175928</v>
      </c>
      <c r="H33" s="293">
        <f>'1M.N.'!H33+'1M.E.'!H33+'1T.I.'!H33</f>
        <v>0</v>
      </c>
      <c r="I33" s="293">
        <f>'1M.N.'!I33+'1M.E.'!I33+'1T.I.'!I33</f>
        <v>454959.55</v>
      </c>
      <c r="J33" s="293">
        <f>'1M.N.'!J33+'1M.E.'!J33+'1T.I.'!J33</f>
        <v>0</v>
      </c>
      <c r="K33" s="293">
        <f>'1M.N.'!K33+'1M.E.'!K33+'1T.I.'!K33</f>
        <v>0</v>
      </c>
      <c r="L33" s="293">
        <f>'1M.N.'!L33+'1M.E.'!L33+'1T.I.'!L33</f>
        <v>2975182.6</v>
      </c>
      <c r="M33" s="293">
        <f>'1M.N.'!M33+'1M.E.'!M33+'1T.I.'!M33</f>
        <v>0</v>
      </c>
      <c r="N33" s="293">
        <f>'1M.N.'!N33+'1M.E.'!N33+'1T.I.'!N33</f>
        <v>0</v>
      </c>
    </row>
    <row r="34" spans="1:15" s="18" customFormat="1" ht="14.25" customHeight="1" x14ac:dyDescent="0.25">
      <c r="A34" s="17"/>
      <c r="C34" s="19" t="s">
        <v>300</v>
      </c>
      <c r="E34" s="294">
        <f>'1M.N.'!E34+'1M.E.'!E34+'1T.I.'!E34</f>
        <v>0</v>
      </c>
      <c r="F34" s="294">
        <f>'1M.N.'!F34+'1M.E.'!F34+'1T.I.'!F34</f>
        <v>0</v>
      </c>
      <c r="G34" s="294">
        <f>'1M.N.'!G34+'1M.E.'!G34+'1T.I.'!G34</f>
        <v>0</v>
      </c>
      <c r="H34" s="294">
        <f>'1M.N.'!H34+'1M.E.'!H34+'1T.I.'!H34</f>
        <v>0</v>
      </c>
      <c r="I34" s="294">
        <f>'1M.N.'!I34+'1M.E.'!I34+'1T.I.'!I34</f>
        <v>0</v>
      </c>
      <c r="J34" s="294">
        <f>'1M.N.'!J34+'1M.E.'!J34+'1T.I.'!J34</f>
        <v>13</v>
      </c>
      <c r="K34" s="294">
        <f>'1M.N.'!K34+'1M.E.'!K34+'1T.I.'!K34</f>
        <v>45866.490000000005</v>
      </c>
      <c r="L34" s="294">
        <f>'1M.N.'!L34+'1M.E.'!L34+'1T.I.'!L34</f>
        <v>0</v>
      </c>
      <c r="M34" s="294">
        <f>'1M.N.'!M34+'1M.E.'!M34+'1T.I.'!M34</f>
        <v>0</v>
      </c>
      <c r="N34" s="294">
        <f>'1M.N.'!N34+'1M.E.'!N34+'1T.I.'!N34</f>
        <v>0</v>
      </c>
    </row>
    <row r="35" spans="1:15" s="396" customFormat="1" ht="14.25" customHeight="1" x14ac:dyDescent="0.3">
      <c r="A35" s="392"/>
      <c r="B35" s="393" t="s">
        <v>18</v>
      </c>
      <c r="C35" s="394"/>
      <c r="D35" s="394"/>
      <c r="E35" s="395">
        <f>E36+E37+E38+E39</f>
        <v>37941</v>
      </c>
      <c r="F35" s="395">
        <f t="shared" ref="F35" si="30">F36+F37+F38+F39</f>
        <v>37941</v>
      </c>
      <c r="G35" s="395">
        <f t="shared" ref="G35" si="31">G36+G37+G38+G39</f>
        <v>2561642429</v>
      </c>
      <c r="H35" s="395">
        <f t="shared" ref="H35" si="32">H36+H37+H38+H39</f>
        <v>1160819168</v>
      </c>
      <c r="I35" s="395">
        <f t="shared" ref="I35" si="33">I36+I37+I38+I39</f>
        <v>44882643.350000001</v>
      </c>
      <c r="J35" s="395">
        <f t="shared" ref="J35" si="34">J36+J37+J38+J39</f>
        <v>359</v>
      </c>
      <c r="K35" s="395">
        <f t="shared" ref="K35" si="35">K36+K37+K38+K39</f>
        <v>28235725.940000001</v>
      </c>
      <c r="L35" s="395">
        <f t="shared" ref="L35" si="36">L36+L37+L38+L39</f>
        <v>0</v>
      </c>
      <c r="M35" s="395">
        <f t="shared" ref="M35" si="37">M36+M37+M38+M39</f>
        <v>1908389.11</v>
      </c>
      <c r="N35" s="395">
        <f t="shared" ref="N35" si="38">N36+N37+N38+N39</f>
        <v>0</v>
      </c>
    </row>
    <row r="36" spans="1:15" ht="14.25" customHeight="1" x14ac:dyDescent="0.25">
      <c r="A36" s="3"/>
      <c r="C36" s="4" t="s">
        <v>5</v>
      </c>
      <c r="E36" s="294">
        <f>'1M.N.'!E36+'1M.E.'!E36+'1T.I.'!E36</f>
        <v>36734</v>
      </c>
      <c r="F36" s="294">
        <f>'1M.N.'!F36+'1M.E.'!F36+'1T.I.'!F36</f>
        <v>36734</v>
      </c>
      <c r="G36" s="294">
        <f>'1M.N.'!G36+'1M.E.'!G36+'1T.I.'!G36</f>
        <v>2529780000</v>
      </c>
      <c r="H36" s="294">
        <f>'1M.N.'!H36+'1M.E.'!H36+'1T.I.'!H36</f>
        <v>0</v>
      </c>
      <c r="I36" s="294">
        <f>'1M.N.'!I36+'1M.E.'!I36+'1T.I.'!I36</f>
        <v>22230897.27</v>
      </c>
      <c r="J36" s="294">
        <f>'1M.N.'!J36+'1M.E.'!J36+'1T.I.'!J36</f>
        <v>97</v>
      </c>
      <c r="K36" s="294">
        <f>'1M.N.'!K36+'1M.E.'!K36+'1T.I.'!K36</f>
        <v>6400808.8399999999</v>
      </c>
      <c r="L36" s="294">
        <f>'1M.N.'!L36+'1M.E.'!L36+'1T.I.'!L36</f>
        <v>0</v>
      </c>
      <c r="M36" s="294">
        <f>'1M.N.'!M36+'1M.E.'!M36+'1T.I.'!M36</f>
        <v>0</v>
      </c>
      <c r="N36" s="294">
        <f>'1M.N.'!N36+'1M.E.'!N36+'1T.I.'!N36</f>
        <v>0</v>
      </c>
    </row>
    <row r="37" spans="1:15" ht="14.25" customHeight="1" x14ac:dyDescent="0.25">
      <c r="A37" s="13"/>
      <c r="B37" s="14"/>
      <c r="C37" s="15" t="s">
        <v>3</v>
      </c>
      <c r="D37" s="14"/>
      <c r="E37" s="293">
        <f>'1M.N.'!E37+'1M.E.'!E37+'1T.I.'!E37</f>
        <v>1</v>
      </c>
      <c r="F37" s="293">
        <f>'1M.N.'!F37+'1M.E.'!F37+'1T.I.'!F37</f>
        <v>1</v>
      </c>
      <c r="G37" s="293">
        <f>'1M.N.'!G37+'1M.E.'!G37+'1T.I.'!G37</f>
        <v>200000</v>
      </c>
      <c r="H37" s="293">
        <f>'1M.N.'!H37+'1M.E.'!H37+'1T.I.'!H37</f>
        <v>0</v>
      </c>
      <c r="I37" s="293">
        <f>'1M.N.'!I37+'1M.E.'!I37+'1T.I.'!I37</f>
        <v>414.05</v>
      </c>
      <c r="J37" s="293">
        <f>'1M.N.'!J37+'1M.E.'!J37+'1T.I.'!J37</f>
        <v>0</v>
      </c>
      <c r="K37" s="293">
        <f>'1M.N.'!K37+'1M.E.'!K37+'1T.I.'!K37</f>
        <v>0</v>
      </c>
      <c r="L37" s="293">
        <f>'1M.N.'!L37+'1M.E.'!L37+'1T.I.'!L37</f>
        <v>0</v>
      </c>
      <c r="M37" s="293">
        <f>'1M.N.'!M37+'1M.E.'!M37+'1T.I.'!M37</f>
        <v>1908389.11</v>
      </c>
      <c r="N37" s="293">
        <f>'1M.N.'!N37+'1M.E.'!N37+'1T.I.'!N37</f>
        <v>0</v>
      </c>
    </row>
    <row r="38" spans="1:15" s="18" customFormat="1" ht="14.25" customHeight="1" x14ac:dyDescent="0.25">
      <c r="A38" s="17"/>
      <c r="C38" s="19" t="s">
        <v>21</v>
      </c>
      <c r="E38" s="294">
        <f>'1M.N.'!E38+'1M.E.'!E38+'1T.I.'!E38</f>
        <v>1206</v>
      </c>
      <c r="F38" s="294">
        <f>'1M.N.'!F38+'1M.E.'!F38+'1T.I.'!F38</f>
        <v>1206</v>
      </c>
      <c r="G38" s="294">
        <f>'1M.N.'!G38+'1M.E.'!G38+'1T.I.'!G38</f>
        <v>31662429</v>
      </c>
      <c r="H38" s="294">
        <f>'1M.N.'!H38+'1M.E.'!H38+'1T.I.'!H38</f>
        <v>1160819168</v>
      </c>
      <c r="I38" s="294">
        <f>'1M.N.'!I38+'1M.E.'!I38+'1T.I.'!I38</f>
        <v>22651332.030000001</v>
      </c>
      <c r="J38" s="294">
        <f>'1M.N.'!J38+'1M.E.'!J38+'1T.I.'!J38</f>
        <v>0</v>
      </c>
      <c r="K38" s="294">
        <f>'1M.N.'!K38+'1M.E.'!K38+'1T.I.'!K38</f>
        <v>0</v>
      </c>
      <c r="L38" s="294">
        <f>'1M.N.'!L38+'1M.E.'!L38+'1T.I.'!L38</f>
        <v>0</v>
      </c>
      <c r="M38" s="294">
        <f>'1M.N.'!M38+'1M.E.'!M38+'1T.I.'!M38</f>
        <v>0</v>
      </c>
      <c r="N38" s="294">
        <f>'1M.N.'!N38+'1M.E.'!N38+'1T.I.'!N38</f>
        <v>0</v>
      </c>
    </row>
    <row r="39" spans="1:15" ht="14.25" customHeight="1" x14ac:dyDescent="0.25">
      <c r="A39" s="13"/>
      <c r="B39" s="14"/>
      <c r="C39" s="15" t="s">
        <v>300</v>
      </c>
      <c r="D39" s="14"/>
      <c r="E39" s="293">
        <f>'1M.N.'!E39+'1M.E.'!E39+'1T.I.'!E39</f>
        <v>0</v>
      </c>
      <c r="F39" s="293">
        <f>'1M.N.'!F39+'1M.E.'!F39+'1T.I.'!F39</f>
        <v>0</v>
      </c>
      <c r="G39" s="293">
        <f>'1M.N.'!G39+'1M.E.'!G39+'1T.I.'!G39</f>
        <v>0</v>
      </c>
      <c r="H39" s="293">
        <f>'1M.N.'!H39+'1M.E.'!H39+'1T.I.'!H39</f>
        <v>0</v>
      </c>
      <c r="I39" s="293">
        <f>'1M.N.'!I39+'1M.E.'!I39+'1T.I.'!I39</f>
        <v>0</v>
      </c>
      <c r="J39" s="293">
        <f>'1M.N.'!J39+'1M.E.'!J39+'1T.I.'!J39</f>
        <v>262</v>
      </c>
      <c r="K39" s="293">
        <f>'1M.N.'!K39+'1M.E.'!K39+'1T.I.'!K39</f>
        <v>21834917.100000001</v>
      </c>
      <c r="L39" s="293">
        <f>'1M.N.'!L39+'1M.E.'!L39+'1T.I.'!L39</f>
        <v>0</v>
      </c>
      <c r="M39" s="293">
        <f>'1M.N.'!M39+'1M.E.'!M39+'1T.I.'!M39</f>
        <v>0</v>
      </c>
      <c r="N39" s="293">
        <f>'1M.N.'!N39+'1M.E.'!N39+'1T.I.'!N39</f>
        <v>0</v>
      </c>
    </row>
    <row r="40" spans="1:15" s="21" customFormat="1" ht="14.25" customHeight="1" x14ac:dyDescent="0.3">
      <c r="A40" s="22"/>
      <c r="B40" s="20" t="s">
        <v>26</v>
      </c>
      <c r="E40" s="339">
        <f>E41+E46+E51+E56+E61+E67+E72+E77+E66</f>
        <v>36622</v>
      </c>
      <c r="F40" s="339">
        <f>F41+F46+F51+F56+F61+F67+F72+F77+F66</f>
        <v>79401493</v>
      </c>
      <c r="G40" s="339">
        <f t="shared" ref="G40:L40" si="39">G41+G46+G51+G56+G61+G67+G72+G77+G66</f>
        <v>12909581913887</v>
      </c>
      <c r="H40" s="339">
        <f t="shared" si="39"/>
        <v>550130016</v>
      </c>
      <c r="I40" s="339">
        <f t="shared" si="39"/>
        <v>62478073346.389999</v>
      </c>
      <c r="J40" s="339">
        <f t="shared" si="39"/>
        <v>464061</v>
      </c>
      <c r="K40" s="339">
        <f t="shared" si="39"/>
        <v>43559397903.009995</v>
      </c>
      <c r="L40" s="339">
        <f t="shared" si="39"/>
        <v>2573075963.5999999</v>
      </c>
      <c r="M40" s="339">
        <f>M41+M46+M51+M56+M61+M67+M72+M77+M66</f>
        <v>1525114335.01</v>
      </c>
      <c r="N40" s="339">
        <f>N41+N46+N51+N56+N61+N67+N72+N77+N66</f>
        <v>410572503.50000006</v>
      </c>
      <c r="O40" s="340"/>
    </row>
    <row r="41" spans="1:15" s="396" customFormat="1" ht="14.25" customHeight="1" x14ac:dyDescent="0.3">
      <c r="A41" s="392"/>
      <c r="B41" s="393" t="s">
        <v>27</v>
      </c>
      <c r="C41" s="394"/>
      <c r="D41" s="394"/>
      <c r="E41" s="395">
        <f>E42+E43+E44+E45</f>
        <v>26869</v>
      </c>
      <c r="F41" s="395">
        <f t="shared" ref="F41" si="40">F42+F43+F44+F45</f>
        <v>24204246</v>
      </c>
      <c r="G41" s="395">
        <f t="shared" ref="G41" si="41">G42+G43+G44+G45</f>
        <v>7936099729679</v>
      </c>
      <c r="H41" s="395">
        <f t="shared" ref="H41" si="42">H42+H43+H44+H45</f>
        <v>5641876</v>
      </c>
      <c r="I41" s="395">
        <f t="shared" ref="I41" si="43">I42+I43+I44+I45</f>
        <v>24065681498.160004</v>
      </c>
      <c r="J41" s="395">
        <f>J42+J43+J44+J45</f>
        <v>135843</v>
      </c>
      <c r="K41" s="395">
        <f t="shared" ref="K41" si="44">K42+K43+K44+K45</f>
        <v>18200643308.959999</v>
      </c>
      <c r="L41" s="395">
        <f t="shared" ref="L41" si="45">L42+L43+L44+L45</f>
        <v>156836794</v>
      </c>
      <c r="M41" s="395">
        <f t="shared" ref="M41" si="46">M42+M43+M44+M45</f>
        <v>0</v>
      </c>
      <c r="N41" s="395">
        <f t="shared" ref="N41" si="47">N42+N43+N44+N45</f>
        <v>316477564.58000004</v>
      </c>
    </row>
    <row r="42" spans="1:15" ht="14.25" customHeight="1" x14ac:dyDescent="0.25">
      <c r="A42" s="3"/>
      <c r="C42" s="4" t="s">
        <v>5</v>
      </c>
      <c r="E42" s="294">
        <f>'1M.N.'!E42+'1M.E.'!E42+'1T.I.'!E42</f>
        <v>13649</v>
      </c>
      <c r="F42" s="294">
        <f>'1M.N.'!F42+'1M.E.'!F42+'1T.I.'!F42</f>
        <v>7818862</v>
      </c>
      <c r="G42" s="294">
        <f>'1M.N.'!G42+'1M.E.'!G42+'1T.I.'!G42</f>
        <v>3381596184490</v>
      </c>
      <c r="H42" s="294">
        <f>'1M.N.'!H42+'1M.E.'!H42+'1T.I.'!H42</f>
        <v>0</v>
      </c>
      <c r="I42" s="294">
        <f>'1M.N.'!I42+'1M.E.'!I42+'1T.I.'!I42</f>
        <v>6044503899.6099997</v>
      </c>
      <c r="J42" s="294">
        <f>'1M.N.'!J42+'1M.E.'!J42+'1T.I.'!J42</f>
        <v>18582</v>
      </c>
      <c r="K42" s="294">
        <f>'1M.N.'!K42+'1M.E.'!K42+'1T.I.'!K42</f>
        <v>3325949895.0500002</v>
      </c>
      <c r="L42" s="294">
        <f>'1M.N.'!L42+'1M.E.'!L42+'1T.I.'!L42</f>
        <v>0</v>
      </c>
      <c r="M42" s="294">
        <f>'1M.N.'!M42+'1M.E.'!M42+'1T.I.'!M42</f>
        <v>0</v>
      </c>
      <c r="N42" s="294">
        <f>'1M.N.'!N42+'1M.E.'!N42+'1T.I.'!N42</f>
        <v>66334539.719999999</v>
      </c>
    </row>
    <row r="43" spans="1:15" ht="14.25" customHeight="1" x14ac:dyDescent="0.25">
      <c r="A43" s="13"/>
      <c r="B43" s="14"/>
      <c r="C43" s="15" t="s">
        <v>3</v>
      </c>
      <c r="D43" s="14"/>
      <c r="E43" s="293">
        <f>'1M.N.'!E43+'1M.E.'!E43+'1T.I.'!E43</f>
        <v>13119</v>
      </c>
      <c r="F43" s="293">
        <f>'1M.N.'!F43+'1M.E.'!F43+'1T.I.'!F43</f>
        <v>16253166</v>
      </c>
      <c r="G43" s="293">
        <f>'1M.N.'!G43+'1M.E.'!G43+'1T.I.'!G43</f>
        <v>4503547985377</v>
      </c>
      <c r="H43" s="293">
        <f>'1M.N.'!H43+'1M.E.'!H43+'1T.I.'!H43</f>
        <v>0</v>
      </c>
      <c r="I43" s="293">
        <f>'1M.N.'!I43+'1M.E.'!I43+'1T.I.'!I43</f>
        <v>17912310065.240002</v>
      </c>
      <c r="J43" s="293">
        <f>'1M.N.'!J43+'1M.E.'!J43+'1T.I.'!J43</f>
        <v>39918</v>
      </c>
      <c r="K43" s="293">
        <f>'1M.N.'!K43+'1M.E.'!K43+'1T.I.'!K43</f>
        <v>10655118103.940001</v>
      </c>
      <c r="L43" s="293">
        <f>'1M.N.'!L43+'1M.E.'!L43+'1T.I.'!L43</f>
        <v>156836794</v>
      </c>
      <c r="M43" s="293">
        <f>'1M.N.'!M43+'1M.E.'!M43+'1T.I.'!M43</f>
        <v>0</v>
      </c>
      <c r="N43" s="293">
        <f>'1M.N.'!N43+'1M.E.'!N43+'1T.I.'!N43</f>
        <v>260485719.87</v>
      </c>
    </row>
    <row r="44" spans="1:15" s="18" customFormat="1" ht="14.25" customHeight="1" x14ac:dyDescent="0.25">
      <c r="A44" s="17"/>
      <c r="C44" s="19" t="s">
        <v>21</v>
      </c>
      <c r="E44" s="294">
        <f>'1M.N.'!E44+'1M.E.'!E44+'1T.I.'!E44</f>
        <v>101</v>
      </c>
      <c r="F44" s="294">
        <f>'1M.N.'!F44+'1M.E.'!F44+'1T.I.'!F44</f>
        <v>132218</v>
      </c>
      <c r="G44" s="294">
        <f>'1M.N.'!G44+'1M.E.'!G44+'1T.I.'!G44</f>
        <v>50955559812</v>
      </c>
      <c r="H44" s="294">
        <f>'1M.N.'!H44+'1M.E.'!H44+'1T.I.'!H44</f>
        <v>5641876</v>
      </c>
      <c r="I44" s="294">
        <f>'1M.N.'!I44+'1M.E.'!I44+'1T.I.'!I44</f>
        <v>108867533.31</v>
      </c>
      <c r="J44" s="294">
        <f>'1M.N.'!J44+'1M.E.'!J44+'1T.I.'!J44</f>
        <v>503</v>
      </c>
      <c r="K44" s="294">
        <f>'1M.N.'!K44+'1M.E.'!K44+'1T.I.'!K44</f>
        <v>131793134.8</v>
      </c>
      <c r="L44" s="294">
        <f>'1M.N.'!L44+'1M.E.'!L44+'1T.I.'!L44</f>
        <v>0</v>
      </c>
      <c r="M44" s="294">
        <f>'1M.N.'!M44+'1M.E.'!M44+'1T.I.'!M44</f>
        <v>0</v>
      </c>
      <c r="N44" s="294">
        <f>'1M.N.'!N44+'1M.E.'!N44+'1T.I.'!N44</f>
        <v>-10342695.01</v>
      </c>
    </row>
    <row r="45" spans="1:15" ht="14.25" customHeight="1" x14ac:dyDescent="0.25">
      <c r="A45" s="13"/>
      <c r="B45" s="14"/>
      <c r="C45" s="15" t="s">
        <v>300</v>
      </c>
      <c r="D45" s="14"/>
      <c r="E45" s="293">
        <f>'1M.N.'!E45+'1M.E.'!E45+'1T.I.'!E45</f>
        <v>0</v>
      </c>
      <c r="F45" s="293">
        <f>'1M.N.'!F45+'1M.E.'!F45+'1T.I.'!F45</f>
        <v>0</v>
      </c>
      <c r="G45" s="293">
        <f>'1M.N.'!G45+'1M.E.'!G45+'1T.I.'!G45</f>
        <v>0</v>
      </c>
      <c r="H45" s="293">
        <f>'1M.N.'!H45+'1M.E.'!H45+'1T.I.'!H45</f>
        <v>0</v>
      </c>
      <c r="I45" s="293">
        <f>'1M.N.'!I45+'1M.E.'!I45+'1T.I.'!I45</f>
        <v>0</v>
      </c>
      <c r="J45" s="293">
        <f>'1M.N.'!J45+'1M.E.'!J45+'1T.I.'!J45</f>
        <v>76840</v>
      </c>
      <c r="K45" s="293">
        <f>'1M.N.'!K45+'1M.E.'!K45+'1T.I.'!K45</f>
        <v>4087782175.1700001</v>
      </c>
      <c r="L45" s="293">
        <f>'1M.N.'!L45+'1M.E.'!L45+'1T.I.'!L45</f>
        <v>0</v>
      </c>
      <c r="M45" s="293">
        <f>'1M.N.'!M45+'1M.E.'!M45+'1T.I.'!M45</f>
        <v>0</v>
      </c>
      <c r="N45" s="293">
        <f>'1M.N.'!N45+'1M.E.'!N45+'1T.I.'!N45</f>
        <v>0</v>
      </c>
    </row>
    <row r="46" spans="1:15" s="399" customFormat="1" ht="14.25" customHeight="1" x14ac:dyDescent="0.3">
      <c r="A46" s="397"/>
      <c r="B46" s="398" t="s">
        <v>28</v>
      </c>
      <c r="E46" s="400">
        <f>E47+E48+E49+E50</f>
        <v>0</v>
      </c>
      <c r="F46" s="400">
        <f t="shared" ref="F46" si="48">F47+F48+F49+F50</f>
        <v>0</v>
      </c>
      <c r="G46" s="400">
        <f t="shared" ref="G46" si="49">G47+G48+G49+G50</f>
        <v>0</v>
      </c>
      <c r="H46" s="400">
        <f>H47+H48+H49+H50</f>
        <v>0</v>
      </c>
      <c r="I46" s="400">
        <f t="shared" ref="I46" si="50">I47+I48+I49+I50</f>
        <v>0</v>
      </c>
      <c r="J46" s="400">
        <f>J47+J48+J49+J50</f>
        <v>11</v>
      </c>
      <c r="K46" s="400">
        <f t="shared" ref="K46" si="51">K47+K48+K49+K50</f>
        <v>173539</v>
      </c>
      <c r="L46" s="400">
        <f t="shared" ref="L46" si="52">L47+L48+L49+L50</f>
        <v>0</v>
      </c>
      <c r="M46" s="400">
        <f t="shared" ref="M46" si="53">M47+M48+M49+M50</f>
        <v>0</v>
      </c>
      <c r="N46" s="400">
        <f t="shared" ref="N46" si="54">N47+N48+N49+N50</f>
        <v>0</v>
      </c>
    </row>
    <row r="47" spans="1:15" ht="14.25" customHeight="1" x14ac:dyDescent="0.25">
      <c r="A47" s="13"/>
      <c r="B47" s="14"/>
      <c r="C47" s="15" t="s">
        <v>5</v>
      </c>
      <c r="D47" s="14"/>
      <c r="E47" s="293">
        <f>'1M.N.'!E47+'1M.E.'!E47+'1T.I.'!E47</f>
        <v>0</v>
      </c>
      <c r="F47" s="293">
        <f>'1M.N.'!F47+'1M.E.'!F47+'1T.I.'!F47</f>
        <v>0</v>
      </c>
      <c r="G47" s="293">
        <f>'1M.N.'!G47+'1M.E.'!G47+'1T.I.'!G47</f>
        <v>0</v>
      </c>
      <c r="H47" s="293">
        <f>'1M.N.'!H47+'1M.E.'!H47+'1T.I.'!H47</f>
        <v>0</v>
      </c>
      <c r="I47" s="293">
        <f>'1M.N.'!I47+'1M.E.'!I47+'1T.I.'!I47</f>
        <v>0</v>
      </c>
      <c r="J47" s="293">
        <f>'1M.N.'!J47+'1M.E.'!J47+'1T.I.'!J47</f>
        <v>0</v>
      </c>
      <c r="K47" s="293">
        <f>'1M.N.'!K47+'1M.E.'!K47+'1T.I.'!K47</f>
        <v>0</v>
      </c>
      <c r="L47" s="293">
        <f>'1M.N.'!L47+'1M.E.'!L47+'1T.I.'!L47</f>
        <v>0</v>
      </c>
      <c r="M47" s="293">
        <f>'1M.N.'!M47+'1M.E.'!M47+'1T.I.'!M47</f>
        <v>0</v>
      </c>
      <c r="N47" s="293">
        <f>'1M.N.'!N47+'1M.E.'!N47+'1T.I.'!N47</f>
        <v>0</v>
      </c>
    </row>
    <row r="48" spans="1:15" s="18" customFormat="1" ht="14.25" customHeight="1" x14ac:dyDescent="0.25">
      <c r="A48" s="17"/>
      <c r="C48" s="19" t="s">
        <v>3</v>
      </c>
      <c r="E48" s="294">
        <f>'1M.N.'!E48+'1M.E.'!E48+'1T.I.'!E48</f>
        <v>0</v>
      </c>
      <c r="F48" s="294">
        <f>'1M.N.'!F48+'1M.E.'!F48+'1T.I.'!F48</f>
        <v>0</v>
      </c>
      <c r="G48" s="294">
        <f>'1M.N.'!G48+'1M.E.'!G48+'1T.I.'!G48</f>
        <v>0</v>
      </c>
      <c r="H48" s="294">
        <f>'1M.N.'!H48+'1M.E.'!H48+'1T.I.'!H48</f>
        <v>0</v>
      </c>
      <c r="I48" s="294">
        <f>'1M.N.'!I48+'1M.E.'!I48+'1T.I.'!I48</f>
        <v>0</v>
      </c>
      <c r="J48" s="294">
        <f>'1M.N.'!J48+'1M.E.'!J48+'1T.I.'!J48</f>
        <v>0</v>
      </c>
      <c r="K48" s="294">
        <f>'1M.N.'!K48+'1M.E.'!K48+'1T.I.'!K48</f>
        <v>0</v>
      </c>
      <c r="L48" s="294">
        <f>'1M.N.'!L48+'1M.E.'!L48+'1T.I.'!L48</f>
        <v>0</v>
      </c>
      <c r="M48" s="294">
        <f>'1M.N.'!M48+'1M.E.'!M48+'1T.I.'!M48</f>
        <v>0</v>
      </c>
      <c r="N48" s="294">
        <f>'1M.N.'!N48+'1M.E.'!N48+'1T.I.'!N48</f>
        <v>0</v>
      </c>
    </row>
    <row r="49" spans="1:14" ht="14.25" customHeight="1" x14ac:dyDescent="0.25">
      <c r="A49" s="13"/>
      <c r="B49" s="14"/>
      <c r="C49" s="15" t="s">
        <v>21</v>
      </c>
      <c r="D49" s="14"/>
      <c r="E49" s="293">
        <f>'1M.N.'!E49+'1M.E.'!E49+'1T.I.'!E49</f>
        <v>0</v>
      </c>
      <c r="F49" s="293">
        <f>'1M.N.'!F49+'1M.E.'!F49+'1T.I.'!F49</f>
        <v>0</v>
      </c>
      <c r="G49" s="293">
        <f>'1M.N.'!G49+'1M.E.'!G49+'1T.I.'!G49</f>
        <v>0</v>
      </c>
      <c r="H49" s="293">
        <f>'1M.N.'!H49+'1M.E.'!H49+'1T.I.'!H49</f>
        <v>0</v>
      </c>
      <c r="I49" s="293">
        <f>'1M.N.'!I49+'1M.E.'!I49+'1T.I.'!I49</f>
        <v>0</v>
      </c>
      <c r="J49" s="293">
        <f>'1M.N.'!J49+'1M.E.'!J49+'1T.I.'!J49</f>
        <v>0</v>
      </c>
      <c r="K49" s="293">
        <f>'1M.N.'!K49+'1M.E.'!K49+'1T.I.'!K49</f>
        <v>0</v>
      </c>
      <c r="L49" s="293">
        <f>'1M.N.'!L49+'1M.E.'!L49+'1T.I.'!L49</f>
        <v>0</v>
      </c>
      <c r="M49" s="293">
        <f>'1M.N.'!M49+'1M.E.'!M49+'1T.I.'!M49</f>
        <v>0</v>
      </c>
      <c r="N49" s="293">
        <f>'1M.N.'!N49+'1M.E.'!N49+'1T.I.'!N49</f>
        <v>0</v>
      </c>
    </row>
    <row r="50" spans="1:14" s="18" customFormat="1" ht="14.25" customHeight="1" x14ac:dyDescent="0.25">
      <c r="A50" s="17"/>
      <c r="C50" s="19" t="s">
        <v>300</v>
      </c>
      <c r="E50" s="294">
        <f>'1M.N.'!E50+'1M.E.'!E50+'1T.I.'!E50</f>
        <v>0</v>
      </c>
      <c r="F50" s="294">
        <f>'1M.N.'!F50+'1M.E.'!F50+'1T.I.'!F50</f>
        <v>0</v>
      </c>
      <c r="G50" s="294">
        <f>'1M.N.'!G50+'1M.E.'!G50+'1T.I.'!G50</f>
        <v>0</v>
      </c>
      <c r="H50" s="294">
        <f>'1M.N.'!H50+'1M.E.'!H50+'1T.I.'!H50</f>
        <v>0</v>
      </c>
      <c r="I50" s="294">
        <f>'1M.N.'!I50+'1M.E.'!I50+'1T.I.'!I50</f>
        <v>0</v>
      </c>
      <c r="J50" s="294">
        <f>'1M.N.'!J50+'1M.E.'!J50+'1T.I.'!J50</f>
        <v>11</v>
      </c>
      <c r="K50" s="294">
        <f>'1M.N.'!K50+'1M.E.'!K50+'1T.I.'!K50</f>
        <v>173539</v>
      </c>
      <c r="L50" s="294">
        <f>'1M.N.'!L50+'1M.E.'!L50+'1T.I.'!L50</f>
        <v>0</v>
      </c>
      <c r="M50" s="294">
        <f>'1M.N.'!M50+'1M.E.'!M50+'1T.I.'!M50</f>
        <v>0</v>
      </c>
      <c r="N50" s="294">
        <f>'1M.N.'!N50+'1M.E.'!N50+'1T.I.'!N50</f>
        <v>0</v>
      </c>
    </row>
    <row r="51" spans="1:14" s="396" customFormat="1" ht="14.25" customHeight="1" x14ac:dyDescent="0.3">
      <c r="A51" s="392"/>
      <c r="B51" s="393" t="s">
        <v>29</v>
      </c>
      <c r="C51" s="394"/>
      <c r="D51" s="394"/>
      <c r="E51" s="395">
        <f>E52+E53+E54+E55</f>
        <v>423</v>
      </c>
      <c r="F51" s="395">
        <f t="shared" ref="F51" si="55">F52+F53+F54+F55</f>
        <v>69719</v>
      </c>
      <c r="G51" s="395">
        <f t="shared" ref="G51" si="56">G52+G53+G54+G55</f>
        <v>2288706218</v>
      </c>
      <c r="H51" s="395">
        <f t="shared" ref="H51" si="57">H52+H53+H54+H55</f>
        <v>0</v>
      </c>
      <c r="I51" s="395">
        <f t="shared" ref="I51" si="58">I52+I53+I54+I55</f>
        <v>284577271.02999997</v>
      </c>
      <c r="J51" s="395">
        <f>J52+J53+J54+J55</f>
        <v>28</v>
      </c>
      <c r="K51" s="395">
        <f t="shared" ref="K51" si="59">K52+K53+K54+K55</f>
        <v>18065941.5</v>
      </c>
      <c r="L51" s="395">
        <f t="shared" ref="L51" si="60">L52+L53+L54+L55</f>
        <v>110928865.72</v>
      </c>
      <c r="M51" s="395">
        <f t="shared" ref="M51" si="61">M52+M53+M54+M55</f>
        <v>1356276268.8</v>
      </c>
      <c r="N51" s="395">
        <f t="shared" ref="N51" si="62">N52+N53+N54+N55</f>
        <v>0</v>
      </c>
    </row>
    <row r="52" spans="1:14" ht="14.25" customHeight="1" x14ac:dyDescent="0.25">
      <c r="A52" s="3"/>
      <c r="C52" s="4" t="s">
        <v>5</v>
      </c>
      <c r="E52" s="294">
        <f>'1M.N.'!E52+'1M.E.'!E52+'1T.I.'!E52</f>
        <v>136</v>
      </c>
      <c r="F52" s="294">
        <f>'1M.N.'!F52+'1M.E.'!F52+'1T.I.'!F52</f>
        <v>30758</v>
      </c>
      <c r="G52" s="294">
        <f>'1M.N.'!G52+'1M.E.'!G52+'1T.I.'!G52</f>
        <v>1444771644</v>
      </c>
      <c r="H52" s="294">
        <f>'1M.N.'!H52+'1M.E.'!H52+'1T.I.'!H52</f>
        <v>0</v>
      </c>
      <c r="I52" s="294">
        <f>'1M.N.'!I52+'1M.E.'!I52+'1T.I.'!I52</f>
        <v>8046937.4900000002</v>
      </c>
      <c r="J52" s="294">
        <f>'1M.N.'!J52+'1M.E.'!J52+'1T.I.'!J52</f>
        <v>3</v>
      </c>
      <c r="K52" s="294">
        <f>'1M.N.'!K52+'1M.E.'!K52+'1T.I.'!K52</f>
        <v>255297</v>
      </c>
      <c r="L52" s="294">
        <f>'1M.N.'!L52+'1M.E.'!L52+'1T.I.'!L52</f>
        <v>838851.02</v>
      </c>
      <c r="M52" s="294">
        <f>'1M.N.'!M52+'1M.E.'!M52+'1T.I.'!M52</f>
        <v>0</v>
      </c>
      <c r="N52" s="294">
        <f>'1M.N.'!N52+'1M.E.'!N52+'1T.I.'!N52</f>
        <v>0</v>
      </c>
    </row>
    <row r="53" spans="1:14" ht="14.25" customHeight="1" x14ac:dyDescent="0.25">
      <c r="A53" s="13"/>
      <c r="B53" s="14"/>
      <c r="C53" s="15" t="s">
        <v>3</v>
      </c>
      <c r="D53" s="14"/>
      <c r="E53" s="293">
        <f>'1M.N.'!E53+'1M.E.'!E53+'1T.I.'!E53</f>
        <v>281</v>
      </c>
      <c r="F53" s="293">
        <f>'1M.N.'!F53+'1M.E.'!F53+'1T.I.'!F53</f>
        <v>28227</v>
      </c>
      <c r="G53" s="293">
        <f>'1M.N.'!G53+'1M.E.'!G53+'1T.I.'!G53</f>
        <v>419007374</v>
      </c>
      <c r="H53" s="293">
        <f>'1M.N.'!H53+'1M.E.'!H53+'1T.I.'!H53</f>
        <v>0</v>
      </c>
      <c r="I53" s="293">
        <f>'1M.N.'!I53+'1M.E.'!I53+'1T.I.'!I53</f>
        <v>276529083.53999996</v>
      </c>
      <c r="J53" s="293">
        <f>'1M.N.'!J53+'1M.E.'!J53+'1T.I.'!J53</f>
        <v>18</v>
      </c>
      <c r="K53" s="293">
        <f>'1M.N.'!K53+'1M.E.'!K53+'1T.I.'!K53</f>
        <v>16762008</v>
      </c>
      <c r="L53" s="293">
        <f>'1M.N.'!L53+'1M.E.'!L53+'1T.I.'!L53</f>
        <v>110090014.7</v>
      </c>
      <c r="M53" s="293">
        <f>'1M.N.'!M53+'1M.E.'!M53+'1T.I.'!M53</f>
        <v>1356276268.8</v>
      </c>
      <c r="N53" s="293">
        <f>'1M.N.'!N53+'1M.E.'!N53+'1T.I.'!N53</f>
        <v>0</v>
      </c>
    </row>
    <row r="54" spans="1:14" s="18" customFormat="1" ht="14.25" customHeight="1" x14ac:dyDescent="0.25">
      <c r="A54" s="17"/>
      <c r="C54" s="19" t="s">
        <v>21</v>
      </c>
      <c r="E54" s="294">
        <f>'1M.N.'!E54+'1M.E.'!E54+'1T.I.'!E54</f>
        <v>6</v>
      </c>
      <c r="F54" s="294">
        <f>'1M.N.'!F54+'1M.E.'!F54+'1T.I.'!F54</f>
        <v>10734</v>
      </c>
      <c r="G54" s="294">
        <f>'1M.N.'!G54+'1M.E.'!G54+'1T.I.'!G54</f>
        <v>424927200</v>
      </c>
      <c r="H54" s="294">
        <f>'1M.N.'!H54+'1M.E.'!H54+'1T.I.'!H54</f>
        <v>0</v>
      </c>
      <c r="I54" s="294">
        <f>'1M.N.'!I54+'1M.E.'!I54+'1T.I.'!I54</f>
        <v>1250</v>
      </c>
      <c r="J54" s="294">
        <f>'1M.N.'!J54+'1M.E.'!J54+'1T.I.'!J54</f>
        <v>1</v>
      </c>
      <c r="K54" s="294">
        <f>'1M.N.'!K54+'1M.E.'!K54+'1T.I.'!K54</f>
        <v>300000</v>
      </c>
      <c r="L54" s="294">
        <f>'1M.N.'!L54+'1M.E.'!L54+'1T.I.'!L54</f>
        <v>0</v>
      </c>
      <c r="M54" s="294">
        <f>'1M.N.'!M54+'1M.E.'!M54+'1T.I.'!M54</f>
        <v>0</v>
      </c>
      <c r="N54" s="294">
        <f>'1M.N.'!N54+'1M.E.'!N54+'1T.I.'!N54</f>
        <v>0</v>
      </c>
    </row>
    <row r="55" spans="1:14" ht="14.25" customHeight="1" x14ac:dyDescent="0.25">
      <c r="A55" s="13"/>
      <c r="B55" s="14"/>
      <c r="C55" s="15" t="s">
        <v>300</v>
      </c>
      <c r="D55" s="14"/>
      <c r="E55" s="293">
        <f>'1M.N.'!E55+'1M.E.'!E55+'1T.I.'!E55</f>
        <v>0</v>
      </c>
      <c r="F55" s="293">
        <f>'1M.N.'!F55+'1M.E.'!F55+'1T.I.'!F55</f>
        <v>0</v>
      </c>
      <c r="G55" s="293">
        <f>'1M.N.'!G55+'1M.E.'!G55+'1T.I.'!G55</f>
        <v>0</v>
      </c>
      <c r="H55" s="293">
        <f>'1M.N.'!H55+'1M.E.'!H55+'1T.I.'!H55</f>
        <v>0</v>
      </c>
      <c r="I55" s="293">
        <f>'1M.N.'!I55+'1M.E.'!I55+'1T.I.'!I55</f>
        <v>0</v>
      </c>
      <c r="J55" s="293">
        <f>'1M.N.'!J55+'1M.E.'!J55+'1T.I.'!J55</f>
        <v>6</v>
      </c>
      <c r="K55" s="293">
        <f>'1M.N.'!K55+'1M.E.'!K55+'1T.I.'!K55</f>
        <v>748636.5</v>
      </c>
      <c r="L55" s="293">
        <f>'1M.N.'!L55+'1M.E.'!L55+'1T.I.'!L55</f>
        <v>0</v>
      </c>
      <c r="M55" s="293">
        <f>'1M.N.'!M55+'1M.E.'!M55+'1T.I.'!M55</f>
        <v>0</v>
      </c>
      <c r="N55" s="293">
        <f>'1M.N.'!N55+'1M.E.'!N55+'1T.I.'!N55</f>
        <v>0</v>
      </c>
    </row>
    <row r="56" spans="1:14" s="399" customFormat="1" ht="14.25" customHeight="1" x14ac:dyDescent="0.3">
      <c r="A56" s="397"/>
      <c r="B56" s="398" t="s">
        <v>30</v>
      </c>
      <c r="E56" s="400">
        <f>E57+E58+E59+E60</f>
        <v>226</v>
      </c>
      <c r="F56" s="400">
        <f t="shared" ref="F56" si="63">F57+F58+F59+F60</f>
        <v>124945</v>
      </c>
      <c r="G56" s="400">
        <f t="shared" ref="G56" si="64">G57+G58+G59+G60</f>
        <v>0</v>
      </c>
      <c r="H56" s="400">
        <f t="shared" ref="H56" si="65">H57+H58+H59+H60</f>
        <v>0</v>
      </c>
      <c r="I56" s="400">
        <f t="shared" ref="I56" si="66">I57+I58+I59+I60</f>
        <v>4724719822.2800007</v>
      </c>
      <c r="J56" s="400">
        <f>J57+J58+J59+J60</f>
        <v>13003</v>
      </c>
      <c r="K56" s="400">
        <f t="shared" ref="K56" si="67">K57+K58+K59+K60</f>
        <v>5324431047.0500002</v>
      </c>
      <c r="L56" s="400">
        <f t="shared" ref="L56" si="68">L57+L58+L59+L60</f>
        <v>2299272005.25</v>
      </c>
      <c r="M56" s="400">
        <f t="shared" ref="M56" si="69">M57+M58+M59+M60</f>
        <v>0</v>
      </c>
      <c r="N56" s="400">
        <f t="shared" ref="N56" si="70">N57+N58+N59+N60</f>
        <v>0</v>
      </c>
    </row>
    <row r="57" spans="1:14" ht="14.25" customHeight="1" x14ac:dyDescent="0.25">
      <c r="A57" s="13"/>
      <c r="B57" s="14"/>
      <c r="C57" s="15" t="s">
        <v>5</v>
      </c>
      <c r="D57" s="14"/>
      <c r="E57" s="293">
        <f>'1M.N.'!E57+'1M.E.'!E57+'1T.I.'!E57</f>
        <v>0</v>
      </c>
      <c r="F57" s="293">
        <f>'1M.N.'!F57+'1M.E.'!F57+'1T.I.'!F57</f>
        <v>53</v>
      </c>
      <c r="G57" s="293">
        <f>'1M.N.'!G57+'1M.E.'!G57+'1T.I.'!G57</f>
        <v>0</v>
      </c>
      <c r="H57" s="293">
        <f>'1M.N.'!H57+'1M.E.'!H57+'1T.I.'!H57</f>
        <v>0</v>
      </c>
      <c r="I57" s="293">
        <f>'1M.N.'!I57+'1M.E.'!I57+'1T.I.'!I57</f>
        <v>3550178.77</v>
      </c>
      <c r="J57" s="293">
        <f>'1M.N.'!J57+'1M.E.'!J57+'1T.I.'!J57</f>
        <v>0</v>
      </c>
      <c r="K57" s="293">
        <f>'1M.N.'!K57+'1M.E.'!K57+'1T.I.'!K57</f>
        <v>0</v>
      </c>
      <c r="L57" s="293">
        <f>'1M.N.'!L57+'1M.E.'!L57+'1T.I.'!L57</f>
        <v>0</v>
      </c>
      <c r="M57" s="293">
        <f>'1M.N.'!M57+'1M.E.'!M57+'1T.I.'!M57</f>
        <v>0</v>
      </c>
      <c r="N57" s="293">
        <f>'1M.N.'!N57+'1M.E.'!N57+'1T.I.'!N57</f>
        <v>0</v>
      </c>
    </row>
    <row r="58" spans="1:14" s="18" customFormat="1" ht="14.25" customHeight="1" x14ac:dyDescent="0.25">
      <c r="A58" s="17"/>
      <c r="C58" s="19" t="s">
        <v>3</v>
      </c>
      <c r="E58" s="294">
        <f>'1M.N.'!E58+'1M.E.'!E58+'1T.I.'!E58</f>
        <v>226</v>
      </c>
      <c r="F58" s="294">
        <f>'1M.N.'!F58+'1M.E.'!F58+'1T.I.'!F58</f>
        <v>124892</v>
      </c>
      <c r="G58" s="294">
        <f>'1M.N.'!G58+'1M.E.'!G58+'1T.I.'!G58</f>
        <v>0</v>
      </c>
      <c r="H58" s="294">
        <f>'1M.N.'!H58+'1M.E.'!H58+'1T.I.'!H58</f>
        <v>0</v>
      </c>
      <c r="I58" s="294">
        <f>'1M.N.'!I58+'1M.E.'!I58+'1T.I.'!I58</f>
        <v>4721169643.5100002</v>
      </c>
      <c r="J58" s="294">
        <f>'1M.N.'!J58+'1M.E.'!J58+'1T.I.'!J58</f>
        <v>13003</v>
      </c>
      <c r="K58" s="294">
        <f>'1M.N.'!K58+'1M.E.'!K58+'1T.I.'!K58</f>
        <v>5324431047.0500002</v>
      </c>
      <c r="L58" s="294">
        <f>'1M.N.'!L58+'1M.E.'!L58+'1T.I.'!L58</f>
        <v>2299272005.25</v>
      </c>
      <c r="M58" s="294">
        <f>'1M.N.'!M58+'1M.E.'!M58+'1T.I.'!M58</f>
        <v>0</v>
      </c>
      <c r="N58" s="294">
        <f>'1M.N.'!N58+'1M.E.'!N58+'1T.I.'!N58</f>
        <v>0</v>
      </c>
    </row>
    <row r="59" spans="1:14" ht="14.25" customHeight="1" x14ac:dyDescent="0.25">
      <c r="A59" s="13"/>
      <c r="B59" s="14"/>
      <c r="C59" s="15" t="s">
        <v>21</v>
      </c>
      <c r="D59" s="14"/>
      <c r="E59" s="293">
        <f>'1M.N.'!E59+'1M.E.'!E59+'1T.I.'!E59</f>
        <v>0</v>
      </c>
      <c r="F59" s="293">
        <f>'1M.N.'!F59+'1M.E.'!F59+'1T.I.'!F59</f>
        <v>0</v>
      </c>
      <c r="G59" s="293">
        <f>'1M.N.'!G59+'1M.E.'!G59+'1T.I.'!G59</f>
        <v>0</v>
      </c>
      <c r="H59" s="293">
        <f>'1M.N.'!H59+'1M.E.'!H59+'1T.I.'!H59</f>
        <v>0</v>
      </c>
      <c r="I59" s="293">
        <f>'1M.N.'!I59+'1M.E.'!I59+'1T.I.'!I59</f>
        <v>0</v>
      </c>
      <c r="J59" s="293">
        <f>'1M.N.'!J59+'1M.E.'!J59+'1T.I.'!J59</f>
        <v>0</v>
      </c>
      <c r="K59" s="293">
        <f>'1M.N.'!K59+'1M.E.'!K59+'1T.I.'!K59</f>
        <v>0</v>
      </c>
      <c r="L59" s="293">
        <f>'1M.N.'!L59+'1M.E.'!L59+'1T.I.'!L59</f>
        <v>0</v>
      </c>
      <c r="M59" s="293">
        <f>'1M.N.'!M59+'1M.E.'!M59+'1T.I.'!M59</f>
        <v>0</v>
      </c>
      <c r="N59" s="293">
        <f>'1M.N.'!N59+'1M.E.'!N59+'1T.I.'!N59</f>
        <v>0</v>
      </c>
    </row>
    <row r="60" spans="1:14" s="18" customFormat="1" ht="14.25" customHeight="1" x14ac:dyDescent="0.25">
      <c r="A60" s="17"/>
      <c r="C60" s="19" t="s">
        <v>300</v>
      </c>
      <c r="E60" s="294">
        <f>'1M.N.'!E60+'1M.E.'!E60+'1T.I.'!E60</f>
        <v>0</v>
      </c>
      <c r="F60" s="294">
        <f>'1M.N.'!F60+'1M.E.'!F60+'1T.I.'!F60</f>
        <v>0</v>
      </c>
      <c r="G60" s="294">
        <f>'1M.N.'!G60+'1M.E.'!G60+'1T.I.'!G60</f>
        <v>0</v>
      </c>
      <c r="H60" s="294">
        <f>'1M.N.'!H60+'1M.E.'!H60+'1T.I.'!H60</f>
        <v>0</v>
      </c>
      <c r="I60" s="294">
        <f>'1M.N.'!I60+'1M.E.'!I60+'1T.I.'!I60</f>
        <v>0</v>
      </c>
      <c r="J60" s="294">
        <f>'1M.N.'!J60+'1M.E.'!J60+'1T.I.'!J60</f>
        <v>0</v>
      </c>
      <c r="K60" s="294">
        <f>'1M.N.'!K60+'1M.E.'!K60+'1T.I.'!K60</f>
        <v>0</v>
      </c>
      <c r="L60" s="294">
        <f>'1M.N.'!L60+'1M.E.'!L60+'1T.I.'!L60</f>
        <v>0</v>
      </c>
      <c r="M60" s="294">
        <f>'1M.N.'!M60+'1M.E.'!M60+'1T.I.'!M60</f>
        <v>0</v>
      </c>
      <c r="N60" s="294">
        <f>'1M.N.'!N60+'1M.E.'!N60+'1T.I.'!N60</f>
        <v>0</v>
      </c>
    </row>
    <row r="61" spans="1:14" s="396" customFormat="1" ht="14.25" customHeight="1" x14ac:dyDescent="0.3">
      <c r="A61" s="392"/>
      <c r="B61" s="393" t="s">
        <v>31</v>
      </c>
      <c r="C61" s="394"/>
      <c r="D61" s="394"/>
      <c r="E61" s="395">
        <f>E62+E63+E64+E65</f>
        <v>3906</v>
      </c>
      <c r="F61" s="395">
        <f t="shared" ref="F61" si="71">F62+F63+F64+F65</f>
        <v>15589362</v>
      </c>
      <c r="G61" s="395">
        <f t="shared" ref="G61" si="72">G62+G63+G64+G65</f>
        <v>1526131921102</v>
      </c>
      <c r="H61" s="395">
        <f t="shared" ref="H61" si="73">H62+H63+H64+H65</f>
        <v>0</v>
      </c>
      <c r="I61" s="395">
        <f t="shared" ref="I61" si="74">I62+I63+I64+I65</f>
        <v>12155041236.41</v>
      </c>
      <c r="J61" s="395">
        <f>J62+J63+J64+J65</f>
        <v>144956</v>
      </c>
      <c r="K61" s="395">
        <f t="shared" ref="K61" si="75">K62+K63+K64+K65</f>
        <v>8530995352.6299992</v>
      </c>
      <c r="L61" s="395">
        <f t="shared" ref="L61" si="76">L62+L63+L64+L65</f>
        <v>1202767.0900000001</v>
      </c>
      <c r="M61" s="395">
        <f t="shared" ref="M61" si="77">M62+M63+M64+M65</f>
        <v>0</v>
      </c>
      <c r="N61" s="395">
        <f t="shared" ref="N61" si="78">N62+N63+N64+N65</f>
        <v>21107839.189999998</v>
      </c>
    </row>
    <row r="62" spans="1:14" ht="14.25" customHeight="1" x14ac:dyDescent="0.25">
      <c r="A62" s="3"/>
      <c r="C62" s="4" t="s">
        <v>5</v>
      </c>
      <c r="E62" s="294">
        <f>'1M.N.'!E62+'1M.E.'!E62+'1T.I.'!E62</f>
        <v>354</v>
      </c>
      <c r="F62" s="294">
        <f>'1M.N.'!F62+'1M.E.'!F62+'1T.I.'!F62</f>
        <v>7483260</v>
      </c>
      <c r="G62" s="294">
        <f>'1M.N.'!G62+'1M.E.'!G62+'1T.I.'!G62</f>
        <v>290932586970</v>
      </c>
      <c r="H62" s="294">
        <f>'1M.N.'!H62+'1M.E.'!H62+'1T.I.'!H62</f>
        <v>0</v>
      </c>
      <c r="I62" s="294">
        <f>'1M.N.'!I62+'1M.E.'!I62+'1T.I.'!I62</f>
        <v>3274160907.9099998</v>
      </c>
      <c r="J62" s="294">
        <f>'1M.N.'!J62+'1M.E.'!J62+'1T.I.'!J62</f>
        <v>62539</v>
      </c>
      <c r="K62" s="294">
        <f>'1M.N.'!K62+'1M.E.'!K62+'1T.I.'!K62</f>
        <v>2094012800.25</v>
      </c>
      <c r="L62" s="294">
        <f>'1M.N.'!L62+'1M.E.'!L62+'1T.I.'!L62</f>
        <v>0</v>
      </c>
      <c r="M62" s="294">
        <f>'1M.N.'!M62+'1M.E.'!M62+'1T.I.'!M62</f>
        <v>0</v>
      </c>
      <c r="N62" s="294">
        <f>'1M.N.'!N62+'1M.E.'!N62+'1T.I.'!N62</f>
        <v>-833906.03</v>
      </c>
    </row>
    <row r="63" spans="1:14" ht="14.25" customHeight="1" x14ac:dyDescent="0.25">
      <c r="A63" s="13"/>
      <c r="B63" s="14"/>
      <c r="C63" s="15" t="s">
        <v>3</v>
      </c>
      <c r="D63" s="14"/>
      <c r="E63" s="293">
        <f>'1M.N.'!E63+'1M.E.'!E63+'1T.I.'!E63</f>
        <v>502</v>
      </c>
      <c r="F63" s="293">
        <f>'1M.N.'!F63+'1M.E.'!F63+'1T.I.'!F63</f>
        <v>4263721</v>
      </c>
      <c r="G63" s="293">
        <f>'1M.N.'!G63+'1M.E.'!G63+'1T.I.'!G63</f>
        <v>757819849442</v>
      </c>
      <c r="H63" s="293">
        <f>'1M.N.'!H63+'1M.E.'!H63+'1T.I.'!H63</f>
        <v>0</v>
      </c>
      <c r="I63" s="293">
        <f>'1M.N.'!I63+'1M.E.'!I63+'1T.I.'!I63</f>
        <v>5932510436.2700005</v>
      </c>
      <c r="J63" s="293">
        <f>'1M.N.'!J63+'1M.E.'!J63+'1T.I.'!J63</f>
        <v>53096</v>
      </c>
      <c r="K63" s="293">
        <f>'1M.N.'!K63+'1M.E.'!K63+'1T.I.'!K63</f>
        <v>4060397962.1399999</v>
      </c>
      <c r="L63" s="293">
        <f>'1M.N.'!L63+'1M.E.'!L63+'1T.I.'!L63</f>
        <v>0</v>
      </c>
      <c r="M63" s="293">
        <f>'1M.N.'!M63+'1M.E.'!M63+'1T.I.'!M63</f>
        <v>0</v>
      </c>
      <c r="N63" s="293">
        <f>'1M.N.'!N63+'1M.E.'!N63+'1T.I.'!N63</f>
        <v>21941745.219999999</v>
      </c>
    </row>
    <row r="64" spans="1:14" s="18" customFormat="1" ht="14.25" customHeight="1" x14ac:dyDescent="0.25">
      <c r="A64" s="17"/>
      <c r="C64" s="19" t="s">
        <v>21</v>
      </c>
      <c r="E64" s="294">
        <f>'1M.N.'!E64+'1M.E.'!E64+'1T.I.'!E64</f>
        <v>3050</v>
      </c>
      <c r="F64" s="294">
        <f>'1M.N.'!F64+'1M.E.'!F64+'1T.I.'!F64</f>
        <v>3842381</v>
      </c>
      <c r="G64" s="294">
        <f>'1M.N.'!G64+'1M.E.'!G64+'1T.I.'!G64</f>
        <v>477379484690</v>
      </c>
      <c r="H64" s="294">
        <f>'1M.N.'!H64+'1M.E.'!H64+'1T.I.'!H64</f>
        <v>0</v>
      </c>
      <c r="I64" s="294">
        <f>'1M.N.'!I64+'1M.E.'!I64+'1T.I.'!I64</f>
        <v>2948369892.23</v>
      </c>
      <c r="J64" s="294">
        <f>'1M.N.'!J64+'1M.E.'!J64+'1T.I.'!J64</f>
        <v>17572</v>
      </c>
      <c r="K64" s="294">
        <f>'1M.N.'!K64+'1M.E.'!K64+'1T.I.'!K64</f>
        <v>1442405998.45</v>
      </c>
      <c r="L64" s="294">
        <f>'1M.N.'!L64+'1M.E.'!L64+'1T.I.'!L64</f>
        <v>1202767.0900000001</v>
      </c>
      <c r="M64" s="294">
        <f>'1M.N.'!M64+'1M.E.'!M64+'1T.I.'!M64</f>
        <v>0</v>
      </c>
      <c r="N64" s="294">
        <f>'1M.N.'!N64+'1M.E.'!N64+'1T.I.'!N64</f>
        <v>0</v>
      </c>
    </row>
    <row r="65" spans="1:14" ht="14.25" customHeight="1" x14ac:dyDescent="0.25">
      <c r="A65" s="13"/>
      <c r="B65" s="14"/>
      <c r="C65" s="15" t="s">
        <v>300</v>
      </c>
      <c r="D65" s="14"/>
      <c r="E65" s="293">
        <f>'1M.N.'!E65+'1M.E.'!E65+'1T.I.'!E65</f>
        <v>0</v>
      </c>
      <c r="F65" s="293">
        <f>'1M.N.'!F65+'1M.E.'!F65+'1T.I.'!F65</f>
        <v>0</v>
      </c>
      <c r="G65" s="293">
        <f>'1M.N.'!G65+'1M.E.'!G65+'1T.I.'!G65</f>
        <v>0</v>
      </c>
      <c r="H65" s="293">
        <f>'1M.N.'!H65+'1M.E.'!H65+'1T.I.'!H65</f>
        <v>0</v>
      </c>
      <c r="I65" s="293">
        <f>'1M.N.'!I65+'1M.E.'!I65+'1T.I.'!I65</f>
        <v>0</v>
      </c>
      <c r="J65" s="293">
        <f>'1M.N.'!J65+'1M.E.'!J65+'1T.I.'!J65</f>
        <v>11749</v>
      </c>
      <c r="K65" s="293">
        <f>'1M.N.'!K65+'1M.E.'!K65+'1T.I.'!K65</f>
        <v>934178591.78999996</v>
      </c>
      <c r="L65" s="293">
        <f>'1M.N.'!L65+'1M.E.'!L65+'1T.I.'!L65</f>
        <v>0</v>
      </c>
      <c r="M65" s="293">
        <f>'1M.N.'!M65+'1M.E.'!M65+'1T.I.'!M65</f>
        <v>0</v>
      </c>
      <c r="N65" s="293">
        <f>'1M.N.'!N65+'1M.E.'!N65+'1T.I.'!N65</f>
        <v>0</v>
      </c>
    </row>
    <row r="66" spans="1:14" s="18" customFormat="1" ht="14.25" customHeight="1" x14ac:dyDescent="0.3">
      <c r="A66" s="17"/>
      <c r="B66" s="398" t="s">
        <v>316</v>
      </c>
      <c r="C66" s="19"/>
      <c r="E66" s="684">
        <f>'1M.N.'!E66+'1M.E.'!E66+'1T.I.'!E66</f>
        <v>0</v>
      </c>
      <c r="F66" s="684">
        <f>'1M.N.'!F66+'1M.E.'!F66+'1T.I.'!F66</f>
        <v>0</v>
      </c>
      <c r="G66" s="684">
        <f>'1M.N.'!G66+'1M.E.'!G66+'1T.I.'!G66</f>
        <v>0</v>
      </c>
      <c r="H66" s="684">
        <f>'1M.N.'!H66+'1M.E.'!H66+'1T.I.'!H66</f>
        <v>0</v>
      </c>
      <c r="I66" s="684">
        <f>'1M.N.'!I66+'1M.E.'!I66+'1T.I.'!I66</f>
        <v>0</v>
      </c>
      <c r="J66" s="684">
        <f>'1M.N.'!J66+'1M.E.'!J66+'1T.I.'!J66</f>
        <v>0</v>
      </c>
      <c r="K66" s="684">
        <f>'1M.N.'!K66+'1M.E.'!K66+'1T.I.'!K66</f>
        <v>0</v>
      </c>
      <c r="L66" s="684">
        <f>'1M.N.'!L66+'1M.E.'!L66+'1T.I.'!L66</f>
        <v>0</v>
      </c>
      <c r="M66" s="684">
        <f>'1M.N.'!M66+'1M.E.'!M66+'1T.I.'!M66</f>
        <v>0</v>
      </c>
      <c r="N66" s="684">
        <f>'1M.N.'!N66+'1M.E.'!N66+'1T.I.'!N66</f>
        <v>0</v>
      </c>
    </row>
    <row r="67" spans="1:14" s="399" customFormat="1" ht="14.25" customHeight="1" x14ac:dyDescent="0.3">
      <c r="A67" s="397"/>
      <c r="B67" s="398" t="s">
        <v>32</v>
      </c>
      <c r="E67" s="400">
        <f>E68+E69+E70+E71</f>
        <v>213</v>
      </c>
      <c r="F67" s="400">
        <f t="shared" ref="F67" si="79">F68+F69+F70+F71</f>
        <v>1982885</v>
      </c>
      <c r="G67" s="400">
        <f t="shared" ref="G67" si="80">G68+G69+G70+G71</f>
        <v>191930549448</v>
      </c>
      <c r="H67" s="400">
        <f t="shared" ref="H67" si="81">H68+H69+H70+H71</f>
        <v>0</v>
      </c>
      <c r="I67" s="400">
        <f t="shared" ref="I67" si="82">I68+I69+I70+I71</f>
        <v>2148857589.0599999</v>
      </c>
      <c r="J67" s="400">
        <f>J68+J69+J70+J71</f>
        <v>21891</v>
      </c>
      <c r="K67" s="400">
        <f t="shared" ref="K67" si="83">K68+K69+K70+K71</f>
        <v>2043682387.8900001</v>
      </c>
      <c r="L67" s="400">
        <f t="shared" ref="L67" si="84">L68+L69+L70+L71</f>
        <v>0</v>
      </c>
      <c r="M67" s="400">
        <f t="shared" ref="M67" si="85">M68+M69+M70+M71</f>
        <v>168801434.41</v>
      </c>
      <c r="N67" s="400">
        <f t="shared" ref="N67" si="86">N68+N69+N70+N71</f>
        <v>22386.78</v>
      </c>
    </row>
    <row r="68" spans="1:14" ht="14.25" customHeight="1" x14ac:dyDescent="0.25">
      <c r="A68" s="13"/>
      <c r="B68" s="14"/>
      <c r="C68" s="15" t="s">
        <v>5</v>
      </c>
      <c r="D68" s="14"/>
      <c r="E68" s="293">
        <f>'1M.N.'!E68+'1M.E.'!E68+'1T.I.'!E68</f>
        <v>72</v>
      </c>
      <c r="F68" s="293">
        <f>'1M.N.'!F68+'1M.E.'!F68+'1T.I.'!F68</f>
        <v>356965</v>
      </c>
      <c r="G68" s="293">
        <f>'1M.N.'!G68+'1M.E.'!G68+'1T.I.'!G68</f>
        <v>179738985106</v>
      </c>
      <c r="H68" s="293">
        <f>'1M.N.'!H68+'1M.E.'!H68+'1T.I.'!H68</f>
        <v>0</v>
      </c>
      <c r="I68" s="293">
        <f>'1M.N.'!I68+'1M.E.'!I68+'1T.I.'!I68</f>
        <v>1323020693.6900001</v>
      </c>
      <c r="J68" s="293">
        <f>'1M.N.'!J68+'1M.E.'!J68+'1T.I.'!J68</f>
        <v>4296</v>
      </c>
      <c r="K68" s="293">
        <f>'1M.N.'!K68+'1M.E.'!K68+'1T.I.'!K68</f>
        <v>1333974209.76</v>
      </c>
      <c r="L68" s="293">
        <f>'1M.N.'!L68+'1M.E.'!L68+'1T.I.'!L68</f>
        <v>0</v>
      </c>
      <c r="M68" s="293">
        <f>'1M.N.'!M68+'1M.E.'!M68+'1T.I.'!M68</f>
        <v>0</v>
      </c>
      <c r="N68" s="293">
        <f>'1M.N.'!N68+'1M.E.'!N68+'1T.I.'!N68</f>
        <v>0</v>
      </c>
    </row>
    <row r="69" spans="1:14" s="18" customFormat="1" ht="14.25" customHeight="1" x14ac:dyDescent="0.25">
      <c r="A69" s="17"/>
      <c r="C69" s="19" t="s">
        <v>3</v>
      </c>
      <c r="E69" s="294">
        <f>'1M.N.'!E69+'1M.E.'!E69+'1T.I.'!E69</f>
        <v>141</v>
      </c>
      <c r="F69" s="294">
        <f>'1M.N.'!F69+'1M.E.'!F69+'1T.I.'!F69</f>
        <v>1625920</v>
      </c>
      <c r="G69" s="294">
        <f>'1M.N.'!G69+'1M.E.'!G69+'1T.I.'!G69</f>
        <v>12191564342</v>
      </c>
      <c r="H69" s="294">
        <f>'1M.N.'!H69+'1M.E.'!H69+'1T.I.'!H69</f>
        <v>0</v>
      </c>
      <c r="I69" s="294">
        <f>'1M.N.'!I69+'1M.E.'!I69+'1T.I.'!I69</f>
        <v>825836895.37</v>
      </c>
      <c r="J69" s="294">
        <f>'1M.N.'!J69+'1M.E.'!J69+'1T.I.'!J69</f>
        <v>17006</v>
      </c>
      <c r="K69" s="294">
        <f>'1M.N.'!K69+'1M.E.'!K69+'1T.I.'!K69</f>
        <v>480666757.91000003</v>
      </c>
      <c r="L69" s="294">
        <f>'1M.N.'!L69+'1M.E.'!L69+'1T.I.'!L69</f>
        <v>0</v>
      </c>
      <c r="M69" s="294">
        <f>'1M.N.'!M69+'1M.E.'!M69+'1T.I.'!M69</f>
        <v>168801434.41</v>
      </c>
      <c r="N69" s="294">
        <f>'1M.N.'!N69+'1M.E.'!N69+'1T.I.'!N69</f>
        <v>22386.78</v>
      </c>
    </row>
    <row r="70" spans="1:14" ht="14.25" customHeight="1" x14ac:dyDescent="0.25">
      <c r="A70" s="13"/>
      <c r="B70" s="14"/>
      <c r="C70" s="15" t="s">
        <v>21</v>
      </c>
      <c r="D70" s="14"/>
      <c r="E70" s="293">
        <f>'1M.N.'!E70+'1M.E.'!E70+'1T.I.'!E70</f>
        <v>0</v>
      </c>
      <c r="F70" s="293">
        <f>'1M.N.'!F70+'1M.E.'!F70+'1T.I.'!F70</f>
        <v>0</v>
      </c>
      <c r="G70" s="293">
        <f>'1M.N.'!G70+'1M.E.'!G70+'1T.I.'!G70</f>
        <v>0</v>
      </c>
      <c r="H70" s="293">
        <f>'1M.N.'!H70+'1M.E.'!H70+'1T.I.'!H70</f>
        <v>0</v>
      </c>
      <c r="I70" s="293">
        <f>'1M.N.'!I70+'1M.E.'!I70+'1T.I.'!I70</f>
        <v>0</v>
      </c>
      <c r="J70" s="293">
        <f>'1M.N.'!J70+'1M.E.'!J70+'1T.I.'!J70</f>
        <v>0</v>
      </c>
      <c r="K70" s="293">
        <f>'1M.N.'!K70+'1M.E.'!K70+'1T.I.'!K70</f>
        <v>0</v>
      </c>
      <c r="L70" s="293">
        <f>'1M.N.'!L70+'1M.E.'!L70+'1T.I.'!L70</f>
        <v>0</v>
      </c>
      <c r="M70" s="293">
        <f>'1M.N.'!M70+'1M.E.'!M70+'1T.I.'!M70</f>
        <v>0</v>
      </c>
      <c r="N70" s="293">
        <f>'1M.N.'!N70+'1M.E.'!N70+'1T.I.'!N70</f>
        <v>0</v>
      </c>
    </row>
    <row r="71" spans="1:14" s="18" customFormat="1" ht="14.25" customHeight="1" x14ac:dyDescent="0.25">
      <c r="A71" s="17"/>
      <c r="C71" s="19" t="s">
        <v>300</v>
      </c>
      <c r="E71" s="294">
        <f>'1M.N.'!E71+'1M.E.'!E71+'1T.I.'!E71</f>
        <v>0</v>
      </c>
      <c r="F71" s="294">
        <f>'1M.N.'!F71+'1M.E.'!F71+'1T.I.'!F71</f>
        <v>0</v>
      </c>
      <c r="G71" s="294">
        <f>'1M.N.'!G71+'1M.E.'!G71+'1T.I.'!G71</f>
        <v>0</v>
      </c>
      <c r="H71" s="294">
        <f>'1M.N.'!H71+'1M.E.'!H71+'1T.I.'!H71</f>
        <v>0</v>
      </c>
      <c r="I71" s="294">
        <f>'1M.N.'!I71+'1M.E.'!I71+'1T.I.'!I71</f>
        <v>0</v>
      </c>
      <c r="J71" s="294">
        <f>'1M.N.'!J71+'1M.E.'!J71+'1T.I.'!J71</f>
        <v>589</v>
      </c>
      <c r="K71" s="294">
        <f>'1M.N.'!K71+'1M.E.'!K71+'1T.I.'!K71</f>
        <v>229041420.22</v>
      </c>
      <c r="L71" s="294">
        <f>'1M.N.'!L71+'1M.E.'!L71+'1T.I.'!L71</f>
        <v>0</v>
      </c>
      <c r="M71" s="294">
        <f>'1M.N.'!M71+'1M.E.'!M71+'1T.I.'!M71</f>
        <v>0</v>
      </c>
      <c r="N71" s="294">
        <f>'1M.N.'!N71+'1M.E.'!N71+'1T.I.'!N71</f>
        <v>0</v>
      </c>
    </row>
    <row r="72" spans="1:14" s="396" customFormat="1" ht="14.5" customHeight="1" x14ac:dyDescent="0.3">
      <c r="A72" s="392"/>
      <c r="B72" s="393" t="s">
        <v>33</v>
      </c>
      <c r="C72" s="394"/>
      <c r="D72" s="394"/>
      <c r="E72" s="395">
        <f>E73+E74+E75+E76</f>
        <v>4144</v>
      </c>
      <c r="F72" s="395">
        <f t="shared" ref="F72" si="87">F73+F74+F75+F76</f>
        <v>4821710</v>
      </c>
      <c r="G72" s="395">
        <f t="shared" ref="G72" si="88">G73+G74+G75+G76</f>
        <v>1765051343264</v>
      </c>
      <c r="H72" s="395">
        <f t="shared" ref="H72" si="89">H73+H74+H75+H76</f>
        <v>544488140</v>
      </c>
      <c r="I72" s="395">
        <f t="shared" ref="I72" si="90">I73+I74+I75+I76</f>
        <v>10041088126.42</v>
      </c>
      <c r="J72" s="395">
        <f>J73+J74+J75+J76</f>
        <v>27553</v>
      </c>
      <c r="K72" s="395">
        <f t="shared" ref="K72" si="91">K73+K74+K75+K76</f>
        <v>7664711224.2799997</v>
      </c>
      <c r="L72" s="395">
        <f t="shared" ref="L72" si="92">L73+L74+L75+L76</f>
        <v>0</v>
      </c>
      <c r="M72" s="395">
        <f t="shared" ref="M72" si="93">M73+M74+M75+M76</f>
        <v>0</v>
      </c>
      <c r="N72" s="395">
        <f t="shared" ref="N72" si="94">N73+N74+N75+N76</f>
        <v>49134454.600000001</v>
      </c>
    </row>
    <row r="73" spans="1:14" ht="14.25" customHeight="1" x14ac:dyDescent="0.25">
      <c r="A73" s="3"/>
      <c r="C73" s="4" t="s">
        <v>5</v>
      </c>
      <c r="E73" s="294">
        <f>'1M.N.'!E73+'1M.E.'!E73+'1T.I.'!E73</f>
        <v>1334</v>
      </c>
      <c r="F73" s="294">
        <f>'1M.N.'!F73+'1M.E.'!F73+'1T.I.'!F73</f>
        <v>716790</v>
      </c>
      <c r="G73" s="294">
        <f>'1M.N.'!G73+'1M.E.'!G73+'1T.I.'!G73</f>
        <v>204946175236</v>
      </c>
      <c r="H73" s="294">
        <f>'1M.N.'!H73+'1M.E.'!H73+'1T.I.'!H73</f>
        <v>0</v>
      </c>
      <c r="I73" s="294">
        <f>'1M.N.'!I73+'1M.E.'!I73+'1T.I.'!I73</f>
        <v>1106333201.49</v>
      </c>
      <c r="J73" s="294">
        <f>'1M.N.'!J73+'1M.E.'!J73+'1T.I.'!J73</f>
        <v>5310</v>
      </c>
      <c r="K73" s="294">
        <f>'1M.N.'!K73+'1M.E.'!K73+'1T.I.'!K73</f>
        <v>1246894800.4300001</v>
      </c>
      <c r="L73" s="294">
        <f>'1M.N.'!L73+'1M.E.'!L73+'1T.I.'!L73</f>
        <v>0</v>
      </c>
      <c r="M73" s="294">
        <f>'1M.N.'!M73+'1M.E.'!M73+'1T.I.'!M73</f>
        <v>0</v>
      </c>
      <c r="N73" s="294">
        <f>'1M.N.'!N73+'1M.E.'!N73+'1T.I.'!N73</f>
        <v>-37312.35</v>
      </c>
    </row>
    <row r="74" spans="1:14" ht="14.25" customHeight="1" x14ac:dyDescent="0.25">
      <c r="A74" s="13"/>
      <c r="B74" s="14"/>
      <c r="C74" s="15" t="s">
        <v>3</v>
      </c>
      <c r="D74" s="14"/>
      <c r="E74" s="293">
        <f>'1M.N.'!E74+'1M.E.'!E74+'1T.I.'!E74</f>
        <v>2745</v>
      </c>
      <c r="F74" s="293">
        <f>'1M.N.'!F74+'1M.E.'!F74+'1T.I.'!F74</f>
        <v>4101824</v>
      </c>
      <c r="G74" s="293">
        <f>'1M.N.'!G74+'1M.E.'!G74+'1T.I.'!G74</f>
        <v>1559934262712</v>
      </c>
      <c r="H74" s="293">
        <f>'1M.N.'!H74+'1M.E.'!H74+'1T.I.'!H74</f>
        <v>0</v>
      </c>
      <c r="I74" s="293">
        <f>'1M.N.'!I74+'1M.E.'!I74+'1T.I.'!I74</f>
        <v>8580683649.6899996</v>
      </c>
      <c r="J74" s="293">
        <f>'1M.N.'!J74+'1M.E.'!J74+'1T.I.'!J74</f>
        <v>21722</v>
      </c>
      <c r="K74" s="293">
        <f>'1M.N.'!K74+'1M.E.'!K74+'1T.I.'!K74</f>
        <v>6372293461.4399996</v>
      </c>
      <c r="L74" s="293">
        <f>'1M.N.'!L74+'1M.E.'!L74+'1T.I.'!L74</f>
        <v>0</v>
      </c>
      <c r="M74" s="293">
        <f>'1M.N.'!M74+'1M.E.'!M74+'1T.I.'!M74</f>
        <v>0</v>
      </c>
      <c r="N74" s="293">
        <f>'1M.N.'!N74+'1M.E.'!N74+'1T.I.'!N74</f>
        <v>49171766.950000003</v>
      </c>
    </row>
    <row r="75" spans="1:14" s="18" customFormat="1" ht="14.25" customHeight="1" x14ac:dyDescent="0.25">
      <c r="A75" s="17"/>
      <c r="C75" s="19" t="s">
        <v>21</v>
      </c>
      <c r="E75" s="294">
        <f>'1M.N.'!E75+'1M.E.'!E75+'1T.I.'!E75</f>
        <v>65</v>
      </c>
      <c r="F75" s="294">
        <f>'1M.N.'!F75+'1M.E.'!F75+'1T.I.'!F75</f>
        <v>3096</v>
      </c>
      <c r="G75" s="294">
        <f>'1M.N.'!G75+'1M.E.'!G75+'1T.I.'!G75</f>
        <v>170905316</v>
      </c>
      <c r="H75" s="294">
        <f>'1M.N.'!H75+'1M.E.'!H75+'1T.I.'!H75</f>
        <v>544488140</v>
      </c>
      <c r="I75" s="294">
        <f>'1M.N.'!I75+'1M.E.'!I75+'1T.I.'!I75</f>
        <v>354071275.24000001</v>
      </c>
      <c r="J75" s="294">
        <f>'1M.N.'!J75+'1M.E.'!J75+'1T.I.'!J75</f>
        <v>421</v>
      </c>
      <c r="K75" s="294">
        <f>'1M.N.'!K75+'1M.E.'!K75+'1T.I.'!K75</f>
        <v>35715570.880000003</v>
      </c>
      <c r="L75" s="294">
        <f>'1M.N.'!L75+'1M.E.'!L75+'1T.I.'!L75</f>
        <v>0</v>
      </c>
      <c r="M75" s="294">
        <f>'1M.N.'!M75+'1M.E.'!M75+'1T.I.'!M75</f>
        <v>0</v>
      </c>
      <c r="N75" s="294">
        <f>'1M.N.'!N75+'1M.E.'!N75+'1T.I.'!N75</f>
        <v>0</v>
      </c>
    </row>
    <row r="76" spans="1:14" ht="14.25" customHeight="1" x14ac:dyDescent="0.25">
      <c r="A76" s="13"/>
      <c r="B76" s="14"/>
      <c r="C76" s="15" t="s">
        <v>300</v>
      </c>
      <c r="D76" s="14"/>
      <c r="E76" s="293">
        <f>'1M.N.'!E76+'1M.E.'!E76+'1T.I.'!E76</f>
        <v>0</v>
      </c>
      <c r="F76" s="293">
        <f>'1M.N.'!F76+'1M.E.'!F76+'1T.I.'!F76</f>
        <v>0</v>
      </c>
      <c r="G76" s="293">
        <f>'1M.N.'!G76+'1M.E.'!G76+'1T.I.'!G76</f>
        <v>0</v>
      </c>
      <c r="H76" s="293">
        <f>'1M.N.'!H76+'1M.E.'!H76+'1T.I.'!H76</f>
        <v>0</v>
      </c>
      <c r="I76" s="293">
        <f>'1M.N.'!I76+'1M.E.'!I76+'1T.I.'!I76</f>
        <v>0</v>
      </c>
      <c r="J76" s="293">
        <f>'1M.N.'!J76+'1M.E.'!J76+'1T.I.'!J76</f>
        <v>100</v>
      </c>
      <c r="K76" s="293">
        <f>'1M.N.'!K76+'1M.E.'!K76+'1T.I.'!K76</f>
        <v>9807391.5299999993</v>
      </c>
      <c r="L76" s="293">
        <f>'1M.N.'!L76+'1M.E.'!L76+'1T.I.'!L76</f>
        <v>0</v>
      </c>
      <c r="M76" s="293">
        <f>'1M.N.'!M76+'1M.E.'!M76+'1T.I.'!M76</f>
        <v>0</v>
      </c>
      <c r="N76" s="293">
        <f>'1M.N.'!N76+'1M.E.'!N76+'1T.I.'!N76</f>
        <v>0</v>
      </c>
    </row>
    <row r="77" spans="1:14" s="402" customFormat="1" ht="14.25" customHeight="1" thickBot="1" x14ac:dyDescent="0.35">
      <c r="A77" s="401"/>
      <c r="B77" s="291" t="s">
        <v>35</v>
      </c>
      <c r="E77" s="403">
        <f>'1M.N.'!E77+'1M.E.'!E77+'1T.I.'!E77</f>
        <v>841</v>
      </c>
      <c r="F77" s="403">
        <f>'1M.N.'!F77+'1M.E.'!F77+'1T.I.'!F77</f>
        <v>32608626</v>
      </c>
      <c r="G77" s="403">
        <f>'1M.N.'!G77+'1M.E.'!G77+'1T.I.'!G77</f>
        <v>1488079664176</v>
      </c>
      <c r="H77" s="403">
        <f>'1M.N.'!H77+'1M.E.'!H77+'1T.I.'!H77</f>
        <v>0</v>
      </c>
      <c r="I77" s="403">
        <f>'1M.N.'!I77+'1M.E.'!I77+'1T.I.'!I77</f>
        <v>9058107803.0299988</v>
      </c>
      <c r="J77" s="403">
        <f>'1M.N.'!J77+'1M.E.'!J77+'1T.I.'!J77</f>
        <v>120776</v>
      </c>
      <c r="K77" s="403">
        <f>'1M.N.'!K77+'1M.E.'!K77+'1T.I.'!K77</f>
        <v>1776695101.7</v>
      </c>
      <c r="L77" s="403">
        <f>'1M.N.'!L77+'1M.E.'!L77+'1T.I.'!L77</f>
        <v>4835531.54</v>
      </c>
      <c r="M77" s="403">
        <f>'1M.N.'!M77+'1M.E.'!M77+'1T.I.'!M77</f>
        <v>36631.800000000003</v>
      </c>
      <c r="N77" s="403">
        <f>'1M.N.'!N77+'1M.E.'!N77+'1T.I.'!N77</f>
        <v>23830258.350000001</v>
      </c>
    </row>
    <row r="78" spans="1:14" s="24" customFormat="1" ht="12.75" customHeight="1" x14ac:dyDescent="0.2">
      <c r="B78" s="707" t="s">
        <v>309</v>
      </c>
      <c r="C78" s="707"/>
      <c r="D78" s="707"/>
      <c r="E78" s="707"/>
      <c r="F78" s="707"/>
      <c r="G78" s="707"/>
      <c r="H78" s="707"/>
      <c r="I78" s="707"/>
      <c r="J78" s="707"/>
      <c r="K78" s="707"/>
      <c r="L78" s="707"/>
      <c r="M78" s="707"/>
      <c r="N78" s="707"/>
    </row>
    <row r="79" spans="1:14" s="24" customFormat="1" ht="7.5" customHeight="1" x14ac:dyDescent="0.2">
      <c r="B79" s="708"/>
      <c r="C79" s="708"/>
      <c r="D79" s="708"/>
      <c r="E79" s="708"/>
      <c r="F79" s="708"/>
      <c r="G79" s="708"/>
      <c r="H79" s="708"/>
      <c r="I79" s="708"/>
      <c r="J79" s="708"/>
      <c r="K79" s="708"/>
      <c r="L79" s="708"/>
      <c r="M79" s="708"/>
      <c r="N79" s="708"/>
    </row>
    <row r="80" spans="1:14" s="24" customFormat="1" x14ac:dyDescent="0.25">
      <c r="B80" s="24" t="s">
        <v>315</v>
      </c>
      <c r="I80" s="1"/>
      <c r="J80" s="1"/>
      <c r="K80" s="1"/>
      <c r="L80" s="1"/>
    </row>
    <row r="81" spans="1:14" ht="10.5" customHeight="1" thickBot="1" x14ac:dyDescent="0.35">
      <c r="E81" s="683"/>
      <c r="F81" s="683"/>
      <c r="G81" s="683"/>
      <c r="H81" s="683"/>
      <c r="M81" s="683"/>
      <c r="N81" s="683"/>
    </row>
    <row r="82" spans="1:14" s="300" customFormat="1" ht="14.25" customHeight="1" thickBot="1" x14ac:dyDescent="0.35">
      <c r="A82" s="295"/>
      <c r="B82" s="296" t="s">
        <v>265</v>
      </c>
      <c r="C82" s="296"/>
      <c r="D82" s="297"/>
      <c r="E82" s="298">
        <f>E40-E77</f>
        <v>35781</v>
      </c>
      <c r="F82" s="298">
        <f t="shared" ref="F82:N82" si="95">F40-F77</f>
        <v>46792867</v>
      </c>
      <c r="G82" s="298">
        <f t="shared" si="95"/>
        <v>11421502249711</v>
      </c>
      <c r="H82" s="298">
        <f t="shared" si="95"/>
        <v>550130016</v>
      </c>
      <c r="I82" s="298">
        <f t="shared" si="95"/>
        <v>53419965543.360001</v>
      </c>
      <c r="J82" s="298">
        <f t="shared" si="95"/>
        <v>343285</v>
      </c>
      <c r="K82" s="298">
        <f t="shared" si="95"/>
        <v>41782702801.309998</v>
      </c>
      <c r="L82" s="298">
        <f t="shared" si="95"/>
        <v>2568240432.0599999</v>
      </c>
      <c r="M82" s="298">
        <f t="shared" si="95"/>
        <v>1525077703.21</v>
      </c>
      <c r="N82" s="298">
        <f t="shared" si="95"/>
        <v>386742245.15000004</v>
      </c>
    </row>
    <row r="83" spans="1:14" x14ac:dyDescent="0.25">
      <c r="C83" s="682"/>
      <c r="E83" s="16"/>
      <c r="F83" s="16"/>
      <c r="G83" s="16"/>
      <c r="H83" s="16"/>
      <c r="I83" s="16"/>
      <c r="J83" s="16"/>
      <c r="K83" s="16"/>
      <c r="L83" s="16"/>
      <c r="M83" s="16"/>
      <c r="N83" s="16"/>
    </row>
    <row r="84" spans="1:14" x14ac:dyDescent="0.25">
      <c r="C84" s="682"/>
      <c r="E84" s="301"/>
      <c r="F84" s="301"/>
      <c r="G84" s="301"/>
      <c r="H84" s="301"/>
      <c r="I84" s="301"/>
      <c r="J84" s="301"/>
      <c r="K84" s="301"/>
      <c r="L84" s="301"/>
      <c r="M84" s="301"/>
      <c r="N84" s="301"/>
    </row>
    <row r="85" spans="1:14" x14ac:dyDescent="0.25">
      <c r="C85" s="682"/>
      <c r="E85" s="16"/>
      <c r="F85" s="16"/>
      <c r="G85" s="16"/>
      <c r="H85" s="16"/>
      <c r="I85" s="16"/>
      <c r="J85" s="16"/>
      <c r="K85" s="16"/>
      <c r="L85" s="16"/>
      <c r="M85" s="16"/>
      <c r="N85" s="16"/>
    </row>
    <row r="86" spans="1:14" x14ac:dyDescent="0.25">
      <c r="C86" s="682"/>
      <c r="E86" s="301"/>
      <c r="F86" s="301"/>
      <c r="G86" s="301"/>
      <c r="H86" s="301"/>
      <c r="I86" s="301"/>
      <c r="J86" s="301"/>
      <c r="K86" s="301"/>
      <c r="L86" s="301"/>
      <c r="M86" s="301"/>
      <c r="N86" s="301"/>
    </row>
    <row r="87" spans="1:14" x14ac:dyDescent="0.25">
      <c r="C87" s="682"/>
      <c r="E87" s="686"/>
      <c r="F87" s="686"/>
      <c r="G87" s="686"/>
      <c r="H87" s="686"/>
      <c r="I87" s="686"/>
      <c r="J87" s="686"/>
      <c r="K87" s="686"/>
      <c r="L87" s="686"/>
      <c r="M87" s="686"/>
      <c r="N87" s="686"/>
    </row>
    <row r="88" spans="1:14" x14ac:dyDescent="0.25">
      <c r="C88" s="682"/>
      <c r="E88" s="686"/>
      <c r="F88" s="686"/>
      <c r="G88" s="686"/>
      <c r="H88" s="686"/>
      <c r="I88" s="686"/>
      <c r="J88" s="686"/>
      <c r="K88" s="686"/>
      <c r="L88" s="686"/>
      <c r="M88" s="686"/>
      <c r="N88" s="686"/>
    </row>
  </sheetData>
  <mergeCells count="15">
    <mergeCell ref="L9:L12"/>
    <mergeCell ref="M9:M12"/>
    <mergeCell ref="N9:N12"/>
    <mergeCell ref="B78:N79"/>
    <mergeCell ref="A2:N2"/>
    <mergeCell ref="A4:N4"/>
    <mergeCell ref="A6:N6"/>
    <mergeCell ref="A8:N8"/>
    <mergeCell ref="E9:E12"/>
    <mergeCell ref="F9:F12"/>
    <mergeCell ref="G9:G12"/>
    <mergeCell ref="H9:H12"/>
    <mergeCell ref="I9:I12"/>
    <mergeCell ref="J9:J12"/>
    <mergeCell ref="K9:K12"/>
  </mergeCells>
  <printOptions horizontalCentered="1" verticalCentered="1"/>
  <pageMargins left="0" right="0" top="0" bottom="0" header="0.31496062992125984" footer="0.31496062992125984"/>
  <pageSetup scale="52" orientation="landscape" useFirstPageNumber="1" r:id="rId1"/>
  <headerFooter>
    <oddFooter>&amp;R&amp;P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syncVertical="1" syncRef="A1" transitionEvaluation="1" codeName="Hoja45">
    <pageSetUpPr fitToPage="1"/>
  </sheetPr>
  <dimension ref="A1:V55"/>
  <sheetViews>
    <sheetView showGridLines="0" view="pageBreakPreview" zoomScale="85" zoomScaleNormal="100" zoomScaleSheetLayoutView="85" workbookViewId="0"/>
  </sheetViews>
  <sheetFormatPr baseColWidth="10" defaultColWidth="9.7265625" defaultRowHeight="12.5" x14ac:dyDescent="0.25"/>
  <cols>
    <col min="1" max="1" width="24" style="25" customWidth="1"/>
    <col min="2" max="2" width="12.26953125" style="25" customWidth="1"/>
    <col min="3" max="3" width="14.54296875" style="25" bestFit="1" customWidth="1"/>
    <col min="4" max="4" width="15.81640625" style="25" bestFit="1" customWidth="1"/>
    <col min="5" max="6" width="14.54296875" style="25" bestFit="1" customWidth="1"/>
    <col min="7" max="7" width="14.453125" style="25" bestFit="1" customWidth="1"/>
    <col min="8" max="8" width="8.1796875" style="25" bestFit="1" customWidth="1"/>
    <col min="9" max="9" width="11.81640625" style="25" bestFit="1" customWidth="1"/>
    <col min="10" max="10" width="8.1796875" style="25" bestFit="1" customWidth="1"/>
    <col min="11" max="11" width="11.7265625" style="25" bestFit="1" customWidth="1"/>
    <col min="12" max="12" width="8.1796875" style="25" bestFit="1" customWidth="1"/>
    <col min="13" max="13" width="11.26953125" style="25" bestFit="1" customWidth="1"/>
    <col min="14" max="14" width="8.1796875" style="25" bestFit="1" customWidth="1"/>
    <col min="15" max="15" width="11.54296875" style="25" bestFit="1" customWidth="1"/>
    <col min="16" max="23" width="7.7265625" style="25" customWidth="1"/>
    <col min="24" max="16384" width="9.7265625" style="25"/>
  </cols>
  <sheetData>
    <row r="1" spans="1:20" ht="4.5" customHeight="1" x14ac:dyDescent="0.25">
      <c r="R1" s="24"/>
      <c r="S1" s="24"/>
      <c r="T1" s="24"/>
    </row>
    <row r="2" spans="1:20" ht="14.5" x14ac:dyDescent="0.35">
      <c r="A2" s="821" t="s">
        <v>208</v>
      </c>
      <c r="B2" s="821"/>
      <c r="C2" s="821"/>
      <c r="D2" s="821"/>
      <c r="E2" s="821"/>
      <c r="F2" s="821"/>
      <c r="G2" s="821"/>
      <c r="H2" s="821"/>
      <c r="I2" s="821"/>
      <c r="J2" s="821"/>
      <c r="K2" s="821"/>
      <c r="L2" s="821"/>
      <c r="M2" s="821"/>
      <c r="N2" s="821"/>
      <c r="O2" s="821"/>
      <c r="R2" s="24"/>
      <c r="S2" s="24"/>
    </row>
    <row r="3" spans="1:20" ht="14.5" x14ac:dyDescent="0.35">
      <c r="A3" s="821" t="s">
        <v>209</v>
      </c>
      <c r="B3" s="821"/>
      <c r="C3" s="821"/>
      <c r="D3" s="821"/>
      <c r="E3" s="821"/>
      <c r="F3" s="821"/>
      <c r="G3" s="821"/>
      <c r="H3" s="821"/>
      <c r="I3" s="821"/>
      <c r="J3" s="821"/>
      <c r="K3" s="821"/>
      <c r="L3" s="821"/>
      <c r="M3" s="821"/>
      <c r="N3" s="821"/>
      <c r="O3" s="821"/>
      <c r="Q3" s="24"/>
      <c r="R3" s="24"/>
      <c r="S3" s="24"/>
    </row>
    <row r="4" spans="1:20" s="26" customFormat="1" ht="10" x14ac:dyDescent="0.2">
      <c r="A4" s="822"/>
      <c r="B4" s="822"/>
      <c r="C4" s="822"/>
      <c r="D4" s="822"/>
      <c r="E4" s="822"/>
      <c r="F4" s="822"/>
      <c r="G4" s="822"/>
      <c r="H4" s="822"/>
      <c r="I4" s="822"/>
      <c r="J4" s="822"/>
      <c r="K4" s="822"/>
      <c r="L4" s="822"/>
      <c r="M4" s="822"/>
      <c r="N4" s="822"/>
      <c r="O4" s="822"/>
    </row>
    <row r="5" spans="1:20" s="26" customFormat="1" ht="10" x14ac:dyDescent="0.2"/>
    <row r="6" spans="1:20" s="26" customFormat="1" ht="13" x14ac:dyDescent="0.3">
      <c r="A6" s="823" t="str">
        <f>'1 Total'!A4:N4</f>
        <v>DICIEMBRE DE 2020</v>
      </c>
      <c r="B6" s="823"/>
      <c r="C6" s="823"/>
      <c r="D6" s="823"/>
      <c r="E6" s="823"/>
      <c r="F6" s="823"/>
      <c r="G6" s="823"/>
      <c r="H6" s="823"/>
      <c r="I6" s="823"/>
      <c r="J6" s="823"/>
      <c r="K6" s="823"/>
      <c r="L6" s="823"/>
      <c r="M6" s="823"/>
      <c r="N6" s="823"/>
      <c r="O6" s="823"/>
    </row>
    <row r="7" spans="1:20" s="26" customFormat="1" ht="10.5" x14ac:dyDescent="0.25">
      <c r="A7" s="820"/>
      <c r="B7" s="820"/>
      <c r="C7" s="820"/>
      <c r="D7" s="820"/>
      <c r="E7" s="820"/>
      <c r="F7" s="820"/>
      <c r="G7" s="820"/>
      <c r="H7" s="820"/>
      <c r="I7" s="820"/>
      <c r="J7" s="820"/>
      <c r="K7" s="820"/>
      <c r="L7" s="820"/>
      <c r="M7" s="820"/>
      <c r="N7" s="820"/>
      <c r="O7" s="820"/>
    </row>
    <row r="8" spans="1:20" s="26" customFormat="1" x14ac:dyDescent="0.25">
      <c r="A8" s="824" t="s">
        <v>141</v>
      </c>
      <c r="B8" s="824"/>
      <c r="C8" s="824"/>
      <c r="D8" s="824"/>
      <c r="E8" s="824"/>
      <c r="F8" s="824"/>
      <c r="G8" s="824"/>
      <c r="H8" s="824"/>
      <c r="I8" s="824"/>
      <c r="J8" s="824"/>
      <c r="K8" s="824"/>
      <c r="L8" s="824"/>
      <c r="M8" s="824"/>
      <c r="N8" s="824"/>
      <c r="O8" s="824"/>
    </row>
    <row r="9" spans="1:20" s="26" customFormat="1" ht="10" x14ac:dyDescent="0.2">
      <c r="A9" s="822"/>
      <c r="B9" s="822"/>
      <c r="C9" s="822"/>
      <c r="D9" s="822"/>
      <c r="E9" s="822"/>
      <c r="F9" s="822"/>
      <c r="G9" s="822"/>
      <c r="H9" s="822"/>
      <c r="I9" s="822"/>
      <c r="J9" s="822"/>
      <c r="K9" s="822"/>
      <c r="L9" s="822"/>
      <c r="M9" s="822"/>
      <c r="N9" s="822"/>
      <c r="O9" s="822"/>
    </row>
    <row r="10" spans="1:20" s="26" customFormat="1" ht="13.5" customHeight="1" x14ac:dyDescent="0.25">
      <c r="A10" s="824" t="s">
        <v>20</v>
      </c>
      <c r="B10" s="824"/>
      <c r="C10" s="824"/>
      <c r="D10" s="824"/>
      <c r="E10" s="824"/>
      <c r="F10" s="824"/>
      <c r="G10" s="824"/>
      <c r="H10" s="824"/>
      <c r="I10" s="824"/>
      <c r="J10" s="824"/>
      <c r="K10" s="824"/>
      <c r="L10" s="824"/>
      <c r="M10" s="824"/>
      <c r="N10" s="824"/>
      <c r="O10" s="824"/>
    </row>
    <row r="11" spans="1:20" s="26" customFormat="1" ht="13.5" customHeight="1" thickBot="1" x14ac:dyDescent="0.25">
      <c r="A11" s="273"/>
      <c r="B11" s="274">
        <v>3</v>
      </c>
      <c r="C11" s="274">
        <v>4</v>
      </c>
      <c r="D11" s="274">
        <v>5</v>
      </c>
      <c r="E11" s="274">
        <v>6</v>
      </c>
      <c r="F11" s="274">
        <v>7</v>
      </c>
      <c r="G11" s="274">
        <v>8</v>
      </c>
      <c r="H11" s="274">
        <v>3</v>
      </c>
      <c r="I11" s="274">
        <v>4</v>
      </c>
      <c r="J11" s="274">
        <v>5</v>
      </c>
      <c r="K11" s="274">
        <v>6</v>
      </c>
      <c r="L11" s="274">
        <v>7</v>
      </c>
      <c r="M11" s="274">
        <v>8</v>
      </c>
      <c r="N11" s="274">
        <v>9</v>
      </c>
      <c r="O11" s="274">
        <v>10</v>
      </c>
    </row>
    <row r="12" spans="1:20" s="24" customFormat="1" ht="15" customHeight="1" x14ac:dyDescent="0.2">
      <c r="A12" s="826" t="s">
        <v>210</v>
      </c>
      <c r="B12" s="829" t="s">
        <v>305</v>
      </c>
      <c r="C12" s="829" t="s">
        <v>211</v>
      </c>
      <c r="D12" s="830" t="s">
        <v>212</v>
      </c>
      <c r="E12" s="831"/>
      <c r="F12" s="831"/>
      <c r="G12" s="832"/>
      <c r="H12" s="830" t="s">
        <v>213</v>
      </c>
      <c r="I12" s="831"/>
      <c r="J12" s="831"/>
      <c r="K12" s="831"/>
      <c r="L12" s="831"/>
      <c r="M12" s="831"/>
      <c r="N12" s="831"/>
      <c r="O12" s="832"/>
    </row>
    <row r="13" spans="1:20" s="24" customFormat="1" ht="10.5" customHeight="1" x14ac:dyDescent="0.2">
      <c r="A13" s="827"/>
      <c r="B13" s="827"/>
      <c r="C13" s="827"/>
      <c r="D13" s="833" t="s">
        <v>214</v>
      </c>
      <c r="E13" s="839" t="s">
        <v>215</v>
      </c>
      <c r="F13" s="842" t="s">
        <v>216</v>
      </c>
      <c r="G13" s="843" t="s">
        <v>217</v>
      </c>
      <c r="H13" s="846" t="s">
        <v>218</v>
      </c>
      <c r="I13" s="817"/>
      <c r="J13" s="816" t="s">
        <v>215</v>
      </c>
      <c r="K13" s="817"/>
      <c r="L13" s="816" t="s">
        <v>216</v>
      </c>
      <c r="M13" s="817"/>
      <c r="N13" s="836" t="s">
        <v>217</v>
      </c>
      <c r="O13" s="837"/>
    </row>
    <row r="14" spans="1:20" s="24" customFormat="1" ht="10.5" customHeight="1" x14ac:dyDescent="0.2">
      <c r="A14" s="827"/>
      <c r="B14" s="827"/>
      <c r="C14" s="827"/>
      <c r="D14" s="834"/>
      <c r="E14" s="840"/>
      <c r="F14" s="840"/>
      <c r="G14" s="844"/>
      <c r="H14" s="847"/>
      <c r="I14" s="819"/>
      <c r="J14" s="818"/>
      <c r="K14" s="819"/>
      <c r="L14" s="818"/>
      <c r="M14" s="819"/>
      <c r="N14" s="818"/>
      <c r="O14" s="838"/>
    </row>
    <row r="15" spans="1:20" s="24" customFormat="1" ht="10.5" customHeight="1" thickBot="1" x14ac:dyDescent="0.25">
      <c r="A15" s="828"/>
      <c r="B15" s="828"/>
      <c r="C15" s="828"/>
      <c r="D15" s="835"/>
      <c r="E15" s="841"/>
      <c r="F15" s="841"/>
      <c r="G15" s="845"/>
      <c r="H15" s="427" t="s">
        <v>306</v>
      </c>
      <c r="I15" s="427" t="s">
        <v>219</v>
      </c>
      <c r="J15" s="540" t="s">
        <v>306</v>
      </c>
      <c r="K15" s="427" t="s">
        <v>219</v>
      </c>
      <c r="L15" s="540" t="s">
        <v>306</v>
      </c>
      <c r="M15" s="427" t="s">
        <v>219</v>
      </c>
      <c r="N15" s="540" t="s">
        <v>306</v>
      </c>
      <c r="O15" s="451" t="s">
        <v>219</v>
      </c>
    </row>
    <row r="16" spans="1:20" x14ac:dyDescent="0.25">
      <c r="A16" s="109" t="s">
        <v>220</v>
      </c>
      <c r="B16" s="184">
        <v>6595</v>
      </c>
      <c r="C16" s="184">
        <v>366709338.14999998</v>
      </c>
      <c r="D16" s="185">
        <v>8838114251</v>
      </c>
      <c r="E16" s="186">
        <v>1886110182</v>
      </c>
      <c r="F16" s="186">
        <v>4453474504</v>
      </c>
      <c r="G16" s="187">
        <v>4122133983</v>
      </c>
      <c r="H16" s="186">
        <v>14</v>
      </c>
      <c r="I16" s="186">
        <v>17179241.469999999</v>
      </c>
      <c r="J16" s="186">
        <v>1</v>
      </c>
      <c r="K16" s="186">
        <v>118929.60000000001</v>
      </c>
      <c r="L16" s="186">
        <v>1</v>
      </c>
      <c r="M16" s="186">
        <v>1686690</v>
      </c>
      <c r="N16" s="186">
        <v>8</v>
      </c>
      <c r="O16" s="187">
        <v>5929149.9000000004</v>
      </c>
    </row>
    <row r="17" spans="1:15" x14ac:dyDescent="0.25">
      <c r="A17" s="111" t="s">
        <v>221</v>
      </c>
      <c r="B17" s="188">
        <v>22497</v>
      </c>
      <c r="C17" s="188">
        <v>1374460874.5999999</v>
      </c>
      <c r="D17" s="189">
        <v>32641235056</v>
      </c>
      <c r="E17" s="190">
        <v>6663716292</v>
      </c>
      <c r="F17" s="190">
        <v>13186968811</v>
      </c>
      <c r="G17" s="191">
        <v>16849549540</v>
      </c>
      <c r="H17" s="190">
        <v>67</v>
      </c>
      <c r="I17" s="190">
        <v>150497777.66999999</v>
      </c>
      <c r="J17" s="190">
        <v>0</v>
      </c>
      <c r="K17" s="190">
        <v>0</v>
      </c>
      <c r="L17" s="190">
        <v>3</v>
      </c>
      <c r="M17" s="190">
        <v>7418445</v>
      </c>
      <c r="N17" s="190">
        <v>46</v>
      </c>
      <c r="O17" s="191">
        <v>14608830.34</v>
      </c>
    </row>
    <row r="18" spans="1:15" x14ac:dyDescent="0.25">
      <c r="A18" s="112" t="s">
        <v>222</v>
      </c>
      <c r="B18" s="192">
        <v>2955</v>
      </c>
      <c r="C18" s="192">
        <v>131286640.72</v>
      </c>
      <c r="D18" s="193">
        <v>3915243002</v>
      </c>
      <c r="E18" s="194">
        <v>666838181</v>
      </c>
      <c r="F18" s="194">
        <v>1819302571</v>
      </c>
      <c r="G18" s="195">
        <v>2004497585</v>
      </c>
      <c r="H18" s="194">
        <v>4</v>
      </c>
      <c r="I18" s="194">
        <v>1978459.4</v>
      </c>
      <c r="J18" s="194">
        <v>0</v>
      </c>
      <c r="K18" s="194">
        <v>0</v>
      </c>
      <c r="L18" s="194">
        <v>0</v>
      </c>
      <c r="M18" s="194">
        <v>0</v>
      </c>
      <c r="N18" s="194">
        <v>4</v>
      </c>
      <c r="O18" s="195">
        <v>177885.15</v>
      </c>
    </row>
    <row r="19" spans="1:15" x14ac:dyDescent="0.25">
      <c r="A19" s="111" t="s">
        <v>223</v>
      </c>
      <c r="B19" s="188">
        <v>2432</v>
      </c>
      <c r="C19" s="188">
        <v>133230437.31999999</v>
      </c>
      <c r="D19" s="189">
        <v>2663868443</v>
      </c>
      <c r="E19" s="190">
        <v>720136729</v>
      </c>
      <c r="F19" s="190">
        <v>1404740853</v>
      </c>
      <c r="G19" s="191">
        <v>1261449653</v>
      </c>
      <c r="H19" s="190">
        <v>6</v>
      </c>
      <c r="I19" s="190">
        <v>4400301.8600000003</v>
      </c>
      <c r="J19" s="190">
        <v>0</v>
      </c>
      <c r="K19" s="190">
        <v>0</v>
      </c>
      <c r="L19" s="190">
        <v>0</v>
      </c>
      <c r="M19" s="190">
        <v>0</v>
      </c>
      <c r="N19" s="190">
        <v>2</v>
      </c>
      <c r="O19" s="191">
        <v>173.93</v>
      </c>
    </row>
    <row r="20" spans="1:15" x14ac:dyDescent="0.25">
      <c r="A20" s="112" t="s">
        <v>224</v>
      </c>
      <c r="B20" s="192">
        <v>20009</v>
      </c>
      <c r="C20" s="192">
        <v>1123249500.99</v>
      </c>
      <c r="D20" s="193">
        <v>35172777364</v>
      </c>
      <c r="E20" s="194">
        <v>5325223923</v>
      </c>
      <c r="F20" s="194">
        <v>23405203260</v>
      </c>
      <c r="G20" s="195">
        <v>13250283408</v>
      </c>
      <c r="H20" s="194">
        <v>81</v>
      </c>
      <c r="I20" s="194">
        <v>214102114.97</v>
      </c>
      <c r="J20" s="194">
        <v>7</v>
      </c>
      <c r="K20" s="194">
        <v>9984853.1999999993</v>
      </c>
      <c r="L20" s="194">
        <v>2</v>
      </c>
      <c r="M20" s="194">
        <v>515350</v>
      </c>
      <c r="N20" s="194">
        <v>77</v>
      </c>
      <c r="O20" s="195">
        <v>6088627.0499999998</v>
      </c>
    </row>
    <row r="21" spans="1:15" x14ac:dyDescent="0.25">
      <c r="A21" s="111" t="s">
        <v>225</v>
      </c>
      <c r="B21" s="188">
        <v>2433</v>
      </c>
      <c r="C21" s="188">
        <v>98467504.439999998</v>
      </c>
      <c r="D21" s="189">
        <v>2277422769</v>
      </c>
      <c r="E21" s="190">
        <v>720010956</v>
      </c>
      <c r="F21" s="190">
        <v>1148153973</v>
      </c>
      <c r="G21" s="191">
        <v>963380355</v>
      </c>
      <c r="H21" s="190">
        <v>13</v>
      </c>
      <c r="I21" s="190">
        <v>20453936.859999999</v>
      </c>
      <c r="J21" s="190">
        <v>0</v>
      </c>
      <c r="K21" s="190">
        <v>0</v>
      </c>
      <c r="L21" s="190">
        <v>2</v>
      </c>
      <c r="M21" s="190">
        <v>3168212.97</v>
      </c>
      <c r="N21" s="190">
        <v>3</v>
      </c>
      <c r="O21" s="191">
        <v>10879.58</v>
      </c>
    </row>
    <row r="22" spans="1:15" x14ac:dyDescent="0.25">
      <c r="A22" s="112" t="s">
        <v>226</v>
      </c>
      <c r="B22" s="192">
        <v>4780</v>
      </c>
      <c r="C22" s="192">
        <v>283781252.16000003</v>
      </c>
      <c r="D22" s="193">
        <v>5523831911</v>
      </c>
      <c r="E22" s="194">
        <v>1694185357</v>
      </c>
      <c r="F22" s="194">
        <v>2146290758</v>
      </c>
      <c r="G22" s="195">
        <v>2770078888</v>
      </c>
      <c r="H22" s="194">
        <v>9</v>
      </c>
      <c r="I22" s="194">
        <v>4133109.26</v>
      </c>
      <c r="J22" s="194">
        <v>0</v>
      </c>
      <c r="K22" s="194">
        <v>0</v>
      </c>
      <c r="L22" s="194">
        <v>0</v>
      </c>
      <c r="M22" s="194">
        <v>0</v>
      </c>
      <c r="N22" s="194">
        <v>0</v>
      </c>
      <c r="O22" s="195">
        <v>0</v>
      </c>
    </row>
    <row r="23" spans="1:15" x14ac:dyDescent="0.25">
      <c r="A23" s="111" t="s">
        <v>227</v>
      </c>
      <c r="B23" s="188">
        <v>19964</v>
      </c>
      <c r="C23" s="188">
        <v>870699826.52999997</v>
      </c>
      <c r="D23" s="189">
        <v>24577933914</v>
      </c>
      <c r="E23" s="190">
        <v>6240706303</v>
      </c>
      <c r="F23" s="190">
        <v>15628233903</v>
      </c>
      <c r="G23" s="191">
        <v>11174611343</v>
      </c>
      <c r="H23" s="190">
        <v>48</v>
      </c>
      <c r="I23" s="190">
        <v>66661585.979999997</v>
      </c>
      <c r="J23" s="190">
        <v>7</v>
      </c>
      <c r="K23" s="190">
        <v>4735953.18</v>
      </c>
      <c r="L23" s="190">
        <v>7</v>
      </c>
      <c r="M23" s="190">
        <v>10660918.5</v>
      </c>
      <c r="N23" s="190">
        <v>49</v>
      </c>
      <c r="O23" s="191">
        <v>-892825.85</v>
      </c>
    </row>
    <row r="24" spans="1:15" x14ac:dyDescent="0.25">
      <c r="A24" s="112" t="s">
        <v>228</v>
      </c>
      <c r="B24" s="192">
        <v>115435</v>
      </c>
      <c r="C24" s="192">
        <v>9297754939.7399998</v>
      </c>
      <c r="D24" s="193">
        <v>224513912569</v>
      </c>
      <c r="E24" s="194">
        <v>33684302786</v>
      </c>
      <c r="F24" s="194">
        <v>72674550975</v>
      </c>
      <c r="G24" s="195">
        <v>75563651992</v>
      </c>
      <c r="H24" s="194">
        <v>389</v>
      </c>
      <c r="I24" s="194">
        <v>522016605.16000003</v>
      </c>
      <c r="J24" s="194">
        <v>99</v>
      </c>
      <c r="K24" s="194">
        <v>111218928.44</v>
      </c>
      <c r="L24" s="194">
        <v>2</v>
      </c>
      <c r="M24" s="194">
        <v>10252608.5</v>
      </c>
      <c r="N24" s="194">
        <v>119</v>
      </c>
      <c r="O24" s="195">
        <v>14755498.189999999</v>
      </c>
    </row>
    <row r="25" spans="1:15" x14ac:dyDescent="0.25">
      <c r="A25" s="111" t="s">
        <v>229</v>
      </c>
      <c r="B25" s="188">
        <v>5580</v>
      </c>
      <c r="C25" s="188">
        <v>251981444.97</v>
      </c>
      <c r="D25" s="189">
        <v>7315746551</v>
      </c>
      <c r="E25" s="190">
        <v>1454717434</v>
      </c>
      <c r="F25" s="190">
        <v>3369024711</v>
      </c>
      <c r="G25" s="191">
        <v>2785830204</v>
      </c>
      <c r="H25" s="190">
        <v>11</v>
      </c>
      <c r="I25" s="190">
        <v>11050864.98</v>
      </c>
      <c r="J25" s="190">
        <v>1</v>
      </c>
      <c r="K25" s="190">
        <v>671391.9</v>
      </c>
      <c r="L25" s="190">
        <v>1</v>
      </c>
      <c r="M25" s="190">
        <v>1114660</v>
      </c>
      <c r="N25" s="190">
        <v>7</v>
      </c>
      <c r="O25" s="191">
        <v>1038373.25</v>
      </c>
    </row>
    <row r="26" spans="1:15" x14ac:dyDescent="0.25">
      <c r="A26" s="112" t="s">
        <v>230</v>
      </c>
      <c r="B26" s="192">
        <v>21799</v>
      </c>
      <c r="C26" s="192">
        <v>1649503501.4000001</v>
      </c>
      <c r="D26" s="193">
        <v>30680542246</v>
      </c>
      <c r="E26" s="194">
        <v>6127648429</v>
      </c>
      <c r="F26" s="194">
        <v>14379446944</v>
      </c>
      <c r="G26" s="195">
        <v>15971908163</v>
      </c>
      <c r="H26" s="194">
        <v>58</v>
      </c>
      <c r="I26" s="194">
        <v>64383271.259999998</v>
      </c>
      <c r="J26" s="194">
        <v>3</v>
      </c>
      <c r="K26" s="194">
        <v>2642001.4300000002</v>
      </c>
      <c r="L26" s="194">
        <v>6</v>
      </c>
      <c r="M26" s="194">
        <v>13961724.34</v>
      </c>
      <c r="N26" s="194">
        <v>43</v>
      </c>
      <c r="O26" s="195">
        <v>40900161.210000001</v>
      </c>
    </row>
    <row r="27" spans="1:15" x14ac:dyDescent="0.25">
      <c r="A27" s="111" t="s">
        <v>231</v>
      </c>
      <c r="B27" s="188">
        <v>4208</v>
      </c>
      <c r="C27" s="188">
        <v>168065753.59</v>
      </c>
      <c r="D27" s="189">
        <v>3514359125</v>
      </c>
      <c r="E27" s="190">
        <v>924469034</v>
      </c>
      <c r="F27" s="190">
        <v>1250749284</v>
      </c>
      <c r="G27" s="191">
        <v>982546126</v>
      </c>
      <c r="H27" s="190">
        <v>21</v>
      </c>
      <c r="I27" s="190">
        <v>19935613.59</v>
      </c>
      <c r="J27" s="190">
        <v>3</v>
      </c>
      <c r="K27" s="190">
        <v>3640630.95</v>
      </c>
      <c r="L27" s="190">
        <v>5</v>
      </c>
      <c r="M27" s="190">
        <v>5121887.75</v>
      </c>
      <c r="N27" s="190">
        <v>6</v>
      </c>
      <c r="O27" s="191">
        <v>712027.3</v>
      </c>
    </row>
    <row r="28" spans="1:15" x14ac:dyDescent="0.25">
      <c r="A28" s="112" t="s">
        <v>232</v>
      </c>
      <c r="B28" s="192">
        <v>5891</v>
      </c>
      <c r="C28" s="192">
        <v>275522617.22000003</v>
      </c>
      <c r="D28" s="193">
        <v>5088610168</v>
      </c>
      <c r="E28" s="194">
        <v>1412518308</v>
      </c>
      <c r="F28" s="194">
        <v>2141736071</v>
      </c>
      <c r="G28" s="195">
        <v>1864324377</v>
      </c>
      <c r="H28" s="194">
        <v>21</v>
      </c>
      <c r="I28" s="194">
        <v>18586031.719999999</v>
      </c>
      <c r="J28" s="194">
        <v>0</v>
      </c>
      <c r="K28" s="194">
        <v>0</v>
      </c>
      <c r="L28" s="194">
        <v>0</v>
      </c>
      <c r="M28" s="194">
        <v>0</v>
      </c>
      <c r="N28" s="194">
        <v>5</v>
      </c>
      <c r="O28" s="195">
        <v>3375710.52</v>
      </c>
    </row>
    <row r="29" spans="1:15" x14ac:dyDescent="0.25">
      <c r="A29" s="111" t="s">
        <v>233</v>
      </c>
      <c r="B29" s="188">
        <v>61421</v>
      </c>
      <c r="C29" s="188">
        <v>3652375137.77</v>
      </c>
      <c r="D29" s="189">
        <v>97057643772</v>
      </c>
      <c r="E29" s="190">
        <v>17613914797</v>
      </c>
      <c r="F29" s="190">
        <v>54108187754</v>
      </c>
      <c r="G29" s="191">
        <v>41453735206</v>
      </c>
      <c r="H29" s="190">
        <v>229</v>
      </c>
      <c r="I29" s="190">
        <v>260022637.83000001</v>
      </c>
      <c r="J29" s="190">
        <v>67</v>
      </c>
      <c r="K29" s="190">
        <v>66698334.770000003</v>
      </c>
      <c r="L29" s="190">
        <v>4</v>
      </c>
      <c r="M29" s="190">
        <v>7012153.5</v>
      </c>
      <c r="N29" s="190">
        <v>129</v>
      </c>
      <c r="O29" s="191">
        <v>34380287.109999999</v>
      </c>
    </row>
    <row r="30" spans="1:15" x14ac:dyDescent="0.25">
      <c r="A30" s="112" t="s">
        <v>234</v>
      </c>
      <c r="B30" s="192">
        <v>64009</v>
      </c>
      <c r="C30" s="192">
        <v>4115228695.9899998</v>
      </c>
      <c r="D30" s="193">
        <v>73176505299</v>
      </c>
      <c r="E30" s="194">
        <v>15719473647</v>
      </c>
      <c r="F30" s="194">
        <v>32722334219</v>
      </c>
      <c r="G30" s="195">
        <v>28674616801</v>
      </c>
      <c r="H30" s="194">
        <v>192</v>
      </c>
      <c r="I30" s="194">
        <v>149117562.16</v>
      </c>
      <c r="J30" s="194">
        <v>10</v>
      </c>
      <c r="K30" s="194">
        <v>15993812.880000001</v>
      </c>
      <c r="L30" s="194">
        <v>2</v>
      </c>
      <c r="M30" s="194">
        <v>6045532.0099999998</v>
      </c>
      <c r="N30" s="194">
        <v>52</v>
      </c>
      <c r="O30" s="195">
        <v>10735634.73</v>
      </c>
    </row>
    <row r="31" spans="1:15" x14ac:dyDescent="0.25">
      <c r="A31" s="111" t="s">
        <v>235</v>
      </c>
      <c r="B31" s="188">
        <v>14098</v>
      </c>
      <c r="C31" s="188">
        <v>726531044.21000004</v>
      </c>
      <c r="D31" s="189">
        <v>13662288961</v>
      </c>
      <c r="E31" s="190">
        <v>3742327335</v>
      </c>
      <c r="F31" s="190">
        <v>8459375177</v>
      </c>
      <c r="G31" s="191">
        <v>5661937259</v>
      </c>
      <c r="H31" s="190">
        <v>47</v>
      </c>
      <c r="I31" s="190">
        <v>73398060.650000006</v>
      </c>
      <c r="J31" s="190">
        <v>0</v>
      </c>
      <c r="K31" s="190">
        <v>0</v>
      </c>
      <c r="L31" s="190">
        <v>6</v>
      </c>
      <c r="M31" s="190">
        <v>11867591.26</v>
      </c>
      <c r="N31" s="190">
        <v>23</v>
      </c>
      <c r="O31" s="191">
        <v>1794412.95</v>
      </c>
    </row>
    <row r="32" spans="1:15" x14ac:dyDescent="0.25">
      <c r="A32" s="112" t="s">
        <v>236</v>
      </c>
      <c r="B32" s="192">
        <v>5944</v>
      </c>
      <c r="C32" s="192">
        <v>332858681.80000001</v>
      </c>
      <c r="D32" s="193">
        <v>6392254992</v>
      </c>
      <c r="E32" s="194">
        <v>1634032093</v>
      </c>
      <c r="F32" s="194">
        <v>2834327333</v>
      </c>
      <c r="G32" s="195">
        <v>2181372782</v>
      </c>
      <c r="H32" s="194">
        <v>16</v>
      </c>
      <c r="I32" s="194">
        <v>11396913.48</v>
      </c>
      <c r="J32" s="194">
        <v>4</v>
      </c>
      <c r="K32" s="194">
        <v>6000288.2199999997</v>
      </c>
      <c r="L32" s="194">
        <v>5</v>
      </c>
      <c r="M32" s="194">
        <v>8113662</v>
      </c>
      <c r="N32" s="194">
        <v>4</v>
      </c>
      <c r="O32" s="195">
        <v>27224.720000000001</v>
      </c>
    </row>
    <row r="33" spans="1:22" x14ac:dyDescent="0.25">
      <c r="A33" s="111" t="s">
        <v>237</v>
      </c>
      <c r="B33" s="188">
        <v>4550</v>
      </c>
      <c r="C33" s="188">
        <v>174285239.83000001</v>
      </c>
      <c r="D33" s="189">
        <v>3600989191</v>
      </c>
      <c r="E33" s="190">
        <v>1040086643</v>
      </c>
      <c r="F33" s="190">
        <v>2159925439</v>
      </c>
      <c r="G33" s="191">
        <v>1468237853</v>
      </c>
      <c r="H33" s="190">
        <v>12</v>
      </c>
      <c r="I33" s="190">
        <v>3953021.71</v>
      </c>
      <c r="J33" s="190">
        <v>2</v>
      </c>
      <c r="K33" s="190">
        <v>2221161.7000000002</v>
      </c>
      <c r="L33" s="190">
        <v>1</v>
      </c>
      <c r="M33" s="190">
        <v>2211680</v>
      </c>
      <c r="N33" s="190">
        <v>7</v>
      </c>
      <c r="O33" s="191">
        <v>497194.07</v>
      </c>
      <c r="Q33" s="24"/>
      <c r="R33" s="24"/>
      <c r="S33" s="24"/>
      <c r="T33" s="24"/>
      <c r="U33" s="24"/>
      <c r="V33" s="24"/>
    </row>
    <row r="34" spans="1:22" x14ac:dyDescent="0.25">
      <c r="A34" s="112" t="s">
        <v>238</v>
      </c>
      <c r="B34" s="192">
        <v>43863</v>
      </c>
      <c r="C34" s="192">
        <v>4795105198.3599997</v>
      </c>
      <c r="D34" s="193">
        <v>119255025035</v>
      </c>
      <c r="E34" s="194">
        <v>14652181215</v>
      </c>
      <c r="F34" s="194">
        <v>49077817671</v>
      </c>
      <c r="G34" s="195">
        <v>48310504262</v>
      </c>
      <c r="H34" s="194">
        <v>161</v>
      </c>
      <c r="I34" s="194">
        <v>362483865.56999999</v>
      </c>
      <c r="J34" s="194">
        <v>41</v>
      </c>
      <c r="K34" s="194">
        <v>61076006.909999996</v>
      </c>
      <c r="L34" s="194">
        <v>8</v>
      </c>
      <c r="M34" s="194">
        <v>20395066.5</v>
      </c>
      <c r="N34" s="194">
        <v>81</v>
      </c>
      <c r="O34" s="195">
        <v>16088346.630000001</v>
      </c>
      <c r="Q34" s="24"/>
      <c r="R34" s="24"/>
      <c r="S34" s="24"/>
      <c r="T34" s="24"/>
      <c r="U34" s="24"/>
      <c r="V34" s="24"/>
    </row>
    <row r="35" spans="1:22" x14ac:dyDescent="0.25">
      <c r="A35" s="111" t="s">
        <v>239</v>
      </c>
      <c r="B35" s="188">
        <v>5297</v>
      </c>
      <c r="C35" s="188">
        <v>246289162.22999999</v>
      </c>
      <c r="D35" s="189">
        <v>4007286402</v>
      </c>
      <c r="E35" s="190">
        <v>1076954124</v>
      </c>
      <c r="F35" s="190">
        <v>2575013946</v>
      </c>
      <c r="G35" s="191">
        <v>1800220088</v>
      </c>
      <c r="H35" s="190">
        <v>13</v>
      </c>
      <c r="I35" s="190">
        <v>11340372.369999999</v>
      </c>
      <c r="J35" s="190">
        <v>3</v>
      </c>
      <c r="K35" s="190">
        <v>690368.41</v>
      </c>
      <c r="L35" s="190">
        <v>0</v>
      </c>
      <c r="M35" s="190">
        <v>0</v>
      </c>
      <c r="N35" s="190">
        <v>7</v>
      </c>
      <c r="O35" s="191">
        <v>988468.63</v>
      </c>
      <c r="Q35" s="24"/>
      <c r="R35" s="24"/>
      <c r="S35" s="24"/>
      <c r="T35" s="24"/>
      <c r="U35" s="24"/>
      <c r="V35" s="24"/>
    </row>
    <row r="36" spans="1:22" x14ac:dyDescent="0.25">
      <c r="A36" s="112" t="s">
        <v>240</v>
      </c>
      <c r="B36" s="192">
        <v>21810</v>
      </c>
      <c r="C36" s="192">
        <v>1339218602.8299999</v>
      </c>
      <c r="D36" s="193">
        <v>28559855755</v>
      </c>
      <c r="E36" s="194">
        <v>5745095607</v>
      </c>
      <c r="F36" s="194">
        <v>11900133341</v>
      </c>
      <c r="G36" s="195">
        <v>12174330731</v>
      </c>
      <c r="H36" s="194">
        <v>47</v>
      </c>
      <c r="I36" s="194">
        <v>36475403.359999999</v>
      </c>
      <c r="J36" s="194">
        <v>10</v>
      </c>
      <c r="K36" s="194">
        <v>5090435.4000000004</v>
      </c>
      <c r="L36" s="194">
        <v>3</v>
      </c>
      <c r="M36" s="194">
        <v>1895196.9</v>
      </c>
      <c r="N36" s="194">
        <v>27</v>
      </c>
      <c r="O36" s="195">
        <v>1376493.49</v>
      </c>
      <c r="Q36" s="24"/>
      <c r="R36" s="24"/>
      <c r="S36" s="24"/>
      <c r="T36" s="24"/>
      <c r="U36" s="24"/>
      <c r="V36" s="24"/>
    </row>
    <row r="37" spans="1:22" x14ac:dyDescent="0.25">
      <c r="A37" s="111" t="s">
        <v>241</v>
      </c>
      <c r="B37" s="188">
        <v>12279</v>
      </c>
      <c r="C37" s="188">
        <v>653834073.92999995</v>
      </c>
      <c r="D37" s="189">
        <v>17066546423</v>
      </c>
      <c r="E37" s="190">
        <v>3878264227</v>
      </c>
      <c r="F37" s="190">
        <v>11723654825</v>
      </c>
      <c r="G37" s="191">
        <v>8949352191</v>
      </c>
      <c r="H37" s="190">
        <v>77</v>
      </c>
      <c r="I37" s="190">
        <v>37148372.609999999</v>
      </c>
      <c r="J37" s="190">
        <v>17</v>
      </c>
      <c r="K37" s="190">
        <v>7709164.6600000001</v>
      </c>
      <c r="L37" s="190">
        <v>3</v>
      </c>
      <c r="M37" s="190">
        <v>4424130</v>
      </c>
      <c r="N37" s="190">
        <v>17</v>
      </c>
      <c r="O37" s="191">
        <v>1565602.79</v>
      </c>
    </row>
    <row r="38" spans="1:22" x14ac:dyDescent="0.25">
      <c r="A38" s="112" t="s">
        <v>242</v>
      </c>
      <c r="B38" s="192">
        <v>4398</v>
      </c>
      <c r="C38" s="192">
        <v>255669171.37</v>
      </c>
      <c r="D38" s="193">
        <v>8273772159</v>
      </c>
      <c r="E38" s="194">
        <v>1396550865</v>
      </c>
      <c r="F38" s="194">
        <v>2811556638</v>
      </c>
      <c r="G38" s="195">
        <v>3323614189</v>
      </c>
      <c r="H38" s="194">
        <v>4</v>
      </c>
      <c r="I38" s="194">
        <v>1012063.93</v>
      </c>
      <c r="J38" s="194">
        <v>1</v>
      </c>
      <c r="K38" s="194">
        <v>399779.59</v>
      </c>
      <c r="L38" s="194">
        <v>0</v>
      </c>
      <c r="M38" s="194">
        <v>0</v>
      </c>
      <c r="N38" s="194">
        <v>4</v>
      </c>
      <c r="O38" s="195">
        <v>1152199.9099999999</v>
      </c>
    </row>
    <row r="39" spans="1:22" x14ac:dyDescent="0.25">
      <c r="A39" s="111" t="s">
        <v>243</v>
      </c>
      <c r="B39" s="188">
        <v>9739</v>
      </c>
      <c r="C39" s="188">
        <v>472908075.25999999</v>
      </c>
      <c r="D39" s="189">
        <v>12358479730</v>
      </c>
      <c r="E39" s="190">
        <v>2732003418</v>
      </c>
      <c r="F39" s="190">
        <v>7448894832</v>
      </c>
      <c r="G39" s="191">
        <v>5337780595</v>
      </c>
      <c r="H39" s="190">
        <v>25</v>
      </c>
      <c r="I39" s="190">
        <v>33586191.75</v>
      </c>
      <c r="J39" s="190">
        <v>4</v>
      </c>
      <c r="K39" s="190">
        <v>953980.32</v>
      </c>
      <c r="L39" s="190">
        <v>3</v>
      </c>
      <c r="M39" s="190">
        <v>19793430.48</v>
      </c>
      <c r="N39" s="190">
        <v>12</v>
      </c>
      <c r="O39" s="191">
        <v>259224.44</v>
      </c>
    </row>
    <row r="40" spans="1:22" x14ac:dyDescent="0.25">
      <c r="A40" s="112" t="s">
        <v>244</v>
      </c>
      <c r="B40" s="192">
        <v>20012</v>
      </c>
      <c r="C40" s="192">
        <v>1367363987.3</v>
      </c>
      <c r="D40" s="193">
        <v>34245831618</v>
      </c>
      <c r="E40" s="194">
        <v>8068351290</v>
      </c>
      <c r="F40" s="194">
        <v>15724288832</v>
      </c>
      <c r="G40" s="195">
        <v>16779691592</v>
      </c>
      <c r="H40" s="194">
        <v>61</v>
      </c>
      <c r="I40" s="194">
        <v>130934141.65000001</v>
      </c>
      <c r="J40" s="194">
        <v>5</v>
      </c>
      <c r="K40" s="194">
        <v>5362151.74</v>
      </c>
      <c r="L40" s="194">
        <v>2</v>
      </c>
      <c r="M40" s="194">
        <v>4114453</v>
      </c>
      <c r="N40" s="194">
        <v>84</v>
      </c>
      <c r="O40" s="195">
        <v>32212126.100000001</v>
      </c>
    </row>
    <row r="41" spans="1:22" x14ac:dyDescent="0.25">
      <c r="A41" s="111" t="s">
        <v>245</v>
      </c>
      <c r="B41" s="188">
        <v>17299</v>
      </c>
      <c r="C41" s="188">
        <v>1125687260.48</v>
      </c>
      <c r="D41" s="189">
        <v>28537817789</v>
      </c>
      <c r="E41" s="190">
        <v>5953444797</v>
      </c>
      <c r="F41" s="190">
        <v>12233414931</v>
      </c>
      <c r="G41" s="191">
        <v>11844244153</v>
      </c>
      <c r="H41" s="190">
        <v>45</v>
      </c>
      <c r="I41" s="190">
        <v>84508063.939999998</v>
      </c>
      <c r="J41" s="190">
        <v>5</v>
      </c>
      <c r="K41" s="190">
        <v>11579842.57</v>
      </c>
      <c r="L41" s="190">
        <v>2</v>
      </c>
      <c r="M41" s="190">
        <v>4734384.78</v>
      </c>
      <c r="N41" s="190">
        <v>45</v>
      </c>
      <c r="O41" s="191">
        <v>9305673.0999999996</v>
      </c>
    </row>
    <row r="42" spans="1:22" x14ac:dyDescent="0.25">
      <c r="A42" s="112" t="s">
        <v>246</v>
      </c>
      <c r="B42" s="192">
        <v>8455</v>
      </c>
      <c r="C42" s="192">
        <v>355012756.04000002</v>
      </c>
      <c r="D42" s="193">
        <v>8255454548</v>
      </c>
      <c r="E42" s="194">
        <v>2390215426</v>
      </c>
      <c r="F42" s="194">
        <v>4446315122</v>
      </c>
      <c r="G42" s="195">
        <v>4208290607</v>
      </c>
      <c r="H42" s="194">
        <v>25</v>
      </c>
      <c r="I42" s="194">
        <v>32760968.989999998</v>
      </c>
      <c r="J42" s="194">
        <v>3</v>
      </c>
      <c r="K42" s="194">
        <v>1167384.1200000001</v>
      </c>
      <c r="L42" s="194">
        <v>3</v>
      </c>
      <c r="M42" s="194">
        <v>2644753.2000000002</v>
      </c>
      <c r="N42" s="194">
        <v>19</v>
      </c>
      <c r="O42" s="195">
        <v>755285.94</v>
      </c>
    </row>
    <row r="43" spans="1:22" x14ac:dyDescent="0.25">
      <c r="A43" s="111" t="s">
        <v>247</v>
      </c>
      <c r="B43" s="188">
        <v>15798</v>
      </c>
      <c r="C43" s="188">
        <v>811842153.14999998</v>
      </c>
      <c r="D43" s="189">
        <v>20815788436</v>
      </c>
      <c r="E43" s="190">
        <v>5765952484</v>
      </c>
      <c r="F43" s="190">
        <v>13660368398</v>
      </c>
      <c r="G43" s="191">
        <v>9844165628</v>
      </c>
      <c r="H43" s="190">
        <v>56</v>
      </c>
      <c r="I43" s="190">
        <v>60848641.399999999</v>
      </c>
      <c r="J43" s="190">
        <v>4</v>
      </c>
      <c r="K43" s="190">
        <v>3757992.2</v>
      </c>
      <c r="L43" s="190">
        <v>9</v>
      </c>
      <c r="M43" s="190">
        <v>9978373.9199999999</v>
      </c>
      <c r="N43" s="190">
        <v>35</v>
      </c>
      <c r="O43" s="191">
        <v>6970567.7300000004</v>
      </c>
    </row>
    <row r="44" spans="1:22" x14ac:dyDescent="0.25">
      <c r="A44" s="112" t="s">
        <v>248</v>
      </c>
      <c r="B44" s="192">
        <v>1703</v>
      </c>
      <c r="C44" s="192">
        <v>102604160.51000001</v>
      </c>
      <c r="D44" s="193">
        <v>1242874609</v>
      </c>
      <c r="E44" s="194">
        <v>361893130</v>
      </c>
      <c r="F44" s="194">
        <v>651929199</v>
      </c>
      <c r="G44" s="195">
        <v>538631817</v>
      </c>
      <c r="H44" s="194">
        <v>6</v>
      </c>
      <c r="I44" s="194">
        <v>2822470.23</v>
      </c>
      <c r="J44" s="194">
        <v>0</v>
      </c>
      <c r="K44" s="194">
        <v>0</v>
      </c>
      <c r="L44" s="194">
        <v>0</v>
      </c>
      <c r="M44" s="194">
        <v>0</v>
      </c>
      <c r="N44" s="194">
        <v>4</v>
      </c>
      <c r="O44" s="195">
        <v>243712.27</v>
      </c>
    </row>
    <row r="45" spans="1:22" x14ac:dyDescent="0.25">
      <c r="A45" s="111" t="s">
        <v>249</v>
      </c>
      <c r="B45" s="188">
        <v>14511</v>
      </c>
      <c r="C45" s="188">
        <v>855083531.27999997</v>
      </c>
      <c r="D45" s="189">
        <v>13623412081</v>
      </c>
      <c r="E45" s="190">
        <v>4134733532</v>
      </c>
      <c r="F45" s="190">
        <v>6770311911</v>
      </c>
      <c r="G45" s="191">
        <v>5683592159</v>
      </c>
      <c r="H45" s="190">
        <v>60</v>
      </c>
      <c r="I45" s="190">
        <v>69921466.489999995</v>
      </c>
      <c r="J45" s="190">
        <v>2</v>
      </c>
      <c r="K45" s="190">
        <v>1741951.91</v>
      </c>
      <c r="L45" s="190">
        <v>1</v>
      </c>
      <c r="M45" s="190">
        <v>398704</v>
      </c>
      <c r="N45" s="190">
        <v>25</v>
      </c>
      <c r="O45" s="191">
        <v>4815293.5199999996</v>
      </c>
    </row>
    <row r="46" spans="1:22" x14ac:dyDescent="0.25">
      <c r="A46" s="112" t="s">
        <v>250</v>
      </c>
      <c r="B46" s="192">
        <v>8819</v>
      </c>
      <c r="C46" s="192">
        <v>457884367.06</v>
      </c>
      <c r="D46" s="193">
        <v>12682068922</v>
      </c>
      <c r="E46" s="194">
        <v>2368027791</v>
      </c>
      <c r="F46" s="194">
        <v>8457824132</v>
      </c>
      <c r="G46" s="195">
        <v>7149657230</v>
      </c>
      <c r="H46" s="194">
        <v>14</v>
      </c>
      <c r="I46" s="194">
        <v>20496091.649999999</v>
      </c>
      <c r="J46" s="194">
        <v>1</v>
      </c>
      <c r="K46" s="194">
        <v>345376.84</v>
      </c>
      <c r="L46" s="194">
        <v>0</v>
      </c>
      <c r="M46" s="194">
        <v>0</v>
      </c>
      <c r="N46" s="194">
        <v>16</v>
      </c>
      <c r="O46" s="195">
        <v>2703393.83</v>
      </c>
    </row>
    <row r="47" spans="1:22" x14ac:dyDescent="0.25">
      <c r="A47" s="111" t="s">
        <v>251</v>
      </c>
      <c r="B47" s="188">
        <v>2653</v>
      </c>
      <c r="C47" s="188">
        <v>101071886.93000001</v>
      </c>
      <c r="D47" s="189">
        <v>2190812450</v>
      </c>
      <c r="E47" s="190">
        <v>684120027</v>
      </c>
      <c r="F47" s="190">
        <v>1164822968</v>
      </c>
      <c r="G47" s="191">
        <v>848492919</v>
      </c>
      <c r="H47" s="190">
        <v>9</v>
      </c>
      <c r="I47" s="190">
        <v>9496414.9700000007</v>
      </c>
      <c r="J47" s="190">
        <v>1</v>
      </c>
      <c r="K47" s="190">
        <v>997435</v>
      </c>
      <c r="L47" s="190">
        <v>1</v>
      </c>
      <c r="M47" s="190">
        <v>1230805.3999999999</v>
      </c>
      <c r="N47" s="190">
        <v>2</v>
      </c>
      <c r="O47" s="191">
        <v>628566.15</v>
      </c>
    </row>
    <row r="48" spans="1:22" x14ac:dyDescent="0.25">
      <c r="A48" s="112" t="s">
        <v>252</v>
      </c>
      <c r="B48" s="192">
        <v>23</v>
      </c>
      <c r="C48" s="192">
        <v>896421.25</v>
      </c>
      <c r="D48" s="193">
        <v>49366407</v>
      </c>
      <c r="E48" s="194">
        <v>11488596</v>
      </c>
      <c r="F48" s="194">
        <v>18001896</v>
      </c>
      <c r="G48" s="195">
        <v>27256837</v>
      </c>
      <c r="H48" s="193">
        <v>9</v>
      </c>
      <c r="I48" s="198">
        <v>13111946.4</v>
      </c>
      <c r="J48" s="198">
        <v>2</v>
      </c>
      <c r="K48" s="198">
        <v>1625573.19</v>
      </c>
      <c r="L48" s="198">
        <v>3</v>
      </c>
      <c r="M48" s="198">
        <v>5625937</v>
      </c>
      <c r="N48" s="198">
        <v>6</v>
      </c>
      <c r="O48" s="197">
        <v>-29646.01</v>
      </c>
    </row>
    <row r="49" spans="1:15" x14ac:dyDescent="0.25">
      <c r="A49" s="111" t="s">
        <v>253</v>
      </c>
      <c r="B49" s="188">
        <v>84</v>
      </c>
      <c r="C49" s="188">
        <v>3057086.93</v>
      </c>
      <c r="D49" s="189">
        <v>194372499</v>
      </c>
      <c r="E49" s="190">
        <v>13555810</v>
      </c>
      <c r="F49" s="190">
        <v>48098080</v>
      </c>
      <c r="G49" s="191">
        <v>75827929</v>
      </c>
      <c r="H49" s="189">
        <v>1</v>
      </c>
      <c r="I49" s="199">
        <v>2412178.11</v>
      </c>
      <c r="J49" s="199">
        <v>0</v>
      </c>
      <c r="K49" s="199">
        <v>0</v>
      </c>
      <c r="L49" s="199">
        <v>0</v>
      </c>
      <c r="M49" s="199">
        <v>0</v>
      </c>
      <c r="N49" s="199">
        <v>2</v>
      </c>
      <c r="O49" s="196">
        <v>8524613.6300000008</v>
      </c>
    </row>
    <row r="50" spans="1:15" s="23" customFormat="1" ht="13.5" thickBot="1" x14ac:dyDescent="0.35">
      <c r="A50" s="541" t="s">
        <v>8</v>
      </c>
      <c r="B50" s="542">
        <f>SUM(B16:B49)</f>
        <v>571343</v>
      </c>
      <c r="C50" s="542">
        <f t="shared" ref="C50:O50" si="0">SUM(C16:C49)</f>
        <v>37969520326.339996</v>
      </c>
      <c r="D50" s="543">
        <f t="shared" si="0"/>
        <v>891972044447</v>
      </c>
      <c r="E50" s="544">
        <f t="shared" si="0"/>
        <v>166503250768</v>
      </c>
      <c r="F50" s="544">
        <f t="shared" si="0"/>
        <v>406004473262</v>
      </c>
      <c r="G50" s="545">
        <f t="shared" si="0"/>
        <v>365899798445</v>
      </c>
      <c r="H50" s="543">
        <f t="shared" si="0"/>
        <v>1851</v>
      </c>
      <c r="I50" s="544">
        <f t="shared" si="0"/>
        <v>2522625763.4299998</v>
      </c>
      <c r="J50" s="544">
        <f t="shared" si="0"/>
        <v>303</v>
      </c>
      <c r="K50" s="544">
        <f t="shared" si="0"/>
        <v>326423729.13</v>
      </c>
      <c r="L50" s="544">
        <f t="shared" si="0"/>
        <v>85</v>
      </c>
      <c r="M50" s="544">
        <f t="shared" si="0"/>
        <v>164386351.00999999</v>
      </c>
      <c r="N50" s="544">
        <f t="shared" si="0"/>
        <v>970</v>
      </c>
      <c r="O50" s="544">
        <f t="shared" si="0"/>
        <v>221699166.30000001</v>
      </c>
    </row>
    <row r="51" spans="1:15" x14ac:dyDescent="0.25">
      <c r="A51" s="26" t="s">
        <v>254</v>
      </c>
    </row>
    <row r="52" spans="1:15" x14ac:dyDescent="0.25">
      <c r="A52" s="26" t="s">
        <v>315</v>
      </c>
    </row>
    <row r="54" spans="1:15" x14ac:dyDescent="0.25">
      <c r="A54" s="114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</row>
    <row r="55" spans="1:15" x14ac:dyDescent="0.25">
      <c r="A55" s="11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</row>
  </sheetData>
  <mergeCells count="21">
    <mergeCell ref="N13:O14"/>
    <mergeCell ref="A9:O9"/>
    <mergeCell ref="A10:O10"/>
    <mergeCell ref="A12:A15"/>
    <mergeCell ref="B12:B15"/>
    <mergeCell ref="C12:C15"/>
    <mergeCell ref="D12:G12"/>
    <mergeCell ref="H12:O12"/>
    <mergeCell ref="D13:D15"/>
    <mergeCell ref="E13:E15"/>
    <mergeCell ref="F13:F15"/>
    <mergeCell ref="G13:G15"/>
    <mergeCell ref="H13:I14"/>
    <mergeCell ref="J13:K14"/>
    <mergeCell ref="L13:M14"/>
    <mergeCell ref="A8:O8"/>
    <mergeCell ref="A2:O2"/>
    <mergeCell ref="A3:O3"/>
    <mergeCell ref="A4:O4"/>
    <mergeCell ref="A6:O6"/>
    <mergeCell ref="A7:O7"/>
  </mergeCells>
  <printOptions horizontalCentered="1" verticalCentered="1"/>
  <pageMargins left="0.23622047244094491" right="0.23622047244094491" top="0.43307086614173229" bottom="0.43307086614173229" header="0.31496062992125984" footer="0.31496062992125984"/>
  <pageSetup scale="72" firstPageNumber="55" fitToHeight="0" orientation="landscape" useFirstPageNumber="1" r:id="rId1"/>
  <headerFooter alignWithMargins="0">
    <oddFooter>&amp;R&amp;8&amp;P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syncVertical="1" syncRef="A1" transitionEvaluation="1" codeName="Hoja46">
    <pageSetUpPr fitToPage="1"/>
  </sheetPr>
  <dimension ref="A1:V55"/>
  <sheetViews>
    <sheetView showGridLines="0" view="pageBreakPreview" zoomScale="85" zoomScaleNormal="100" zoomScaleSheetLayoutView="85" workbookViewId="0"/>
  </sheetViews>
  <sheetFormatPr baseColWidth="10" defaultColWidth="9.7265625" defaultRowHeight="12.5" x14ac:dyDescent="0.25"/>
  <cols>
    <col min="1" max="1" width="22.54296875" style="25" customWidth="1"/>
    <col min="2" max="2" width="12.90625" style="25" bestFit="1" customWidth="1"/>
    <col min="3" max="3" width="13.6328125" style="25" bestFit="1" customWidth="1"/>
    <col min="4" max="4" width="14.26953125" style="25" bestFit="1" customWidth="1"/>
    <col min="5" max="5" width="15.26953125" style="25" bestFit="1" customWidth="1"/>
    <col min="6" max="6" width="14.81640625" style="25" bestFit="1" customWidth="1"/>
    <col min="7" max="7" width="15" style="25" bestFit="1" customWidth="1"/>
    <col min="8" max="8" width="8.1796875" style="25" bestFit="1" customWidth="1"/>
    <col min="9" max="9" width="11.54296875" style="25" bestFit="1" customWidth="1"/>
    <col min="10" max="10" width="8.1796875" style="25" bestFit="1" customWidth="1"/>
    <col min="11" max="11" width="11" style="25" bestFit="1" customWidth="1"/>
    <col min="12" max="12" width="8.1796875" style="25" bestFit="1" customWidth="1"/>
    <col min="13" max="13" width="10.7265625" style="25" bestFit="1" customWidth="1"/>
    <col min="14" max="14" width="8.1796875" style="25" bestFit="1" customWidth="1"/>
    <col min="15" max="15" width="11.81640625" style="25" bestFit="1" customWidth="1"/>
    <col min="16" max="23" width="7.7265625" style="25" customWidth="1"/>
    <col min="24" max="16384" width="9.7265625" style="25"/>
  </cols>
  <sheetData>
    <row r="1" spans="1:20" ht="4.5" customHeight="1" x14ac:dyDescent="0.25">
      <c r="R1" s="24"/>
      <c r="S1" s="24"/>
      <c r="T1" s="24"/>
    </row>
    <row r="2" spans="1:20" ht="14.5" x14ac:dyDescent="0.35">
      <c r="A2" s="821" t="s">
        <v>208</v>
      </c>
      <c r="B2" s="821"/>
      <c r="C2" s="821"/>
      <c r="D2" s="821"/>
      <c r="E2" s="821"/>
      <c r="F2" s="821"/>
      <c r="G2" s="821"/>
      <c r="H2" s="821"/>
      <c r="I2" s="821"/>
      <c r="J2" s="821"/>
      <c r="K2" s="821"/>
      <c r="L2" s="821"/>
      <c r="M2" s="821"/>
      <c r="N2" s="821"/>
      <c r="O2" s="821"/>
      <c r="R2" s="24"/>
      <c r="S2" s="24"/>
    </row>
    <row r="3" spans="1:20" ht="14.5" x14ac:dyDescent="0.35">
      <c r="A3" s="821" t="s">
        <v>209</v>
      </c>
      <c r="B3" s="821"/>
      <c r="C3" s="821"/>
      <c r="D3" s="821"/>
      <c r="E3" s="821"/>
      <c r="F3" s="821"/>
      <c r="G3" s="821"/>
      <c r="H3" s="821"/>
      <c r="I3" s="821"/>
      <c r="J3" s="821"/>
      <c r="K3" s="821"/>
      <c r="L3" s="821"/>
      <c r="M3" s="821"/>
      <c r="N3" s="821"/>
      <c r="O3" s="821"/>
      <c r="Q3" s="24"/>
      <c r="R3" s="24"/>
      <c r="S3" s="24"/>
    </row>
    <row r="4" spans="1:20" s="26" customFormat="1" ht="10" x14ac:dyDescent="0.2">
      <c r="A4" s="822"/>
      <c r="B4" s="822"/>
      <c r="C4" s="822"/>
      <c r="D4" s="822"/>
      <c r="E4" s="822"/>
      <c r="F4" s="822"/>
      <c r="G4" s="822"/>
      <c r="H4" s="822"/>
      <c r="I4" s="822"/>
      <c r="J4" s="822"/>
      <c r="K4" s="822"/>
      <c r="L4" s="822"/>
      <c r="M4" s="822"/>
      <c r="N4" s="822"/>
      <c r="O4" s="822"/>
    </row>
    <row r="5" spans="1:20" s="26" customFormat="1" ht="10" x14ac:dyDescent="0.2"/>
    <row r="6" spans="1:20" s="26" customFormat="1" ht="13" x14ac:dyDescent="0.3">
      <c r="A6" s="823" t="str">
        <f>'1 Total'!A4:N4</f>
        <v>DICIEMBRE DE 2020</v>
      </c>
      <c r="B6" s="823"/>
      <c r="C6" s="823"/>
      <c r="D6" s="823"/>
      <c r="E6" s="823"/>
      <c r="F6" s="823"/>
      <c r="G6" s="823"/>
      <c r="H6" s="823"/>
      <c r="I6" s="823"/>
      <c r="J6" s="823"/>
      <c r="K6" s="823"/>
      <c r="L6" s="823"/>
      <c r="M6" s="823"/>
      <c r="N6" s="823"/>
      <c r="O6" s="823"/>
    </row>
    <row r="7" spans="1:20" s="26" customFormat="1" ht="10.5" x14ac:dyDescent="0.25">
      <c r="A7" s="820"/>
      <c r="B7" s="820"/>
      <c r="C7" s="820"/>
      <c r="D7" s="820"/>
      <c r="E7" s="820"/>
      <c r="F7" s="820"/>
      <c r="G7" s="820"/>
      <c r="H7" s="820"/>
      <c r="I7" s="820"/>
      <c r="J7" s="820"/>
      <c r="K7" s="820"/>
      <c r="L7" s="820"/>
      <c r="M7" s="820"/>
      <c r="N7" s="820"/>
      <c r="O7" s="820"/>
    </row>
    <row r="8" spans="1:20" s="26" customFormat="1" x14ac:dyDescent="0.25">
      <c r="A8" s="824" t="s">
        <v>141</v>
      </c>
      <c r="B8" s="824"/>
      <c r="C8" s="824"/>
      <c r="D8" s="824"/>
      <c r="E8" s="824"/>
      <c r="F8" s="824"/>
      <c r="G8" s="824"/>
      <c r="H8" s="824"/>
      <c r="I8" s="824"/>
      <c r="J8" s="824"/>
      <c r="K8" s="824"/>
      <c r="L8" s="824"/>
      <c r="M8" s="824"/>
      <c r="N8" s="824"/>
      <c r="O8" s="824"/>
    </row>
    <row r="9" spans="1:20" s="26" customFormat="1" ht="10" x14ac:dyDescent="0.2">
      <c r="A9" s="822"/>
      <c r="B9" s="822"/>
      <c r="C9" s="822"/>
      <c r="D9" s="822"/>
      <c r="E9" s="822"/>
      <c r="F9" s="822"/>
      <c r="G9" s="822"/>
      <c r="H9" s="822"/>
      <c r="I9" s="822"/>
      <c r="J9" s="822"/>
      <c r="K9" s="822"/>
      <c r="L9" s="822"/>
      <c r="M9" s="822"/>
      <c r="N9" s="822"/>
      <c r="O9" s="822"/>
    </row>
    <row r="10" spans="1:20" s="26" customFormat="1" ht="13.5" customHeight="1" x14ac:dyDescent="0.25">
      <c r="A10" s="824" t="s">
        <v>255</v>
      </c>
      <c r="B10" s="824"/>
      <c r="C10" s="824"/>
      <c r="D10" s="824"/>
      <c r="E10" s="824"/>
      <c r="F10" s="824"/>
      <c r="G10" s="824"/>
      <c r="H10" s="824"/>
      <c r="I10" s="824"/>
      <c r="J10" s="824"/>
      <c r="K10" s="824"/>
      <c r="L10" s="824"/>
      <c r="M10" s="824"/>
      <c r="N10" s="824"/>
      <c r="O10" s="824"/>
    </row>
    <row r="11" spans="1:20" s="26" customFormat="1" ht="13.5" customHeight="1" thickBot="1" x14ac:dyDescent="0.25">
      <c r="B11" s="275">
        <v>3</v>
      </c>
      <c r="C11" s="275">
        <v>4</v>
      </c>
      <c r="D11" s="275">
        <v>5</v>
      </c>
      <c r="E11" s="275">
        <v>6</v>
      </c>
      <c r="F11" s="275">
        <v>7</v>
      </c>
      <c r="G11" s="275">
        <v>8</v>
      </c>
      <c r="H11" s="275">
        <v>3</v>
      </c>
      <c r="I11" s="275">
        <v>4</v>
      </c>
      <c r="J11" s="275">
        <v>5</v>
      </c>
      <c r="K11" s="275">
        <v>6</v>
      </c>
      <c r="L11" s="275">
        <v>7</v>
      </c>
      <c r="M11" s="275">
        <v>8</v>
      </c>
      <c r="N11" s="275">
        <v>9</v>
      </c>
      <c r="O11" s="275">
        <v>10</v>
      </c>
    </row>
    <row r="12" spans="1:20" s="24" customFormat="1" ht="15" customHeight="1" x14ac:dyDescent="0.2">
      <c r="A12" s="850" t="s">
        <v>210</v>
      </c>
      <c r="B12" s="853" t="s">
        <v>305</v>
      </c>
      <c r="C12" s="853" t="s">
        <v>211</v>
      </c>
      <c r="D12" s="855" t="s">
        <v>212</v>
      </c>
      <c r="E12" s="856"/>
      <c r="F12" s="856"/>
      <c r="G12" s="857"/>
      <c r="H12" s="855" t="s">
        <v>213</v>
      </c>
      <c r="I12" s="856"/>
      <c r="J12" s="856"/>
      <c r="K12" s="856"/>
      <c r="L12" s="856"/>
      <c r="M12" s="856"/>
      <c r="N12" s="856"/>
      <c r="O12" s="858"/>
    </row>
    <row r="13" spans="1:20" s="24" customFormat="1" ht="10.5" customHeight="1" x14ac:dyDescent="0.2">
      <c r="A13" s="851"/>
      <c r="B13" s="827"/>
      <c r="C13" s="827"/>
      <c r="D13" s="833" t="s">
        <v>214</v>
      </c>
      <c r="E13" s="839" t="s">
        <v>215</v>
      </c>
      <c r="F13" s="842" t="s">
        <v>216</v>
      </c>
      <c r="G13" s="843" t="s">
        <v>217</v>
      </c>
      <c r="H13" s="846" t="s">
        <v>218</v>
      </c>
      <c r="I13" s="817"/>
      <c r="J13" s="816" t="s">
        <v>215</v>
      </c>
      <c r="K13" s="817"/>
      <c r="L13" s="816" t="s">
        <v>216</v>
      </c>
      <c r="M13" s="817"/>
      <c r="N13" s="836" t="s">
        <v>217</v>
      </c>
      <c r="O13" s="848"/>
    </row>
    <row r="14" spans="1:20" s="24" customFormat="1" ht="10.5" customHeight="1" x14ac:dyDescent="0.2">
      <c r="A14" s="851"/>
      <c r="B14" s="827"/>
      <c r="C14" s="827"/>
      <c r="D14" s="834"/>
      <c r="E14" s="840"/>
      <c r="F14" s="840"/>
      <c r="G14" s="844"/>
      <c r="H14" s="847"/>
      <c r="I14" s="819"/>
      <c r="J14" s="818"/>
      <c r="K14" s="819"/>
      <c r="L14" s="818"/>
      <c r="M14" s="819"/>
      <c r="N14" s="818"/>
      <c r="O14" s="849"/>
    </row>
    <row r="15" spans="1:20" s="24" customFormat="1" ht="10.5" customHeight="1" thickBot="1" x14ac:dyDescent="0.25">
      <c r="A15" s="852"/>
      <c r="B15" s="854"/>
      <c r="C15" s="854"/>
      <c r="D15" s="859"/>
      <c r="E15" s="860"/>
      <c r="F15" s="860"/>
      <c r="G15" s="861"/>
      <c r="H15" s="469" t="s">
        <v>306</v>
      </c>
      <c r="I15" s="469" t="s">
        <v>219</v>
      </c>
      <c r="J15" s="546" t="s">
        <v>306</v>
      </c>
      <c r="K15" s="469" t="s">
        <v>219</v>
      </c>
      <c r="L15" s="546" t="s">
        <v>306</v>
      </c>
      <c r="M15" s="469" t="s">
        <v>219</v>
      </c>
      <c r="N15" s="546" t="s">
        <v>306</v>
      </c>
      <c r="O15" s="472" t="s">
        <v>219</v>
      </c>
    </row>
    <row r="16" spans="1:20" x14ac:dyDescent="0.25">
      <c r="A16" s="112" t="s">
        <v>220</v>
      </c>
      <c r="B16" s="192">
        <v>9546</v>
      </c>
      <c r="C16" s="192">
        <v>239670821.03</v>
      </c>
      <c r="D16" s="193">
        <v>5661388640</v>
      </c>
      <c r="E16" s="194">
        <v>994296562</v>
      </c>
      <c r="F16" s="194">
        <v>3442868058</v>
      </c>
      <c r="G16" s="195">
        <v>4252321728</v>
      </c>
      <c r="H16" s="194">
        <v>15</v>
      </c>
      <c r="I16" s="194">
        <v>5260418.1500000004</v>
      </c>
      <c r="J16" s="194">
        <v>2</v>
      </c>
      <c r="K16" s="194">
        <v>2856513.25</v>
      </c>
      <c r="L16" s="194">
        <v>0</v>
      </c>
      <c r="M16" s="194">
        <v>0</v>
      </c>
      <c r="N16" s="194">
        <v>9</v>
      </c>
      <c r="O16" s="195">
        <v>2655883.77</v>
      </c>
    </row>
    <row r="17" spans="1:15" x14ac:dyDescent="0.25">
      <c r="A17" s="111" t="s">
        <v>221</v>
      </c>
      <c r="B17" s="188">
        <v>13868</v>
      </c>
      <c r="C17" s="188">
        <v>375152810.16000003</v>
      </c>
      <c r="D17" s="189">
        <v>11101409279</v>
      </c>
      <c r="E17" s="190">
        <v>1745681896</v>
      </c>
      <c r="F17" s="190">
        <v>4020262953</v>
      </c>
      <c r="G17" s="191">
        <v>7961612748</v>
      </c>
      <c r="H17" s="190">
        <v>35</v>
      </c>
      <c r="I17" s="190">
        <v>17063202.960000001</v>
      </c>
      <c r="J17" s="190">
        <v>1</v>
      </c>
      <c r="K17" s="190">
        <v>392110.2</v>
      </c>
      <c r="L17" s="190">
        <v>1</v>
      </c>
      <c r="M17" s="190">
        <v>3961158</v>
      </c>
      <c r="N17" s="190">
        <v>15</v>
      </c>
      <c r="O17" s="191">
        <v>5844337.5700000003</v>
      </c>
    </row>
    <row r="18" spans="1:15" x14ac:dyDescent="0.25">
      <c r="A18" s="112" t="s">
        <v>222</v>
      </c>
      <c r="B18" s="192">
        <v>4299</v>
      </c>
      <c r="C18" s="192">
        <v>107940796.26000001</v>
      </c>
      <c r="D18" s="193">
        <v>3031986982</v>
      </c>
      <c r="E18" s="194">
        <v>322374589</v>
      </c>
      <c r="F18" s="194">
        <v>1601990340</v>
      </c>
      <c r="G18" s="195">
        <v>2077589362</v>
      </c>
      <c r="H18" s="194">
        <v>21</v>
      </c>
      <c r="I18" s="194">
        <v>6709085.4100000001</v>
      </c>
      <c r="J18" s="194">
        <v>0</v>
      </c>
      <c r="K18" s="194">
        <v>0</v>
      </c>
      <c r="L18" s="194">
        <v>4</v>
      </c>
      <c r="M18" s="194">
        <v>1201783.31</v>
      </c>
      <c r="N18" s="194">
        <v>6</v>
      </c>
      <c r="O18" s="195">
        <v>1921296</v>
      </c>
    </row>
    <row r="19" spans="1:15" x14ac:dyDescent="0.25">
      <c r="A19" s="111" t="s">
        <v>223</v>
      </c>
      <c r="B19" s="188">
        <v>5299</v>
      </c>
      <c r="C19" s="188">
        <v>118996139.56999999</v>
      </c>
      <c r="D19" s="189">
        <v>2858966589</v>
      </c>
      <c r="E19" s="190">
        <v>673383344</v>
      </c>
      <c r="F19" s="190">
        <v>2202324864</v>
      </c>
      <c r="G19" s="191">
        <v>2249191030</v>
      </c>
      <c r="H19" s="190">
        <v>7</v>
      </c>
      <c r="I19" s="190">
        <v>4246784.2</v>
      </c>
      <c r="J19" s="190">
        <v>1</v>
      </c>
      <c r="K19" s="190">
        <v>687.36</v>
      </c>
      <c r="L19" s="190">
        <v>0</v>
      </c>
      <c r="M19" s="190">
        <v>0</v>
      </c>
      <c r="N19" s="190">
        <v>7</v>
      </c>
      <c r="O19" s="191">
        <v>1048426.53</v>
      </c>
    </row>
    <row r="20" spans="1:15" x14ac:dyDescent="0.25">
      <c r="A20" s="112" t="s">
        <v>224</v>
      </c>
      <c r="B20" s="192">
        <v>27125</v>
      </c>
      <c r="C20" s="192">
        <v>809291420.46000004</v>
      </c>
      <c r="D20" s="193">
        <v>19001903383</v>
      </c>
      <c r="E20" s="194">
        <v>3695423565</v>
      </c>
      <c r="F20" s="194">
        <v>18845947940</v>
      </c>
      <c r="G20" s="195">
        <v>12753835953</v>
      </c>
      <c r="H20" s="194">
        <v>51</v>
      </c>
      <c r="I20" s="194">
        <v>25869472.489999998</v>
      </c>
      <c r="J20" s="194">
        <v>3</v>
      </c>
      <c r="K20" s="194">
        <v>1204971.6399999999</v>
      </c>
      <c r="L20" s="194">
        <v>2</v>
      </c>
      <c r="M20" s="194">
        <v>871094.1</v>
      </c>
      <c r="N20" s="194">
        <v>24</v>
      </c>
      <c r="O20" s="195">
        <v>4149147.64</v>
      </c>
    </row>
    <row r="21" spans="1:15" x14ac:dyDescent="0.25">
      <c r="A21" s="111" t="s">
        <v>225</v>
      </c>
      <c r="B21" s="188">
        <v>5112</v>
      </c>
      <c r="C21" s="188">
        <v>111183253.72</v>
      </c>
      <c r="D21" s="189">
        <v>2978205328</v>
      </c>
      <c r="E21" s="190">
        <v>810553941</v>
      </c>
      <c r="F21" s="190">
        <v>2733286627</v>
      </c>
      <c r="G21" s="191">
        <v>2573997236</v>
      </c>
      <c r="H21" s="190">
        <v>21</v>
      </c>
      <c r="I21" s="190">
        <v>6151870.2300000004</v>
      </c>
      <c r="J21" s="190">
        <v>0</v>
      </c>
      <c r="K21" s="190">
        <v>0</v>
      </c>
      <c r="L21" s="190">
        <v>0</v>
      </c>
      <c r="M21" s="190">
        <v>0</v>
      </c>
      <c r="N21" s="190">
        <v>5</v>
      </c>
      <c r="O21" s="191">
        <v>413953.01</v>
      </c>
    </row>
    <row r="22" spans="1:15" x14ac:dyDescent="0.25">
      <c r="A22" s="112" t="s">
        <v>226</v>
      </c>
      <c r="B22" s="192">
        <v>9365</v>
      </c>
      <c r="C22" s="192">
        <v>195816069.75</v>
      </c>
      <c r="D22" s="193">
        <v>5905663790</v>
      </c>
      <c r="E22" s="194">
        <v>1018764079</v>
      </c>
      <c r="F22" s="194">
        <v>3205461517</v>
      </c>
      <c r="G22" s="195">
        <v>4265745394</v>
      </c>
      <c r="H22" s="194">
        <v>38</v>
      </c>
      <c r="I22" s="194">
        <v>18552981.539999999</v>
      </c>
      <c r="J22" s="194">
        <v>0</v>
      </c>
      <c r="K22" s="194">
        <v>0</v>
      </c>
      <c r="L22" s="194">
        <v>1</v>
      </c>
      <c r="M22" s="194">
        <v>149892</v>
      </c>
      <c r="N22" s="194">
        <v>6</v>
      </c>
      <c r="O22" s="195">
        <v>1440270.92</v>
      </c>
    </row>
    <row r="23" spans="1:15" x14ac:dyDescent="0.25">
      <c r="A23" s="111" t="s">
        <v>227</v>
      </c>
      <c r="B23" s="188">
        <v>22417</v>
      </c>
      <c r="C23" s="188">
        <v>522889395.31999999</v>
      </c>
      <c r="D23" s="189">
        <v>14443813305</v>
      </c>
      <c r="E23" s="190">
        <v>3030179800</v>
      </c>
      <c r="F23" s="190">
        <v>10802517872</v>
      </c>
      <c r="G23" s="191">
        <v>9978329882</v>
      </c>
      <c r="H23" s="190">
        <v>43</v>
      </c>
      <c r="I23" s="190">
        <v>31860938.09</v>
      </c>
      <c r="J23" s="190">
        <v>4</v>
      </c>
      <c r="K23" s="190">
        <v>2318835.6</v>
      </c>
      <c r="L23" s="190">
        <v>5</v>
      </c>
      <c r="M23" s="190">
        <v>5539403.7000000002</v>
      </c>
      <c r="N23" s="190">
        <v>32</v>
      </c>
      <c r="O23" s="191">
        <v>9518909.5899999999</v>
      </c>
    </row>
    <row r="24" spans="1:15" x14ac:dyDescent="0.25">
      <c r="A24" s="112" t="s">
        <v>228</v>
      </c>
      <c r="B24" s="192">
        <v>228131</v>
      </c>
      <c r="C24" s="192">
        <v>7217629073.2200003</v>
      </c>
      <c r="D24" s="193">
        <v>198765912154</v>
      </c>
      <c r="E24" s="194">
        <v>39575663163</v>
      </c>
      <c r="F24" s="194">
        <v>128990504114</v>
      </c>
      <c r="G24" s="195">
        <v>141156002765</v>
      </c>
      <c r="H24" s="194">
        <v>391</v>
      </c>
      <c r="I24" s="194">
        <v>311971817.75999999</v>
      </c>
      <c r="J24" s="194">
        <v>83</v>
      </c>
      <c r="K24" s="194">
        <v>69270437.019999996</v>
      </c>
      <c r="L24" s="194">
        <v>18</v>
      </c>
      <c r="M24" s="194">
        <v>10558230.58</v>
      </c>
      <c r="N24" s="194">
        <v>160</v>
      </c>
      <c r="O24" s="195">
        <v>49293578.119999997</v>
      </c>
    </row>
    <row r="25" spans="1:15" x14ac:dyDescent="0.25">
      <c r="A25" s="111" t="s">
        <v>229</v>
      </c>
      <c r="B25" s="188">
        <v>10883</v>
      </c>
      <c r="C25" s="188">
        <v>200668966.69999999</v>
      </c>
      <c r="D25" s="189">
        <v>5287601058</v>
      </c>
      <c r="E25" s="190">
        <v>752811380</v>
      </c>
      <c r="F25" s="190">
        <v>3856489746</v>
      </c>
      <c r="G25" s="191">
        <v>3625916853</v>
      </c>
      <c r="H25" s="190">
        <v>15</v>
      </c>
      <c r="I25" s="190">
        <v>6767408.8700000001</v>
      </c>
      <c r="J25" s="190">
        <v>0</v>
      </c>
      <c r="K25" s="190">
        <v>0</v>
      </c>
      <c r="L25" s="190">
        <v>0</v>
      </c>
      <c r="M25" s="190">
        <v>0</v>
      </c>
      <c r="N25" s="190">
        <v>13</v>
      </c>
      <c r="O25" s="191">
        <v>5400375.4299999997</v>
      </c>
    </row>
    <row r="26" spans="1:15" x14ac:dyDescent="0.25">
      <c r="A26" s="112" t="s">
        <v>230</v>
      </c>
      <c r="B26" s="192">
        <v>40435</v>
      </c>
      <c r="C26" s="192">
        <v>1609546816.8499999</v>
      </c>
      <c r="D26" s="193">
        <v>27360981130</v>
      </c>
      <c r="E26" s="194">
        <v>6505543959</v>
      </c>
      <c r="F26" s="194">
        <v>25061710186</v>
      </c>
      <c r="G26" s="195">
        <v>23028251223</v>
      </c>
      <c r="H26" s="194">
        <v>74</v>
      </c>
      <c r="I26" s="194">
        <v>41765781.590000004</v>
      </c>
      <c r="J26" s="194">
        <v>9</v>
      </c>
      <c r="K26" s="194">
        <v>6605769.9100000001</v>
      </c>
      <c r="L26" s="194">
        <v>5</v>
      </c>
      <c r="M26" s="194">
        <v>3661939.02</v>
      </c>
      <c r="N26" s="194">
        <v>37</v>
      </c>
      <c r="O26" s="195">
        <v>5693834.0099999998</v>
      </c>
    </row>
    <row r="27" spans="1:15" x14ac:dyDescent="0.25">
      <c r="A27" s="111" t="s">
        <v>231</v>
      </c>
      <c r="B27" s="188">
        <v>9346</v>
      </c>
      <c r="C27" s="188">
        <v>155863326.78</v>
      </c>
      <c r="D27" s="189">
        <v>5321511069</v>
      </c>
      <c r="E27" s="190">
        <v>1257165880</v>
      </c>
      <c r="F27" s="190">
        <v>3476462683</v>
      </c>
      <c r="G27" s="191">
        <v>3200796749</v>
      </c>
      <c r="H27" s="190">
        <v>35</v>
      </c>
      <c r="I27" s="190">
        <v>35085336.299999997</v>
      </c>
      <c r="J27" s="190">
        <v>0</v>
      </c>
      <c r="K27" s="190">
        <v>0</v>
      </c>
      <c r="L27" s="190">
        <v>4</v>
      </c>
      <c r="M27" s="190">
        <v>3966126</v>
      </c>
      <c r="N27" s="190">
        <v>29</v>
      </c>
      <c r="O27" s="191">
        <v>9221557.7899999991</v>
      </c>
    </row>
    <row r="28" spans="1:15" x14ac:dyDescent="0.25">
      <c r="A28" s="112" t="s">
        <v>232</v>
      </c>
      <c r="B28" s="192">
        <v>12700</v>
      </c>
      <c r="C28" s="192">
        <v>210859603.30000001</v>
      </c>
      <c r="D28" s="193">
        <v>6915956938</v>
      </c>
      <c r="E28" s="194">
        <v>1092127828</v>
      </c>
      <c r="F28" s="194">
        <v>5437201738</v>
      </c>
      <c r="G28" s="195">
        <v>5321148266</v>
      </c>
      <c r="H28" s="194">
        <v>26</v>
      </c>
      <c r="I28" s="194">
        <v>9312032.6699999999</v>
      </c>
      <c r="J28" s="194">
        <v>0</v>
      </c>
      <c r="K28" s="194">
        <v>0</v>
      </c>
      <c r="L28" s="194">
        <v>3</v>
      </c>
      <c r="M28" s="194">
        <v>1863461.49</v>
      </c>
      <c r="N28" s="194">
        <v>15</v>
      </c>
      <c r="O28" s="195">
        <v>4582860.6399999997</v>
      </c>
    </row>
    <row r="29" spans="1:15" x14ac:dyDescent="0.25">
      <c r="A29" s="111" t="s">
        <v>233</v>
      </c>
      <c r="B29" s="188">
        <v>92550</v>
      </c>
      <c r="C29" s="188">
        <v>2691205557.5900002</v>
      </c>
      <c r="D29" s="189">
        <v>67268593428</v>
      </c>
      <c r="E29" s="190">
        <v>17312510687</v>
      </c>
      <c r="F29" s="190">
        <v>59097499754</v>
      </c>
      <c r="G29" s="191">
        <v>55001122209</v>
      </c>
      <c r="H29" s="190">
        <v>135</v>
      </c>
      <c r="I29" s="190">
        <v>104052564.2</v>
      </c>
      <c r="J29" s="190">
        <v>29</v>
      </c>
      <c r="K29" s="190">
        <v>37073531.090000004</v>
      </c>
      <c r="L29" s="190">
        <v>9</v>
      </c>
      <c r="M29" s="190">
        <v>12694594.869999999</v>
      </c>
      <c r="N29" s="190">
        <v>69</v>
      </c>
      <c r="O29" s="191">
        <v>14148582.68</v>
      </c>
    </row>
    <row r="30" spans="1:15" x14ac:dyDescent="0.25">
      <c r="A30" s="112" t="s">
        <v>234</v>
      </c>
      <c r="B30" s="192">
        <v>126350</v>
      </c>
      <c r="C30" s="192">
        <v>3144920090.6799998</v>
      </c>
      <c r="D30" s="193">
        <v>90776643380</v>
      </c>
      <c r="E30" s="194">
        <v>18899409363</v>
      </c>
      <c r="F30" s="194">
        <v>71932368803</v>
      </c>
      <c r="G30" s="195">
        <v>69440398039</v>
      </c>
      <c r="H30" s="194">
        <v>222</v>
      </c>
      <c r="I30" s="194">
        <v>152534538.44999999</v>
      </c>
      <c r="J30" s="194">
        <v>10</v>
      </c>
      <c r="K30" s="194">
        <v>4249053.37</v>
      </c>
      <c r="L30" s="194">
        <v>11</v>
      </c>
      <c r="M30" s="194">
        <v>7139247.29</v>
      </c>
      <c r="N30" s="194">
        <v>108</v>
      </c>
      <c r="O30" s="195">
        <v>24288900.68</v>
      </c>
    </row>
    <row r="31" spans="1:15" x14ac:dyDescent="0.25">
      <c r="A31" s="111" t="s">
        <v>235</v>
      </c>
      <c r="B31" s="188">
        <v>18238</v>
      </c>
      <c r="C31" s="188">
        <v>517555067.20999998</v>
      </c>
      <c r="D31" s="189">
        <v>10563700180</v>
      </c>
      <c r="E31" s="190">
        <v>2864298866</v>
      </c>
      <c r="F31" s="190">
        <v>9578059429</v>
      </c>
      <c r="G31" s="191">
        <v>8306821434</v>
      </c>
      <c r="H31" s="190">
        <v>24</v>
      </c>
      <c r="I31" s="190">
        <v>16735271.76</v>
      </c>
      <c r="J31" s="190">
        <v>3</v>
      </c>
      <c r="K31" s="190">
        <v>1788512.58</v>
      </c>
      <c r="L31" s="190">
        <v>5</v>
      </c>
      <c r="M31" s="190">
        <v>4926761.62</v>
      </c>
      <c r="N31" s="190">
        <v>32</v>
      </c>
      <c r="O31" s="191">
        <v>1663174.2</v>
      </c>
    </row>
    <row r="32" spans="1:15" ht="11.15" customHeight="1" x14ac:dyDescent="0.25">
      <c r="A32" s="112" t="s">
        <v>236</v>
      </c>
      <c r="B32" s="192">
        <v>10829</v>
      </c>
      <c r="C32" s="192">
        <v>260645014.94</v>
      </c>
      <c r="D32" s="193">
        <v>7936389314</v>
      </c>
      <c r="E32" s="194">
        <v>1314944793</v>
      </c>
      <c r="F32" s="194">
        <v>6045765814</v>
      </c>
      <c r="G32" s="195">
        <v>5310736347</v>
      </c>
      <c r="H32" s="194">
        <v>21</v>
      </c>
      <c r="I32" s="194">
        <v>12713156.42</v>
      </c>
      <c r="J32" s="194">
        <v>0</v>
      </c>
      <c r="K32" s="194">
        <v>0</v>
      </c>
      <c r="L32" s="194">
        <v>5</v>
      </c>
      <c r="M32" s="194">
        <v>5188731.18</v>
      </c>
      <c r="N32" s="194">
        <v>9</v>
      </c>
      <c r="O32" s="195">
        <v>2685844.9</v>
      </c>
    </row>
    <row r="33" spans="1:22" x14ac:dyDescent="0.25">
      <c r="A33" s="111" t="s">
        <v>237</v>
      </c>
      <c r="B33" s="188">
        <v>7899</v>
      </c>
      <c r="C33" s="188">
        <v>161031009.96000001</v>
      </c>
      <c r="D33" s="189">
        <v>4178092709</v>
      </c>
      <c r="E33" s="190">
        <v>1126665042</v>
      </c>
      <c r="F33" s="190">
        <v>4938006463</v>
      </c>
      <c r="G33" s="191">
        <v>3645202704</v>
      </c>
      <c r="H33" s="190">
        <v>18</v>
      </c>
      <c r="I33" s="190">
        <v>10331840.970000001</v>
      </c>
      <c r="J33" s="190">
        <v>1</v>
      </c>
      <c r="K33" s="190">
        <v>395459.94</v>
      </c>
      <c r="L33" s="190">
        <v>2</v>
      </c>
      <c r="M33" s="190">
        <v>484174</v>
      </c>
      <c r="N33" s="190">
        <v>12</v>
      </c>
      <c r="O33" s="191">
        <v>2615375.38</v>
      </c>
      <c r="Q33" s="24"/>
      <c r="R33" s="24"/>
      <c r="S33" s="24"/>
      <c r="T33" s="24"/>
      <c r="U33" s="24"/>
      <c r="V33" s="24"/>
    </row>
    <row r="34" spans="1:22" x14ac:dyDescent="0.25">
      <c r="A34" s="112" t="s">
        <v>238</v>
      </c>
      <c r="B34" s="192">
        <v>70485</v>
      </c>
      <c r="C34" s="192">
        <v>2674388018.4499998</v>
      </c>
      <c r="D34" s="193">
        <v>80714823325</v>
      </c>
      <c r="E34" s="194">
        <v>12293807095</v>
      </c>
      <c r="F34" s="194">
        <v>51169208605</v>
      </c>
      <c r="G34" s="195">
        <v>51698165360</v>
      </c>
      <c r="H34" s="194">
        <v>134</v>
      </c>
      <c r="I34" s="194">
        <v>147736262.15000001</v>
      </c>
      <c r="J34" s="194">
        <v>13</v>
      </c>
      <c r="K34" s="194">
        <v>10283250.529999999</v>
      </c>
      <c r="L34" s="194">
        <v>8</v>
      </c>
      <c r="M34" s="194">
        <v>12241469.140000001</v>
      </c>
      <c r="N34" s="194">
        <v>74</v>
      </c>
      <c r="O34" s="195">
        <v>22059377.030000001</v>
      </c>
      <c r="Q34" s="24"/>
      <c r="R34" s="24"/>
      <c r="S34" s="24"/>
      <c r="T34" s="24"/>
      <c r="U34" s="24"/>
      <c r="V34" s="24"/>
    </row>
    <row r="35" spans="1:22" x14ac:dyDescent="0.25">
      <c r="A35" s="111" t="s">
        <v>239</v>
      </c>
      <c r="B35" s="188">
        <v>18733</v>
      </c>
      <c r="C35" s="188">
        <v>338220711</v>
      </c>
      <c r="D35" s="189">
        <v>7996621025</v>
      </c>
      <c r="E35" s="190">
        <v>1962452291</v>
      </c>
      <c r="F35" s="190">
        <v>11785485717</v>
      </c>
      <c r="G35" s="191">
        <v>7006765177</v>
      </c>
      <c r="H35" s="190">
        <v>29</v>
      </c>
      <c r="I35" s="190">
        <v>19952524.800000001</v>
      </c>
      <c r="J35" s="190">
        <v>1</v>
      </c>
      <c r="K35" s="190">
        <v>982543.5</v>
      </c>
      <c r="L35" s="190">
        <v>5</v>
      </c>
      <c r="M35" s="190">
        <v>3035124.08</v>
      </c>
      <c r="N35" s="190">
        <v>20</v>
      </c>
      <c r="O35" s="191">
        <v>3161247.18</v>
      </c>
      <c r="Q35" s="24"/>
      <c r="R35" s="24"/>
      <c r="S35" s="24"/>
      <c r="T35" s="24"/>
      <c r="U35" s="24"/>
      <c r="V35" s="24"/>
    </row>
    <row r="36" spans="1:22" x14ac:dyDescent="0.25">
      <c r="A36" s="112" t="s">
        <v>240</v>
      </c>
      <c r="B36" s="192">
        <v>31086</v>
      </c>
      <c r="C36" s="192">
        <v>716773278.22000003</v>
      </c>
      <c r="D36" s="193">
        <v>19034080949</v>
      </c>
      <c r="E36" s="194">
        <v>4450430264</v>
      </c>
      <c r="F36" s="194">
        <v>18231263086</v>
      </c>
      <c r="G36" s="195">
        <v>14836397651</v>
      </c>
      <c r="H36" s="194">
        <v>48</v>
      </c>
      <c r="I36" s="194">
        <v>32106739.109999999</v>
      </c>
      <c r="J36" s="194">
        <v>0</v>
      </c>
      <c r="K36" s="194">
        <v>0</v>
      </c>
      <c r="L36" s="194">
        <v>2</v>
      </c>
      <c r="M36" s="194">
        <v>301232.34999999998</v>
      </c>
      <c r="N36" s="194">
        <v>40</v>
      </c>
      <c r="O36" s="195">
        <v>12046793.01</v>
      </c>
      <c r="Q36" s="24"/>
      <c r="R36" s="24"/>
      <c r="S36" s="24"/>
      <c r="T36" s="24"/>
      <c r="U36" s="24"/>
      <c r="V36" s="24"/>
    </row>
    <row r="37" spans="1:22" x14ac:dyDescent="0.25">
      <c r="A37" s="111" t="s">
        <v>241</v>
      </c>
      <c r="B37" s="188">
        <v>18326</v>
      </c>
      <c r="C37" s="188">
        <v>580279854.69000006</v>
      </c>
      <c r="D37" s="189">
        <v>15133410678</v>
      </c>
      <c r="E37" s="190">
        <v>3659313869</v>
      </c>
      <c r="F37" s="190">
        <v>12607836157</v>
      </c>
      <c r="G37" s="191">
        <v>12111571742</v>
      </c>
      <c r="H37" s="190">
        <v>14</v>
      </c>
      <c r="I37" s="190">
        <v>12423836.07</v>
      </c>
      <c r="J37" s="190">
        <v>11</v>
      </c>
      <c r="K37" s="190">
        <v>-1087612.46</v>
      </c>
      <c r="L37" s="190">
        <v>1</v>
      </c>
      <c r="M37" s="190">
        <v>-4129.2</v>
      </c>
      <c r="N37" s="190">
        <v>8</v>
      </c>
      <c r="O37" s="191">
        <v>3977094.63</v>
      </c>
    </row>
    <row r="38" spans="1:22" x14ac:dyDescent="0.25">
      <c r="A38" s="112" t="s">
        <v>242</v>
      </c>
      <c r="B38" s="192">
        <v>8792</v>
      </c>
      <c r="C38" s="192">
        <v>209005001.71000001</v>
      </c>
      <c r="D38" s="193">
        <v>6604000074</v>
      </c>
      <c r="E38" s="194">
        <v>1153850243</v>
      </c>
      <c r="F38" s="194">
        <v>3832353959</v>
      </c>
      <c r="G38" s="195">
        <v>5147898663</v>
      </c>
      <c r="H38" s="194">
        <v>12</v>
      </c>
      <c r="I38" s="194">
        <v>6875374.7999999998</v>
      </c>
      <c r="J38" s="194">
        <v>0</v>
      </c>
      <c r="K38" s="194">
        <v>0</v>
      </c>
      <c r="L38" s="194">
        <v>1</v>
      </c>
      <c r="M38" s="194">
        <v>188578</v>
      </c>
      <c r="N38" s="194">
        <v>3</v>
      </c>
      <c r="O38" s="195">
        <v>1439504.91</v>
      </c>
    </row>
    <row r="39" spans="1:22" x14ac:dyDescent="0.25">
      <c r="A39" s="111" t="s">
        <v>243</v>
      </c>
      <c r="B39" s="188">
        <v>16082</v>
      </c>
      <c r="C39" s="188">
        <v>456092342.39999998</v>
      </c>
      <c r="D39" s="189">
        <v>10133492737</v>
      </c>
      <c r="E39" s="190">
        <v>1629805046</v>
      </c>
      <c r="F39" s="190">
        <v>5441794614</v>
      </c>
      <c r="G39" s="191">
        <v>6363129627</v>
      </c>
      <c r="H39" s="190">
        <v>37</v>
      </c>
      <c r="I39" s="190">
        <v>17373678.129999999</v>
      </c>
      <c r="J39" s="190">
        <v>0</v>
      </c>
      <c r="K39" s="190">
        <v>0</v>
      </c>
      <c r="L39" s="190">
        <v>0</v>
      </c>
      <c r="M39" s="190">
        <v>0</v>
      </c>
      <c r="N39" s="190">
        <v>14</v>
      </c>
      <c r="O39" s="191">
        <v>2307711.66</v>
      </c>
    </row>
    <row r="40" spans="1:22" x14ac:dyDescent="0.25">
      <c r="A40" s="112" t="s">
        <v>244</v>
      </c>
      <c r="B40" s="192">
        <v>28438</v>
      </c>
      <c r="C40" s="192">
        <v>771206977.32000005</v>
      </c>
      <c r="D40" s="193">
        <v>17541141637</v>
      </c>
      <c r="E40" s="194">
        <v>5086370950</v>
      </c>
      <c r="F40" s="194">
        <v>14411974858</v>
      </c>
      <c r="G40" s="195">
        <v>12859475476</v>
      </c>
      <c r="H40" s="194">
        <v>72</v>
      </c>
      <c r="I40" s="194">
        <v>56521278.039999999</v>
      </c>
      <c r="J40" s="194">
        <v>5</v>
      </c>
      <c r="K40" s="194">
        <v>2138358.1800000002</v>
      </c>
      <c r="L40" s="194">
        <v>9</v>
      </c>
      <c r="M40" s="194">
        <v>10808926.49</v>
      </c>
      <c r="N40" s="194">
        <v>72</v>
      </c>
      <c r="O40" s="195">
        <v>12540825.68</v>
      </c>
    </row>
    <row r="41" spans="1:22" x14ac:dyDescent="0.25">
      <c r="A41" s="111" t="s">
        <v>245</v>
      </c>
      <c r="B41" s="188">
        <v>21353</v>
      </c>
      <c r="C41" s="188">
        <v>746361626.21000004</v>
      </c>
      <c r="D41" s="189">
        <v>16729915214</v>
      </c>
      <c r="E41" s="190">
        <v>2675398895</v>
      </c>
      <c r="F41" s="190">
        <v>8265526859</v>
      </c>
      <c r="G41" s="191">
        <v>9330013292</v>
      </c>
      <c r="H41" s="190">
        <v>70</v>
      </c>
      <c r="I41" s="190">
        <v>57806796.609999999</v>
      </c>
      <c r="J41" s="190">
        <v>0</v>
      </c>
      <c r="K41" s="190">
        <v>0</v>
      </c>
      <c r="L41" s="190">
        <v>7</v>
      </c>
      <c r="M41" s="190">
        <v>8708644.7400000002</v>
      </c>
      <c r="N41" s="190">
        <v>14</v>
      </c>
      <c r="O41" s="191">
        <v>2403483.9900000002</v>
      </c>
    </row>
    <row r="42" spans="1:22" x14ac:dyDescent="0.25">
      <c r="A42" s="112" t="s">
        <v>246</v>
      </c>
      <c r="B42" s="192">
        <v>11749</v>
      </c>
      <c r="C42" s="192">
        <v>234518132.25999999</v>
      </c>
      <c r="D42" s="193">
        <v>5219676826</v>
      </c>
      <c r="E42" s="194">
        <v>1603193367</v>
      </c>
      <c r="F42" s="194">
        <v>5752834860</v>
      </c>
      <c r="G42" s="195">
        <v>4308734824</v>
      </c>
      <c r="H42" s="194">
        <v>35</v>
      </c>
      <c r="I42" s="194">
        <v>18342849.469999999</v>
      </c>
      <c r="J42" s="194">
        <v>1</v>
      </c>
      <c r="K42" s="194">
        <v>1305.75</v>
      </c>
      <c r="L42" s="194">
        <v>1</v>
      </c>
      <c r="M42" s="194">
        <v>238488</v>
      </c>
      <c r="N42" s="194">
        <v>26</v>
      </c>
      <c r="O42" s="195">
        <v>3794114.16</v>
      </c>
    </row>
    <row r="43" spans="1:22" x14ac:dyDescent="0.25">
      <c r="A43" s="111" t="s">
        <v>247</v>
      </c>
      <c r="B43" s="188">
        <v>19421</v>
      </c>
      <c r="C43" s="188">
        <v>393182423.04000002</v>
      </c>
      <c r="D43" s="189">
        <v>11178188913</v>
      </c>
      <c r="E43" s="190">
        <v>2382957488</v>
      </c>
      <c r="F43" s="190">
        <v>10189053818</v>
      </c>
      <c r="G43" s="191">
        <v>8283591930</v>
      </c>
      <c r="H43" s="190">
        <v>65</v>
      </c>
      <c r="I43" s="190">
        <v>43812818.729999997</v>
      </c>
      <c r="J43" s="190">
        <v>4</v>
      </c>
      <c r="K43" s="190">
        <v>1693011.54</v>
      </c>
      <c r="L43" s="190">
        <v>6</v>
      </c>
      <c r="M43" s="190">
        <v>4628985.99</v>
      </c>
      <c r="N43" s="190">
        <v>18</v>
      </c>
      <c r="O43" s="191">
        <v>2665040.2200000002</v>
      </c>
    </row>
    <row r="44" spans="1:22" x14ac:dyDescent="0.25">
      <c r="A44" s="112" t="s">
        <v>248</v>
      </c>
      <c r="B44" s="192">
        <v>4510</v>
      </c>
      <c r="C44" s="192">
        <v>75253727.849999994</v>
      </c>
      <c r="D44" s="193">
        <v>2110697048</v>
      </c>
      <c r="E44" s="194">
        <v>427504192</v>
      </c>
      <c r="F44" s="194">
        <v>1871992092</v>
      </c>
      <c r="G44" s="195">
        <v>1524091212</v>
      </c>
      <c r="H44" s="194">
        <v>15</v>
      </c>
      <c r="I44" s="194">
        <v>6296444.8799999999</v>
      </c>
      <c r="J44" s="194">
        <v>0</v>
      </c>
      <c r="K44" s="194">
        <v>0</v>
      </c>
      <c r="L44" s="194">
        <v>4</v>
      </c>
      <c r="M44" s="194">
        <v>1198147.02</v>
      </c>
      <c r="N44" s="194">
        <v>2</v>
      </c>
      <c r="O44" s="195">
        <v>101292</v>
      </c>
    </row>
    <row r="45" spans="1:22" x14ac:dyDescent="0.25">
      <c r="A45" s="111" t="s">
        <v>249</v>
      </c>
      <c r="B45" s="188">
        <v>26475</v>
      </c>
      <c r="C45" s="188">
        <v>487738751.38999999</v>
      </c>
      <c r="D45" s="189">
        <v>12950804060</v>
      </c>
      <c r="E45" s="190">
        <v>2675091035</v>
      </c>
      <c r="F45" s="190">
        <v>9812066362</v>
      </c>
      <c r="G45" s="191">
        <v>9019601057</v>
      </c>
      <c r="H45" s="190">
        <v>106</v>
      </c>
      <c r="I45" s="190">
        <v>70956905.340000004</v>
      </c>
      <c r="J45" s="190">
        <v>4</v>
      </c>
      <c r="K45" s="190">
        <v>1639968.12</v>
      </c>
      <c r="L45" s="190">
        <v>10</v>
      </c>
      <c r="M45" s="190">
        <v>13945237.9</v>
      </c>
      <c r="N45" s="190">
        <v>37</v>
      </c>
      <c r="O45" s="191">
        <v>25419695.859999999</v>
      </c>
    </row>
    <row r="46" spans="1:22" x14ac:dyDescent="0.25">
      <c r="A46" s="112" t="s">
        <v>250</v>
      </c>
      <c r="B46" s="192">
        <v>20058</v>
      </c>
      <c r="C46" s="192">
        <v>387723954.66000003</v>
      </c>
      <c r="D46" s="193">
        <v>11156999675</v>
      </c>
      <c r="E46" s="194">
        <v>3286649832</v>
      </c>
      <c r="F46" s="194">
        <v>10134418699</v>
      </c>
      <c r="G46" s="195">
        <v>10107620640</v>
      </c>
      <c r="H46" s="194">
        <v>32</v>
      </c>
      <c r="I46" s="194">
        <v>19448405.359999999</v>
      </c>
      <c r="J46" s="194">
        <v>0</v>
      </c>
      <c r="K46" s="194">
        <v>0</v>
      </c>
      <c r="L46" s="194">
        <v>4</v>
      </c>
      <c r="M46" s="194">
        <v>703338</v>
      </c>
      <c r="N46" s="194">
        <v>13</v>
      </c>
      <c r="O46" s="195">
        <v>9466617.8499999996</v>
      </c>
    </row>
    <row r="47" spans="1:22" x14ac:dyDescent="0.25">
      <c r="A47" s="111" t="s">
        <v>251</v>
      </c>
      <c r="B47" s="188">
        <v>5470</v>
      </c>
      <c r="C47" s="188">
        <v>71541226.090000004</v>
      </c>
      <c r="D47" s="189">
        <v>2256177864</v>
      </c>
      <c r="E47" s="190">
        <v>321073227</v>
      </c>
      <c r="F47" s="190">
        <v>1769850059</v>
      </c>
      <c r="G47" s="191">
        <v>1635423713</v>
      </c>
      <c r="H47" s="190">
        <v>14</v>
      </c>
      <c r="I47" s="190">
        <v>4967108.29</v>
      </c>
      <c r="J47" s="190">
        <v>1</v>
      </c>
      <c r="K47" s="190">
        <v>304311.38</v>
      </c>
      <c r="L47" s="190">
        <v>2</v>
      </c>
      <c r="M47" s="190">
        <v>1339573</v>
      </c>
      <c r="N47" s="190">
        <v>13</v>
      </c>
      <c r="O47" s="191">
        <v>5581229.0099999998</v>
      </c>
    </row>
    <row r="48" spans="1:22" x14ac:dyDescent="0.25">
      <c r="A48" s="112" t="s">
        <v>252</v>
      </c>
      <c r="B48" s="192">
        <v>27</v>
      </c>
      <c r="C48" s="192">
        <v>287912.25</v>
      </c>
      <c r="D48" s="193">
        <v>23991659</v>
      </c>
      <c r="E48" s="194">
        <v>1824795</v>
      </c>
      <c r="F48" s="194">
        <v>1319463</v>
      </c>
      <c r="G48" s="195">
        <v>1311313</v>
      </c>
      <c r="H48" s="193">
        <v>3</v>
      </c>
      <c r="I48" s="198">
        <v>6836272.1200000001</v>
      </c>
      <c r="J48" s="198">
        <v>0</v>
      </c>
      <c r="K48" s="198">
        <v>0</v>
      </c>
      <c r="L48" s="198">
        <v>0</v>
      </c>
      <c r="M48" s="198">
        <v>0</v>
      </c>
      <c r="N48" s="198">
        <v>2</v>
      </c>
      <c r="O48" s="197">
        <v>8257.94</v>
      </c>
    </row>
    <row r="49" spans="1:15" x14ac:dyDescent="0.25">
      <c r="A49" s="111" t="s">
        <v>253</v>
      </c>
      <c r="B49" s="188">
        <v>211</v>
      </c>
      <c r="C49" s="188">
        <v>1659108.83</v>
      </c>
      <c r="D49" s="189">
        <v>131003040</v>
      </c>
      <c r="E49" s="190">
        <v>1349378</v>
      </c>
      <c r="F49" s="190">
        <v>44587512</v>
      </c>
      <c r="G49" s="191">
        <v>31273655</v>
      </c>
      <c r="H49" s="189">
        <v>2</v>
      </c>
      <c r="I49" s="199">
        <v>2801653.29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6">
        <v>0</v>
      </c>
    </row>
    <row r="50" spans="1:15" s="23" customFormat="1" ht="13.5" thickBot="1" x14ac:dyDescent="0.35">
      <c r="A50" s="541" t="s">
        <v>8</v>
      </c>
      <c r="B50" s="542">
        <f>SUM(B16:B49)</f>
        <v>955608</v>
      </c>
      <c r="C50" s="542">
        <f t="shared" ref="C50:O50" si="0">SUM(C16:C49)</f>
        <v>26795098279.869995</v>
      </c>
      <c r="D50" s="543">
        <f t="shared" si="0"/>
        <v>708273743380</v>
      </c>
      <c r="E50" s="544">
        <f t="shared" si="0"/>
        <v>146602870704</v>
      </c>
      <c r="F50" s="544">
        <f t="shared" si="0"/>
        <v>530590295621</v>
      </c>
      <c r="G50" s="545">
        <f t="shared" si="0"/>
        <v>518414085254</v>
      </c>
      <c r="H50" s="543">
        <f t="shared" si="0"/>
        <v>1880</v>
      </c>
      <c r="I50" s="544">
        <f t="shared" si="0"/>
        <v>1341243449.2499998</v>
      </c>
      <c r="J50" s="544">
        <f t="shared" si="0"/>
        <v>186</v>
      </c>
      <c r="K50" s="544">
        <f t="shared" si="0"/>
        <v>142111018.49999997</v>
      </c>
      <c r="L50" s="544">
        <f t="shared" si="0"/>
        <v>135</v>
      </c>
      <c r="M50" s="544">
        <f t="shared" si="0"/>
        <v>119540212.66999996</v>
      </c>
      <c r="N50" s="544">
        <f t="shared" si="0"/>
        <v>944</v>
      </c>
      <c r="O50" s="544">
        <f t="shared" si="0"/>
        <v>253558593.98999998</v>
      </c>
    </row>
    <row r="51" spans="1:15" x14ac:dyDescent="0.25">
      <c r="A51" s="26" t="s">
        <v>254</v>
      </c>
    </row>
    <row r="52" spans="1:15" x14ac:dyDescent="0.25">
      <c r="A52" s="26" t="s">
        <v>315</v>
      </c>
    </row>
    <row r="54" spans="1:15" x14ac:dyDescent="0.25">
      <c r="A54" s="114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</row>
    <row r="55" spans="1:15" x14ac:dyDescent="0.25">
      <c r="A55" s="11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</row>
  </sheetData>
  <mergeCells count="21">
    <mergeCell ref="N13:O14"/>
    <mergeCell ref="A9:O9"/>
    <mergeCell ref="A10:O10"/>
    <mergeCell ref="A12:A15"/>
    <mergeCell ref="B12:B15"/>
    <mergeCell ref="C12:C15"/>
    <mergeCell ref="D12:G12"/>
    <mergeCell ref="H12:O12"/>
    <mergeCell ref="D13:D15"/>
    <mergeCell ref="E13:E15"/>
    <mergeCell ref="F13:F15"/>
    <mergeCell ref="G13:G15"/>
    <mergeCell ref="H13:I14"/>
    <mergeCell ref="J13:K14"/>
    <mergeCell ref="L13:M14"/>
    <mergeCell ref="A8:O8"/>
    <mergeCell ref="A2:O2"/>
    <mergeCell ref="A3:O3"/>
    <mergeCell ref="A4:O4"/>
    <mergeCell ref="A6:O6"/>
    <mergeCell ref="A7:O7"/>
  </mergeCells>
  <printOptions horizontalCentered="1" verticalCentered="1"/>
  <pageMargins left="0.23622047244094491" right="0.23622047244094491" top="0.43307086614173229" bottom="0.43307086614173229" header="0.31496062992125984" footer="0.31496062992125984"/>
  <pageSetup paperSize="256" scale="67" firstPageNumber="56" fitToHeight="0" orientation="landscape" useFirstPageNumber="1" r:id="rId1"/>
  <headerFooter alignWithMargins="0">
    <oddFooter>&amp;R&amp;8&amp;P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syncVertical="1" syncRef="A1" transitionEvaluation="1" codeName="Hoja47">
    <pageSetUpPr fitToPage="1"/>
  </sheetPr>
  <dimension ref="A1:V56"/>
  <sheetViews>
    <sheetView showGridLines="0" view="pageBreakPreview" zoomScale="85" zoomScaleNormal="100" zoomScaleSheetLayoutView="85" workbookViewId="0"/>
  </sheetViews>
  <sheetFormatPr baseColWidth="10" defaultColWidth="9.7265625" defaultRowHeight="12.5" x14ac:dyDescent="0.25"/>
  <cols>
    <col min="1" max="1" width="22.6328125" style="25" customWidth="1"/>
    <col min="2" max="2" width="12.90625" style="25" bestFit="1" customWidth="1"/>
    <col min="3" max="3" width="16.453125" style="25" bestFit="1" customWidth="1"/>
    <col min="4" max="4" width="16.36328125" style="25" bestFit="1" customWidth="1"/>
    <col min="5" max="5" width="14.54296875" style="25" bestFit="1" customWidth="1"/>
    <col min="6" max="6" width="17" style="25" bestFit="1" customWidth="1"/>
    <col min="7" max="7" width="16.36328125" style="25" bestFit="1" customWidth="1"/>
    <col min="8" max="8" width="13.453125" style="25" bestFit="1" customWidth="1"/>
    <col min="9" max="9" width="13.1796875" style="25" bestFit="1" customWidth="1"/>
    <col min="10" max="10" width="8.1796875" style="25" bestFit="1" customWidth="1"/>
    <col min="11" max="12" width="10.08984375" style="25" bestFit="1" customWidth="1"/>
    <col min="13" max="13" width="11.7265625" style="25" bestFit="1" customWidth="1"/>
    <col min="14" max="14" width="9.54296875" style="25" bestFit="1" customWidth="1"/>
    <col min="15" max="15" width="13.08984375" style="25" bestFit="1" customWidth="1"/>
    <col min="16" max="23" width="7.7265625" style="25" customWidth="1"/>
    <col min="24" max="16384" width="9.7265625" style="25"/>
  </cols>
  <sheetData>
    <row r="1" spans="1:20" ht="4.5" customHeight="1" x14ac:dyDescent="0.25">
      <c r="R1" s="24"/>
      <c r="S1" s="24"/>
      <c r="T1" s="24"/>
    </row>
    <row r="2" spans="1:20" ht="14.5" x14ac:dyDescent="0.35">
      <c r="A2" s="821" t="s">
        <v>208</v>
      </c>
      <c r="B2" s="821"/>
      <c r="C2" s="821"/>
      <c r="D2" s="821"/>
      <c r="E2" s="821"/>
      <c r="F2" s="821"/>
      <c r="G2" s="821"/>
      <c r="H2" s="821"/>
      <c r="I2" s="821"/>
      <c r="J2" s="821"/>
      <c r="K2" s="821"/>
      <c r="L2" s="821"/>
      <c r="M2" s="821"/>
      <c r="N2" s="821"/>
      <c r="O2" s="821"/>
      <c r="R2" s="24"/>
      <c r="S2" s="24"/>
    </row>
    <row r="3" spans="1:20" ht="14.5" x14ac:dyDescent="0.35">
      <c r="A3" s="821" t="s">
        <v>209</v>
      </c>
      <c r="B3" s="821"/>
      <c r="C3" s="821"/>
      <c r="D3" s="821"/>
      <c r="E3" s="821"/>
      <c r="F3" s="821"/>
      <c r="G3" s="821"/>
      <c r="H3" s="821"/>
      <c r="I3" s="821"/>
      <c r="J3" s="821"/>
      <c r="K3" s="821"/>
      <c r="L3" s="821"/>
      <c r="M3" s="821"/>
      <c r="N3" s="821"/>
      <c r="O3" s="821"/>
      <c r="Q3" s="24"/>
      <c r="R3" s="24"/>
      <c r="S3" s="24"/>
    </row>
    <row r="4" spans="1:20" s="26" customFormat="1" ht="10" x14ac:dyDescent="0.2">
      <c r="A4" s="822"/>
      <c r="B4" s="822"/>
      <c r="C4" s="822"/>
      <c r="D4" s="822"/>
      <c r="E4" s="822"/>
      <c r="F4" s="822"/>
      <c r="G4" s="822"/>
      <c r="H4" s="822"/>
      <c r="I4" s="822"/>
      <c r="J4" s="822"/>
      <c r="K4" s="822"/>
      <c r="L4" s="822"/>
      <c r="M4" s="822"/>
      <c r="N4" s="822"/>
      <c r="O4" s="822"/>
    </row>
    <row r="5" spans="1:20" s="26" customFormat="1" ht="13" x14ac:dyDescent="0.3">
      <c r="A5" s="823" t="str">
        <f>'1 Total'!A4:N4</f>
        <v>DICIEMBRE DE 2020</v>
      </c>
      <c r="B5" s="823"/>
      <c r="C5" s="823"/>
      <c r="D5" s="823"/>
      <c r="E5" s="823"/>
      <c r="F5" s="823"/>
      <c r="G5" s="823"/>
      <c r="H5" s="823"/>
      <c r="I5" s="823"/>
      <c r="J5" s="823"/>
      <c r="K5" s="823"/>
      <c r="L5" s="823"/>
      <c r="M5" s="823"/>
      <c r="N5" s="823"/>
      <c r="O5" s="823"/>
    </row>
    <row r="6" spans="1:20" s="26" customFormat="1" ht="6.75" customHeight="1" x14ac:dyDescent="0.3">
      <c r="A6" s="823"/>
      <c r="B6" s="823"/>
      <c r="C6" s="823"/>
      <c r="D6" s="823"/>
      <c r="E6" s="823"/>
      <c r="F6" s="823"/>
      <c r="G6" s="823"/>
      <c r="H6" s="823"/>
      <c r="I6" s="823"/>
      <c r="J6" s="823"/>
      <c r="K6" s="823"/>
      <c r="L6" s="823"/>
      <c r="M6" s="823"/>
      <c r="N6" s="823"/>
      <c r="O6" s="823"/>
    </row>
    <row r="7" spans="1:20" s="26" customFormat="1" ht="6.75" customHeight="1" x14ac:dyDescent="0.25">
      <c r="A7" s="820"/>
      <c r="B7" s="820"/>
      <c r="C7" s="820"/>
      <c r="D7" s="820"/>
      <c r="E7" s="820"/>
      <c r="F7" s="820"/>
      <c r="G7" s="820"/>
      <c r="H7" s="820"/>
      <c r="I7" s="820"/>
      <c r="J7" s="820"/>
      <c r="K7" s="820"/>
      <c r="L7" s="820"/>
      <c r="M7" s="820"/>
      <c r="N7" s="820"/>
      <c r="O7" s="820"/>
    </row>
    <row r="8" spans="1:20" s="26" customFormat="1" x14ac:dyDescent="0.25">
      <c r="A8" s="824" t="s">
        <v>58</v>
      </c>
      <c r="B8" s="824"/>
      <c r="C8" s="824"/>
      <c r="D8" s="824"/>
      <c r="E8" s="824"/>
      <c r="F8" s="824"/>
      <c r="G8" s="824"/>
      <c r="H8" s="824"/>
      <c r="I8" s="824"/>
      <c r="J8" s="824"/>
      <c r="K8" s="824"/>
      <c r="L8" s="824"/>
      <c r="M8" s="824"/>
      <c r="N8" s="824"/>
      <c r="O8" s="824"/>
    </row>
    <row r="9" spans="1:20" s="26" customFormat="1" ht="10" x14ac:dyDescent="0.2">
      <c r="A9" s="822"/>
      <c r="B9" s="822"/>
      <c r="C9" s="822"/>
      <c r="D9" s="822"/>
      <c r="E9" s="822"/>
      <c r="F9" s="822"/>
      <c r="G9" s="822"/>
      <c r="H9" s="822"/>
      <c r="I9" s="822"/>
      <c r="J9" s="822"/>
      <c r="K9" s="822"/>
      <c r="L9" s="822"/>
      <c r="M9" s="822"/>
      <c r="N9" s="822"/>
      <c r="O9" s="822"/>
    </row>
    <row r="10" spans="1:20" s="26" customFormat="1" ht="13.5" customHeight="1" x14ac:dyDescent="0.25">
      <c r="A10" s="824" t="s">
        <v>8</v>
      </c>
      <c r="B10" s="824"/>
      <c r="C10" s="824"/>
      <c r="D10" s="824"/>
      <c r="E10" s="824"/>
      <c r="F10" s="824"/>
      <c r="G10" s="824"/>
      <c r="H10" s="824"/>
      <c r="I10" s="824"/>
      <c r="J10" s="824"/>
      <c r="K10" s="824"/>
      <c r="L10" s="824"/>
      <c r="M10" s="824"/>
      <c r="N10" s="824"/>
      <c r="O10" s="824"/>
    </row>
    <row r="11" spans="1:20" s="26" customFormat="1" ht="13.5" customHeight="1" thickBot="1" x14ac:dyDescent="0.25">
      <c r="A11" s="825"/>
      <c r="B11" s="825"/>
      <c r="C11" s="825"/>
      <c r="D11" s="825"/>
      <c r="E11" s="825"/>
      <c r="F11" s="825"/>
      <c r="G11" s="825"/>
      <c r="H11" s="825"/>
      <c r="I11" s="825"/>
      <c r="J11" s="825"/>
      <c r="K11" s="825"/>
      <c r="L11" s="825"/>
      <c r="M11" s="825"/>
      <c r="N11" s="825"/>
      <c r="O11" s="825"/>
    </row>
    <row r="12" spans="1:20" s="24" customFormat="1" ht="15" customHeight="1" x14ac:dyDescent="0.2">
      <c r="A12" s="826" t="s">
        <v>210</v>
      </c>
      <c r="B12" s="829" t="s">
        <v>305</v>
      </c>
      <c r="C12" s="829" t="s">
        <v>211</v>
      </c>
      <c r="D12" s="830" t="s">
        <v>212</v>
      </c>
      <c r="E12" s="831"/>
      <c r="F12" s="831"/>
      <c r="G12" s="832"/>
      <c r="H12" s="830" t="s">
        <v>213</v>
      </c>
      <c r="I12" s="831"/>
      <c r="J12" s="831"/>
      <c r="K12" s="831"/>
      <c r="L12" s="831"/>
      <c r="M12" s="831"/>
      <c r="N12" s="831"/>
      <c r="O12" s="832"/>
    </row>
    <row r="13" spans="1:20" s="24" customFormat="1" ht="10.5" customHeight="1" x14ac:dyDescent="0.2">
      <c r="A13" s="827"/>
      <c r="B13" s="827"/>
      <c r="C13" s="827"/>
      <c r="D13" s="833" t="s">
        <v>214</v>
      </c>
      <c r="E13" s="863" t="s">
        <v>215</v>
      </c>
      <c r="F13" s="842" t="s">
        <v>256</v>
      </c>
      <c r="G13" s="843" t="s">
        <v>217</v>
      </c>
      <c r="H13" s="846" t="s">
        <v>218</v>
      </c>
      <c r="I13" s="817"/>
      <c r="J13" s="816" t="s">
        <v>215</v>
      </c>
      <c r="K13" s="817"/>
      <c r="L13" s="816" t="s">
        <v>256</v>
      </c>
      <c r="M13" s="817"/>
      <c r="N13" s="836" t="s">
        <v>217</v>
      </c>
      <c r="O13" s="837"/>
    </row>
    <row r="14" spans="1:20" s="24" customFormat="1" ht="10.5" customHeight="1" x14ac:dyDescent="0.2">
      <c r="A14" s="827"/>
      <c r="B14" s="827"/>
      <c r="C14" s="827"/>
      <c r="D14" s="834"/>
      <c r="E14" s="864"/>
      <c r="F14" s="840"/>
      <c r="G14" s="844"/>
      <c r="H14" s="847"/>
      <c r="I14" s="819"/>
      <c r="J14" s="818"/>
      <c r="K14" s="819"/>
      <c r="L14" s="818"/>
      <c r="M14" s="819"/>
      <c r="N14" s="818"/>
      <c r="O14" s="838"/>
    </row>
    <row r="15" spans="1:20" s="24" customFormat="1" ht="10.5" customHeight="1" thickBot="1" x14ac:dyDescent="0.25">
      <c r="A15" s="828"/>
      <c r="B15" s="828"/>
      <c r="C15" s="828"/>
      <c r="D15" s="835"/>
      <c r="E15" s="865"/>
      <c r="F15" s="841"/>
      <c r="G15" s="845"/>
      <c r="H15" s="427" t="s">
        <v>306</v>
      </c>
      <c r="I15" s="427" t="s">
        <v>219</v>
      </c>
      <c r="J15" s="540" t="s">
        <v>306</v>
      </c>
      <c r="K15" s="427" t="s">
        <v>219</v>
      </c>
      <c r="L15" s="540" t="s">
        <v>306</v>
      </c>
      <c r="M15" s="427" t="s">
        <v>219</v>
      </c>
      <c r="N15" s="540" t="s">
        <v>306</v>
      </c>
      <c r="O15" s="451" t="s">
        <v>219</v>
      </c>
    </row>
    <row r="16" spans="1:20" x14ac:dyDescent="0.25">
      <c r="A16" s="109" t="s">
        <v>220</v>
      </c>
      <c r="B16" s="184">
        <f>'8GM.N.'!B16+'8GM.E.'!B16+'8GM.T.'!B16</f>
        <v>312750</v>
      </c>
      <c r="C16" s="184">
        <f>'8GM.N.'!C16+'8GM.E.'!C16+'8GM.T.'!C16</f>
        <v>491181080.70999998</v>
      </c>
      <c r="D16" s="185">
        <f>'8GM.N.'!D16+'8GM.E.'!D16+'8GM.T.'!D16</f>
        <v>78836111361</v>
      </c>
      <c r="E16" s="186">
        <f>'8GM.N.'!E16+'8GM.E.'!E16+'8GM.T.'!E16</f>
        <v>0</v>
      </c>
      <c r="F16" s="186">
        <f>'8GM.N.'!F16+'8GM.E.'!F16+'8GM.T.'!F16</f>
        <v>35960761250</v>
      </c>
      <c r="G16" s="187">
        <f>'8GM.N.'!G16+'8GM.E.'!G16+'8GM.T.'!G16</f>
        <v>64485206825</v>
      </c>
      <c r="H16" s="186">
        <f>'8GM.N.'!H16+'8GM.E.'!H16+'8GM.T.'!H16</f>
        <v>1534</v>
      </c>
      <c r="I16" s="186">
        <f>'8GM.N.'!I16+'8GM.E.'!I16+'8GM.T.'!I16</f>
        <v>299608900.40999997</v>
      </c>
      <c r="J16" s="186">
        <f>'8GM.N.'!J16+'8GM.E.'!J16+'8GM.T.'!J16</f>
        <v>1</v>
      </c>
      <c r="K16" s="186">
        <f>'8GM.N.'!K16+'8GM.E.'!K16+'8GM.T.'!K16</f>
        <v>133169</v>
      </c>
      <c r="L16" s="186">
        <f>'8GM.N.'!L16+'8GM.E.'!L16+'8GM.T.'!L16</f>
        <v>23</v>
      </c>
      <c r="M16" s="186">
        <f>'8GM.N.'!M16+'8GM.E.'!M16+'8GM.T.'!M16</f>
        <v>4861974</v>
      </c>
      <c r="N16" s="186">
        <f>'8GM.N.'!N16+'8GM.E.'!N16+'8GM.T.'!N16</f>
        <v>99</v>
      </c>
      <c r="O16" s="187">
        <f>'8GM.N.'!O16+'8GM.E.'!O16+'8GM.T.'!O16</f>
        <v>28747608.850000001</v>
      </c>
    </row>
    <row r="17" spans="1:15" x14ac:dyDescent="0.25">
      <c r="A17" s="111" t="s">
        <v>221</v>
      </c>
      <c r="B17" s="188">
        <f>'8GM.N.'!B17+'8GM.E.'!B17+'8GM.T.'!B17</f>
        <v>591084</v>
      </c>
      <c r="C17" s="188">
        <f>'8GM.N.'!C17+'8GM.E.'!C17+'8GM.T.'!C17</f>
        <v>999057258.01999998</v>
      </c>
      <c r="D17" s="189">
        <f>'8GM.N.'!D17+'8GM.E.'!D17+'8GM.T.'!D17</f>
        <v>162264294702</v>
      </c>
      <c r="E17" s="190">
        <f>'8GM.N.'!E17+'8GM.E.'!E17+'8GM.T.'!E17</f>
        <v>4225497</v>
      </c>
      <c r="F17" s="190">
        <f>'8GM.N.'!F17+'8GM.E.'!F17+'8GM.T.'!F17</f>
        <v>65647866565</v>
      </c>
      <c r="G17" s="191">
        <f>'8GM.N.'!G17+'8GM.E.'!G17+'8GM.T.'!G17</f>
        <v>73446986619</v>
      </c>
      <c r="H17" s="190">
        <f>'8GM.N.'!H17+'8GM.E.'!H17+'8GM.T.'!H17</f>
        <v>3676</v>
      </c>
      <c r="I17" s="190">
        <f>'8GM.N.'!I17+'8GM.E.'!I17+'8GM.T.'!I17</f>
        <v>693423661.16999996</v>
      </c>
      <c r="J17" s="190">
        <f>'8GM.N.'!J17+'8GM.E.'!J17+'8GM.T.'!J17</f>
        <v>0</v>
      </c>
      <c r="K17" s="190">
        <f>'8GM.N.'!K17+'8GM.E.'!K17+'8GM.T.'!K17</f>
        <v>0</v>
      </c>
      <c r="L17" s="190">
        <f>'8GM.N.'!L17+'8GM.E.'!L17+'8GM.T.'!L17</f>
        <v>45</v>
      </c>
      <c r="M17" s="190">
        <f>'8GM.N.'!M17+'8GM.E.'!M17+'8GM.T.'!M17</f>
        <v>8417048</v>
      </c>
      <c r="N17" s="190">
        <f>'8GM.N.'!N17+'8GM.E.'!N17+'8GM.T.'!N17</f>
        <v>217</v>
      </c>
      <c r="O17" s="191">
        <f>'8GM.N.'!O17+'8GM.E.'!O17+'8GM.T.'!O17</f>
        <v>77356797.030000001</v>
      </c>
    </row>
    <row r="18" spans="1:15" x14ac:dyDescent="0.25">
      <c r="A18" s="112" t="s">
        <v>222</v>
      </c>
      <c r="B18" s="192">
        <f>'8GM.N.'!B18+'8GM.E.'!B18+'8GM.T.'!B18</f>
        <v>132801</v>
      </c>
      <c r="C18" s="192">
        <f>'8GM.N.'!C18+'8GM.E.'!C18+'8GM.T.'!C18</f>
        <v>181471729.84</v>
      </c>
      <c r="D18" s="193">
        <f>'8GM.N.'!D18+'8GM.E.'!D18+'8GM.T.'!D18</f>
        <v>32547813866</v>
      </c>
      <c r="E18" s="194">
        <f>'8GM.N.'!E18+'8GM.E.'!E18+'8GM.T.'!E18</f>
        <v>44468</v>
      </c>
      <c r="F18" s="194">
        <f>'8GM.N.'!F18+'8GM.E.'!F18+'8GM.T.'!F18</f>
        <v>11768033383</v>
      </c>
      <c r="G18" s="195">
        <f>'8GM.N.'!G18+'8GM.E.'!G18+'8GM.T.'!G18</f>
        <v>20263727225</v>
      </c>
      <c r="H18" s="194">
        <f>'8GM.N.'!H18+'8GM.E.'!H18+'8GM.T.'!H18</f>
        <v>1105</v>
      </c>
      <c r="I18" s="194">
        <f>'8GM.N.'!I18+'8GM.E.'!I18+'8GM.T.'!I18</f>
        <v>231865231.75</v>
      </c>
      <c r="J18" s="194">
        <f>'8GM.N.'!J18+'8GM.E.'!J18+'8GM.T.'!J18</f>
        <v>0</v>
      </c>
      <c r="K18" s="194">
        <f>'8GM.N.'!K18+'8GM.E.'!K18+'8GM.T.'!K18</f>
        <v>0</v>
      </c>
      <c r="L18" s="194">
        <f>'8GM.N.'!L18+'8GM.E.'!L18+'8GM.T.'!L18</f>
        <v>16</v>
      </c>
      <c r="M18" s="194">
        <f>'8GM.N.'!M18+'8GM.E.'!M18+'8GM.T.'!M18</f>
        <v>2402062</v>
      </c>
      <c r="N18" s="194">
        <f>'8GM.N.'!N18+'8GM.E.'!N18+'8GM.T.'!N18</f>
        <v>25</v>
      </c>
      <c r="O18" s="195">
        <f>'8GM.N.'!O18+'8GM.E.'!O18+'8GM.T.'!O18</f>
        <v>7061947.2000000002</v>
      </c>
    </row>
    <row r="19" spans="1:15" x14ac:dyDescent="0.25">
      <c r="A19" s="111" t="s">
        <v>223</v>
      </c>
      <c r="B19" s="188">
        <f>'8GM.N.'!B19+'8GM.E.'!B19+'8GM.T.'!B19</f>
        <v>138350</v>
      </c>
      <c r="C19" s="188">
        <f>'8GM.N.'!C19+'8GM.E.'!C19+'8GM.T.'!C19</f>
        <v>152305787.59</v>
      </c>
      <c r="D19" s="189">
        <f>'8GM.N.'!D19+'8GM.E.'!D19+'8GM.T.'!D19</f>
        <v>27008973718</v>
      </c>
      <c r="E19" s="190">
        <f>'8GM.N.'!E19+'8GM.E.'!E19+'8GM.T.'!E19</f>
        <v>11691</v>
      </c>
      <c r="F19" s="190">
        <f>'8GM.N.'!F19+'8GM.E.'!F19+'8GM.T.'!F19</f>
        <v>8905413040</v>
      </c>
      <c r="G19" s="191">
        <f>'8GM.N.'!G19+'8GM.E.'!G19+'8GM.T.'!G19</f>
        <v>16987324230</v>
      </c>
      <c r="H19" s="190">
        <f>'8GM.N.'!H19+'8GM.E.'!H19+'8GM.T.'!H19</f>
        <v>1609</v>
      </c>
      <c r="I19" s="190">
        <f>'8GM.N.'!I19+'8GM.E.'!I19+'8GM.T.'!I19</f>
        <v>301872962.25999999</v>
      </c>
      <c r="J19" s="190">
        <f>'8GM.N.'!J19+'8GM.E.'!J19+'8GM.T.'!J19</f>
        <v>0</v>
      </c>
      <c r="K19" s="190">
        <f>'8GM.N.'!K19+'8GM.E.'!K19+'8GM.T.'!K19</f>
        <v>0</v>
      </c>
      <c r="L19" s="190">
        <f>'8GM.N.'!L19+'8GM.E.'!L19+'8GM.T.'!L19</f>
        <v>11</v>
      </c>
      <c r="M19" s="190">
        <f>'8GM.N.'!M19+'8GM.E.'!M19+'8GM.T.'!M19</f>
        <v>1309849</v>
      </c>
      <c r="N19" s="190">
        <f>'8GM.N.'!N19+'8GM.E.'!N19+'8GM.T.'!N19</f>
        <v>51</v>
      </c>
      <c r="O19" s="191">
        <f>'8GM.N.'!O19+'8GM.E.'!O19+'8GM.T.'!O19</f>
        <v>14438352.76</v>
      </c>
    </row>
    <row r="20" spans="1:15" x14ac:dyDescent="0.25">
      <c r="A20" s="112" t="s">
        <v>224</v>
      </c>
      <c r="B20" s="192">
        <f>'8GM.N.'!B20+'8GM.E.'!B20+'8GM.T.'!B20</f>
        <v>1324811</v>
      </c>
      <c r="C20" s="192">
        <f>'8GM.N.'!C20+'8GM.E.'!C20+'8GM.T.'!C20</f>
        <v>658169367.99000001</v>
      </c>
      <c r="D20" s="193">
        <f>'8GM.N.'!D20+'8GM.E.'!D20+'8GM.T.'!D20</f>
        <v>155302381033</v>
      </c>
      <c r="E20" s="194">
        <f>'8GM.N.'!E20+'8GM.E.'!E20+'8GM.T.'!E20</f>
        <v>387438</v>
      </c>
      <c r="F20" s="194">
        <f>'8GM.N.'!F20+'8GM.E.'!F20+'8GM.T.'!F20</f>
        <v>48918277424</v>
      </c>
      <c r="G20" s="195">
        <f>'8GM.N.'!G20+'8GM.E.'!G20+'8GM.T.'!G20</f>
        <v>82542128320</v>
      </c>
      <c r="H20" s="194">
        <f>'8GM.N.'!H20+'8GM.E.'!H20+'8GM.T.'!H20</f>
        <v>5843</v>
      </c>
      <c r="I20" s="194">
        <f>'8GM.N.'!I20+'8GM.E.'!I20+'8GM.T.'!I20</f>
        <v>763068868.01999998</v>
      </c>
      <c r="J20" s="194">
        <f>'8GM.N.'!J20+'8GM.E.'!J20+'8GM.T.'!J20</f>
        <v>0</v>
      </c>
      <c r="K20" s="194">
        <f>'8GM.N.'!K20+'8GM.E.'!K20+'8GM.T.'!K20</f>
        <v>0</v>
      </c>
      <c r="L20" s="194">
        <f>'8GM.N.'!L20+'8GM.E.'!L20+'8GM.T.'!L20</f>
        <v>77</v>
      </c>
      <c r="M20" s="194">
        <f>'8GM.N.'!M20+'8GM.E.'!M20+'8GM.T.'!M20</f>
        <v>11156800</v>
      </c>
      <c r="N20" s="194">
        <f>'8GM.N.'!N20+'8GM.E.'!N20+'8GM.T.'!N20</f>
        <v>294</v>
      </c>
      <c r="O20" s="195">
        <f>'8GM.N.'!O20+'8GM.E.'!O20+'8GM.T.'!O20</f>
        <v>145266034.83000001</v>
      </c>
    </row>
    <row r="21" spans="1:15" x14ac:dyDescent="0.25">
      <c r="A21" s="111" t="s">
        <v>225</v>
      </c>
      <c r="B21" s="188">
        <f>'8GM.N.'!B21+'8GM.E.'!B21+'8GM.T.'!B21</f>
        <v>414947</v>
      </c>
      <c r="C21" s="188">
        <f>'8GM.N.'!C21+'8GM.E.'!C21+'8GM.T.'!C21</f>
        <v>141226344.56</v>
      </c>
      <c r="D21" s="189">
        <f>'8GM.N.'!D21+'8GM.E.'!D21+'8GM.T.'!D21</f>
        <v>31197149574</v>
      </c>
      <c r="E21" s="190">
        <f>'8GM.N.'!E21+'8GM.E.'!E21+'8GM.T.'!E21</f>
        <v>55929</v>
      </c>
      <c r="F21" s="190">
        <f>'8GM.N.'!F21+'8GM.E.'!F21+'8GM.T.'!F21</f>
        <v>6844965452</v>
      </c>
      <c r="G21" s="191">
        <f>'8GM.N.'!G21+'8GM.E.'!G21+'8GM.T.'!G21</f>
        <v>13742622741</v>
      </c>
      <c r="H21" s="190">
        <f>'8GM.N.'!H21+'8GM.E.'!H21+'8GM.T.'!H21</f>
        <v>1849</v>
      </c>
      <c r="I21" s="190">
        <f>'8GM.N.'!I21+'8GM.E.'!I21+'8GM.T.'!I21</f>
        <v>248327536.53999999</v>
      </c>
      <c r="J21" s="190">
        <f>'8GM.N.'!J21+'8GM.E.'!J21+'8GM.T.'!J21</f>
        <v>0</v>
      </c>
      <c r="K21" s="190">
        <f>'8GM.N.'!K21+'8GM.E.'!K21+'8GM.T.'!K21</f>
        <v>0</v>
      </c>
      <c r="L21" s="190">
        <f>'8GM.N.'!L21+'8GM.E.'!L21+'8GM.T.'!L21</f>
        <v>21</v>
      </c>
      <c r="M21" s="190">
        <f>'8GM.N.'!M21+'8GM.E.'!M21+'8GM.T.'!M21</f>
        <v>3480932</v>
      </c>
      <c r="N21" s="190">
        <f>'8GM.N.'!N21+'8GM.E.'!N21+'8GM.T.'!N21</f>
        <v>54</v>
      </c>
      <c r="O21" s="191">
        <f>'8GM.N.'!O21+'8GM.E.'!O21+'8GM.T.'!O21</f>
        <v>27982269.050000001</v>
      </c>
    </row>
    <row r="22" spans="1:15" x14ac:dyDescent="0.25">
      <c r="A22" s="112" t="s">
        <v>226</v>
      </c>
      <c r="B22" s="192">
        <f>'8GM.N.'!B22+'8GM.E.'!B22+'8GM.T.'!B22</f>
        <v>503457</v>
      </c>
      <c r="C22" s="192">
        <f>'8GM.N.'!C22+'8GM.E.'!C22+'8GM.T.'!C22</f>
        <v>499311603.36000001</v>
      </c>
      <c r="D22" s="200">
        <f>'8GM.N.'!D22+'8GM.E.'!D22+'8GM.T.'!D22</f>
        <v>67830315491</v>
      </c>
      <c r="E22" s="198">
        <f>'8GM.N.'!E22+'8GM.E.'!E22+'8GM.T.'!E22</f>
        <v>621262</v>
      </c>
      <c r="F22" s="194">
        <f>'8GM.N.'!F22+'8GM.E.'!F22+'8GM.T.'!F22</f>
        <v>13681210740</v>
      </c>
      <c r="G22" s="195">
        <f>'8GM.N.'!G22+'8GM.E.'!G22+'8GM.T.'!G22</f>
        <v>40538838784</v>
      </c>
      <c r="H22" s="194">
        <f>'8GM.N.'!H22+'8GM.E.'!H22+'8GM.T.'!H22</f>
        <v>3766</v>
      </c>
      <c r="I22" s="194">
        <f>'8GM.N.'!I22+'8GM.E.'!I22+'8GM.T.'!I22</f>
        <v>595001165.24000001</v>
      </c>
      <c r="J22" s="194">
        <f>'8GM.N.'!J22+'8GM.E.'!J22+'8GM.T.'!J22</f>
        <v>0</v>
      </c>
      <c r="K22" s="194">
        <f>'8GM.N.'!K22+'8GM.E.'!K22+'8GM.T.'!K22</f>
        <v>0</v>
      </c>
      <c r="L22" s="194">
        <f>'8GM.N.'!L22+'8GM.E.'!L22+'8GM.T.'!L22</f>
        <v>56</v>
      </c>
      <c r="M22" s="194">
        <f>'8GM.N.'!M22+'8GM.E.'!M22+'8GM.T.'!M22</f>
        <v>716562</v>
      </c>
      <c r="N22" s="194">
        <f>'8GM.N.'!N22+'8GM.E.'!N22+'8GM.T.'!N22</f>
        <v>73</v>
      </c>
      <c r="O22" s="195">
        <f>'8GM.N.'!O22+'8GM.E.'!O22+'8GM.T.'!O22</f>
        <v>25178260.48</v>
      </c>
    </row>
    <row r="23" spans="1:15" x14ac:dyDescent="0.25">
      <c r="A23" s="111" t="s">
        <v>227</v>
      </c>
      <c r="B23" s="188">
        <f>'8GM.N.'!B23+'8GM.E.'!B23+'8GM.T.'!B23</f>
        <v>902452</v>
      </c>
      <c r="C23" s="188">
        <f>'8GM.N.'!C23+'8GM.E.'!C23+'8GM.T.'!C23</f>
        <v>732327594.52999997</v>
      </c>
      <c r="D23" s="201">
        <f>'8GM.N.'!D23+'8GM.E.'!D23+'8GM.T.'!D23</f>
        <v>391268999437</v>
      </c>
      <c r="E23" s="199">
        <f>'8GM.N.'!E23+'8GM.E.'!E23+'8GM.T.'!E23</f>
        <v>635629</v>
      </c>
      <c r="F23" s="190">
        <f>'8GM.N.'!F23+'8GM.E.'!F23+'8GM.T.'!F23</f>
        <v>536405612573</v>
      </c>
      <c r="G23" s="191">
        <f>'8GM.N.'!G23+'8GM.E.'!G23+'8GM.T.'!G23</f>
        <v>272654984627</v>
      </c>
      <c r="H23" s="190">
        <f>'8GM.N.'!H23+'8GM.E.'!H23+'8GM.T.'!H23</f>
        <v>4770</v>
      </c>
      <c r="I23" s="190">
        <f>'8GM.N.'!I23+'8GM.E.'!I23+'8GM.T.'!I23</f>
        <v>860039703.24000001</v>
      </c>
      <c r="J23" s="190">
        <f>'8GM.N.'!J23+'8GM.E.'!J23+'8GM.T.'!J23</f>
        <v>0</v>
      </c>
      <c r="K23" s="190">
        <f>'8GM.N.'!K23+'8GM.E.'!K23+'8GM.T.'!K23</f>
        <v>0</v>
      </c>
      <c r="L23" s="190">
        <f>'8GM.N.'!L23+'8GM.E.'!L23+'8GM.T.'!L23</f>
        <v>141</v>
      </c>
      <c r="M23" s="190">
        <f>'8GM.N.'!M23+'8GM.E.'!M23+'8GM.T.'!M23</f>
        <v>23841110</v>
      </c>
      <c r="N23" s="190">
        <f>'8GM.N.'!N23+'8GM.E.'!N23+'8GM.T.'!N23</f>
        <v>267</v>
      </c>
      <c r="O23" s="191">
        <f>'8GM.N.'!O23+'8GM.E.'!O23+'8GM.T.'!O23</f>
        <v>97578378.069999993</v>
      </c>
    </row>
    <row r="24" spans="1:15" x14ac:dyDescent="0.25">
      <c r="A24" s="112" t="s">
        <v>228</v>
      </c>
      <c r="B24" s="192">
        <f>'8GM.N.'!B24+'8GM.E.'!B24+'8GM.T.'!B24</f>
        <v>16445026</v>
      </c>
      <c r="C24" s="192">
        <f>'8GM.N.'!C24+'8GM.E.'!C24+'8GM.T.'!C24</f>
        <v>28133566463.41</v>
      </c>
      <c r="D24" s="200">
        <f>'8GM.N.'!D24+'8GM.E.'!D24+'8GM.T.'!D24</f>
        <v>5359949332402</v>
      </c>
      <c r="E24" s="198">
        <f>'8GM.N.'!E24+'8GM.E.'!E24+'8GM.T.'!E24</f>
        <v>375926783</v>
      </c>
      <c r="F24" s="194">
        <f>'8GM.N.'!F24+'8GM.E.'!F24+'8GM.T.'!F24</f>
        <v>1782423141740</v>
      </c>
      <c r="G24" s="195">
        <f>'8GM.N.'!G24+'8GM.E.'!G24+'8GM.T.'!G24</f>
        <v>2655422952950</v>
      </c>
      <c r="H24" s="194">
        <f>'8GM.N.'!H24+'8GM.E.'!H24+'8GM.T.'!H24</f>
        <v>64627</v>
      </c>
      <c r="I24" s="194">
        <f>'8GM.N.'!I24+'8GM.E.'!I24+'8GM.T.'!I24</f>
        <v>9549089731.5</v>
      </c>
      <c r="J24" s="194">
        <f>'8GM.N.'!J24+'8GM.E.'!J24+'8GM.T.'!J24</f>
        <v>43</v>
      </c>
      <c r="K24" s="194">
        <f>'8GM.N.'!K24+'8GM.E.'!K24+'8GM.T.'!K24</f>
        <v>6297841</v>
      </c>
      <c r="L24" s="194">
        <f>'8GM.N.'!L24+'8GM.E.'!L24+'8GM.T.'!L24</f>
        <v>283</v>
      </c>
      <c r="M24" s="194">
        <f>'8GM.N.'!M24+'8GM.E.'!M24+'8GM.T.'!M24</f>
        <v>66896394</v>
      </c>
      <c r="N24" s="194">
        <f>'8GM.N.'!N24+'8GM.E.'!N24+'8GM.T.'!N24</f>
        <v>1947</v>
      </c>
      <c r="O24" s="195">
        <f>'8GM.N.'!O24+'8GM.E.'!O24+'8GM.T.'!O24</f>
        <v>774418942.78999996</v>
      </c>
    </row>
    <row r="25" spans="1:15" x14ac:dyDescent="0.25">
      <c r="A25" s="111" t="s">
        <v>229</v>
      </c>
      <c r="B25" s="188">
        <f>'8GM.N.'!B25+'8GM.E.'!B25+'8GM.T.'!B25</f>
        <v>338999</v>
      </c>
      <c r="C25" s="188">
        <f>'8GM.N.'!C25+'8GM.E.'!C25+'8GM.T.'!C25</f>
        <v>414108594.10000002</v>
      </c>
      <c r="D25" s="201">
        <f>'8GM.N.'!D25+'8GM.E.'!D25+'8GM.T.'!D25</f>
        <v>66079352493</v>
      </c>
      <c r="E25" s="199">
        <f>'8GM.N.'!E25+'8GM.E.'!E25+'8GM.T.'!E25</f>
        <v>0</v>
      </c>
      <c r="F25" s="190">
        <f>'8GM.N.'!F25+'8GM.E.'!F25+'8GM.T.'!F25</f>
        <v>23204832458</v>
      </c>
      <c r="G25" s="191">
        <f>'8GM.N.'!G25+'8GM.E.'!G25+'8GM.T.'!G25</f>
        <v>35014262836</v>
      </c>
      <c r="H25" s="190">
        <f>'8GM.N.'!H25+'8GM.E.'!H25+'8GM.T.'!H25</f>
        <v>2198</v>
      </c>
      <c r="I25" s="190">
        <f>'8GM.N.'!I25+'8GM.E.'!I25+'8GM.T.'!I25</f>
        <v>427982977.99000001</v>
      </c>
      <c r="J25" s="190">
        <f>'8GM.N.'!J25+'8GM.E.'!J25+'8GM.T.'!J25</f>
        <v>0</v>
      </c>
      <c r="K25" s="190">
        <f>'8GM.N.'!K25+'8GM.E.'!K25+'8GM.T.'!K25</f>
        <v>0</v>
      </c>
      <c r="L25" s="190">
        <f>'8GM.N.'!L25+'8GM.E.'!L25+'8GM.T.'!L25</f>
        <v>33</v>
      </c>
      <c r="M25" s="190">
        <f>'8GM.N.'!M25+'8GM.E.'!M25+'8GM.T.'!M25</f>
        <v>10622452</v>
      </c>
      <c r="N25" s="190">
        <f>'8GM.N.'!N25+'8GM.E.'!N25+'8GM.T.'!N25</f>
        <v>189</v>
      </c>
      <c r="O25" s="191">
        <f>'8GM.N.'!O25+'8GM.E.'!O25+'8GM.T.'!O25</f>
        <v>158933836.08000001</v>
      </c>
    </row>
    <row r="26" spans="1:15" x14ac:dyDescent="0.25">
      <c r="A26" s="112" t="s">
        <v>230</v>
      </c>
      <c r="B26" s="192">
        <f>'8GM.N.'!B26+'8GM.E.'!B26+'8GM.T.'!B26</f>
        <v>1007057</v>
      </c>
      <c r="C26" s="192">
        <f>'8GM.N.'!C26+'8GM.E.'!C26+'8GM.T.'!C26</f>
        <v>845389738.89999998</v>
      </c>
      <c r="D26" s="200">
        <f>'8GM.N.'!D26+'8GM.E.'!D26+'8GM.T.'!D26</f>
        <v>164049828858</v>
      </c>
      <c r="E26" s="198">
        <f>'8GM.N.'!E26+'8GM.E.'!E26+'8GM.T.'!E26</f>
        <v>1822841</v>
      </c>
      <c r="F26" s="194">
        <f>'8GM.N.'!F26+'8GM.E.'!F26+'8GM.T.'!F26</f>
        <v>80998028811</v>
      </c>
      <c r="G26" s="195">
        <f>'8GM.N.'!G26+'8GM.E.'!G26+'8GM.T.'!G26</f>
        <v>110960934774</v>
      </c>
      <c r="H26" s="194">
        <f>'8GM.N.'!H26+'8GM.E.'!H26+'8GM.T.'!H26</f>
        <v>7214</v>
      </c>
      <c r="I26" s="194">
        <f>'8GM.N.'!I26+'8GM.E.'!I26+'8GM.T.'!I26</f>
        <v>897745747.79000008</v>
      </c>
      <c r="J26" s="194">
        <f>'8GM.N.'!J26+'8GM.E.'!J26+'8GM.T.'!J26</f>
        <v>0</v>
      </c>
      <c r="K26" s="194">
        <f>'8GM.N.'!K26+'8GM.E.'!K26+'8GM.T.'!K26</f>
        <v>0</v>
      </c>
      <c r="L26" s="194">
        <f>'8GM.N.'!L26+'8GM.E.'!L26+'8GM.T.'!L26</f>
        <v>317</v>
      </c>
      <c r="M26" s="194">
        <f>'8GM.N.'!M26+'8GM.E.'!M26+'8GM.T.'!M26</f>
        <v>56036670</v>
      </c>
      <c r="N26" s="194">
        <f>'8GM.N.'!N26+'8GM.E.'!N26+'8GM.T.'!N26</f>
        <v>266</v>
      </c>
      <c r="O26" s="195">
        <f>'8GM.N.'!O26+'8GM.E.'!O26+'8GM.T.'!O26</f>
        <v>81341251.150000006</v>
      </c>
    </row>
    <row r="27" spans="1:15" x14ac:dyDescent="0.25">
      <c r="A27" s="111" t="s">
        <v>231</v>
      </c>
      <c r="B27" s="188">
        <f>'8GM.N.'!B27+'8GM.E.'!B27+'8GM.T.'!B27</f>
        <v>288545</v>
      </c>
      <c r="C27" s="188">
        <f>'8GM.N.'!C27+'8GM.E.'!C27+'8GM.T.'!C27</f>
        <v>227132527.5</v>
      </c>
      <c r="D27" s="201">
        <f>'8GM.N.'!D27+'8GM.E.'!D27+'8GM.T.'!D27</f>
        <v>29322369524</v>
      </c>
      <c r="E27" s="199">
        <f>'8GM.N.'!E27+'8GM.E.'!E27+'8GM.T.'!E27</f>
        <v>52642</v>
      </c>
      <c r="F27" s="190">
        <f>'8GM.N.'!F27+'8GM.E.'!F27+'8GM.T.'!F27</f>
        <v>14520086755</v>
      </c>
      <c r="G27" s="191">
        <f>'8GM.N.'!G27+'8GM.E.'!G27+'8GM.T.'!G27</f>
        <v>15061954790</v>
      </c>
      <c r="H27" s="190">
        <f>'8GM.N.'!H27+'8GM.E.'!H27+'8GM.T.'!H27</f>
        <v>3191</v>
      </c>
      <c r="I27" s="190">
        <f>'8GM.N.'!I27+'8GM.E.'!I27+'8GM.T.'!I27</f>
        <v>440509158.19</v>
      </c>
      <c r="J27" s="190">
        <f>'8GM.N.'!J27+'8GM.E.'!J27+'8GM.T.'!J27</f>
        <v>0</v>
      </c>
      <c r="K27" s="190">
        <f>'8GM.N.'!K27+'8GM.E.'!K27+'8GM.T.'!K27</f>
        <v>0</v>
      </c>
      <c r="L27" s="190">
        <f>'8GM.N.'!L27+'8GM.E.'!L27+'8GM.T.'!L27</f>
        <v>109</v>
      </c>
      <c r="M27" s="190">
        <f>'8GM.N.'!M27+'8GM.E.'!M27+'8GM.T.'!M27</f>
        <v>18414413</v>
      </c>
      <c r="N27" s="190">
        <f>'8GM.N.'!N27+'8GM.E.'!N27+'8GM.T.'!N27</f>
        <v>77</v>
      </c>
      <c r="O27" s="191">
        <f>'8GM.N.'!O27+'8GM.E.'!O27+'8GM.T.'!O27</f>
        <v>43611731.380000003</v>
      </c>
    </row>
    <row r="28" spans="1:15" x14ac:dyDescent="0.25">
      <c r="A28" s="112" t="s">
        <v>232</v>
      </c>
      <c r="B28" s="192">
        <f>'8GM.N.'!B28+'8GM.E.'!B28+'8GM.T.'!B28</f>
        <v>355060</v>
      </c>
      <c r="C28" s="192">
        <f>'8GM.N.'!C28+'8GM.E.'!C28+'8GM.T.'!C28</f>
        <v>307431869.25999999</v>
      </c>
      <c r="D28" s="200">
        <f>'8GM.N.'!D28+'8GM.E.'!D28+'8GM.T.'!D28</f>
        <v>58168978116</v>
      </c>
      <c r="E28" s="198">
        <f>'8GM.N.'!E28+'8GM.E.'!E28+'8GM.T.'!E28</f>
        <v>0</v>
      </c>
      <c r="F28" s="194">
        <f>'8GM.N.'!F28+'8GM.E.'!F28+'8GM.T.'!F28</f>
        <v>22471869158</v>
      </c>
      <c r="G28" s="195">
        <f>'8GM.N.'!G28+'8GM.E.'!G28+'8GM.T.'!G28</f>
        <v>42633057727</v>
      </c>
      <c r="H28" s="194">
        <f>'8GM.N.'!H28+'8GM.E.'!H28+'8GM.T.'!H28</f>
        <v>2582</v>
      </c>
      <c r="I28" s="194">
        <f>'8GM.N.'!I28+'8GM.E.'!I28+'8GM.T.'!I28</f>
        <v>425255382.88999999</v>
      </c>
      <c r="J28" s="194">
        <f>'8GM.N.'!J28+'8GM.E.'!J28+'8GM.T.'!J28</f>
        <v>1</v>
      </c>
      <c r="K28" s="194">
        <f>'8GM.N.'!K28+'8GM.E.'!K28+'8GM.T.'!K28</f>
        <v>267767</v>
      </c>
      <c r="L28" s="194">
        <f>'8GM.N.'!L28+'8GM.E.'!L28+'8GM.T.'!L28</f>
        <v>46</v>
      </c>
      <c r="M28" s="194">
        <f>'8GM.N.'!M28+'8GM.E.'!M28+'8GM.T.'!M28</f>
        <v>8873954</v>
      </c>
      <c r="N28" s="194">
        <f>'8GM.N.'!N28+'8GM.E.'!N28+'8GM.T.'!N28</f>
        <v>103</v>
      </c>
      <c r="O28" s="195">
        <f>'8GM.N.'!O28+'8GM.E.'!O28+'8GM.T.'!O28</f>
        <v>53171604.25</v>
      </c>
    </row>
    <row r="29" spans="1:15" x14ac:dyDescent="0.25">
      <c r="A29" s="111" t="s">
        <v>233</v>
      </c>
      <c r="B29" s="188">
        <f>'8GM.N.'!B29+'8GM.E.'!B29+'8GM.T.'!B29</f>
        <v>2409705</v>
      </c>
      <c r="C29" s="188">
        <f>'8GM.N.'!C29+'8GM.E.'!C29+'8GM.T.'!C29</f>
        <v>1864037450.6799998</v>
      </c>
      <c r="D29" s="201">
        <f>'8GM.N.'!D29+'8GM.E.'!D29+'8GM.T.'!D29</f>
        <v>378791313055</v>
      </c>
      <c r="E29" s="199">
        <f>'8GM.N.'!E29+'8GM.E.'!E29+'8GM.T.'!E29</f>
        <v>2807177</v>
      </c>
      <c r="F29" s="190">
        <f>'8GM.N.'!F29+'8GM.E.'!F29+'8GM.T.'!F29</f>
        <v>179016055863</v>
      </c>
      <c r="G29" s="191">
        <f>'8GM.N.'!G29+'8GM.E.'!G29+'8GM.T.'!G29</f>
        <v>207443279693</v>
      </c>
      <c r="H29" s="190">
        <f>'8GM.N.'!H29+'8GM.E.'!H29+'8GM.T.'!H29</f>
        <v>8897</v>
      </c>
      <c r="I29" s="190">
        <f>'8GM.N.'!I29+'8GM.E.'!I29+'8GM.T.'!I29</f>
        <v>1573965378.0699999</v>
      </c>
      <c r="J29" s="190">
        <f>'8GM.N.'!J29+'8GM.E.'!J29+'8GM.T.'!J29</f>
        <v>5</v>
      </c>
      <c r="K29" s="190">
        <f>'8GM.N.'!K29+'8GM.E.'!K29+'8GM.T.'!K29</f>
        <v>485717</v>
      </c>
      <c r="L29" s="190">
        <f>'8GM.N.'!L29+'8GM.E.'!L29+'8GM.T.'!L29</f>
        <v>166</v>
      </c>
      <c r="M29" s="190">
        <f>'8GM.N.'!M29+'8GM.E.'!M29+'8GM.T.'!M29</f>
        <v>41055972</v>
      </c>
      <c r="N29" s="190">
        <f>'8GM.N.'!N29+'8GM.E.'!N29+'8GM.T.'!N29</f>
        <v>459</v>
      </c>
      <c r="O29" s="191">
        <f>'8GM.N.'!O29+'8GM.E.'!O29+'8GM.T.'!O29</f>
        <v>151395178.49000001</v>
      </c>
    </row>
    <row r="30" spans="1:15" x14ac:dyDescent="0.25">
      <c r="A30" s="112" t="s">
        <v>234</v>
      </c>
      <c r="B30" s="192">
        <f>'8GM.N.'!B30+'8GM.E.'!B30+'8GM.T.'!B30</f>
        <v>2426056</v>
      </c>
      <c r="C30" s="192">
        <f>'8GM.N.'!C30+'8GM.E.'!C30+'8GM.T.'!C30</f>
        <v>4100826654.3899999</v>
      </c>
      <c r="D30" s="200">
        <f>'8GM.N.'!D30+'8GM.E.'!D30+'8GM.T.'!D30</f>
        <v>359566152042</v>
      </c>
      <c r="E30" s="198">
        <f>'8GM.N.'!E30+'8GM.E.'!E30+'8GM.T.'!E30</f>
        <v>54100775</v>
      </c>
      <c r="F30" s="194">
        <f>'8GM.N.'!F30+'8GM.E.'!F30+'8GM.T.'!F30</f>
        <v>168495621225</v>
      </c>
      <c r="G30" s="195">
        <f>'8GM.N.'!G30+'8GM.E.'!G30+'8GM.T.'!G30</f>
        <v>228775735707</v>
      </c>
      <c r="H30" s="194">
        <f>'8GM.N.'!H30+'8GM.E.'!H30+'8GM.T.'!H30</f>
        <v>20043</v>
      </c>
      <c r="I30" s="194">
        <f>'8GM.N.'!I30+'8GM.E.'!I30+'8GM.T.'!I30</f>
        <v>2647156017.54</v>
      </c>
      <c r="J30" s="194">
        <f>'8GM.N.'!J30+'8GM.E.'!J30+'8GM.T.'!J30</f>
        <v>18</v>
      </c>
      <c r="K30" s="194">
        <f>'8GM.N.'!K30+'8GM.E.'!K30+'8GM.T.'!K30</f>
        <v>2146621</v>
      </c>
      <c r="L30" s="194">
        <f>'8GM.N.'!L30+'8GM.E.'!L30+'8GM.T.'!L30</f>
        <v>294</v>
      </c>
      <c r="M30" s="194">
        <f>'8GM.N.'!M30+'8GM.E.'!M30+'8GM.T.'!M30</f>
        <v>40859544</v>
      </c>
      <c r="N30" s="194">
        <f>'8GM.N.'!N30+'8GM.E.'!N30+'8GM.T.'!N30</f>
        <v>608</v>
      </c>
      <c r="O30" s="195">
        <f>'8GM.N.'!O30+'8GM.E.'!O30+'8GM.T.'!O30</f>
        <v>198400700.65000001</v>
      </c>
    </row>
    <row r="31" spans="1:15" x14ac:dyDescent="0.25">
      <c r="A31" s="111" t="s">
        <v>235</v>
      </c>
      <c r="B31" s="188">
        <f>'8GM.N.'!B31+'8GM.E.'!B31+'8GM.T.'!B31</f>
        <v>691855</v>
      </c>
      <c r="C31" s="188">
        <f>'8GM.N.'!C31+'8GM.E.'!C31+'8GM.T.'!C31</f>
        <v>488954636.37</v>
      </c>
      <c r="D31" s="201">
        <f>'8GM.N.'!D31+'8GM.E.'!D31+'8GM.T.'!D31</f>
        <v>71920002283</v>
      </c>
      <c r="E31" s="199">
        <f>'8GM.N.'!E31+'8GM.E.'!E31+'8GM.T.'!E31</f>
        <v>777628</v>
      </c>
      <c r="F31" s="190">
        <f>'8GM.N.'!F31+'8GM.E.'!F31+'8GM.T.'!F31</f>
        <v>17073750208</v>
      </c>
      <c r="G31" s="191">
        <f>'8GM.N.'!G31+'8GM.E.'!G31+'8GM.T.'!G31</f>
        <v>41573053255</v>
      </c>
      <c r="H31" s="190">
        <f>'8GM.N.'!H31+'8GM.E.'!H31+'8GM.T.'!H31</f>
        <v>6290</v>
      </c>
      <c r="I31" s="190">
        <f>'8GM.N.'!I31+'8GM.E.'!I31+'8GM.T.'!I31</f>
        <v>602169122.18999994</v>
      </c>
      <c r="J31" s="190">
        <f>'8GM.N.'!J31+'8GM.E.'!J31+'8GM.T.'!J31</f>
        <v>0</v>
      </c>
      <c r="K31" s="190">
        <f>'8GM.N.'!K31+'8GM.E.'!K31+'8GM.T.'!K31</f>
        <v>0</v>
      </c>
      <c r="L31" s="190">
        <f>'8GM.N.'!L31+'8GM.E.'!L31+'8GM.T.'!L31</f>
        <v>118</v>
      </c>
      <c r="M31" s="190">
        <f>'8GM.N.'!M31+'8GM.E.'!M31+'8GM.T.'!M31</f>
        <v>10913321</v>
      </c>
      <c r="N31" s="190">
        <f>'8GM.N.'!N31+'8GM.E.'!N31+'8GM.T.'!N31</f>
        <v>113</v>
      </c>
      <c r="O31" s="191">
        <f>'8GM.N.'!O31+'8GM.E.'!O31+'8GM.T.'!O31</f>
        <v>39996913.57</v>
      </c>
    </row>
    <row r="32" spans="1:15" ht="11.15" customHeight="1" x14ac:dyDescent="0.25">
      <c r="A32" s="112" t="s">
        <v>236</v>
      </c>
      <c r="B32" s="192">
        <f>'8GM.N.'!B32+'8GM.E.'!B32+'8GM.T.'!B32</f>
        <v>458177</v>
      </c>
      <c r="C32" s="192">
        <f>'8GM.N.'!C32+'8GM.E.'!C32+'8GM.T.'!C32</f>
        <v>365895713.33999997</v>
      </c>
      <c r="D32" s="200">
        <f>'8GM.N.'!D32+'8GM.E.'!D32+'8GM.T.'!D32</f>
        <v>60504142228</v>
      </c>
      <c r="E32" s="198">
        <f>'8GM.N.'!E32+'8GM.E.'!E32+'8GM.T.'!E32</f>
        <v>9078923</v>
      </c>
      <c r="F32" s="194">
        <f>'8GM.N.'!F32+'8GM.E.'!F32+'8GM.T.'!F32</f>
        <v>34854397558</v>
      </c>
      <c r="G32" s="195">
        <f>'8GM.N.'!G32+'8GM.E.'!G32+'8GM.T.'!G32</f>
        <v>37978841983</v>
      </c>
      <c r="H32" s="194">
        <f>'8GM.N.'!H32+'8GM.E.'!H32+'8GM.T.'!H32</f>
        <v>3144</v>
      </c>
      <c r="I32" s="194">
        <f>'8GM.N.'!I32+'8GM.E.'!I32+'8GM.T.'!I32</f>
        <v>437390271.31</v>
      </c>
      <c r="J32" s="194">
        <f>'8GM.N.'!J32+'8GM.E.'!J32+'8GM.T.'!J32</f>
        <v>4</v>
      </c>
      <c r="K32" s="194">
        <f>'8GM.N.'!K32+'8GM.E.'!K32+'8GM.T.'!K32</f>
        <v>430966</v>
      </c>
      <c r="L32" s="194">
        <f>'8GM.N.'!L32+'8GM.E.'!L32+'8GM.T.'!L32</f>
        <v>58</v>
      </c>
      <c r="M32" s="194">
        <f>'8GM.N.'!M32+'8GM.E.'!M32+'8GM.T.'!M32</f>
        <v>5923461</v>
      </c>
      <c r="N32" s="194">
        <f>'8GM.N.'!N32+'8GM.E.'!N32+'8GM.T.'!N32</f>
        <v>94</v>
      </c>
      <c r="O32" s="195">
        <f>'8GM.N.'!O32+'8GM.E.'!O32+'8GM.T.'!O32</f>
        <v>54795218.920000002</v>
      </c>
    </row>
    <row r="33" spans="1:22" x14ac:dyDescent="0.25">
      <c r="A33" s="111" t="s">
        <v>237</v>
      </c>
      <c r="B33" s="188">
        <f>'8GM.N.'!B33+'8GM.E.'!B33+'8GM.T.'!B33</f>
        <v>197442</v>
      </c>
      <c r="C33" s="188">
        <f>'8GM.N.'!C33+'8GM.E.'!C33+'8GM.T.'!C33</f>
        <v>169573650.50999999</v>
      </c>
      <c r="D33" s="189">
        <f>'8GM.N.'!D33+'8GM.E.'!D33+'8GM.T.'!D33</f>
        <v>25124321824</v>
      </c>
      <c r="E33" s="190">
        <f>'8GM.N.'!E33+'8GM.E.'!E33+'8GM.T.'!E33</f>
        <v>0</v>
      </c>
      <c r="F33" s="190">
        <f>'8GM.N.'!F33+'8GM.E.'!F33+'8GM.T.'!F33</f>
        <v>6016289119</v>
      </c>
      <c r="G33" s="191">
        <f>'8GM.N.'!G33+'8GM.E.'!G33+'8GM.T.'!G33</f>
        <v>15932213622</v>
      </c>
      <c r="H33" s="190">
        <f>'8GM.N.'!H33+'8GM.E.'!H33+'8GM.T.'!H33</f>
        <v>1618</v>
      </c>
      <c r="I33" s="190">
        <f>'8GM.N.'!I33+'8GM.E.'!I33+'8GM.T.'!I33</f>
        <v>199393525.34999999</v>
      </c>
      <c r="J33" s="190">
        <f>'8GM.N.'!J33+'8GM.E.'!J33+'8GM.T.'!J33</f>
        <v>0</v>
      </c>
      <c r="K33" s="190">
        <f>'8GM.N.'!K33+'8GM.E.'!K33+'8GM.T.'!K33</f>
        <v>0</v>
      </c>
      <c r="L33" s="190">
        <f>'8GM.N.'!L33+'8GM.E.'!L33+'8GM.T.'!L33</f>
        <v>23</v>
      </c>
      <c r="M33" s="190">
        <f>'8GM.N.'!M33+'8GM.E.'!M33+'8GM.T.'!M33</f>
        <v>3697137</v>
      </c>
      <c r="N33" s="190">
        <f>'8GM.N.'!N33+'8GM.E.'!N33+'8GM.T.'!N33</f>
        <v>27</v>
      </c>
      <c r="O33" s="191">
        <f>'8GM.N.'!O33+'8GM.E.'!O33+'8GM.T.'!O33</f>
        <v>9678131.7699999996</v>
      </c>
      <c r="Q33" s="24"/>
      <c r="R33" s="24"/>
      <c r="S33" s="24"/>
      <c r="T33" s="24"/>
      <c r="U33" s="24"/>
      <c r="V33" s="24"/>
    </row>
    <row r="34" spans="1:22" x14ac:dyDescent="0.25">
      <c r="A34" s="112" t="s">
        <v>238</v>
      </c>
      <c r="B34" s="192">
        <f>'8GM.N.'!B34+'8GM.E.'!B34+'8GM.T.'!B34</f>
        <v>4693930</v>
      </c>
      <c r="C34" s="192">
        <f>'8GM.N.'!C34+'8GM.E.'!C34+'8GM.T.'!C34</f>
        <v>5085339783.2600002</v>
      </c>
      <c r="D34" s="193">
        <f>'8GM.N.'!D34+'8GM.E.'!D34+'8GM.T.'!D34</f>
        <v>1251994549780</v>
      </c>
      <c r="E34" s="194">
        <f>'8GM.N.'!E34+'8GM.E.'!E34+'8GM.T.'!E34</f>
        <v>86764218</v>
      </c>
      <c r="F34" s="194">
        <f>'8GM.N.'!F34+'8GM.E.'!F34+'8GM.T.'!F34</f>
        <v>434182680086</v>
      </c>
      <c r="G34" s="195">
        <f>'8GM.N.'!G34+'8GM.E.'!G34+'8GM.T.'!G34</f>
        <v>912264111737</v>
      </c>
      <c r="H34" s="194">
        <f>'8GM.N.'!H34+'8GM.E.'!H34+'8GM.T.'!H34</f>
        <v>11719</v>
      </c>
      <c r="I34" s="194">
        <f>'8GM.N.'!I34+'8GM.E.'!I34+'8GM.T.'!I34</f>
        <v>1760682778.0400002</v>
      </c>
      <c r="J34" s="194">
        <f>'8GM.N.'!J34+'8GM.E.'!J34+'8GM.T.'!J34</f>
        <v>0</v>
      </c>
      <c r="K34" s="194">
        <f>'8GM.N.'!K34+'8GM.E.'!K34+'8GM.T.'!K34</f>
        <v>0</v>
      </c>
      <c r="L34" s="194">
        <f>'8GM.N.'!L34+'8GM.E.'!L34+'8GM.T.'!L34</f>
        <v>129</v>
      </c>
      <c r="M34" s="194">
        <f>'8GM.N.'!M34+'8GM.E.'!M34+'8GM.T.'!M34</f>
        <v>26268288</v>
      </c>
      <c r="N34" s="194">
        <f>'8GM.N.'!N34+'8GM.E.'!N34+'8GM.T.'!N34</f>
        <v>352</v>
      </c>
      <c r="O34" s="195">
        <f>'8GM.N.'!O34+'8GM.E.'!O34+'8GM.T.'!O34</f>
        <v>118062832.54000001</v>
      </c>
      <c r="Q34" s="24"/>
      <c r="R34" s="24"/>
      <c r="S34" s="24"/>
      <c r="T34" s="24"/>
      <c r="U34" s="24"/>
      <c r="V34" s="24"/>
    </row>
    <row r="35" spans="1:22" x14ac:dyDescent="0.25">
      <c r="A35" s="111" t="s">
        <v>239</v>
      </c>
      <c r="B35" s="188">
        <f>'8GM.N.'!B35+'8GM.E.'!B35+'8GM.T.'!B35</f>
        <v>291411</v>
      </c>
      <c r="C35" s="188">
        <f>'8GM.N.'!C35+'8GM.E.'!C35+'8GM.T.'!C35</f>
        <v>188894163.06</v>
      </c>
      <c r="D35" s="189">
        <f>'8GM.N.'!D35+'8GM.E.'!D35+'8GM.T.'!D35</f>
        <v>30396493127</v>
      </c>
      <c r="E35" s="190">
        <f>'8GM.N.'!E35+'8GM.E.'!E35+'8GM.T.'!E35</f>
        <v>218605</v>
      </c>
      <c r="F35" s="190">
        <f>'8GM.N.'!F35+'8GM.E.'!F35+'8GM.T.'!F35</f>
        <v>12229166331</v>
      </c>
      <c r="G35" s="191">
        <f>'8GM.N.'!G35+'8GM.E.'!G35+'8GM.T.'!G35</f>
        <v>15451863771</v>
      </c>
      <c r="H35" s="190">
        <f>'8GM.N.'!H35+'8GM.E.'!H35+'8GM.T.'!H35</f>
        <v>2774</v>
      </c>
      <c r="I35" s="190">
        <f>'8GM.N.'!I35+'8GM.E.'!I35+'8GM.T.'!I35</f>
        <v>308303672.5</v>
      </c>
      <c r="J35" s="190">
        <f>'8GM.N.'!J35+'8GM.E.'!J35+'8GM.T.'!J35</f>
        <v>0</v>
      </c>
      <c r="K35" s="190">
        <f>'8GM.N.'!K35+'8GM.E.'!K35+'8GM.T.'!K35</f>
        <v>0</v>
      </c>
      <c r="L35" s="190">
        <f>'8GM.N.'!L35+'8GM.E.'!L35+'8GM.T.'!L35</f>
        <v>70</v>
      </c>
      <c r="M35" s="190">
        <f>'8GM.N.'!M35+'8GM.E.'!M35+'8GM.T.'!M35</f>
        <v>7308972</v>
      </c>
      <c r="N35" s="190">
        <f>'8GM.N.'!N35+'8GM.E.'!N35+'8GM.T.'!N35</f>
        <v>32</v>
      </c>
      <c r="O35" s="191">
        <f>'8GM.N.'!O35+'8GM.E.'!O35+'8GM.T.'!O35</f>
        <v>9826804.3699999992</v>
      </c>
      <c r="Q35" s="24"/>
      <c r="R35" s="24"/>
      <c r="S35" s="24"/>
      <c r="T35" s="24"/>
      <c r="U35" s="24"/>
      <c r="V35" s="24"/>
    </row>
    <row r="36" spans="1:22" x14ac:dyDescent="0.25">
      <c r="A36" s="112" t="s">
        <v>240</v>
      </c>
      <c r="B36" s="192">
        <f>'8GM.N.'!B36+'8GM.E.'!B36+'8GM.T.'!B36</f>
        <v>618711</v>
      </c>
      <c r="C36" s="192">
        <f>'8GM.N.'!C36+'8GM.E.'!C36+'8GM.T.'!C36</f>
        <v>615257717.09000003</v>
      </c>
      <c r="D36" s="193">
        <f>'8GM.N.'!D36+'8GM.E.'!D36+'8GM.T.'!D36</f>
        <v>142254389745</v>
      </c>
      <c r="E36" s="194">
        <f>'8GM.N.'!E36+'8GM.E.'!E36+'8GM.T.'!E36</f>
        <v>615425</v>
      </c>
      <c r="F36" s="194">
        <f>'8GM.N.'!F36+'8GM.E.'!F36+'8GM.T.'!F36</f>
        <v>61280742693</v>
      </c>
      <c r="G36" s="195">
        <f>'8GM.N.'!G36+'8GM.E.'!G36+'8GM.T.'!G36</f>
        <v>63158452243</v>
      </c>
      <c r="H36" s="194">
        <f>'8GM.N.'!H36+'8GM.E.'!H36+'8GM.T.'!H36</f>
        <v>4857</v>
      </c>
      <c r="I36" s="194">
        <f>'8GM.N.'!I36+'8GM.E.'!I36+'8GM.T.'!I36</f>
        <v>721782572.19000006</v>
      </c>
      <c r="J36" s="194">
        <f>'8GM.N.'!J36+'8GM.E.'!J36+'8GM.T.'!J36</f>
        <v>4</v>
      </c>
      <c r="K36" s="194">
        <f>'8GM.N.'!K36+'8GM.E.'!K36+'8GM.T.'!K36</f>
        <v>571956</v>
      </c>
      <c r="L36" s="194">
        <f>'8GM.N.'!L36+'8GM.E.'!L36+'8GM.T.'!L36</f>
        <v>103</v>
      </c>
      <c r="M36" s="194">
        <f>'8GM.N.'!M36+'8GM.E.'!M36+'8GM.T.'!M36</f>
        <v>15490308</v>
      </c>
      <c r="N36" s="194">
        <f>'8GM.N.'!N36+'8GM.E.'!N36+'8GM.T.'!N36</f>
        <v>142</v>
      </c>
      <c r="O36" s="195">
        <f>'8GM.N.'!O36+'8GM.E.'!O36+'8GM.T.'!O36</f>
        <v>33333501.890000001</v>
      </c>
      <c r="Q36" s="24"/>
      <c r="R36" s="24"/>
      <c r="S36" s="24"/>
      <c r="T36" s="24"/>
      <c r="U36" s="24"/>
      <c r="V36" s="24"/>
    </row>
    <row r="37" spans="1:22" x14ac:dyDescent="0.25">
      <c r="A37" s="111" t="s">
        <v>241</v>
      </c>
      <c r="B37" s="188">
        <f>'8GM.N.'!B37+'8GM.E.'!B37+'8GM.T.'!B37</f>
        <v>575324</v>
      </c>
      <c r="C37" s="188">
        <f>'8GM.N.'!C37+'8GM.E.'!C37+'8GM.T.'!C37</f>
        <v>580882024.85000002</v>
      </c>
      <c r="D37" s="189">
        <f>'8GM.N.'!D37+'8GM.E.'!D37+'8GM.T.'!D37</f>
        <v>149147066922</v>
      </c>
      <c r="E37" s="190">
        <f>'8GM.N.'!E37+'8GM.E.'!E37+'8GM.T.'!E37</f>
        <v>2606746</v>
      </c>
      <c r="F37" s="190">
        <f>'8GM.N.'!F37+'8GM.E.'!F37+'8GM.T.'!F37</f>
        <v>130296720352</v>
      </c>
      <c r="G37" s="191">
        <f>'8GM.N.'!G37+'8GM.E.'!G37+'8GM.T.'!G37</f>
        <v>89496242355</v>
      </c>
      <c r="H37" s="190">
        <f>'8GM.N.'!H37+'8GM.E.'!H37+'8GM.T.'!H37</f>
        <v>2887</v>
      </c>
      <c r="I37" s="190">
        <f>'8GM.N.'!I37+'8GM.E.'!I37+'8GM.T.'!I37</f>
        <v>392098579.62</v>
      </c>
      <c r="J37" s="190">
        <f>'8GM.N.'!J37+'8GM.E.'!J37+'8GM.T.'!J37</f>
        <v>2</v>
      </c>
      <c r="K37" s="190">
        <f>'8GM.N.'!K37+'8GM.E.'!K37+'8GM.T.'!K37</f>
        <v>161033</v>
      </c>
      <c r="L37" s="190">
        <f>'8GM.N.'!L37+'8GM.E.'!L37+'8GM.T.'!L37</f>
        <v>62</v>
      </c>
      <c r="M37" s="190">
        <f>'8GM.N.'!M37+'8GM.E.'!M37+'8GM.T.'!M37</f>
        <v>13883170</v>
      </c>
      <c r="N37" s="190">
        <f>'8GM.N.'!N37+'8GM.E.'!N37+'8GM.T.'!N37</f>
        <v>125</v>
      </c>
      <c r="O37" s="191">
        <f>'8GM.N.'!O37+'8GM.E.'!O37+'8GM.T.'!O37</f>
        <v>43954028.240000002</v>
      </c>
    </row>
    <row r="38" spans="1:22" x14ac:dyDescent="0.25">
      <c r="A38" s="112" t="s">
        <v>242</v>
      </c>
      <c r="B38" s="192">
        <f>'8GM.N.'!B38+'8GM.E.'!B38+'8GM.T.'!B38</f>
        <v>255401</v>
      </c>
      <c r="C38" s="192">
        <f>'8GM.N.'!C38+'8GM.E.'!C38+'8GM.T.'!C38</f>
        <v>344391117.63</v>
      </c>
      <c r="D38" s="193">
        <f>'8GM.N.'!D38+'8GM.E.'!D38+'8GM.T.'!D38</f>
        <v>56647991906</v>
      </c>
      <c r="E38" s="194">
        <f>'8GM.N.'!E38+'8GM.E.'!E38+'8GM.T.'!E38</f>
        <v>1285035</v>
      </c>
      <c r="F38" s="194">
        <f>'8GM.N.'!F38+'8GM.E.'!F38+'8GM.T.'!F38</f>
        <v>19409142940</v>
      </c>
      <c r="G38" s="195">
        <f>'8GM.N.'!G38+'8GM.E.'!G38+'8GM.T.'!G38</f>
        <v>40803510721</v>
      </c>
      <c r="H38" s="194">
        <f>'8GM.N.'!H38+'8GM.E.'!H38+'8GM.T.'!H38</f>
        <v>1630</v>
      </c>
      <c r="I38" s="194">
        <f>'8GM.N.'!I38+'8GM.E.'!I38+'8GM.T.'!I38</f>
        <v>324506922.27999997</v>
      </c>
      <c r="J38" s="194">
        <f>'8GM.N.'!J38+'8GM.E.'!J38+'8GM.T.'!J38</f>
        <v>0</v>
      </c>
      <c r="K38" s="194">
        <f>'8GM.N.'!K38+'8GM.E.'!K38+'8GM.T.'!K38</f>
        <v>0</v>
      </c>
      <c r="L38" s="194">
        <f>'8GM.N.'!L38+'8GM.E.'!L38+'8GM.T.'!L38</f>
        <v>65</v>
      </c>
      <c r="M38" s="194">
        <f>'8GM.N.'!M38+'8GM.E.'!M38+'8GM.T.'!M38</f>
        <v>8977171</v>
      </c>
      <c r="N38" s="194">
        <f>'8GM.N.'!N38+'8GM.E.'!N38+'8GM.T.'!N38</f>
        <v>95</v>
      </c>
      <c r="O38" s="195">
        <f>'8GM.N.'!O38+'8GM.E.'!O38+'8GM.T.'!O38</f>
        <v>15896597.220000001</v>
      </c>
    </row>
    <row r="39" spans="1:22" x14ac:dyDescent="0.25">
      <c r="A39" s="111" t="s">
        <v>243</v>
      </c>
      <c r="B39" s="188">
        <f>'8GM.N.'!B39+'8GM.E.'!B39+'8GM.T.'!B39</f>
        <v>502048</v>
      </c>
      <c r="C39" s="188">
        <f>'8GM.N.'!C39+'8GM.E.'!C39+'8GM.T.'!C39</f>
        <v>697718581.44000006</v>
      </c>
      <c r="D39" s="189">
        <f>'8GM.N.'!D39+'8GM.E.'!D39+'8GM.T.'!D39</f>
        <v>109515169507</v>
      </c>
      <c r="E39" s="190">
        <f>'8GM.N.'!E39+'8GM.E.'!E39+'8GM.T.'!E39</f>
        <v>41549</v>
      </c>
      <c r="F39" s="190">
        <f>'8GM.N.'!F39+'8GM.E.'!F39+'8GM.T.'!F39</f>
        <v>36968140031</v>
      </c>
      <c r="G39" s="191">
        <f>'8GM.N.'!G39+'8GM.E.'!G39+'8GM.T.'!G39</f>
        <v>62261979199</v>
      </c>
      <c r="H39" s="190">
        <f>'8GM.N.'!H39+'8GM.E.'!H39+'8GM.T.'!H39</f>
        <v>3065</v>
      </c>
      <c r="I39" s="190">
        <f>'8GM.N.'!I39+'8GM.E.'!I39+'8GM.T.'!I39</f>
        <v>594562080.50999999</v>
      </c>
      <c r="J39" s="190">
        <f>'8GM.N.'!J39+'8GM.E.'!J39+'8GM.T.'!J39</f>
        <v>1</v>
      </c>
      <c r="K39" s="190">
        <f>'8GM.N.'!K39+'8GM.E.'!K39+'8GM.T.'!K39</f>
        <v>267744</v>
      </c>
      <c r="L39" s="190">
        <f>'8GM.N.'!L39+'8GM.E.'!L39+'8GM.T.'!L39</f>
        <v>89</v>
      </c>
      <c r="M39" s="190">
        <f>'8GM.N.'!M39+'8GM.E.'!M39+'8GM.T.'!M39</f>
        <v>14742404</v>
      </c>
      <c r="N39" s="190">
        <f>'8GM.N.'!N39+'8GM.E.'!N39+'8GM.T.'!N39</f>
        <v>95</v>
      </c>
      <c r="O39" s="191">
        <f>'8GM.N.'!O39+'8GM.E.'!O39+'8GM.T.'!O39</f>
        <v>29274842.050000001</v>
      </c>
    </row>
    <row r="40" spans="1:22" x14ac:dyDescent="0.25">
      <c r="A40" s="112" t="s">
        <v>244</v>
      </c>
      <c r="B40" s="192">
        <f>'8GM.N.'!B40+'8GM.E.'!B40+'8GM.T.'!B40</f>
        <v>908905</v>
      </c>
      <c r="C40" s="192">
        <f>'8GM.N.'!C40+'8GM.E.'!C40+'8GM.T.'!C40</f>
        <v>763463076.71000004</v>
      </c>
      <c r="D40" s="193">
        <f>'8GM.N.'!D40+'8GM.E.'!D40+'8GM.T.'!D40</f>
        <v>162128984597</v>
      </c>
      <c r="E40" s="194">
        <f>'8GM.N.'!E40+'8GM.E.'!E40+'8GM.T.'!E40</f>
        <v>3174929</v>
      </c>
      <c r="F40" s="194">
        <f>'8GM.N.'!F40+'8GM.E.'!F40+'8GM.T.'!F40</f>
        <v>36364083490</v>
      </c>
      <c r="G40" s="195">
        <f>'8GM.N.'!G40+'8GM.E.'!G40+'8GM.T.'!G40</f>
        <v>51956046799</v>
      </c>
      <c r="H40" s="194">
        <f>'8GM.N.'!H40+'8GM.E.'!H40+'8GM.T.'!H40</f>
        <v>6511</v>
      </c>
      <c r="I40" s="194">
        <f>'8GM.N.'!I40+'8GM.E.'!I40+'8GM.T.'!I40</f>
        <v>1126899328</v>
      </c>
      <c r="J40" s="194">
        <f>'8GM.N.'!J40+'8GM.E.'!J40+'8GM.T.'!J40</f>
        <v>0</v>
      </c>
      <c r="K40" s="194">
        <f>'8GM.N.'!K40+'8GM.E.'!K40+'8GM.T.'!K40</f>
        <v>0</v>
      </c>
      <c r="L40" s="194">
        <f>'8GM.N.'!L40+'8GM.E.'!L40+'8GM.T.'!L40</f>
        <v>51</v>
      </c>
      <c r="M40" s="194">
        <f>'8GM.N.'!M40+'8GM.E.'!M40+'8GM.T.'!M40</f>
        <v>5199731</v>
      </c>
      <c r="N40" s="194">
        <f>'8GM.N.'!N40+'8GM.E.'!N40+'8GM.T.'!N40</f>
        <v>112</v>
      </c>
      <c r="O40" s="195">
        <f>'8GM.N.'!O40+'8GM.E.'!O40+'8GM.T.'!O40</f>
        <v>79808660.579999998</v>
      </c>
    </row>
    <row r="41" spans="1:22" x14ac:dyDescent="0.25">
      <c r="A41" s="111" t="s">
        <v>245</v>
      </c>
      <c r="B41" s="188">
        <f>'8GM.N.'!B41+'8GM.E.'!B41+'8GM.T.'!B41</f>
        <v>486609</v>
      </c>
      <c r="C41" s="188">
        <f>'8GM.N.'!C41+'8GM.E.'!C41+'8GM.T.'!C41</f>
        <v>515987340.05000001</v>
      </c>
      <c r="D41" s="189">
        <f>'8GM.N.'!D41+'8GM.E.'!D41+'8GM.T.'!D41</f>
        <v>86366605489</v>
      </c>
      <c r="E41" s="190">
        <f>'8GM.N.'!E41+'8GM.E.'!E41+'8GM.T.'!E41</f>
        <v>1455452</v>
      </c>
      <c r="F41" s="190">
        <f>'8GM.N.'!F41+'8GM.E.'!F41+'8GM.T.'!F41</f>
        <v>67179795733</v>
      </c>
      <c r="G41" s="191">
        <f>'8GM.N.'!G41+'8GM.E.'!G41+'8GM.T.'!G41</f>
        <v>54026563270</v>
      </c>
      <c r="H41" s="190">
        <f>'8GM.N.'!H41+'8GM.E.'!H41+'8GM.T.'!H41</f>
        <v>4081</v>
      </c>
      <c r="I41" s="190">
        <f>'8GM.N.'!I41+'8GM.E.'!I41+'8GM.T.'!I41</f>
        <v>708755088.5200001</v>
      </c>
      <c r="J41" s="190">
        <f>'8GM.N.'!J41+'8GM.E.'!J41+'8GM.T.'!J41</f>
        <v>0</v>
      </c>
      <c r="K41" s="190">
        <f>'8GM.N.'!K41+'8GM.E.'!K41+'8GM.T.'!K41</f>
        <v>0</v>
      </c>
      <c r="L41" s="190">
        <f>'8GM.N.'!L41+'8GM.E.'!L41+'8GM.T.'!L41</f>
        <v>72</v>
      </c>
      <c r="M41" s="190">
        <f>'8GM.N.'!M41+'8GM.E.'!M41+'8GM.T.'!M41</f>
        <v>14491210</v>
      </c>
      <c r="N41" s="190">
        <f>'8GM.N.'!N41+'8GM.E.'!N41+'8GM.T.'!N41</f>
        <v>211</v>
      </c>
      <c r="O41" s="191">
        <f>'8GM.N.'!O41+'8GM.E.'!O41+'8GM.T.'!O41</f>
        <v>100322393.15000001</v>
      </c>
    </row>
    <row r="42" spans="1:22" x14ac:dyDescent="0.25">
      <c r="A42" s="112" t="s">
        <v>246</v>
      </c>
      <c r="B42" s="192">
        <f>'8GM.N.'!B42+'8GM.E.'!B42+'8GM.T.'!B42</f>
        <v>304497</v>
      </c>
      <c r="C42" s="192">
        <f>'8GM.N.'!C42+'8GM.E.'!C42+'8GM.T.'!C42</f>
        <v>383409230.24000001</v>
      </c>
      <c r="D42" s="193">
        <f>'8GM.N.'!D42+'8GM.E.'!D42+'8GM.T.'!D42</f>
        <v>53248717301</v>
      </c>
      <c r="E42" s="194">
        <f>'8GM.N.'!E42+'8GM.E.'!E42+'8GM.T.'!E42</f>
        <v>0</v>
      </c>
      <c r="F42" s="194">
        <f>'8GM.N.'!F42+'8GM.E.'!F42+'8GM.T.'!F42</f>
        <v>20913833712</v>
      </c>
      <c r="G42" s="195">
        <f>'8GM.N.'!G42+'8GM.E.'!G42+'8GM.T.'!G42</f>
        <v>30818150510</v>
      </c>
      <c r="H42" s="194">
        <f>'8GM.N.'!H42+'8GM.E.'!H42+'8GM.T.'!H42</f>
        <v>3936</v>
      </c>
      <c r="I42" s="194">
        <f>'8GM.N.'!I42+'8GM.E.'!I42+'8GM.T.'!I42</f>
        <v>707344344.89999998</v>
      </c>
      <c r="J42" s="194">
        <f>'8GM.N.'!J42+'8GM.E.'!J42+'8GM.T.'!J42</f>
        <v>1</v>
      </c>
      <c r="K42" s="194">
        <f>'8GM.N.'!K42+'8GM.E.'!K42+'8GM.T.'!K42</f>
        <v>133849</v>
      </c>
      <c r="L42" s="194">
        <f>'8GM.N.'!L42+'8GM.E.'!L42+'8GM.T.'!L42</f>
        <v>64</v>
      </c>
      <c r="M42" s="194">
        <f>'8GM.N.'!M42+'8GM.E.'!M42+'8GM.T.'!M42</f>
        <v>12828134</v>
      </c>
      <c r="N42" s="194">
        <f>'8GM.N.'!N42+'8GM.E.'!N42+'8GM.T.'!N42</f>
        <v>266</v>
      </c>
      <c r="O42" s="195">
        <f>'8GM.N.'!O42+'8GM.E.'!O42+'8GM.T.'!O42</f>
        <v>101227688.31</v>
      </c>
    </row>
    <row r="43" spans="1:22" x14ac:dyDescent="0.25">
      <c r="A43" s="111" t="s">
        <v>247</v>
      </c>
      <c r="B43" s="188">
        <f>'8GM.N.'!B43+'8GM.E.'!B43+'8GM.T.'!B43</f>
        <v>558628</v>
      </c>
      <c r="C43" s="188">
        <f>'8GM.N.'!C43+'8GM.E.'!C43+'8GM.T.'!C43</f>
        <v>525071221.16000003</v>
      </c>
      <c r="D43" s="189">
        <f>'8GM.N.'!D43+'8GM.E.'!D43+'8GM.T.'!D43</f>
        <v>103692476044</v>
      </c>
      <c r="E43" s="190">
        <f>'8GM.N.'!E43+'8GM.E.'!E43+'8GM.T.'!E43</f>
        <v>736230</v>
      </c>
      <c r="F43" s="190">
        <f>'8GM.N.'!F43+'8GM.E.'!F43+'8GM.T.'!F43</f>
        <v>47210494948</v>
      </c>
      <c r="G43" s="191">
        <f>'8GM.N.'!G43+'8GM.E.'!G43+'8GM.T.'!G43</f>
        <v>62670057812</v>
      </c>
      <c r="H43" s="190">
        <f>'8GM.N.'!H43+'8GM.E.'!H43+'8GM.T.'!H43</f>
        <v>5173</v>
      </c>
      <c r="I43" s="190">
        <f>'8GM.N.'!I43+'8GM.E.'!I43+'8GM.T.'!I43</f>
        <v>899661270.81999993</v>
      </c>
      <c r="J43" s="190">
        <f>'8GM.N.'!J43+'8GM.E.'!J43+'8GM.T.'!J43</f>
        <v>0</v>
      </c>
      <c r="K43" s="190">
        <f>'8GM.N.'!K43+'8GM.E.'!K43+'8GM.T.'!K43</f>
        <v>0</v>
      </c>
      <c r="L43" s="190">
        <f>'8GM.N.'!L43+'8GM.E.'!L43+'8GM.T.'!L43</f>
        <v>65</v>
      </c>
      <c r="M43" s="190">
        <f>'8GM.N.'!M43+'8GM.E.'!M43+'8GM.T.'!M43</f>
        <v>9886606</v>
      </c>
      <c r="N43" s="190">
        <f>'8GM.N.'!N43+'8GM.E.'!N43+'8GM.T.'!N43</f>
        <v>223</v>
      </c>
      <c r="O43" s="191">
        <f>'8GM.N.'!O43+'8GM.E.'!O43+'8GM.T.'!O43</f>
        <v>103488383.3</v>
      </c>
    </row>
    <row r="44" spans="1:22" x14ac:dyDescent="0.25">
      <c r="A44" s="112" t="s">
        <v>248</v>
      </c>
      <c r="B44" s="192">
        <f>'8GM.N.'!B44+'8GM.E.'!B44+'8GM.T.'!B44</f>
        <v>145651</v>
      </c>
      <c r="C44" s="192">
        <f>'8GM.N.'!C44+'8GM.E.'!C44+'8GM.T.'!C44</f>
        <v>127488419.20999999</v>
      </c>
      <c r="D44" s="193">
        <f>'8GM.N.'!D44+'8GM.E.'!D44+'8GM.T.'!D44</f>
        <v>24812257728</v>
      </c>
      <c r="E44" s="194">
        <f>'8GM.N.'!E44+'8GM.E.'!E44+'8GM.T.'!E44</f>
        <v>0</v>
      </c>
      <c r="F44" s="194">
        <f>'8GM.N.'!F44+'8GM.E.'!F44+'8GM.T.'!F44</f>
        <v>10808395992</v>
      </c>
      <c r="G44" s="195">
        <f>'8GM.N.'!G44+'8GM.E.'!G44+'8GM.T.'!G44</f>
        <v>18189500293</v>
      </c>
      <c r="H44" s="194">
        <f>'8GM.N.'!H44+'8GM.E.'!H44+'8GM.T.'!H44</f>
        <v>1166</v>
      </c>
      <c r="I44" s="194">
        <f>'8GM.N.'!I44+'8GM.E.'!I44+'8GM.T.'!I44</f>
        <v>208236625.56999999</v>
      </c>
      <c r="J44" s="194">
        <f>'8GM.N.'!J44+'8GM.E.'!J44+'8GM.T.'!J44</f>
        <v>0</v>
      </c>
      <c r="K44" s="194">
        <f>'8GM.N.'!K44+'8GM.E.'!K44+'8GM.T.'!K44</f>
        <v>0</v>
      </c>
      <c r="L44" s="194">
        <f>'8GM.N.'!L44+'8GM.E.'!L44+'8GM.T.'!L44</f>
        <v>20</v>
      </c>
      <c r="M44" s="194">
        <f>'8GM.N.'!M44+'8GM.E.'!M44+'8GM.T.'!M44</f>
        <v>3463778</v>
      </c>
      <c r="N44" s="194">
        <f>'8GM.N.'!N44+'8GM.E.'!N44+'8GM.T.'!N44</f>
        <v>16</v>
      </c>
      <c r="O44" s="195">
        <f>'8GM.N.'!O44+'8GM.E.'!O44+'8GM.T.'!O44</f>
        <v>3866653.48</v>
      </c>
    </row>
    <row r="45" spans="1:22" x14ac:dyDescent="0.25">
      <c r="A45" s="111" t="s">
        <v>249</v>
      </c>
      <c r="B45" s="188">
        <f>'8GM.N.'!B45+'8GM.E.'!B45+'8GM.T.'!B45</f>
        <v>997876</v>
      </c>
      <c r="C45" s="188">
        <f>'8GM.N.'!C45+'8GM.E.'!C45+'8GM.T.'!C45</f>
        <v>1422442244.5599999</v>
      </c>
      <c r="D45" s="189">
        <f>'8GM.N.'!D45+'8GM.E.'!D45+'8GM.T.'!D45</f>
        <v>278782475240</v>
      </c>
      <c r="E45" s="190">
        <f>'8GM.N.'!E45+'8GM.E.'!E45+'8GM.T.'!E45</f>
        <v>1524052</v>
      </c>
      <c r="F45" s="190">
        <f>'8GM.N.'!F45+'8GM.E.'!F45+'8GM.T.'!F45</f>
        <v>138586909510</v>
      </c>
      <c r="G45" s="191">
        <f>'8GM.N.'!G45+'8GM.E.'!G45+'8GM.T.'!G45</f>
        <v>154067591512</v>
      </c>
      <c r="H45" s="190">
        <f>'8GM.N.'!H45+'8GM.E.'!H45+'8GM.T.'!H45</f>
        <v>9971</v>
      </c>
      <c r="I45" s="190">
        <f>'8GM.N.'!I45+'8GM.E.'!I45+'8GM.T.'!I45</f>
        <v>1504549675.29</v>
      </c>
      <c r="J45" s="190">
        <f>'8GM.N.'!J45+'8GM.E.'!J45+'8GM.T.'!J45</f>
        <v>3</v>
      </c>
      <c r="K45" s="190">
        <f>'8GM.N.'!K45+'8GM.E.'!K45+'8GM.T.'!K45</f>
        <v>708478</v>
      </c>
      <c r="L45" s="190">
        <f>'8GM.N.'!L45+'8GM.E.'!L45+'8GM.T.'!L45</f>
        <v>119</v>
      </c>
      <c r="M45" s="190">
        <f>'8GM.N.'!M45+'8GM.E.'!M45+'8GM.T.'!M45</f>
        <v>18833389</v>
      </c>
      <c r="N45" s="190">
        <f>'8GM.N.'!N45+'8GM.E.'!N45+'8GM.T.'!N45</f>
        <v>275</v>
      </c>
      <c r="O45" s="191">
        <f>'8GM.N.'!O45+'8GM.E.'!O45+'8GM.T.'!O45</f>
        <v>110280477.97</v>
      </c>
    </row>
    <row r="46" spans="1:22" x14ac:dyDescent="0.25">
      <c r="A46" s="112" t="s">
        <v>250</v>
      </c>
      <c r="B46" s="192">
        <f>'8GM.N.'!B46+'8GM.E.'!B46+'8GM.T.'!B46</f>
        <v>345289</v>
      </c>
      <c r="C46" s="192">
        <f>'8GM.N.'!C46+'8GM.E.'!C46+'8GM.T.'!C46</f>
        <v>480836792.26999998</v>
      </c>
      <c r="D46" s="193">
        <f>'8GM.N.'!D46+'8GM.E.'!D46+'8GM.T.'!D46</f>
        <v>74287472551</v>
      </c>
      <c r="E46" s="194">
        <f>'8GM.N.'!E46+'8GM.E.'!E46+'8GM.T.'!E46</f>
        <v>394382</v>
      </c>
      <c r="F46" s="194">
        <f>'8GM.N.'!F46+'8GM.E.'!F46+'8GM.T.'!F46</f>
        <v>14705858454</v>
      </c>
      <c r="G46" s="195">
        <f>'8GM.N.'!G46+'8GM.E.'!G46+'8GM.T.'!G46</f>
        <v>52271324636</v>
      </c>
      <c r="H46" s="194">
        <f>'8GM.N.'!H46+'8GM.E.'!H46+'8GM.T.'!H46</f>
        <v>2865</v>
      </c>
      <c r="I46" s="194">
        <f>'8GM.N.'!I46+'8GM.E.'!I46+'8GM.T.'!I46</f>
        <v>561992094.62</v>
      </c>
      <c r="J46" s="194">
        <f>'8GM.N.'!J46+'8GM.E.'!J46+'8GM.T.'!J46</f>
        <v>0</v>
      </c>
      <c r="K46" s="198">
        <f>'8GM.N.'!K46+'8GM.E.'!K46+'8GM.T.'!K46</f>
        <v>0</v>
      </c>
      <c r="L46" s="194">
        <f>'8GM.N.'!L46+'8GM.E.'!L46+'8GM.T.'!L46</f>
        <v>22</v>
      </c>
      <c r="M46" s="198">
        <f>'8GM.N.'!M46+'8GM.E.'!M46+'8GM.T.'!M46</f>
        <v>2272633</v>
      </c>
      <c r="N46" s="194">
        <f>'8GM.N.'!N46+'8GM.E.'!N46+'8GM.T.'!N46</f>
        <v>106</v>
      </c>
      <c r="O46" s="195">
        <f>'8GM.N.'!O46+'8GM.E.'!O46+'8GM.T.'!O46</f>
        <v>34849755.350000001</v>
      </c>
    </row>
    <row r="47" spans="1:22" x14ac:dyDescent="0.25">
      <c r="A47" s="111" t="s">
        <v>251</v>
      </c>
      <c r="B47" s="188">
        <f>'8GM.N.'!B47+'8GM.E.'!B47+'8GM.T.'!B47</f>
        <v>178803</v>
      </c>
      <c r="C47" s="188">
        <f>'8GM.N.'!C47+'8GM.E.'!C47+'8GM.T.'!C47</f>
        <v>177336756.83000001</v>
      </c>
      <c r="D47" s="189">
        <f>'8GM.N.'!D47+'8GM.E.'!D47+'8GM.T.'!D47</f>
        <v>33290179362</v>
      </c>
      <c r="E47" s="190">
        <f>'8GM.N.'!E47+'8GM.E.'!E47+'8GM.T.'!E47</f>
        <v>0</v>
      </c>
      <c r="F47" s="190">
        <f>'8GM.N.'!F47+'8GM.E.'!F47+'8GM.T.'!F47</f>
        <v>12867748025</v>
      </c>
      <c r="G47" s="191">
        <f>'8GM.N.'!G47+'8GM.E.'!G47+'8GM.T.'!G47</f>
        <v>19656471970</v>
      </c>
      <c r="H47" s="190">
        <f>'8GM.N.'!H47+'8GM.E.'!H47+'8GM.T.'!H47</f>
        <v>984</v>
      </c>
      <c r="I47" s="190">
        <f>'8GM.N.'!I47+'8GM.E.'!I47+'8GM.T.'!I47</f>
        <v>104420226.59</v>
      </c>
      <c r="J47" s="190">
        <f>'8GM.N.'!J47+'8GM.E.'!J47+'8GM.T.'!J47</f>
        <v>0</v>
      </c>
      <c r="K47" s="199">
        <f>'8GM.N.'!K47+'8GM.E.'!K47+'8GM.T.'!K47</f>
        <v>0</v>
      </c>
      <c r="L47" s="190">
        <f>'8GM.N.'!L47+'8GM.E.'!L47+'8GM.T.'!L47</f>
        <v>55</v>
      </c>
      <c r="M47" s="199">
        <f>'8GM.N.'!M47+'8GM.E.'!M47+'8GM.T.'!M47</f>
        <v>5871454</v>
      </c>
      <c r="N47" s="190">
        <f>'8GM.N.'!N47+'8GM.E.'!N47+'8GM.T.'!N47</f>
        <v>26</v>
      </c>
      <c r="O47" s="191">
        <f>'8GM.N.'!O47+'8GM.E.'!O47+'8GM.T.'!O47</f>
        <v>8973486.7200000007</v>
      </c>
    </row>
    <row r="48" spans="1:22" x14ac:dyDescent="0.25">
      <c r="A48" s="112" t="s">
        <v>252</v>
      </c>
      <c r="B48" s="192">
        <f>'8GM.N.'!B48+'8GM.E.'!B48+'8GM.T.'!B48</f>
        <v>11488</v>
      </c>
      <c r="C48" s="192">
        <f>'8GM.N.'!C48+'8GM.E.'!C48+'8GM.T.'!C48</f>
        <v>23499224.260000002</v>
      </c>
      <c r="D48" s="193">
        <f>'8GM.N.'!D48+'8GM.E.'!D48+'8GM.T.'!D48</f>
        <v>14203111187</v>
      </c>
      <c r="E48" s="194">
        <f>'8GM.N.'!E48+'8GM.E.'!E48+'8GM.T.'!E48</f>
        <v>764710</v>
      </c>
      <c r="F48" s="194">
        <f>'8GM.N.'!F48+'8GM.E.'!F48+'8GM.T.'!F48</f>
        <v>6756849311</v>
      </c>
      <c r="G48" s="195">
        <f>'8GM.N.'!G48+'8GM.E.'!G48+'8GM.T.'!G48</f>
        <v>4928106489</v>
      </c>
      <c r="H48" s="193">
        <f>'8GM.N.'!H48+'8GM.E.'!H48+'8GM.T.'!H48</f>
        <v>345</v>
      </c>
      <c r="I48" s="198">
        <f>'8GM.N.'!I48+'8GM.E.'!I48+'8GM.T.'!I48</f>
        <v>69752489.070000008</v>
      </c>
      <c r="J48" s="198">
        <f>'8GM.N.'!J48+'8GM.E.'!J48+'8GM.T.'!J48</f>
        <v>3</v>
      </c>
      <c r="K48" s="198">
        <f>'8GM.N.'!K48+'8GM.E.'!K48+'8GM.T.'!K48</f>
        <v>429013</v>
      </c>
      <c r="L48" s="198">
        <f>'8GM.N.'!L48+'8GM.E.'!L48+'8GM.T.'!L48</f>
        <v>7</v>
      </c>
      <c r="M48" s="198">
        <f>'8GM.N.'!M48+'8GM.E.'!M48+'8GM.T.'!M48</f>
        <v>3407089</v>
      </c>
      <c r="N48" s="198">
        <f>'8GM.N.'!N48+'8GM.E.'!N48+'8GM.T.'!N48</f>
        <v>3</v>
      </c>
      <c r="O48" s="197">
        <f>'8GM.N.'!O48+'8GM.E.'!O48+'8GM.T.'!O48</f>
        <v>119896</v>
      </c>
    </row>
    <row r="49" spans="1:15" x14ac:dyDescent="0.25">
      <c r="A49" s="111" t="s">
        <v>253</v>
      </c>
      <c r="B49" s="188">
        <f>'8GM.N.'!B49+'8GM.E.'!B49+'8GM.T.'!B49</f>
        <v>6979722</v>
      </c>
      <c r="C49" s="188">
        <f>'8GM.N.'!C49+'8GM.E.'!C49+'8GM.T.'!C49</f>
        <v>715979785.67999995</v>
      </c>
      <c r="D49" s="189">
        <f>'8GM.N.'!D49+'8GM.E.'!D49+'8GM.T.'!D49</f>
        <v>1331002477218</v>
      </c>
      <c r="E49" s="190">
        <f>'8GM.N.'!E49+'8GM.E.'!E49+'8GM.T.'!E49</f>
        <v>0</v>
      </c>
      <c r="F49" s="190">
        <f>'8GM.N.'!F49+'8GM.E.'!F49+'8GM.T.'!F49</f>
        <v>17185907336</v>
      </c>
      <c r="G49" s="191">
        <f>'8GM.N.'!G49+'8GM.E.'!G49+'8GM.T.'!G49</f>
        <v>109683660561</v>
      </c>
      <c r="H49" s="189">
        <f>'8GM.N.'!H49+'8GM.E.'!H49+'8GM.T.'!H49</f>
        <v>10</v>
      </c>
      <c r="I49" s="199">
        <f>'8GM.N.'!I49+'8GM.E.'!I49+'8GM.T.'!I49</f>
        <v>3179377.6</v>
      </c>
      <c r="J49" s="199">
        <f>'8GM.N.'!J49+'8GM.E.'!J49+'8GM.T.'!J49</f>
        <v>2</v>
      </c>
      <c r="K49" s="199">
        <f>'8GM.N.'!K49+'8GM.E.'!K49+'8GM.T.'!K49</f>
        <v>176872</v>
      </c>
      <c r="L49" s="199">
        <f>'8GM.N.'!L49+'8GM.E.'!L49+'8GM.T.'!L49</f>
        <v>0</v>
      </c>
      <c r="M49" s="199">
        <f>'8GM.N.'!M49+'8GM.E.'!M49+'8GM.T.'!M49</f>
        <v>0</v>
      </c>
      <c r="N49" s="199">
        <f>'8GM.N.'!N49+'8GM.E.'!N49+'8GM.T.'!N49</f>
        <v>1</v>
      </c>
      <c r="O49" s="196">
        <f>'8GM.N.'!O49+'8GM.E.'!O49+'8GM.T.'!O49</f>
        <v>408723.20000000001</v>
      </c>
    </row>
    <row r="50" spans="1:15" x14ac:dyDescent="0.25">
      <c r="A50" s="112" t="s">
        <v>25</v>
      </c>
      <c r="B50" s="202">
        <f>'8GM.N.'!B50+'8GM.E.'!B50+'8GM.T.'!B50</f>
        <v>32608626</v>
      </c>
      <c r="C50" s="202">
        <f>'8GM.N.'!C50+'8GM.E.'!C50+'8GM.T.'!C50</f>
        <v>9058107803.0299988</v>
      </c>
      <c r="D50" s="203">
        <f>'8GM.N.'!D50+'8GM.E.'!D50+'8GM.T.'!D50</f>
        <v>1488079664176</v>
      </c>
      <c r="E50" s="204">
        <f>'8GM.N.'!E50+'8GM.E.'!E50+'8GM.T.'!E50</f>
        <v>0</v>
      </c>
      <c r="F50" s="204">
        <f>'8GM.N.'!F50+'8GM.E.'!F50+'8GM.T.'!F50</f>
        <v>1043640019654</v>
      </c>
      <c r="G50" s="205">
        <f>'8GM.N.'!G50+'8GM.E.'!G50+'8GM.T.'!G50</f>
        <v>512264066870</v>
      </c>
      <c r="H50" s="203">
        <f>'8GM.N.'!H50+'8GM.E.'!H50+'8GM.T.'!H50</f>
        <v>52588</v>
      </c>
      <c r="I50" s="204">
        <f>'8GM.N.'!I50+'8GM.E.'!I50+'8GM.T.'!I50</f>
        <v>1522282173.8</v>
      </c>
      <c r="J50" s="204">
        <f>'8GM.N.'!J50+'8GM.E.'!J50+'8GM.T.'!J50</f>
        <v>0</v>
      </c>
      <c r="K50" s="204">
        <f>'8GM.N.'!K50+'8GM.E.'!K50+'8GM.T.'!K50</f>
        <v>0</v>
      </c>
      <c r="L50" s="204">
        <f>'8GM.N.'!L50+'8GM.E.'!L50+'8GM.T.'!L50</f>
        <v>1308</v>
      </c>
      <c r="M50" s="204">
        <f>'8GM.N.'!M50+'8GM.E.'!M50+'8GM.T.'!M50</f>
        <v>3869366</v>
      </c>
      <c r="N50" s="204">
        <f>'8GM.N.'!N50+'8GM.E.'!N50+'8GM.T.'!N50</f>
        <v>724</v>
      </c>
      <c r="O50" s="205">
        <f>'8GM.N.'!O50+'8GM.E.'!O50+'8GM.T.'!O50</f>
        <v>2277128.0099999998</v>
      </c>
    </row>
    <row r="51" spans="1:15" s="23" customFormat="1" ht="13.5" thickBot="1" x14ac:dyDescent="0.35">
      <c r="A51" s="547" t="s">
        <v>8</v>
      </c>
      <c r="B51" s="441">
        <f>SUM(B16:B50)</f>
        <v>79401493</v>
      </c>
      <c r="C51" s="441">
        <f t="shared" ref="C51:O51" si="0">SUM(C16:C50)</f>
        <v>62478073346.389992</v>
      </c>
      <c r="D51" s="438">
        <f t="shared" si="0"/>
        <v>12909581913887</v>
      </c>
      <c r="E51" s="439">
        <f t="shared" si="0"/>
        <v>550130016</v>
      </c>
      <c r="F51" s="439">
        <f t="shared" si="0"/>
        <v>5167792701920</v>
      </c>
      <c r="G51" s="548">
        <f t="shared" si="0"/>
        <v>6229425807456</v>
      </c>
      <c r="H51" s="438">
        <f t="shared" si="0"/>
        <v>258518</v>
      </c>
      <c r="I51" s="439">
        <f t="shared" si="0"/>
        <v>32712874641.369995</v>
      </c>
      <c r="J51" s="439">
        <f t="shared" si="0"/>
        <v>88</v>
      </c>
      <c r="K51" s="439">
        <f t="shared" si="0"/>
        <v>12211026</v>
      </c>
      <c r="L51" s="439">
        <f t="shared" si="0"/>
        <v>4138</v>
      </c>
      <c r="M51" s="439">
        <f t="shared" si="0"/>
        <v>486273358</v>
      </c>
      <c r="N51" s="439">
        <f t="shared" si="0"/>
        <v>7767</v>
      </c>
      <c r="O51" s="440">
        <f t="shared" si="0"/>
        <v>2785325009.6999993</v>
      </c>
    </row>
    <row r="52" spans="1:15" ht="19.5" customHeight="1" x14ac:dyDescent="0.25">
      <c r="A52" s="862" t="s">
        <v>309</v>
      </c>
      <c r="B52" s="862"/>
      <c r="C52" s="862"/>
      <c r="D52" s="862"/>
      <c r="E52" s="862"/>
      <c r="F52" s="862"/>
      <c r="G52" s="862"/>
      <c r="H52" s="862"/>
      <c r="I52" s="862"/>
      <c r="J52" s="862"/>
      <c r="K52" s="862"/>
      <c r="L52" s="862"/>
      <c r="M52" s="862"/>
      <c r="N52" s="862"/>
      <c r="O52" s="862"/>
    </row>
    <row r="53" spans="1:15" x14ac:dyDescent="0.25">
      <c r="A53" s="26" t="s">
        <v>257</v>
      </c>
    </row>
    <row r="54" spans="1:15" ht="13" thickBot="1" x14ac:dyDescent="0.3">
      <c r="A54" s="26" t="s">
        <v>315</v>
      </c>
      <c r="D54" s="36"/>
    </row>
    <row r="55" spans="1:15" s="23" customFormat="1" ht="13.5" thickBot="1" x14ac:dyDescent="0.35">
      <c r="A55" s="598" t="s">
        <v>268</v>
      </c>
      <c r="B55" s="599">
        <f>B51-B50</f>
        <v>46792867</v>
      </c>
      <c r="C55" s="599">
        <f t="shared" ref="C55:O55" si="1">C51-C50</f>
        <v>53419965543.359993</v>
      </c>
      <c r="D55" s="600">
        <f t="shared" si="1"/>
        <v>11421502249711</v>
      </c>
      <c r="E55" s="601">
        <f t="shared" si="1"/>
        <v>550130016</v>
      </c>
      <c r="F55" s="601">
        <f t="shared" si="1"/>
        <v>4124152682266</v>
      </c>
      <c r="G55" s="602">
        <f t="shared" si="1"/>
        <v>5717161740586</v>
      </c>
      <c r="H55" s="600">
        <f t="shared" si="1"/>
        <v>205930</v>
      </c>
      <c r="I55" s="601">
        <f t="shared" si="1"/>
        <v>31190592467.569996</v>
      </c>
      <c r="J55" s="601">
        <f t="shared" si="1"/>
        <v>88</v>
      </c>
      <c r="K55" s="601">
        <f t="shared" si="1"/>
        <v>12211026</v>
      </c>
      <c r="L55" s="601">
        <f t="shared" si="1"/>
        <v>2830</v>
      </c>
      <c r="M55" s="601">
        <f t="shared" si="1"/>
        <v>482403992</v>
      </c>
      <c r="N55" s="601">
        <f t="shared" si="1"/>
        <v>7043</v>
      </c>
      <c r="O55" s="603">
        <f t="shared" si="1"/>
        <v>2783047881.6899991</v>
      </c>
    </row>
    <row r="56" spans="1:15" x14ac:dyDescent="0.25">
      <c r="A56" s="11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</row>
  </sheetData>
  <mergeCells count="24">
    <mergeCell ref="A52:O52"/>
    <mergeCell ref="E13:E15"/>
    <mergeCell ref="F13:F15"/>
    <mergeCell ref="G13:G15"/>
    <mergeCell ref="H13:I14"/>
    <mergeCell ref="J13:K14"/>
    <mergeCell ref="L13:M14"/>
    <mergeCell ref="A8:O8"/>
    <mergeCell ref="A9:O9"/>
    <mergeCell ref="A10:O10"/>
    <mergeCell ref="A11:O11"/>
    <mergeCell ref="A12:A15"/>
    <mergeCell ref="B12:B15"/>
    <mergeCell ref="C12:C15"/>
    <mergeCell ref="D12:G12"/>
    <mergeCell ref="H12:O12"/>
    <mergeCell ref="D13:D15"/>
    <mergeCell ref="N13:O14"/>
    <mergeCell ref="A7:O7"/>
    <mergeCell ref="A2:O2"/>
    <mergeCell ref="A3:O3"/>
    <mergeCell ref="A4:O4"/>
    <mergeCell ref="A5:O5"/>
    <mergeCell ref="A6:O6"/>
  </mergeCells>
  <printOptions horizontalCentered="1" verticalCentered="1"/>
  <pageMargins left="0.23622047244094491" right="0.23622047244094491" top="0.39370078740157483" bottom="0.39370078740157483" header="0.31496062992125984" footer="0.31496062992125984"/>
  <pageSetup scale="66" firstPageNumber="57" fitToHeight="0" orientation="landscape" useFirstPageNumber="1" r:id="rId1"/>
  <headerFooter alignWithMargins="0">
    <oddFooter>&amp;R&amp;8&amp;P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syncVertical="1" syncRef="A1" transitionEvaluation="1" codeName="Hoja48">
    <pageSetUpPr fitToPage="1"/>
  </sheetPr>
  <dimension ref="A1:V56"/>
  <sheetViews>
    <sheetView showGridLines="0" view="pageBreakPreview" zoomScale="70" zoomScaleNormal="100" zoomScaleSheetLayoutView="70" workbookViewId="0"/>
  </sheetViews>
  <sheetFormatPr baseColWidth="10" defaultColWidth="9.7265625" defaultRowHeight="12.5" x14ac:dyDescent="0.25"/>
  <cols>
    <col min="1" max="1" width="21.54296875" style="25" customWidth="1"/>
    <col min="2" max="2" width="14.7265625" style="25" bestFit="1" customWidth="1"/>
    <col min="3" max="3" width="17.453125" style="25" bestFit="1" customWidth="1"/>
    <col min="4" max="4" width="18.7265625" style="25" customWidth="1"/>
    <col min="5" max="5" width="14.26953125" style="25" customWidth="1"/>
    <col min="6" max="6" width="18.26953125" style="25" bestFit="1" customWidth="1"/>
    <col min="7" max="7" width="18" style="25" bestFit="1" customWidth="1"/>
    <col min="8" max="8" width="13" style="25" customWidth="1"/>
    <col min="9" max="9" width="15.54296875" style="25" bestFit="1" customWidth="1"/>
    <col min="10" max="10" width="8.453125" style="25" bestFit="1" customWidth="1"/>
    <col min="11" max="11" width="9.26953125" style="25" bestFit="1" customWidth="1"/>
    <col min="12" max="12" width="11" style="25" bestFit="1" customWidth="1"/>
    <col min="13" max="13" width="13.1796875" style="25" bestFit="1" customWidth="1"/>
    <col min="14" max="14" width="11.1796875" style="25" bestFit="1" customWidth="1"/>
    <col min="15" max="15" width="14.54296875" style="25" bestFit="1" customWidth="1"/>
    <col min="16" max="23" width="7.7265625" style="25" customWidth="1"/>
    <col min="24" max="16384" width="9.7265625" style="25"/>
  </cols>
  <sheetData>
    <row r="1" spans="1:20" ht="4.5" customHeight="1" x14ac:dyDescent="0.25">
      <c r="R1" s="24"/>
      <c r="S1" s="24"/>
      <c r="T1" s="24"/>
    </row>
    <row r="2" spans="1:20" ht="14.5" x14ac:dyDescent="0.35">
      <c r="A2" s="821" t="s">
        <v>208</v>
      </c>
      <c r="B2" s="821"/>
      <c r="C2" s="821"/>
      <c r="D2" s="821"/>
      <c r="E2" s="821"/>
      <c r="F2" s="821"/>
      <c r="G2" s="821"/>
      <c r="H2" s="821"/>
      <c r="I2" s="821"/>
      <c r="J2" s="821"/>
      <c r="K2" s="821"/>
      <c r="L2" s="821"/>
      <c r="M2" s="821"/>
      <c r="N2" s="821"/>
      <c r="O2" s="821"/>
      <c r="R2" s="24"/>
      <c r="S2" s="24"/>
    </row>
    <row r="3" spans="1:20" ht="14.5" x14ac:dyDescent="0.35">
      <c r="A3" s="821" t="s">
        <v>209</v>
      </c>
      <c r="B3" s="821"/>
      <c r="C3" s="821"/>
      <c r="D3" s="821"/>
      <c r="E3" s="821"/>
      <c r="F3" s="821"/>
      <c r="G3" s="821"/>
      <c r="H3" s="821"/>
      <c r="I3" s="821"/>
      <c r="J3" s="821"/>
      <c r="K3" s="821"/>
      <c r="L3" s="821"/>
      <c r="M3" s="821"/>
      <c r="N3" s="821"/>
      <c r="O3" s="821"/>
      <c r="Q3" s="24"/>
      <c r="R3" s="24"/>
      <c r="S3" s="24"/>
    </row>
    <row r="4" spans="1:20" s="26" customFormat="1" ht="10" x14ac:dyDescent="0.2">
      <c r="A4" s="822"/>
      <c r="B4" s="822"/>
      <c r="C4" s="822"/>
      <c r="D4" s="822"/>
      <c r="E4" s="822"/>
      <c r="F4" s="822"/>
      <c r="G4" s="822"/>
      <c r="H4" s="822"/>
      <c r="I4" s="822"/>
      <c r="J4" s="822"/>
      <c r="K4" s="822"/>
      <c r="L4" s="822"/>
      <c r="M4" s="822"/>
      <c r="N4" s="822"/>
      <c r="O4" s="822"/>
    </row>
    <row r="5" spans="1:20" s="26" customFormat="1" ht="10" x14ac:dyDescent="0.2"/>
    <row r="6" spans="1:20" s="26" customFormat="1" ht="13" x14ac:dyDescent="0.3">
      <c r="A6" s="823" t="str">
        <f>'1 Total'!A4:N4</f>
        <v>DICIEMBRE DE 2020</v>
      </c>
      <c r="B6" s="823"/>
      <c r="C6" s="823"/>
      <c r="D6" s="823"/>
      <c r="E6" s="823"/>
      <c r="F6" s="823"/>
      <c r="G6" s="823"/>
      <c r="H6" s="823"/>
      <c r="I6" s="823"/>
      <c r="J6" s="823"/>
      <c r="K6" s="823"/>
      <c r="L6" s="823"/>
      <c r="M6" s="823"/>
      <c r="N6" s="823"/>
      <c r="O6" s="823"/>
    </row>
    <row r="7" spans="1:20" s="26" customFormat="1" ht="10.5" x14ac:dyDescent="0.25">
      <c r="A7" s="820"/>
      <c r="B7" s="820"/>
      <c r="C7" s="820"/>
      <c r="D7" s="820"/>
      <c r="E7" s="820"/>
      <c r="F7" s="820"/>
      <c r="G7" s="820"/>
      <c r="H7" s="820"/>
      <c r="I7" s="820"/>
      <c r="J7" s="820"/>
      <c r="K7" s="820"/>
      <c r="L7" s="820"/>
      <c r="M7" s="820"/>
      <c r="N7" s="820"/>
      <c r="O7" s="820"/>
    </row>
    <row r="8" spans="1:20" s="26" customFormat="1" x14ac:dyDescent="0.25">
      <c r="A8" s="824" t="s">
        <v>58</v>
      </c>
      <c r="B8" s="824"/>
      <c r="C8" s="824"/>
      <c r="D8" s="824"/>
      <c r="E8" s="824"/>
      <c r="F8" s="824"/>
      <c r="G8" s="824"/>
      <c r="H8" s="824"/>
      <c r="I8" s="824"/>
      <c r="J8" s="824"/>
      <c r="K8" s="824"/>
      <c r="L8" s="824"/>
      <c r="M8" s="824"/>
      <c r="N8" s="824"/>
      <c r="O8" s="824"/>
    </row>
    <row r="9" spans="1:20" s="26" customFormat="1" ht="10" x14ac:dyDescent="0.2">
      <c r="A9" s="822"/>
      <c r="B9" s="822"/>
      <c r="C9" s="822"/>
      <c r="D9" s="822"/>
      <c r="E9" s="822"/>
      <c r="F9" s="822"/>
      <c r="G9" s="822"/>
      <c r="H9" s="822"/>
      <c r="I9" s="822"/>
      <c r="J9" s="822"/>
      <c r="K9" s="822"/>
      <c r="L9" s="822"/>
      <c r="M9" s="822"/>
      <c r="N9" s="822"/>
      <c r="O9" s="822"/>
    </row>
    <row r="10" spans="1:20" s="26" customFormat="1" ht="13.5" customHeight="1" x14ac:dyDescent="0.25">
      <c r="A10" s="824" t="s">
        <v>19</v>
      </c>
      <c r="B10" s="824"/>
      <c r="C10" s="824"/>
      <c r="D10" s="824"/>
      <c r="E10" s="824"/>
      <c r="F10" s="824"/>
      <c r="G10" s="824"/>
      <c r="H10" s="824"/>
      <c r="I10" s="824"/>
      <c r="J10" s="824"/>
      <c r="K10" s="824"/>
      <c r="L10" s="824"/>
      <c r="M10" s="824"/>
      <c r="N10" s="824"/>
      <c r="O10" s="824"/>
    </row>
    <row r="11" spans="1:20" s="26" customFormat="1" ht="13.5" customHeight="1" thickBot="1" x14ac:dyDescent="0.25">
      <c r="A11" s="273"/>
      <c r="B11" s="274">
        <v>3</v>
      </c>
      <c r="C11" s="274">
        <v>4</v>
      </c>
      <c r="D11" s="274">
        <v>5</v>
      </c>
      <c r="E11" s="274">
        <v>6</v>
      </c>
      <c r="F11" s="274">
        <v>7</v>
      </c>
      <c r="G11" s="274">
        <v>8</v>
      </c>
      <c r="H11" s="274">
        <v>3</v>
      </c>
      <c r="I11" s="274">
        <v>4</v>
      </c>
      <c r="J11" s="274">
        <v>5</v>
      </c>
      <c r="K11" s="274">
        <v>6</v>
      </c>
      <c r="L11" s="274">
        <v>7</v>
      </c>
      <c r="M11" s="274">
        <v>8</v>
      </c>
      <c r="N11" s="274">
        <v>9</v>
      </c>
      <c r="O11" s="274">
        <v>10</v>
      </c>
    </row>
    <row r="12" spans="1:20" s="24" customFormat="1" ht="15" customHeight="1" x14ac:dyDescent="0.2">
      <c r="A12" s="826" t="s">
        <v>210</v>
      </c>
      <c r="B12" s="829" t="s">
        <v>305</v>
      </c>
      <c r="C12" s="829" t="s">
        <v>211</v>
      </c>
      <c r="D12" s="830" t="s">
        <v>212</v>
      </c>
      <c r="E12" s="831"/>
      <c r="F12" s="831"/>
      <c r="G12" s="832"/>
      <c r="H12" s="830" t="s">
        <v>213</v>
      </c>
      <c r="I12" s="831"/>
      <c r="J12" s="831"/>
      <c r="K12" s="831"/>
      <c r="L12" s="831"/>
      <c r="M12" s="831"/>
      <c r="N12" s="831"/>
      <c r="O12" s="832"/>
    </row>
    <row r="13" spans="1:20" s="24" customFormat="1" ht="10.5" customHeight="1" x14ac:dyDescent="0.2">
      <c r="A13" s="827"/>
      <c r="B13" s="827"/>
      <c r="C13" s="827"/>
      <c r="D13" s="833" t="s">
        <v>214</v>
      </c>
      <c r="E13" s="863" t="s">
        <v>215</v>
      </c>
      <c r="F13" s="842" t="s">
        <v>256</v>
      </c>
      <c r="G13" s="843" t="s">
        <v>217</v>
      </c>
      <c r="H13" s="846" t="s">
        <v>218</v>
      </c>
      <c r="I13" s="817"/>
      <c r="J13" s="816" t="s">
        <v>215</v>
      </c>
      <c r="K13" s="817"/>
      <c r="L13" s="816" t="s">
        <v>256</v>
      </c>
      <c r="M13" s="817"/>
      <c r="N13" s="836" t="s">
        <v>217</v>
      </c>
      <c r="O13" s="837"/>
    </row>
    <row r="14" spans="1:20" s="24" customFormat="1" ht="10.5" customHeight="1" x14ac:dyDescent="0.2">
      <c r="A14" s="827"/>
      <c r="B14" s="827"/>
      <c r="C14" s="827"/>
      <c r="D14" s="834"/>
      <c r="E14" s="864"/>
      <c r="F14" s="840"/>
      <c r="G14" s="844"/>
      <c r="H14" s="847"/>
      <c r="I14" s="819"/>
      <c r="J14" s="818"/>
      <c r="K14" s="819"/>
      <c r="L14" s="818"/>
      <c r="M14" s="819"/>
      <c r="N14" s="818"/>
      <c r="O14" s="838"/>
    </row>
    <row r="15" spans="1:20" s="24" customFormat="1" ht="10.5" customHeight="1" thickBot="1" x14ac:dyDescent="0.25">
      <c r="A15" s="828"/>
      <c r="B15" s="828"/>
      <c r="C15" s="828"/>
      <c r="D15" s="835"/>
      <c r="E15" s="865"/>
      <c r="F15" s="841"/>
      <c r="G15" s="845"/>
      <c r="H15" s="427" t="s">
        <v>306</v>
      </c>
      <c r="I15" s="427" t="s">
        <v>219</v>
      </c>
      <c r="J15" s="540" t="s">
        <v>306</v>
      </c>
      <c r="K15" s="427" t="s">
        <v>219</v>
      </c>
      <c r="L15" s="540" t="s">
        <v>306</v>
      </c>
      <c r="M15" s="427" t="s">
        <v>219</v>
      </c>
      <c r="N15" s="540" t="s">
        <v>306</v>
      </c>
      <c r="O15" s="451" t="s">
        <v>219</v>
      </c>
    </row>
    <row r="16" spans="1:20" x14ac:dyDescent="0.25">
      <c r="A16" s="109" t="s">
        <v>220</v>
      </c>
      <c r="B16" s="184">
        <v>312749</v>
      </c>
      <c r="C16" s="184">
        <v>491181080.70999998</v>
      </c>
      <c r="D16" s="185">
        <v>78835852900</v>
      </c>
      <c r="E16" s="186">
        <v>0</v>
      </c>
      <c r="F16" s="186">
        <v>35960761250</v>
      </c>
      <c r="G16" s="187">
        <v>64485206825</v>
      </c>
      <c r="H16" s="186">
        <v>1533</v>
      </c>
      <c r="I16" s="186">
        <v>299378985.88</v>
      </c>
      <c r="J16" s="186">
        <v>0</v>
      </c>
      <c r="K16" s="186">
        <v>0</v>
      </c>
      <c r="L16" s="186">
        <v>23</v>
      </c>
      <c r="M16" s="186">
        <v>4861974</v>
      </c>
      <c r="N16" s="186">
        <v>99</v>
      </c>
      <c r="O16" s="187">
        <v>28747608.850000001</v>
      </c>
    </row>
    <row r="17" spans="1:15" x14ac:dyDescent="0.25">
      <c r="A17" s="111" t="s">
        <v>221</v>
      </c>
      <c r="B17" s="188">
        <v>591050</v>
      </c>
      <c r="C17" s="188">
        <v>994612210.01999998</v>
      </c>
      <c r="D17" s="189">
        <v>162262482514</v>
      </c>
      <c r="E17" s="190">
        <v>0</v>
      </c>
      <c r="F17" s="190">
        <v>65647866565</v>
      </c>
      <c r="G17" s="191">
        <v>73446986619</v>
      </c>
      <c r="H17" s="190">
        <v>3676</v>
      </c>
      <c r="I17" s="190">
        <v>693423661.16999996</v>
      </c>
      <c r="J17" s="190">
        <v>0</v>
      </c>
      <c r="K17" s="190">
        <v>0</v>
      </c>
      <c r="L17" s="190">
        <v>45</v>
      </c>
      <c r="M17" s="190">
        <v>8417048</v>
      </c>
      <c r="N17" s="190">
        <v>217</v>
      </c>
      <c r="O17" s="191">
        <v>77356797.030000001</v>
      </c>
    </row>
    <row r="18" spans="1:15" x14ac:dyDescent="0.25">
      <c r="A18" s="112" t="s">
        <v>222</v>
      </c>
      <c r="B18" s="192">
        <v>132800</v>
      </c>
      <c r="C18" s="192">
        <v>181471729.84</v>
      </c>
      <c r="D18" s="193">
        <v>32547813866</v>
      </c>
      <c r="E18" s="194">
        <v>0</v>
      </c>
      <c r="F18" s="194">
        <v>11768033383</v>
      </c>
      <c r="G18" s="195">
        <v>20263727225</v>
      </c>
      <c r="H18" s="194">
        <v>1104</v>
      </c>
      <c r="I18" s="194">
        <v>231505464.94</v>
      </c>
      <c r="J18" s="194">
        <v>0</v>
      </c>
      <c r="K18" s="194">
        <v>0</v>
      </c>
      <c r="L18" s="194">
        <v>16</v>
      </c>
      <c r="M18" s="194">
        <v>2402062</v>
      </c>
      <c r="N18" s="194">
        <v>25</v>
      </c>
      <c r="O18" s="195">
        <v>7061947.2000000002</v>
      </c>
    </row>
    <row r="19" spans="1:15" x14ac:dyDescent="0.25">
      <c r="A19" s="111" t="s">
        <v>223</v>
      </c>
      <c r="B19" s="188">
        <v>138347</v>
      </c>
      <c r="C19" s="188">
        <v>152296674</v>
      </c>
      <c r="D19" s="189">
        <v>27008884485</v>
      </c>
      <c r="E19" s="190">
        <v>0</v>
      </c>
      <c r="F19" s="190">
        <v>8905413040</v>
      </c>
      <c r="G19" s="191">
        <v>16987234997</v>
      </c>
      <c r="H19" s="190">
        <v>1608</v>
      </c>
      <c r="I19" s="190">
        <v>301638605.69999999</v>
      </c>
      <c r="J19" s="190">
        <v>0</v>
      </c>
      <c r="K19" s="190">
        <v>0</v>
      </c>
      <c r="L19" s="190">
        <v>11</v>
      </c>
      <c r="M19" s="190">
        <v>1309849</v>
      </c>
      <c r="N19" s="190">
        <v>51</v>
      </c>
      <c r="O19" s="191">
        <v>14438352.76</v>
      </c>
    </row>
    <row r="20" spans="1:15" x14ac:dyDescent="0.25">
      <c r="A20" s="112" t="s">
        <v>224</v>
      </c>
      <c r="B20" s="192">
        <v>1324805</v>
      </c>
      <c r="C20" s="192">
        <v>658169367.99000001</v>
      </c>
      <c r="D20" s="193">
        <v>155302381033</v>
      </c>
      <c r="E20" s="194">
        <v>0</v>
      </c>
      <c r="F20" s="194">
        <v>48918277424</v>
      </c>
      <c r="G20" s="195">
        <v>82542128320</v>
      </c>
      <c r="H20" s="194">
        <v>5843</v>
      </c>
      <c r="I20" s="194">
        <v>763068868.01999998</v>
      </c>
      <c r="J20" s="194">
        <v>0</v>
      </c>
      <c r="K20" s="194">
        <v>0</v>
      </c>
      <c r="L20" s="194">
        <v>77</v>
      </c>
      <c r="M20" s="194">
        <v>11156800</v>
      </c>
      <c r="N20" s="194">
        <v>294</v>
      </c>
      <c r="O20" s="195">
        <v>145266034.83000001</v>
      </c>
    </row>
    <row r="21" spans="1:15" x14ac:dyDescent="0.25">
      <c r="A21" s="111" t="s">
        <v>225</v>
      </c>
      <c r="B21" s="188">
        <v>414930</v>
      </c>
      <c r="C21" s="188">
        <v>141226344.56</v>
      </c>
      <c r="D21" s="189">
        <v>31194619471</v>
      </c>
      <c r="E21" s="190">
        <v>0</v>
      </c>
      <c r="F21" s="190">
        <v>6844965452</v>
      </c>
      <c r="G21" s="191">
        <v>13742622741</v>
      </c>
      <c r="H21" s="190">
        <v>1848</v>
      </c>
      <c r="I21" s="190">
        <v>248109935.53999999</v>
      </c>
      <c r="J21" s="190">
        <v>0</v>
      </c>
      <c r="K21" s="190">
        <v>0</v>
      </c>
      <c r="L21" s="190">
        <v>21</v>
      </c>
      <c r="M21" s="190">
        <v>3480932</v>
      </c>
      <c r="N21" s="190">
        <v>54</v>
      </c>
      <c r="O21" s="191">
        <v>27982269.050000001</v>
      </c>
    </row>
    <row r="22" spans="1:15" x14ac:dyDescent="0.25">
      <c r="A22" s="112" t="s">
        <v>226</v>
      </c>
      <c r="B22" s="192">
        <v>503456</v>
      </c>
      <c r="C22" s="192">
        <v>499311603.36000001</v>
      </c>
      <c r="D22" s="200">
        <v>67830315491</v>
      </c>
      <c r="E22" s="198">
        <v>0</v>
      </c>
      <c r="F22" s="194">
        <v>13681210740</v>
      </c>
      <c r="G22" s="195">
        <v>40538838784</v>
      </c>
      <c r="H22" s="194">
        <v>3763</v>
      </c>
      <c r="I22" s="194">
        <v>594489920.29999995</v>
      </c>
      <c r="J22" s="194">
        <v>0</v>
      </c>
      <c r="K22" s="194">
        <v>0</v>
      </c>
      <c r="L22" s="194">
        <v>55</v>
      </c>
      <c r="M22" s="194">
        <v>4678522</v>
      </c>
      <c r="N22" s="194">
        <v>73</v>
      </c>
      <c r="O22" s="195">
        <v>25178260.48</v>
      </c>
    </row>
    <row r="23" spans="1:15" x14ac:dyDescent="0.25">
      <c r="A23" s="111" t="s">
        <v>227</v>
      </c>
      <c r="B23" s="188">
        <v>902421</v>
      </c>
      <c r="C23" s="188">
        <v>732327594.52999997</v>
      </c>
      <c r="D23" s="201">
        <v>391265355295</v>
      </c>
      <c r="E23" s="199">
        <v>0</v>
      </c>
      <c r="F23" s="190">
        <v>536405612573</v>
      </c>
      <c r="G23" s="191">
        <v>272654984627</v>
      </c>
      <c r="H23" s="190">
        <v>4765</v>
      </c>
      <c r="I23" s="190">
        <v>858600190.85000002</v>
      </c>
      <c r="J23" s="190">
        <v>0</v>
      </c>
      <c r="K23" s="190">
        <v>0</v>
      </c>
      <c r="L23" s="190">
        <v>141</v>
      </c>
      <c r="M23" s="190">
        <v>23841110</v>
      </c>
      <c r="N23" s="190">
        <v>267</v>
      </c>
      <c r="O23" s="191">
        <v>97578378.069999993</v>
      </c>
    </row>
    <row r="24" spans="1:15" x14ac:dyDescent="0.25">
      <c r="A24" s="112" t="s">
        <v>228</v>
      </c>
      <c r="B24" s="192">
        <v>16443197</v>
      </c>
      <c r="C24" s="192">
        <v>27850019666.689999</v>
      </c>
      <c r="D24" s="200">
        <v>5359558973341</v>
      </c>
      <c r="E24" s="198">
        <v>5641876</v>
      </c>
      <c r="F24" s="194">
        <v>1782413541740</v>
      </c>
      <c r="G24" s="195">
        <v>2655358493901</v>
      </c>
      <c r="H24" s="194">
        <v>64532</v>
      </c>
      <c r="I24" s="194">
        <v>9525365177.8099995</v>
      </c>
      <c r="J24" s="194">
        <v>0</v>
      </c>
      <c r="K24" s="194">
        <v>0</v>
      </c>
      <c r="L24" s="194">
        <v>283</v>
      </c>
      <c r="M24" s="194">
        <v>66896394</v>
      </c>
      <c r="N24" s="194">
        <v>1947</v>
      </c>
      <c r="O24" s="195">
        <v>774418942.78999996</v>
      </c>
    </row>
    <row r="25" spans="1:15" x14ac:dyDescent="0.25">
      <c r="A25" s="111" t="s">
        <v>229</v>
      </c>
      <c r="B25" s="188">
        <v>338999</v>
      </c>
      <c r="C25" s="188">
        <v>414108594.10000002</v>
      </c>
      <c r="D25" s="201">
        <v>66079352493</v>
      </c>
      <c r="E25" s="199">
        <v>0</v>
      </c>
      <c r="F25" s="190">
        <v>23204832458</v>
      </c>
      <c r="G25" s="191">
        <v>35014262836</v>
      </c>
      <c r="H25" s="190">
        <v>2198</v>
      </c>
      <c r="I25" s="190">
        <v>427982977.99000001</v>
      </c>
      <c r="J25" s="190">
        <v>0</v>
      </c>
      <c r="K25" s="190">
        <v>0</v>
      </c>
      <c r="L25" s="190">
        <v>33</v>
      </c>
      <c r="M25" s="190">
        <v>10622452</v>
      </c>
      <c r="N25" s="190">
        <v>189</v>
      </c>
      <c r="O25" s="191">
        <v>158933836.08000001</v>
      </c>
    </row>
    <row r="26" spans="1:15" x14ac:dyDescent="0.25">
      <c r="A26" s="112" t="s">
        <v>230</v>
      </c>
      <c r="B26" s="192">
        <v>1007029</v>
      </c>
      <c r="C26" s="192">
        <v>844858661.89999998</v>
      </c>
      <c r="D26" s="200">
        <v>164046211718</v>
      </c>
      <c r="E26" s="198">
        <v>0</v>
      </c>
      <c r="F26" s="194">
        <v>80998028811</v>
      </c>
      <c r="G26" s="195">
        <v>110960934774</v>
      </c>
      <c r="H26" s="194">
        <v>7206</v>
      </c>
      <c r="I26" s="194">
        <v>895467584.82000005</v>
      </c>
      <c r="J26" s="194">
        <v>0</v>
      </c>
      <c r="K26" s="194">
        <v>0</v>
      </c>
      <c r="L26" s="194">
        <v>316</v>
      </c>
      <c r="M26" s="194">
        <v>55974345</v>
      </c>
      <c r="N26" s="194">
        <v>266</v>
      </c>
      <c r="O26" s="195">
        <v>81341251.150000006</v>
      </c>
    </row>
    <row r="27" spans="1:15" x14ac:dyDescent="0.25">
      <c r="A27" s="111" t="s">
        <v>231</v>
      </c>
      <c r="B27" s="188">
        <v>288541</v>
      </c>
      <c r="C27" s="188">
        <v>227132527.5</v>
      </c>
      <c r="D27" s="201">
        <v>29322177196</v>
      </c>
      <c r="E27" s="199">
        <v>0</v>
      </c>
      <c r="F27" s="190">
        <v>14520086755</v>
      </c>
      <c r="G27" s="191">
        <v>15061954790</v>
      </c>
      <c r="H27" s="190">
        <v>3190</v>
      </c>
      <c r="I27" s="190">
        <v>440134254.13</v>
      </c>
      <c r="J27" s="190">
        <v>0</v>
      </c>
      <c r="K27" s="190">
        <v>0</v>
      </c>
      <c r="L27" s="190">
        <v>109</v>
      </c>
      <c r="M27" s="190">
        <v>18414413</v>
      </c>
      <c r="N27" s="190">
        <v>77</v>
      </c>
      <c r="O27" s="191">
        <v>43611731.380000003</v>
      </c>
    </row>
    <row r="28" spans="1:15" x14ac:dyDescent="0.25">
      <c r="A28" s="112" t="s">
        <v>232</v>
      </c>
      <c r="B28" s="192">
        <v>355060</v>
      </c>
      <c r="C28" s="192">
        <v>307431869.25999999</v>
      </c>
      <c r="D28" s="200">
        <v>58168978116</v>
      </c>
      <c r="E28" s="198">
        <v>0</v>
      </c>
      <c r="F28" s="194">
        <v>22471869158</v>
      </c>
      <c r="G28" s="195">
        <v>42633057727</v>
      </c>
      <c r="H28" s="194">
        <v>2581</v>
      </c>
      <c r="I28" s="194">
        <v>424817744.75</v>
      </c>
      <c r="J28" s="194">
        <v>0</v>
      </c>
      <c r="K28" s="194">
        <v>0</v>
      </c>
      <c r="L28" s="194">
        <v>46</v>
      </c>
      <c r="M28" s="194">
        <v>8873954</v>
      </c>
      <c r="N28" s="194">
        <v>103</v>
      </c>
      <c r="O28" s="195">
        <v>53171604.25</v>
      </c>
    </row>
    <row r="29" spans="1:15" x14ac:dyDescent="0.25">
      <c r="A29" s="111" t="s">
        <v>233</v>
      </c>
      <c r="B29" s="188">
        <v>2409568</v>
      </c>
      <c r="C29" s="188">
        <v>1864030560.5799999</v>
      </c>
      <c r="D29" s="201">
        <v>378780525542</v>
      </c>
      <c r="E29" s="199">
        <v>0</v>
      </c>
      <c r="F29" s="190">
        <v>179016055863</v>
      </c>
      <c r="G29" s="191">
        <v>207443212230</v>
      </c>
      <c r="H29" s="190">
        <v>8877</v>
      </c>
      <c r="I29" s="190">
        <v>1567100567</v>
      </c>
      <c r="J29" s="190">
        <v>0</v>
      </c>
      <c r="K29" s="190">
        <v>0</v>
      </c>
      <c r="L29" s="190">
        <v>166</v>
      </c>
      <c r="M29" s="190">
        <v>41055972</v>
      </c>
      <c r="N29" s="190">
        <v>459</v>
      </c>
      <c r="O29" s="191">
        <v>151395178.49000001</v>
      </c>
    </row>
    <row r="30" spans="1:15" x14ac:dyDescent="0.25">
      <c r="A30" s="112" t="s">
        <v>234</v>
      </c>
      <c r="B30" s="192">
        <v>2425851</v>
      </c>
      <c r="C30" s="192">
        <v>4047195805.3899999</v>
      </c>
      <c r="D30" s="200">
        <v>359566001983</v>
      </c>
      <c r="E30" s="198">
        <v>0</v>
      </c>
      <c r="F30" s="194">
        <v>168495621225</v>
      </c>
      <c r="G30" s="195">
        <v>228775735707</v>
      </c>
      <c r="H30" s="194">
        <v>20026</v>
      </c>
      <c r="I30" s="194">
        <v>2642428408.2199998</v>
      </c>
      <c r="J30" s="194">
        <v>0</v>
      </c>
      <c r="K30" s="194">
        <v>0</v>
      </c>
      <c r="L30" s="194">
        <v>294</v>
      </c>
      <c r="M30" s="194">
        <v>40859544</v>
      </c>
      <c r="N30" s="194">
        <v>608</v>
      </c>
      <c r="O30" s="195">
        <v>198400700.65000001</v>
      </c>
    </row>
    <row r="31" spans="1:15" x14ac:dyDescent="0.25">
      <c r="A31" s="111" t="s">
        <v>235</v>
      </c>
      <c r="B31" s="188">
        <v>691849</v>
      </c>
      <c r="C31" s="188">
        <v>488954636.37</v>
      </c>
      <c r="D31" s="201">
        <v>71920002283</v>
      </c>
      <c r="E31" s="199">
        <v>0</v>
      </c>
      <c r="F31" s="190">
        <v>17073750208</v>
      </c>
      <c r="G31" s="191">
        <v>41573053255</v>
      </c>
      <c r="H31" s="190">
        <v>6289</v>
      </c>
      <c r="I31" s="190">
        <v>601809337.00999999</v>
      </c>
      <c r="J31" s="190">
        <v>0</v>
      </c>
      <c r="K31" s="190">
        <v>0</v>
      </c>
      <c r="L31" s="190">
        <v>118</v>
      </c>
      <c r="M31" s="190">
        <v>10913321</v>
      </c>
      <c r="N31" s="190">
        <v>113</v>
      </c>
      <c r="O31" s="191">
        <v>39996913.57</v>
      </c>
    </row>
    <row r="32" spans="1:15" ht="11.15" customHeight="1" x14ac:dyDescent="0.25">
      <c r="A32" s="112" t="s">
        <v>236</v>
      </c>
      <c r="B32" s="192">
        <v>458146</v>
      </c>
      <c r="C32" s="192">
        <v>356559302.33999997</v>
      </c>
      <c r="D32" s="200">
        <v>60504071432</v>
      </c>
      <c r="E32" s="198">
        <v>0</v>
      </c>
      <c r="F32" s="194">
        <v>34854397558</v>
      </c>
      <c r="G32" s="195">
        <v>37978841983</v>
      </c>
      <c r="H32" s="194">
        <v>3140</v>
      </c>
      <c r="I32" s="194">
        <v>436731072.45999998</v>
      </c>
      <c r="J32" s="194">
        <v>0</v>
      </c>
      <c r="K32" s="194">
        <v>0</v>
      </c>
      <c r="L32" s="194">
        <v>58</v>
      </c>
      <c r="M32" s="194">
        <v>5923461</v>
      </c>
      <c r="N32" s="194">
        <v>94</v>
      </c>
      <c r="O32" s="195">
        <v>54795218.920000002</v>
      </c>
    </row>
    <row r="33" spans="1:22" x14ac:dyDescent="0.25">
      <c r="A33" s="111" t="s">
        <v>237</v>
      </c>
      <c r="B33" s="188">
        <v>197442</v>
      </c>
      <c r="C33" s="188">
        <v>169573650.50999999</v>
      </c>
      <c r="D33" s="189">
        <v>25124321824</v>
      </c>
      <c r="E33" s="190">
        <v>0</v>
      </c>
      <c r="F33" s="190">
        <v>6016289119</v>
      </c>
      <c r="G33" s="191">
        <v>15932213622</v>
      </c>
      <c r="H33" s="190">
        <v>1618</v>
      </c>
      <c r="I33" s="190">
        <v>199393525.34999999</v>
      </c>
      <c r="J33" s="190">
        <v>0</v>
      </c>
      <c r="K33" s="190">
        <v>0</v>
      </c>
      <c r="L33" s="190">
        <v>23</v>
      </c>
      <c r="M33" s="190">
        <v>3697137</v>
      </c>
      <c r="N33" s="190">
        <v>27</v>
      </c>
      <c r="O33" s="191">
        <v>9678131.7699999996</v>
      </c>
      <c r="Q33" s="24"/>
      <c r="R33" s="24"/>
      <c r="S33" s="24"/>
      <c r="T33" s="24"/>
      <c r="U33" s="24"/>
      <c r="V33" s="24"/>
    </row>
    <row r="34" spans="1:22" x14ac:dyDescent="0.25">
      <c r="A34" s="112" t="s">
        <v>238</v>
      </c>
      <c r="B34" s="192">
        <v>4693276</v>
      </c>
      <c r="C34" s="192">
        <v>5078712025.2600002</v>
      </c>
      <c r="D34" s="193">
        <v>1251975191519</v>
      </c>
      <c r="E34" s="194">
        <v>0</v>
      </c>
      <c r="F34" s="194">
        <v>434182680086</v>
      </c>
      <c r="G34" s="195">
        <v>912264111737</v>
      </c>
      <c r="H34" s="194">
        <v>11702</v>
      </c>
      <c r="I34" s="194">
        <v>1755014367.3900001</v>
      </c>
      <c r="J34" s="194">
        <v>0</v>
      </c>
      <c r="K34" s="194">
        <v>0</v>
      </c>
      <c r="L34" s="194">
        <v>129</v>
      </c>
      <c r="M34" s="194">
        <v>26268288</v>
      </c>
      <c r="N34" s="194">
        <v>352</v>
      </c>
      <c r="O34" s="195">
        <v>118062832.54000001</v>
      </c>
      <c r="Q34" s="24"/>
      <c r="R34" s="24"/>
      <c r="S34" s="24"/>
      <c r="T34" s="24"/>
      <c r="U34" s="24"/>
      <c r="V34" s="24"/>
    </row>
    <row r="35" spans="1:22" x14ac:dyDescent="0.25">
      <c r="A35" s="111" t="s">
        <v>239</v>
      </c>
      <c r="B35" s="188">
        <v>291407</v>
      </c>
      <c r="C35" s="188">
        <v>188894163.06</v>
      </c>
      <c r="D35" s="189">
        <v>30396044646</v>
      </c>
      <c r="E35" s="190">
        <v>0</v>
      </c>
      <c r="F35" s="190">
        <v>12229166331</v>
      </c>
      <c r="G35" s="191">
        <v>15451863771</v>
      </c>
      <c r="H35" s="190">
        <v>2773</v>
      </c>
      <c r="I35" s="190">
        <v>307943887.31999999</v>
      </c>
      <c r="J35" s="190">
        <v>0</v>
      </c>
      <c r="K35" s="190">
        <v>0</v>
      </c>
      <c r="L35" s="190">
        <v>70</v>
      </c>
      <c r="M35" s="190">
        <v>7308972</v>
      </c>
      <c r="N35" s="190">
        <v>32</v>
      </c>
      <c r="O35" s="191">
        <v>9826804.3699999992</v>
      </c>
      <c r="Q35" s="24"/>
      <c r="R35" s="24"/>
      <c r="S35" s="24"/>
      <c r="T35" s="24"/>
      <c r="U35" s="24"/>
      <c r="V35" s="24"/>
    </row>
    <row r="36" spans="1:22" x14ac:dyDescent="0.25">
      <c r="A36" s="112" t="s">
        <v>240</v>
      </c>
      <c r="B36" s="192">
        <v>618696</v>
      </c>
      <c r="C36" s="192">
        <v>614656343.09000003</v>
      </c>
      <c r="D36" s="193">
        <v>142252728161</v>
      </c>
      <c r="E36" s="194">
        <v>0</v>
      </c>
      <c r="F36" s="194">
        <v>61280742693</v>
      </c>
      <c r="G36" s="195">
        <v>63158452243</v>
      </c>
      <c r="H36" s="194">
        <v>4854</v>
      </c>
      <c r="I36" s="194">
        <v>720433134</v>
      </c>
      <c r="J36" s="194">
        <v>0</v>
      </c>
      <c r="K36" s="194">
        <v>0</v>
      </c>
      <c r="L36" s="194">
        <v>103</v>
      </c>
      <c r="M36" s="194">
        <v>15490308</v>
      </c>
      <c r="N36" s="194">
        <v>142</v>
      </c>
      <c r="O36" s="195">
        <v>33333501.890000001</v>
      </c>
      <c r="Q36" s="24"/>
      <c r="R36" s="24"/>
      <c r="S36" s="24"/>
      <c r="T36" s="24"/>
      <c r="U36" s="24"/>
      <c r="V36" s="24"/>
    </row>
    <row r="37" spans="1:22" x14ac:dyDescent="0.25">
      <c r="A37" s="111" t="s">
        <v>241</v>
      </c>
      <c r="B37" s="188">
        <v>575305</v>
      </c>
      <c r="C37" s="188">
        <v>580882024.85000002</v>
      </c>
      <c r="D37" s="189">
        <v>149146982570</v>
      </c>
      <c r="E37" s="190">
        <v>0</v>
      </c>
      <c r="F37" s="190">
        <v>130296720352</v>
      </c>
      <c r="G37" s="191">
        <v>89496242355</v>
      </c>
      <c r="H37" s="190">
        <v>2881</v>
      </c>
      <c r="I37" s="190">
        <v>390204959.66000003</v>
      </c>
      <c r="J37" s="190">
        <v>0</v>
      </c>
      <c r="K37" s="190">
        <v>0</v>
      </c>
      <c r="L37" s="190">
        <v>62</v>
      </c>
      <c r="M37" s="190">
        <v>13883170</v>
      </c>
      <c r="N37" s="190">
        <v>125</v>
      </c>
      <c r="O37" s="191">
        <v>43954028.240000002</v>
      </c>
    </row>
    <row r="38" spans="1:22" x14ac:dyDescent="0.25">
      <c r="A38" s="112" t="s">
        <v>242</v>
      </c>
      <c r="B38" s="192">
        <v>255340</v>
      </c>
      <c r="C38" s="192">
        <v>335628948.94</v>
      </c>
      <c r="D38" s="193">
        <v>56615329718</v>
      </c>
      <c r="E38" s="194">
        <v>0</v>
      </c>
      <c r="F38" s="194">
        <v>19409142940</v>
      </c>
      <c r="G38" s="195">
        <v>40785159995</v>
      </c>
      <c r="H38" s="194">
        <v>1624</v>
      </c>
      <c r="I38" s="194">
        <v>322270801.19999999</v>
      </c>
      <c r="J38" s="194">
        <v>0</v>
      </c>
      <c r="K38" s="194">
        <v>0</v>
      </c>
      <c r="L38" s="194">
        <v>64</v>
      </c>
      <c r="M38" s="194">
        <v>8853543</v>
      </c>
      <c r="N38" s="194">
        <v>95</v>
      </c>
      <c r="O38" s="195">
        <v>15896597.220000001</v>
      </c>
    </row>
    <row r="39" spans="1:22" x14ac:dyDescent="0.25">
      <c r="A39" s="111" t="s">
        <v>243</v>
      </c>
      <c r="B39" s="188">
        <v>502043</v>
      </c>
      <c r="C39" s="188">
        <v>697718581.44000006</v>
      </c>
      <c r="D39" s="189">
        <v>109514640369</v>
      </c>
      <c r="E39" s="190">
        <v>0</v>
      </c>
      <c r="F39" s="190">
        <v>36968140031</v>
      </c>
      <c r="G39" s="191">
        <v>62261979199</v>
      </c>
      <c r="H39" s="190">
        <v>3062</v>
      </c>
      <c r="I39" s="190">
        <v>593121375.70000005</v>
      </c>
      <c r="J39" s="190">
        <v>0</v>
      </c>
      <c r="K39" s="190">
        <v>0</v>
      </c>
      <c r="L39" s="190">
        <v>89</v>
      </c>
      <c r="M39" s="190">
        <v>14742404</v>
      </c>
      <c r="N39" s="190">
        <v>95</v>
      </c>
      <c r="O39" s="191">
        <v>29274842.050000001</v>
      </c>
    </row>
    <row r="40" spans="1:22" x14ac:dyDescent="0.25">
      <c r="A40" s="112" t="s">
        <v>244</v>
      </c>
      <c r="B40" s="192">
        <v>908894</v>
      </c>
      <c r="C40" s="192">
        <v>763463076.71000004</v>
      </c>
      <c r="D40" s="193">
        <v>162128984597</v>
      </c>
      <c r="E40" s="194">
        <v>0</v>
      </c>
      <c r="F40" s="194">
        <v>36364083490</v>
      </c>
      <c r="G40" s="195">
        <v>51956046799</v>
      </c>
      <c r="H40" s="194">
        <v>6510</v>
      </c>
      <c r="I40" s="194">
        <v>1126610193.1099999</v>
      </c>
      <c r="J40" s="194">
        <v>0</v>
      </c>
      <c r="K40" s="194">
        <v>0</v>
      </c>
      <c r="L40" s="194">
        <v>51</v>
      </c>
      <c r="M40" s="194">
        <v>5199731</v>
      </c>
      <c r="N40" s="194">
        <v>112</v>
      </c>
      <c r="O40" s="195">
        <v>79808660.579999998</v>
      </c>
    </row>
    <row r="41" spans="1:22" x14ac:dyDescent="0.25">
      <c r="A41" s="111" t="s">
        <v>245</v>
      </c>
      <c r="B41" s="188">
        <v>486593</v>
      </c>
      <c r="C41" s="188">
        <v>515987340.05000001</v>
      </c>
      <c r="D41" s="189">
        <v>86366229830</v>
      </c>
      <c r="E41" s="190">
        <v>0</v>
      </c>
      <c r="F41" s="190">
        <v>67179795733</v>
      </c>
      <c r="G41" s="191">
        <v>54026563270</v>
      </c>
      <c r="H41" s="190">
        <v>4078</v>
      </c>
      <c r="I41" s="190">
        <v>707858698.82000005</v>
      </c>
      <c r="J41" s="190">
        <v>0</v>
      </c>
      <c r="K41" s="190">
        <v>0</v>
      </c>
      <c r="L41" s="190">
        <v>72</v>
      </c>
      <c r="M41" s="190">
        <v>14491210</v>
      </c>
      <c r="N41" s="190">
        <v>211</v>
      </c>
      <c r="O41" s="191">
        <v>100322393.15000001</v>
      </c>
    </row>
    <row r="42" spans="1:22" x14ac:dyDescent="0.25">
      <c r="A42" s="112" t="s">
        <v>246</v>
      </c>
      <c r="B42" s="192">
        <v>304497</v>
      </c>
      <c r="C42" s="192">
        <v>383409230.24000001</v>
      </c>
      <c r="D42" s="193">
        <v>53248717301</v>
      </c>
      <c r="E42" s="194">
        <v>0</v>
      </c>
      <c r="F42" s="194">
        <v>20913833712</v>
      </c>
      <c r="G42" s="195">
        <v>30818150510</v>
      </c>
      <c r="H42" s="194">
        <v>3935</v>
      </c>
      <c r="I42" s="194">
        <v>706989350.86000001</v>
      </c>
      <c r="J42" s="194">
        <v>0</v>
      </c>
      <c r="K42" s="194">
        <v>0</v>
      </c>
      <c r="L42" s="194">
        <v>64</v>
      </c>
      <c r="M42" s="194">
        <v>12828134</v>
      </c>
      <c r="N42" s="194">
        <v>266</v>
      </c>
      <c r="O42" s="195">
        <v>101227688.31</v>
      </c>
    </row>
    <row r="43" spans="1:22" x14ac:dyDescent="0.25">
      <c r="A43" s="111" t="s">
        <v>247</v>
      </c>
      <c r="B43" s="188">
        <v>558603</v>
      </c>
      <c r="C43" s="188">
        <v>523079438.16000003</v>
      </c>
      <c r="D43" s="189">
        <v>103688955503</v>
      </c>
      <c r="E43" s="190">
        <v>0</v>
      </c>
      <c r="F43" s="190">
        <v>47210494948</v>
      </c>
      <c r="G43" s="191">
        <v>62670057812</v>
      </c>
      <c r="H43" s="190">
        <v>5165</v>
      </c>
      <c r="I43" s="190">
        <v>897516854.50999999</v>
      </c>
      <c r="J43" s="190">
        <v>0</v>
      </c>
      <c r="K43" s="190">
        <v>0</v>
      </c>
      <c r="L43" s="190">
        <v>65</v>
      </c>
      <c r="M43" s="190">
        <v>9886606</v>
      </c>
      <c r="N43" s="190">
        <v>223</v>
      </c>
      <c r="O43" s="191">
        <v>103488383.3</v>
      </c>
    </row>
    <row r="44" spans="1:22" x14ac:dyDescent="0.25">
      <c r="A44" s="112" t="s">
        <v>248</v>
      </c>
      <c r="B44" s="192">
        <v>145651</v>
      </c>
      <c r="C44" s="192">
        <v>127488419.20999999</v>
      </c>
      <c r="D44" s="193">
        <v>24812257728</v>
      </c>
      <c r="E44" s="194">
        <v>0</v>
      </c>
      <c r="F44" s="194">
        <v>10808395992</v>
      </c>
      <c r="G44" s="195">
        <v>18189500293</v>
      </c>
      <c r="H44" s="194">
        <v>1166</v>
      </c>
      <c r="I44" s="194">
        <v>208236625.56999999</v>
      </c>
      <c r="J44" s="194">
        <v>0</v>
      </c>
      <c r="K44" s="194">
        <v>0</v>
      </c>
      <c r="L44" s="194">
        <v>20</v>
      </c>
      <c r="M44" s="194">
        <v>3463778</v>
      </c>
      <c r="N44" s="194">
        <v>16</v>
      </c>
      <c r="O44" s="195">
        <v>3866653.48</v>
      </c>
    </row>
    <row r="45" spans="1:22" x14ac:dyDescent="0.25">
      <c r="A45" s="111" t="s">
        <v>249</v>
      </c>
      <c r="B45" s="188">
        <v>997850</v>
      </c>
      <c r="C45" s="188">
        <v>1422442244.5599999</v>
      </c>
      <c r="D45" s="189">
        <v>278779145390</v>
      </c>
      <c r="E45" s="190">
        <v>0</v>
      </c>
      <c r="F45" s="190">
        <v>138586909510</v>
      </c>
      <c r="G45" s="191">
        <v>154067591512</v>
      </c>
      <c r="H45" s="190">
        <v>9963</v>
      </c>
      <c r="I45" s="190">
        <v>1501556934.71</v>
      </c>
      <c r="J45" s="190">
        <v>0</v>
      </c>
      <c r="K45" s="190">
        <v>0</v>
      </c>
      <c r="L45" s="190">
        <v>119</v>
      </c>
      <c r="M45" s="190">
        <v>18833389</v>
      </c>
      <c r="N45" s="190">
        <v>275</v>
      </c>
      <c r="O45" s="191">
        <v>110280477.97</v>
      </c>
    </row>
    <row r="46" spans="1:22" x14ac:dyDescent="0.25">
      <c r="A46" s="112" t="s">
        <v>250</v>
      </c>
      <c r="B46" s="192">
        <v>345261</v>
      </c>
      <c r="C46" s="192">
        <v>455120157.70999998</v>
      </c>
      <c r="D46" s="193">
        <v>74251145571</v>
      </c>
      <c r="E46" s="194">
        <v>0</v>
      </c>
      <c r="F46" s="194">
        <v>14688949403</v>
      </c>
      <c r="G46" s="195">
        <v>52235256117</v>
      </c>
      <c r="H46" s="194">
        <v>2862</v>
      </c>
      <c r="I46" s="194">
        <v>560882445.36000001</v>
      </c>
      <c r="J46" s="194">
        <v>0</v>
      </c>
      <c r="K46" s="198">
        <v>0</v>
      </c>
      <c r="L46" s="194">
        <v>22</v>
      </c>
      <c r="M46" s="198">
        <v>2272633</v>
      </c>
      <c r="N46" s="194">
        <v>106</v>
      </c>
      <c r="O46" s="195">
        <v>34849755.350000001</v>
      </c>
    </row>
    <row r="47" spans="1:22" x14ac:dyDescent="0.25">
      <c r="A47" s="111" t="s">
        <v>251</v>
      </c>
      <c r="B47" s="188">
        <v>178803</v>
      </c>
      <c r="C47" s="188">
        <v>177336756.83000001</v>
      </c>
      <c r="D47" s="189">
        <v>33290179362</v>
      </c>
      <c r="E47" s="190">
        <v>0</v>
      </c>
      <c r="F47" s="190">
        <v>12867748025</v>
      </c>
      <c r="G47" s="191">
        <v>19656471970</v>
      </c>
      <c r="H47" s="190">
        <v>984</v>
      </c>
      <c r="I47" s="190">
        <v>104420226.59</v>
      </c>
      <c r="J47" s="190">
        <v>0</v>
      </c>
      <c r="K47" s="199">
        <v>0</v>
      </c>
      <c r="L47" s="190">
        <v>55</v>
      </c>
      <c r="M47" s="199">
        <v>5871454</v>
      </c>
      <c r="N47" s="190">
        <v>26</v>
      </c>
      <c r="O47" s="191">
        <v>8973486.7200000007</v>
      </c>
    </row>
    <row r="48" spans="1:22" x14ac:dyDescent="0.25">
      <c r="A48" s="112" t="s">
        <v>252</v>
      </c>
      <c r="B48" s="192">
        <v>11487</v>
      </c>
      <c r="C48" s="192">
        <v>23499224.260000002</v>
      </c>
      <c r="D48" s="193">
        <v>14203111187</v>
      </c>
      <c r="E48" s="194">
        <v>0</v>
      </c>
      <c r="F48" s="194">
        <v>6756849311</v>
      </c>
      <c r="G48" s="195">
        <v>4928106489</v>
      </c>
      <c r="H48" s="193">
        <v>339</v>
      </c>
      <c r="I48" s="198">
        <v>67786507.640000001</v>
      </c>
      <c r="J48" s="198">
        <v>0</v>
      </c>
      <c r="K48" s="198">
        <v>0</v>
      </c>
      <c r="L48" s="198">
        <v>6</v>
      </c>
      <c r="M48" s="198">
        <v>308047</v>
      </c>
      <c r="N48" s="198">
        <v>3</v>
      </c>
      <c r="O48" s="197">
        <v>119896</v>
      </c>
    </row>
    <row r="49" spans="1:15" x14ac:dyDescent="0.25">
      <c r="A49" s="111" t="s">
        <v>253</v>
      </c>
      <c r="B49" s="188">
        <v>6979722</v>
      </c>
      <c r="C49" s="188">
        <v>715979785.67999995</v>
      </c>
      <c r="D49" s="189">
        <v>1331002477218</v>
      </c>
      <c r="E49" s="190">
        <v>0</v>
      </c>
      <c r="F49" s="190">
        <v>17185907336</v>
      </c>
      <c r="G49" s="191">
        <v>109683660561</v>
      </c>
      <c r="H49" s="189">
        <v>9</v>
      </c>
      <c r="I49" s="199">
        <v>3068791.6</v>
      </c>
      <c r="J49" s="199">
        <v>0</v>
      </c>
      <c r="K49" s="199">
        <v>0</v>
      </c>
      <c r="L49" s="199">
        <v>0</v>
      </c>
      <c r="M49" s="199">
        <v>0</v>
      </c>
      <c r="N49" s="199">
        <v>1</v>
      </c>
      <c r="O49" s="196">
        <v>408723.20000000001</v>
      </c>
    </row>
    <row r="50" spans="1:15" x14ac:dyDescent="0.25">
      <c r="A50" s="116" t="s">
        <v>25</v>
      </c>
      <c r="B50" s="202">
        <v>32608532</v>
      </c>
      <c r="C50" s="202">
        <v>9058064842.9599991</v>
      </c>
      <c r="D50" s="193">
        <v>1488077044726</v>
      </c>
      <c r="E50" s="194">
        <v>0</v>
      </c>
      <c r="F50" s="194">
        <v>1043640019654</v>
      </c>
      <c r="G50" s="195">
        <v>512264066870</v>
      </c>
      <c r="H50" s="203">
        <v>52588</v>
      </c>
      <c r="I50" s="204">
        <v>1522282173.8</v>
      </c>
      <c r="J50" s="204">
        <v>0</v>
      </c>
      <c r="K50" s="204">
        <v>0</v>
      </c>
      <c r="L50" s="204">
        <v>1308</v>
      </c>
      <c r="M50" s="204">
        <v>3869366</v>
      </c>
      <c r="N50" s="204">
        <v>724</v>
      </c>
      <c r="O50" s="205">
        <v>2277128.0099999998</v>
      </c>
    </row>
    <row r="51" spans="1:15" s="23" customFormat="1" ht="13.5" thickBot="1" x14ac:dyDescent="0.35">
      <c r="A51" s="549" t="s">
        <v>8</v>
      </c>
      <c r="B51" s="441">
        <f>SUM(B16:B50)</f>
        <v>79398200</v>
      </c>
      <c r="C51" s="441">
        <f t="shared" ref="C51:O51" si="0">SUM(C16:C50)</f>
        <v>62082824482.659996</v>
      </c>
      <c r="D51" s="438">
        <f t="shared" si="0"/>
        <v>12909067486379</v>
      </c>
      <c r="E51" s="439">
        <f t="shared" si="0"/>
        <v>5641876</v>
      </c>
      <c r="F51" s="439">
        <f t="shared" si="0"/>
        <v>5167766192869</v>
      </c>
      <c r="G51" s="548">
        <f t="shared" si="0"/>
        <v>6229306772466</v>
      </c>
      <c r="H51" s="438">
        <f t="shared" si="0"/>
        <v>258292</v>
      </c>
      <c r="I51" s="439">
        <f t="shared" si="0"/>
        <v>32647643609.779991</v>
      </c>
      <c r="J51" s="439">
        <f t="shared" si="0"/>
        <v>0</v>
      </c>
      <c r="K51" s="439">
        <f t="shared" si="0"/>
        <v>0</v>
      </c>
      <c r="L51" s="439">
        <f t="shared" si="0"/>
        <v>4134</v>
      </c>
      <c r="M51" s="439">
        <f t="shared" si="0"/>
        <v>486950323</v>
      </c>
      <c r="N51" s="439">
        <f t="shared" si="0"/>
        <v>7767</v>
      </c>
      <c r="O51" s="440">
        <f t="shared" si="0"/>
        <v>2785325009.6999993</v>
      </c>
    </row>
    <row r="52" spans="1:15" ht="19.5" customHeight="1" x14ac:dyDescent="0.25">
      <c r="A52" s="862" t="s">
        <v>309</v>
      </c>
      <c r="B52" s="862"/>
      <c r="C52" s="862"/>
      <c r="D52" s="862"/>
      <c r="E52" s="862"/>
      <c r="F52" s="862"/>
      <c r="G52" s="862"/>
      <c r="H52" s="862"/>
      <c r="I52" s="862"/>
      <c r="J52" s="862"/>
      <c r="K52" s="862"/>
      <c r="L52" s="862"/>
      <c r="M52" s="862"/>
      <c r="N52" s="862"/>
      <c r="O52" s="862"/>
    </row>
    <row r="53" spans="1:15" x14ac:dyDescent="0.25">
      <c r="A53" s="26" t="s">
        <v>257</v>
      </c>
    </row>
    <row r="54" spans="1:15" ht="13" thickBot="1" x14ac:dyDescent="0.3">
      <c r="A54" s="26" t="s">
        <v>315</v>
      </c>
    </row>
    <row r="55" spans="1:15" s="23" customFormat="1" ht="13.5" thickBot="1" x14ac:dyDescent="0.35">
      <c r="A55" s="598" t="s">
        <v>268</v>
      </c>
      <c r="B55" s="599">
        <f>B51-B50</f>
        <v>46789668</v>
      </c>
      <c r="C55" s="599">
        <f t="shared" ref="C55:O55" si="1">C51-C50</f>
        <v>53024759639.699997</v>
      </c>
      <c r="D55" s="600">
        <f t="shared" si="1"/>
        <v>11420990441653</v>
      </c>
      <c r="E55" s="601">
        <f t="shared" si="1"/>
        <v>5641876</v>
      </c>
      <c r="F55" s="601">
        <f t="shared" si="1"/>
        <v>4124126173215</v>
      </c>
      <c r="G55" s="602">
        <f t="shared" si="1"/>
        <v>5717042705596</v>
      </c>
      <c r="H55" s="600">
        <f t="shared" si="1"/>
        <v>205704</v>
      </c>
      <c r="I55" s="601">
        <f t="shared" si="1"/>
        <v>31125361435.979992</v>
      </c>
      <c r="J55" s="601">
        <f t="shared" si="1"/>
        <v>0</v>
      </c>
      <c r="K55" s="601">
        <f t="shared" si="1"/>
        <v>0</v>
      </c>
      <c r="L55" s="601">
        <f t="shared" si="1"/>
        <v>2826</v>
      </c>
      <c r="M55" s="601">
        <f t="shared" si="1"/>
        <v>483080957</v>
      </c>
      <c r="N55" s="601">
        <f t="shared" si="1"/>
        <v>7043</v>
      </c>
      <c r="O55" s="603">
        <f t="shared" si="1"/>
        <v>2783047881.6899991</v>
      </c>
    </row>
    <row r="56" spans="1:15" x14ac:dyDescent="0.25">
      <c r="A56" s="11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</row>
  </sheetData>
  <mergeCells count="22">
    <mergeCell ref="A52:O52"/>
    <mergeCell ref="F13:F15"/>
    <mergeCell ref="G13:G15"/>
    <mergeCell ref="H13:I14"/>
    <mergeCell ref="J13:K14"/>
    <mergeCell ref="L13:M14"/>
    <mergeCell ref="N13:O14"/>
    <mergeCell ref="A9:O9"/>
    <mergeCell ref="A10:O10"/>
    <mergeCell ref="A12:A15"/>
    <mergeCell ref="B12:B15"/>
    <mergeCell ref="C12:C15"/>
    <mergeCell ref="D12:G12"/>
    <mergeCell ref="H12:O12"/>
    <mergeCell ref="D13:D15"/>
    <mergeCell ref="E13:E15"/>
    <mergeCell ref="A8:O8"/>
    <mergeCell ref="A2:O2"/>
    <mergeCell ref="A3:O3"/>
    <mergeCell ref="A4:O4"/>
    <mergeCell ref="A6:O6"/>
    <mergeCell ref="A7:O7"/>
  </mergeCells>
  <printOptions horizontalCentered="1" verticalCentered="1"/>
  <pageMargins left="0.23622047244094491" right="0.23622047244094491" top="0.39370078740157483" bottom="0.43307086614173229" header="0.31496062992125984" footer="0.31496062992125984"/>
  <pageSetup scale="62" firstPageNumber="58" fitToHeight="0" orientation="landscape" useFirstPageNumber="1" r:id="rId1"/>
  <headerFooter alignWithMargins="0">
    <oddFooter>&amp;R&amp;8&amp;P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syncVertical="1" syncRef="A1" transitionEvaluation="1" codeName="Hoja49">
    <pageSetUpPr fitToPage="1"/>
  </sheetPr>
  <dimension ref="A1:V57"/>
  <sheetViews>
    <sheetView showGridLines="0" view="pageBreakPreview" zoomScale="70" zoomScaleNormal="96" zoomScaleSheetLayoutView="70" workbookViewId="0"/>
  </sheetViews>
  <sheetFormatPr baseColWidth="10" defaultColWidth="9.7265625" defaultRowHeight="12.5" x14ac:dyDescent="0.25"/>
  <cols>
    <col min="1" max="1" width="23" style="25" customWidth="1"/>
    <col min="2" max="2" width="12.36328125" style="25" customWidth="1"/>
    <col min="3" max="3" width="11" style="25" bestFit="1" customWidth="1"/>
    <col min="4" max="4" width="9.6328125" style="25" bestFit="1" customWidth="1"/>
    <col min="5" max="5" width="12.08984375" style="25" bestFit="1" customWidth="1"/>
    <col min="6" max="6" width="12" style="25" bestFit="1" customWidth="1"/>
    <col min="7" max="7" width="9" style="25" bestFit="1" customWidth="1"/>
    <col min="8" max="8" width="7.6328125" style="25" bestFit="1" customWidth="1"/>
    <col min="9" max="9" width="9.36328125" style="25" bestFit="1" customWidth="1"/>
    <col min="10" max="10" width="7.6328125" style="25" bestFit="1" customWidth="1"/>
    <col min="11" max="11" width="6.81640625" style="25" bestFit="1" customWidth="1"/>
    <col min="12" max="12" width="7.6328125" style="25" bestFit="1" customWidth="1"/>
    <col min="13" max="13" width="9.08984375" style="25" bestFit="1" customWidth="1"/>
    <col min="14" max="14" width="7.6328125" style="25" bestFit="1" customWidth="1"/>
    <col min="15" max="15" width="6.81640625" style="25" bestFit="1" customWidth="1"/>
    <col min="16" max="23" width="7.7265625" style="25" customWidth="1"/>
    <col min="24" max="16384" width="9.7265625" style="25"/>
  </cols>
  <sheetData>
    <row r="1" spans="1:20" ht="4.5" customHeight="1" x14ac:dyDescent="0.25">
      <c r="R1" s="24"/>
      <c r="S1" s="24"/>
      <c r="T1" s="24"/>
    </row>
    <row r="2" spans="1:20" ht="14.5" x14ac:dyDescent="0.35">
      <c r="A2" s="821" t="s">
        <v>208</v>
      </c>
      <c r="B2" s="821"/>
      <c r="C2" s="821"/>
      <c r="D2" s="821"/>
      <c r="E2" s="821"/>
      <c r="F2" s="821"/>
      <c r="G2" s="821"/>
      <c r="H2" s="821"/>
      <c r="I2" s="821"/>
      <c r="J2" s="821"/>
      <c r="K2" s="821"/>
      <c r="L2" s="821"/>
      <c r="M2" s="821"/>
      <c r="N2" s="821"/>
      <c r="O2" s="821"/>
      <c r="R2" s="24"/>
      <c r="S2" s="24"/>
    </row>
    <row r="3" spans="1:20" ht="14.5" x14ac:dyDescent="0.35">
      <c r="A3" s="821" t="s">
        <v>209</v>
      </c>
      <c r="B3" s="821"/>
      <c r="C3" s="821"/>
      <c r="D3" s="821"/>
      <c r="E3" s="821"/>
      <c r="F3" s="821"/>
      <c r="G3" s="821"/>
      <c r="H3" s="821"/>
      <c r="I3" s="821"/>
      <c r="J3" s="821"/>
      <c r="K3" s="821"/>
      <c r="L3" s="821"/>
      <c r="M3" s="821"/>
      <c r="N3" s="821"/>
      <c r="O3" s="821"/>
      <c r="Q3" s="24"/>
      <c r="R3" s="24"/>
      <c r="S3" s="24"/>
    </row>
    <row r="4" spans="1:20" s="26" customFormat="1" ht="10" x14ac:dyDescent="0.2">
      <c r="A4" s="822"/>
      <c r="B4" s="822"/>
      <c r="C4" s="822"/>
      <c r="D4" s="822"/>
      <c r="E4" s="822"/>
      <c r="F4" s="822"/>
      <c r="G4" s="822"/>
      <c r="H4" s="822"/>
      <c r="I4" s="822"/>
      <c r="J4" s="822"/>
      <c r="K4" s="822"/>
      <c r="L4" s="822"/>
      <c r="M4" s="822"/>
      <c r="N4" s="822"/>
      <c r="O4" s="822"/>
    </row>
    <row r="5" spans="1:20" s="26" customFormat="1" ht="10" x14ac:dyDescent="0.2"/>
    <row r="6" spans="1:20" s="26" customFormat="1" ht="13" x14ac:dyDescent="0.3">
      <c r="A6" s="823" t="str">
        <f>'1 Total'!A4:N4</f>
        <v>DICIEMBRE DE 2020</v>
      </c>
      <c r="B6" s="823"/>
      <c r="C6" s="823"/>
      <c r="D6" s="823"/>
      <c r="E6" s="823"/>
      <c r="F6" s="823"/>
      <c r="G6" s="823"/>
      <c r="H6" s="823"/>
      <c r="I6" s="823"/>
      <c r="J6" s="823"/>
      <c r="K6" s="823"/>
      <c r="L6" s="823"/>
      <c r="M6" s="823"/>
      <c r="N6" s="823"/>
      <c r="O6" s="823"/>
    </row>
    <row r="7" spans="1:20" s="26" customFormat="1" ht="10.5" x14ac:dyDescent="0.25">
      <c r="A7" s="820"/>
      <c r="B7" s="820"/>
      <c r="C7" s="820"/>
      <c r="D7" s="820"/>
      <c r="E7" s="820"/>
      <c r="F7" s="820"/>
      <c r="G7" s="820"/>
      <c r="H7" s="820"/>
      <c r="I7" s="820"/>
      <c r="J7" s="820"/>
      <c r="K7" s="820"/>
      <c r="L7" s="820"/>
      <c r="M7" s="820"/>
      <c r="N7" s="820"/>
      <c r="O7" s="820"/>
    </row>
    <row r="8" spans="1:20" s="26" customFormat="1" x14ac:dyDescent="0.25">
      <c r="A8" s="824" t="s">
        <v>58</v>
      </c>
      <c r="B8" s="824"/>
      <c r="C8" s="824"/>
      <c r="D8" s="824"/>
      <c r="E8" s="824"/>
      <c r="F8" s="824"/>
      <c r="G8" s="824"/>
      <c r="H8" s="824"/>
      <c r="I8" s="824"/>
      <c r="J8" s="824"/>
      <c r="K8" s="824"/>
      <c r="L8" s="824"/>
      <c r="M8" s="824"/>
      <c r="N8" s="824"/>
      <c r="O8" s="824"/>
    </row>
    <row r="9" spans="1:20" s="26" customFormat="1" ht="10" x14ac:dyDescent="0.2">
      <c r="A9" s="822"/>
      <c r="B9" s="822"/>
      <c r="C9" s="822"/>
      <c r="D9" s="822"/>
      <c r="E9" s="822"/>
      <c r="F9" s="822"/>
      <c r="G9" s="822"/>
      <c r="H9" s="822"/>
      <c r="I9" s="822"/>
      <c r="J9" s="822"/>
      <c r="K9" s="822"/>
      <c r="L9" s="822"/>
      <c r="M9" s="822"/>
      <c r="N9" s="822"/>
      <c r="O9" s="822"/>
    </row>
    <row r="10" spans="1:20" s="26" customFormat="1" ht="13.5" customHeight="1" x14ac:dyDescent="0.25">
      <c r="A10" s="824" t="s">
        <v>20</v>
      </c>
      <c r="B10" s="824"/>
      <c r="C10" s="824"/>
      <c r="D10" s="824"/>
      <c r="E10" s="824"/>
      <c r="F10" s="824"/>
      <c r="G10" s="824"/>
      <c r="H10" s="824"/>
      <c r="I10" s="824"/>
      <c r="J10" s="824"/>
      <c r="K10" s="824"/>
      <c r="L10" s="824"/>
      <c r="M10" s="824"/>
      <c r="N10" s="824"/>
      <c r="O10" s="824"/>
    </row>
    <row r="11" spans="1:20" s="26" customFormat="1" ht="13.5" customHeight="1" thickBot="1" x14ac:dyDescent="0.25">
      <c r="A11" s="273"/>
      <c r="B11" s="274">
        <v>3</v>
      </c>
      <c r="C11" s="274">
        <v>4</v>
      </c>
      <c r="D11" s="274">
        <v>5</v>
      </c>
      <c r="E11" s="274">
        <v>6</v>
      </c>
      <c r="F11" s="274">
        <v>7</v>
      </c>
      <c r="G11" s="274">
        <v>8</v>
      </c>
      <c r="H11" s="274">
        <v>3</v>
      </c>
      <c r="I11" s="274">
        <v>4</v>
      </c>
      <c r="J11" s="274">
        <v>5</v>
      </c>
      <c r="K11" s="274">
        <v>6</v>
      </c>
      <c r="L11" s="274">
        <v>7</v>
      </c>
      <c r="M11" s="274">
        <v>8</v>
      </c>
      <c r="N11" s="274">
        <v>9</v>
      </c>
      <c r="O11" s="274">
        <v>10</v>
      </c>
    </row>
    <row r="12" spans="1:20" s="24" customFormat="1" ht="15" customHeight="1" x14ac:dyDescent="0.2">
      <c r="A12" s="826" t="s">
        <v>210</v>
      </c>
      <c r="B12" s="829" t="s">
        <v>305</v>
      </c>
      <c r="C12" s="829" t="s">
        <v>211</v>
      </c>
      <c r="D12" s="830" t="s">
        <v>212</v>
      </c>
      <c r="E12" s="831"/>
      <c r="F12" s="831"/>
      <c r="G12" s="832"/>
      <c r="H12" s="830" t="s">
        <v>213</v>
      </c>
      <c r="I12" s="831"/>
      <c r="J12" s="831"/>
      <c r="K12" s="831"/>
      <c r="L12" s="831"/>
      <c r="M12" s="831"/>
      <c r="N12" s="831"/>
      <c r="O12" s="832"/>
    </row>
    <row r="13" spans="1:20" s="24" customFormat="1" ht="10.5" customHeight="1" x14ac:dyDescent="0.2">
      <c r="A13" s="827"/>
      <c r="B13" s="827"/>
      <c r="C13" s="827"/>
      <c r="D13" s="833" t="s">
        <v>214</v>
      </c>
      <c r="E13" s="863" t="s">
        <v>215</v>
      </c>
      <c r="F13" s="842" t="s">
        <v>256</v>
      </c>
      <c r="G13" s="843" t="s">
        <v>217</v>
      </c>
      <c r="H13" s="846" t="s">
        <v>218</v>
      </c>
      <c r="I13" s="817"/>
      <c r="J13" s="816" t="s">
        <v>215</v>
      </c>
      <c r="K13" s="817"/>
      <c r="L13" s="816" t="s">
        <v>256</v>
      </c>
      <c r="M13" s="817"/>
      <c r="N13" s="836" t="s">
        <v>217</v>
      </c>
      <c r="O13" s="837"/>
    </row>
    <row r="14" spans="1:20" s="24" customFormat="1" ht="10.5" customHeight="1" x14ac:dyDescent="0.2">
      <c r="A14" s="827"/>
      <c r="B14" s="827"/>
      <c r="C14" s="827"/>
      <c r="D14" s="834"/>
      <c r="E14" s="864"/>
      <c r="F14" s="840"/>
      <c r="G14" s="844"/>
      <c r="H14" s="847"/>
      <c r="I14" s="819"/>
      <c r="J14" s="818"/>
      <c r="K14" s="819"/>
      <c r="L14" s="818"/>
      <c r="M14" s="819"/>
      <c r="N14" s="818"/>
      <c r="O14" s="838"/>
    </row>
    <row r="15" spans="1:20" s="24" customFormat="1" ht="10.5" customHeight="1" thickBot="1" x14ac:dyDescent="0.25">
      <c r="A15" s="828"/>
      <c r="B15" s="828"/>
      <c r="C15" s="828"/>
      <c r="D15" s="835"/>
      <c r="E15" s="865"/>
      <c r="F15" s="841"/>
      <c r="G15" s="845"/>
      <c r="H15" s="427" t="s">
        <v>306</v>
      </c>
      <c r="I15" s="427" t="s">
        <v>219</v>
      </c>
      <c r="J15" s="540" t="s">
        <v>306</v>
      </c>
      <c r="K15" s="427" t="s">
        <v>219</v>
      </c>
      <c r="L15" s="540" t="s">
        <v>306</v>
      </c>
      <c r="M15" s="427" t="s">
        <v>219</v>
      </c>
      <c r="N15" s="540" t="s">
        <v>306</v>
      </c>
      <c r="O15" s="451" t="s">
        <v>219</v>
      </c>
    </row>
    <row r="16" spans="1:20" x14ac:dyDescent="0.25">
      <c r="A16" s="109" t="s">
        <v>220</v>
      </c>
      <c r="B16" s="184">
        <v>0</v>
      </c>
      <c r="C16" s="184">
        <v>0</v>
      </c>
      <c r="D16" s="185">
        <v>0</v>
      </c>
      <c r="E16" s="186">
        <v>0</v>
      </c>
      <c r="F16" s="186">
        <v>0</v>
      </c>
      <c r="G16" s="187">
        <v>0</v>
      </c>
      <c r="H16" s="186">
        <v>1</v>
      </c>
      <c r="I16" s="186">
        <v>229914.53</v>
      </c>
      <c r="J16" s="186">
        <v>0</v>
      </c>
      <c r="K16" s="186">
        <v>0</v>
      </c>
      <c r="L16" s="186">
        <v>0</v>
      </c>
      <c r="M16" s="186">
        <v>0</v>
      </c>
      <c r="N16" s="186">
        <v>0</v>
      </c>
      <c r="O16" s="187">
        <v>0</v>
      </c>
    </row>
    <row r="17" spans="1:15" x14ac:dyDescent="0.25">
      <c r="A17" s="111" t="s">
        <v>221</v>
      </c>
      <c r="B17" s="188">
        <v>0</v>
      </c>
      <c r="C17" s="188">
        <v>0</v>
      </c>
      <c r="D17" s="189">
        <v>0</v>
      </c>
      <c r="E17" s="190">
        <v>0</v>
      </c>
      <c r="F17" s="190">
        <v>0</v>
      </c>
      <c r="G17" s="191">
        <v>0</v>
      </c>
      <c r="H17" s="190">
        <v>0</v>
      </c>
      <c r="I17" s="190">
        <v>0</v>
      </c>
      <c r="J17" s="190">
        <v>0</v>
      </c>
      <c r="K17" s="190">
        <v>0</v>
      </c>
      <c r="L17" s="190">
        <v>0</v>
      </c>
      <c r="M17" s="190">
        <v>0</v>
      </c>
      <c r="N17" s="190">
        <v>0</v>
      </c>
      <c r="O17" s="191">
        <v>0</v>
      </c>
    </row>
    <row r="18" spans="1:15" x14ac:dyDescent="0.25">
      <c r="A18" s="112" t="s">
        <v>222</v>
      </c>
      <c r="B18" s="192">
        <v>0</v>
      </c>
      <c r="C18" s="192">
        <v>0</v>
      </c>
      <c r="D18" s="193">
        <v>0</v>
      </c>
      <c r="E18" s="194">
        <v>0</v>
      </c>
      <c r="F18" s="194">
        <v>0</v>
      </c>
      <c r="G18" s="195">
        <v>0</v>
      </c>
      <c r="H18" s="194">
        <v>1</v>
      </c>
      <c r="I18" s="194">
        <v>359766.81</v>
      </c>
      <c r="J18" s="194">
        <v>0</v>
      </c>
      <c r="K18" s="194">
        <v>0</v>
      </c>
      <c r="L18" s="194">
        <v>0</v>
      </c>
      <c r="M18" s="194">
        <v>0</v>
      </c>
      <c r="N18" s="194">
        <v>0</v>
      </c>
      <c r="O18" s="195">
        <v>0</v>
      </c>
    </row>
    <row r="19" spans="1:15" x14ac:dyDescent="0.25">
      <c r="A19" s="111" t="s">
        <v>223</v>
      </c>
      <c r="B19" s="188">
        <v>2</v>
      </c>
      <c r="C19" s="188">
        <v>9113.59</v>
      </c>
      <c r="D19" s="189">
        <v>89233</v>
      </c>
      <c r="E19" s="190">
        <v>0</v>
      </c>
      <c r="F19" s="190">
        <v>0</v>
      </c>
      <c r="G19" s="191">
        <v>89233</v>
      </c>
      <c r="H19" s="190">
        <v>1</v>
      </c>
      <c r="I19" s="190">
        <v>234356.56</v>
      </c>
      <c r="J19" s="190">
        <v>0</v>
      </c>
      <c r="K19" s="190">
        <v>0</v>
      </c>
      <c r="L19" s="190">
        <v>0</v>
      </c>
      <c r="M19" s="190">
        <v>0</v>
      </c>
      <c r="N19" s="190">
        <v>0</v>
      </c>
      <c r="O19" s="191">
        <v>0</v>
      </c>
    </row>
    <row r="20" spans="1:15" x14ac:dyDescent="0.25">
      <c r="A20" s="112" t="s">
        <v>224</v>
      </c>
      <c r="B20" s="192">
        <v>0</v>
      </c>
      <c r="C20" s="192">
        <v>0</v>
      </c>
      <c r="D20" s="193">
        <v>0</v>
      </c>
      <c r="E20" s="194">
        <v>0</v>
      </c>
      <c r="F20" s="194">
        <v>0</v>
      </c>
      <c r="G20" s="195">
        <v>0</v>
      </c>
      <c r="H20" s="194">
        <v>0</v>
      </c>
      <c r="I20" s="194">
        <v>0</v>
      </c>
      <c r="J20" s="194">
        <v>0</v>
      </c>
      <c r="K20" s="194">
        <v>0</v>
      </c>
      <c r="L20" s="194">
        <v>0</v>
      </c>
      <c r="M20" s="194">
        <v>0</v>
      </c>
      <c r="N20" s="194">
        <v>0</v>
      </c>
      <c r="O20" s="195">
        <v>0</v>
      </c>
    </row>
    <row r="21" spans="1:15" x14ac:dyDescent="0.25">
      <c r="A21" s="111" t="s">
        <v>225</v>
      </c>
      <c r="B21" s="188">
        <v>0</v>
      </c>
      <c r="C21" s="188">
        <v>0</v>
      </c>
      <c r="D21" s="189">
        <v>0</v>
      </c>
      <c r="E21" s="190">
        <v>0</v>
      </c>
      <c r="F21" s="190">
        <v>0</v>
      </c>
      <c r="G21" s="191">
        <v>0</v>
      </c>
      <c r="H21" s="190">
        <v>0</v>
      </c>
      <c r="I21" s="190">
        <v>0</v>
      </c>
      <c r="J21" s="190">
        <v>0</v>
      </c>
      <c r="K21" s="190">
        <v>0</v>
      </c>
      <c r="L21" s="190">
        <v>0</v>
      </c>
      <c r="M21" s="190">
        <v>0</v>
      </c>
      <c r="N21" s="190">
        <v>0</v>
      </c>
      <c r="O21" s="191">
        <v>0</v>
      </c>
    </row>
    <row r="22" spans="1:15" x14ac:dyDescent="0.25">
      <c r="A22" s="112" t="s">
        <v>226</v>
      </c>
      <c r="B22" s="192">
        <v>0</v>
      </c>
      <c r="C22" s="192">
        <v>0</v>
      </c>
      <c r="D22" s="200">
        <v>0</v>
      </c>
      <c r="E22" s="198">
        <v>0</v>
      </c>
      <c r="F22" s="194">
        <v>0</v>
      </c>
      <c r="G22" s="195">
        <v>0</v>
      </c>
      <c r="H22" s="194">
        <v>2</v>
      </c>
      <c r="I22" s="194">
        <v>489128.94</v>
      </c>
      <c r="J22" s="194">
        <v>0</v>
      </c>
      <c r="K22" s="194">
        <v>0</v>
      </c>
      <c r="L22" s="194">
        <v>1</v>
      </c>
      <c r="M22" s="194">
        <v>-3961960</v>
      </c>
      <c r="N22" s="194">
        <v>0</v>
      </c>
      <c r="O22" s="195">
        <v>0</v>
      </c>
    </row>
    <row r="23" spans="1:15" x14ac:dyDescent="0.25">
      <c r="A23" s="111" t="s">
        <v>227</v>
      </c>
      <c r="B23" s="188">
        <v>0</v>
      </c>
      <c r="C23" s="188">
        <v>0</v>
      </c>
      <c r="D23" s="201">
        <v>0</v>
      </c>
      <c r="E23" s="199">
        <v>0</v>
      </c>
      <c r="F23" s="190">
        <v>0</v>
      </c>
      <c r="G23" s="191">
        <v>0</v>
      </c>
      <c r="H23" s="190">
        <v>4</v>
      </c>
      <c r="I23" s="190">
        <v>1300728.3899999999</v>
      </c>
      <c r="J23" s="190">
        <v>0</v>
      </c>
      <c r="K23" s="190">
        <v>0</v>
      </c>
      <c r="L23" s="190">
        <v>0</v>
      </c>
      <c r="M23" s="190">
        <v>0</v>
      </c>
      <c r="N23" s="190">
        <v>0</v>
      </c>
      <c r="O23" s="191">
        <v>0</v>
      </c>
    </row>
    <row r="24" spans="1:15" x14ac:dyDescent="0.25">
      <c r="A24" s="112" t="s">
        <v>228</v>
      </c>
      <c r="B24" s="192">
        <v>20</v>
      </c>
      <c r="C24" s="192">
        <v>23846204.719999999</v>
      </c>
      <c r="D24" s="200">
        <v>272015339</v>
      </c>
      <c r="E24" s="198">
        <v>0</v>
      </c>
      <c r="F24" s="194">
        <v>9600000</v>
      </c>
      <c r="G24" s="195">
        <v>64459049</v>
      </c>
      <c r="H24" s="194">
        <v>57</v>
      </c>
      <c r="I24" s="194">
        <v>18705364.690000001</v>
      </c>
      <c r="J24" s="194">
        <v>0</v>
      </c>
      <c r="K24" s="194">
        <v>0</v>
      </c>
      <c r="L24" s="194">
        <v>0</v>
      </c>
      <c r="M24" s="194">
        <v>0</v>
      </c>
      <c r="N24" s="194">
        <v>0</v>
      </c>
      <c r="O24" s="195">
        <v>0</v>
      </c>
    </row>
    <row r="25" spans="1:15" x14ac:dyDescent="0.25">
      <c r="A25" s="111" t="s">
        <v>229</v>
      </c>
      <c r="B25" s="188">
        <v>0</v>
      </c>
      <c r="C25" s="188">
        <v>0</v>
      </c>
      <c r="D25" s="201">
        <v>0</v>
      </c>
      <c r="E25" s="199">
        <v>0</v>
      </c>
      <c r="F25" s="190">
        <v>0</v>
      </c>
      <c r="G25" s="191">
        <v>0</v>
      </c>
      <c r="H25" s="190">
        <v>0</v>
      </c>
      <c r="I25" s="190">
        <v>0</v>
      </c>
      <c r="J25" s="190">
        <v>0</v>
      </c>
      <c r="K25" s="190">
        <v>0</v>
      </c>
      <c r="L25" s="190">
        <v>0</v>
      </c>
      <c r="M25" s="190">
        <v>0</v>
      </c>
      <c r="N25" s="190">
        <v>0</v>
      </c>
      <c r="O25" s="191">
        <v>0</v>
      </c>
    </row>
    <row r="26" spans="1:15" x14ac:dyDescent="0.25">
      <c r="A26" s="112" t="s">
        <v>230</v>
      </c>
      <c r="B26" s="192">
        <v>0</v>
      </c>
      <c r="C26" s="192">
        <v>0</v>
      </c>
      <c r="D26" s="200">
        <v>0</v>
      </c>
      <c r="E26" s="198">
        <v>0</v>
      </c>
      <c r="F26" s="194">
        <v>0</v>
      </c>
      <c r="G26" s="195">
        <v>0</v>
      </c>
      <c r="H26" s="194">
        <v>5</v>
      </c>
      <c r="I26" s="194">
        <v>1741723.97</v>
      </c>
      <c r="J26" s="194">
        <v>0</v>
      </c>
      <c r="K26" s="194">
        <v>0</v>
      </c>
      <c r="L26" s="194">
        <v>1</v>
      </c>
      <c r="M26" s="194">
        <v>62325</v>
      </c>
      <c r="N26" s="194">
        <v>0</v>
      </c>
      <c r="O26" s="195">
        <v>0</v>
      </c>
    </row>
    <row r="27" spans="1:15" x14ac:dyDescent="0.25">
      <c r="A27" s="111" t="s">
        <v>231</v>
      </c>
      <c r="B27" s="188">
        <v>0</v>
      </c>
      <c r="C27" s="188">
        <v>0</v>
      </c>
      <c r="D27" s="201">
        <v>0</v>
      </c>
      <c r="E27" s="199">
        <v>0</v>
      </c>
      <c r="F27" s="190">
        <v>0</v>
      </c>
      <c r="G27" s="191">
        <v>0</v>
      </c>
      <c r="H27" s="190">
        <v>1</v>
      </c>
      <c r="I27" s="190">
        <v>374904.06</v>
      </c>
      <c r="J27" s="190">
        <v>0</v>
      </c>
      <c r="K27" s="190">
        <v>0</v>
      </c>
      <c r="L27" s="190">
        <v>0</v>
      </c>
      <c r="M27" s="190">
        <v>0</v>
      </c>
      <c r="N27" s="190">
        <v>0</v>
      </c>
      <c r="O27" s="191">
        <v>0</v>
      </c>
    </row>
    <row r="28" spans="1:15" x14ac:dyDescent="0.25">
      <c r="A28" s="112" t="s">
        <v>232</v>
      </c>
      <c r="B28" s="192">
        <v>0</v>
      </c>
      <c r="C28" s="192">
        <v>0</v>
      </c>
      <c r="D28" s="200">
        <v>0</v>
      </c>
      <c r="E28" s="198">
        <v>0</v>
      </c>
      <c r="F28" s="194">
        <v>0</v>
      </c>
      <c r="G28" s="195">
        <v>0</v>
      </c>
      <c r="H28" s="194">
        <v>1</v>
      </c>
      <c r="I28" s="194">
        <v>437638.14</v>
      </c>
      <c r="J28" s="194">
        <v>0</v>
      </c>
      <c r="K28" s="194">
        <v>0</v>
      </c>
      <c r="L28" s="194">
        <v>0</v>
      </c>
      <c r="M28" s="194">
        <v>0</v>
      </c>
      <c r="N28" s="194">
        <v>0</v>
      </c>
      <c r="O28" s="195">
        <v>0</v>
      </c>
    </row>
    <row r="29" spans="1:15" x14ac:dyDescent="0.25">
      <c r="A29" s="111" t="s">
        <v>233</v>
      </c>
      <c r="B29" s="188">
        <v>1</v>
      </c>
      <c r="C29" s="188">
        <v>6890.1</v>
      </c>
      <c r="D29" s="201">
        <v>67463</v>
      </c>
      <c r="E29" s="199">
        <v>0</v>
      </c>
      <c r="F29" s="190">
        <v>0</v>
      </c>
      <c r="G29" s="191">
        <v>67463</v>
      </c>
      <c r="H29" s="190">
        <v>12</v>
      </c>
      <c r="I29" s="190">
        <v>5495346.0700000003</v>
      </c>
      <c r="J29" s="190">
        <v>0</v>
      </c>
      <c r="K29" s="190">
        <v>0</v>
      </c>
      <c r="L29" s="190">
        <v>0</v>
      </c>
      <c r="M29" s="190">
        <v>0</v>
      </c>
      <c r="N29" s="190">
        <v>0</v>
      </c>
      <c r="O29" s="191">
        <v>0</v>
      </c>
    </row>
    <row r="30" spans="1:15" x14ac:dyDescent="0.25">
      <c r="A30" s="112" t="s">
        <v>234</v>
      </c>
      <c r="B30" s="192">
        <v>0</v>
      </c>
      <c r="C30" s="192">
        <v>0</v>
      </c>
      <c r="D30" s="200">
        <v>0</v>
      </c>
      <c r="E30" s="198">
        <v>0</v>
      </c>
      <c r="F30" s="194">
        <v>0</v>
      </c>
      <c r="G30" s="195">
        <v>0</v>
      </c>
      <c r="H30" s="194">
        <v>13</v>
      </c>
      <c r="I30" s="194">
        <v>4381140.32</v>
      </c>
      <c r="J30" s="194">
        <v>0</v>
      </c>
      <c r="K30" s="194">
        <v>0</v>
      </c>
      <c r="L30" s="194">
        <v>0</v>
      </c>
      <c r="M30" s="194">
        <v>0</v>
      </c>
      <c r="N30" s="194">
        <v>0</v>
      </c>
      <c r="O30" s="195">
        <v>0</v>
      </c>
    </row>
    <row r="31" spans="1:15" x14ac:dyDescent="0.25">
      <c r="A31" s="111" t="s">
        <v>235</v>
      </c>
      <c r="B31" s="188">
        <v>0</v>
      </c>
      <c r="C31" s="188">
        <v>0</v>
      </c>
      <c r="D31" s="201">
        <v>0</v>
      </c>
      <c r="E31" s="199">
        <v>0</v>
      </c>
      <c r="F31" s="190">
        <v>0</v>
      </c>
      <c r="G31" s="191">
        <v>0</v>
      </c>
      <c r="H31" s="190">
        <v>1</v>
      </c>
      <c r="I31" s="190">
        <v>359785.18</v>
      </c>
      <c r="J31" s="190">
        <v>0</v>
      </c>
      <c r="K31" s="190">
        <v>0</v>
      </c>
      <c r="L31" s="190">
        <v>0</v>
      </c>
      <c r="M31" s="190">
        <v>0</v>
      </c>
      <c r="N31" s="190">
        <v>0</v>
      </c>
      <c r="O31" s="191">
        <v>0</v>
      </c>
    </row>
    <row r="32" spans="1:15" ht="11.15" customHeight="1" x14ac:dyDescent="0.25">
      <c r="A32" s="112" t="s">
        <v>236</v>
      </c>
      <c r="B32" s="192">
        <v>0</v>
      </c>
      <c r="C32" s="192">
        <v>0</v>
      </c>
      <c r="D32" s="200">
        <v>0</v>
      </c>
      <c r="E32" s="198">
        <v>0</v>
      </c>
      <c r="F32" s="194">
        <v>0</v>
      </c>
      <c r="G32" s="195">
        <v>0</v>
      </c>
      <c r="H32" s="194">
        <v>3</v>
      </c>
      <c r="I32" s="194">
        <v>651781.74</v>
      </c>
      <c r="J32" s="194">
        <v>0</v>
      </c>
      <c r="K32" s="194">
        <v>0</v>
      </c>
      <c r="L32" s="194">
        <v>0</v>
      </c>
      <c r="M32" s="194">
        <v>0</v>
      </c>
      <c r="N32" s="194">
        <v>0</v>
      </c>
      <c r="O32" s="195">
        <v>0</v>
      </c>
    </row>
    <row r="33" spans="1:22" x14ac:dyDescent="0.25">
      <c r="A33" s="111" t="s">
        <v>237</v>
      </c>
      <c r="B33" s="188">
        <v>0</v>
      </c>
      <c r="C33" s="188">
        <v>0</v>
      </c>
      <c r="D33" s="189">
        <v>0</v>
      </c>
      <c r="E33" s="190">
        <v>0</v>
      </c>
      <c r="F33" s="190">
        <v>0</v>
      </c>
      <c r="G33" s="191">
        <v>0</v>
      </c>
      <c r="H33" s="190">
        <v>0</v>
      </c>
      <c r="I33" s="190">
        <v>0</v>
      </c>
      <c r="J33" s="190">
        <v>0</v>
      </c>
      <c r="K33" s="190">
        <v>0</v>
      </c>
      <c r="L33" s="190">
        <v>0</v>
      </c>
      <c r="M33" s="190">
        <v>0</v>
      </c>
      <c r="N33" s="190">
        <v>0</v>
      </c>
      <c r="O33" s="191">
        <v>0</v>
      </c>
      <c r="Q33" s="24"/>
      <c r="R33" s="24"/>
      <c r="S33" s="24"/>
      <c r="T33" s="24"/>
      <c r="U33" s="24"/>
      <c r="V33" s="24"/>
    </row>
    <row r="34" spans="1:22" x14ac:dyDescent="0.25">
      <c r="A34" s="112" t="s">
        <v>238</v>
      </c>
      <c r="B34" s="192">
        <v>0</v>
      </c>
      <c r="C34" s="192">
        <v>0</v>
      </c>
      <c r="D34" s="193">
        <v>0</v>
      </c>
      <c r="E34" s="194">
        <v>0</v>
      </c>
      <c r="F34" s="194">
        <v>0</v>
      </c>
      <c r="G34" s="195">
        <v>0</v>
      </c>
      <c r="H34" s="194">
        <v>11</v>
      </c>
      <c r="I34" s="194">
        <v>4788729.6500000004</v>
      </c>
      <c r="J34" s="194">
        <v>0</v>
      </c>
      <c r="K34" s="194">
        <v>0</v>
      </c>
      <c r="L34" s="194">
        <v>0</v>
      </c>
      <c r="M34" s="194">
        <v>0</v>
      </c>
      <c r="N34" s="194">
        <v>0</v>
      </c>
      <c r="O34" s="195">
        <v>0</v>
      </c>
      <c r="Q34" s="24"/>
      <c r="R34" s="24"/>
      <c r="S34" s="24"/>
      <c r="T34" s="24"/>
      <c r="U34" s="24"/>
      <c r="V34" s="24"/>
    </row>
    <row r="35" spans="1:22" x14ac:dyDescent="0.25">
      <c r="A35" s="111" t="s">
        <v>239</v>
      </c>
      <c r="B35" s="188">
        <v>0</v>
      </c>
      <c r="C35" s="188">
        <v>0</v>
      </c>
      <c r="D35" s="189">
        <v>0</v>
      </c>
      <c r="E35" s="190">
        <v>0</v>
      </c>
      <c r="F35" s="190">
        <v>0</v>
      </c>
      <c r="G35" s="191">
        <v>0</v>
      </c>
      <c r="H35" s="190">
        <v>1</v>
      </c>
      <c r="I35" s="190">
        <v>359785.18</v>
      </c>
      <c r="J35" s="190">
        <v>0</v>
      </c>
      <c r="K35" s="190">
        <v>0</v>
      </c>
      <c r="L35" s="190">
        <v>0</v>
      </c>
      <c r="M35" s="190">
        <v>0</v>
      </c>
      <c r="N35" s="190">
        <v>0</v>
      </c>
      <c r="O35" s="191">
        <v>0</v>
      </c>
      <c r="Q35" s="24"/>
      <c r="R35" s="24"/>
      <c r="S35" s="24"/>
      <c r="T35" s="24"/>
      <c r="U35" s="24"/>
      <c r="V35" s="24"/>
    </row>
    <row r="36" spans="1:22" x14ac:dyDescent="0.25">
      <c r="A36" s="112" t="s">
        <v>240</v>
      </c>
      <c r="B36" s="192">
        <v>0</v>
      </c>
      <c r="C36" s="192">
        <v>0</v>
      </c>
      <c r="D36" s="193">
        <v>0</v>
      </c>
      <c r="E36" s="194">
        <v>0</v>
      </c>
      <c r="F36" s="194">
        <v>0</v>
      </c>
      <c r="G36" s="195">
        <v>0</v>
      </c>
      <c r="H36" s="194">
        <v>2</v>
      </c>
      <c r="I36" s="194">
        <v>1241093.19</v>
      </c>
      <c r="J36" s="194">
        <v>0</v>
      </c>
      <c r="K36" s="194">
        <v>0</v>
      </c>
      <c r="L36" s="194">
        <v>0</v>
      </c>
      <c r="M36" s="194">
        <v>0</v>
      </c>
      <c r="N36" s="194">
        <v>0</v>
      </c>
      <c r="O36" s="195">
        <v>0</v>
      </c>
      <c r="Q36" s="24"/>
      <c r="R36" s="24"/>
      <c r="S36" s="24"/>
      <c r="T36" s="24"/>
      <c r="U36" s="24"/>
      <c r="V36" s="24"/>
    </row>
    <row r="37" spans="1:22" x14ac:dyDescent="0.25">
      <c r="A37" s="111" t="s">
        <v>241</v>
      </c>
      <c r="B37" s="188">
        <v>0</v>
      </c>
      <c r="C37" s="188">
        <v>0</v>
      </c>
      <c r="D37" s="189">
        <v>0</v>
      </c>
      <c r="E37" s="190">
        <v>0</v>
      </c>
      <c r="F37" s="190">
        <v>0</v>
      </c>
      <c r="G37" s="191">
        <v>0</v>
      </c>
      <c r="H37" s="190">
        <v>3</v>
      </c>
      <c r="I37" s="190">
        <v>1156471.96</v>
      </c>
      <c r="J37" s="190">
        <v>0</v>
      </c>
      <c r="K37" s="190">
        <v>0</v>
      </c>
      <c r="L37" s="190">
        <v>0</v>
      </c>
      <c r="M37" s="190">
        <v>0</v>
      </c>
      <c r="N37" s="190">
        <v>0</v>
      </c>
      <c r="O37" s="191">
        <v>0</v>
      </c>
    </row>
    <row r="38" spans="1:22" x14ac:dyDescent="0.25">
      <c r="A38" s="112" t="s">
        <v>242</v>
      </c>
      <c r="B38" s="192">
        <v>57</v>
      </c>
      <c r="C38" s="192">
        <v>8762168.6899999995</v>
      </c>
      <c r="D38" s="193">
        <v>32662188</v>
      </c>
      <c r="E38" s="194">
        <v>0</v>
      </c>
      <c r="F38" s="194">
        <v>0</v>
      </c>
      <c r="G38" s="195">
        <v>18350726</v>
      </c>
      <c r="H38" s="194">
        <v>6</v>
      </c>
      <c r="I38" s="194">
        <v>2236121.08</v>
      </c>
      <c r="J38" s="194">
        <v>0</v>
      </c>
      <c r="K38" s="194">
        <v>0</v>
      </c>
      <c r="L38" s="194">
        <v>1</v>
      </c>
      <c r="M38" s="194">
        <v>123628</v>
      </c>
      <c r="N38" s="194">
        <v>0</v>
      </c>
      <c r="O38" s="195">
        <v>0</v>
      </c>
    </row>
    <row r="39" spans="1:22" x14ac:dyDescent="0.25">
      <c r="A39" s="111" t="s">
        <v>243</v>
      </c>
      <c r="B39" s="188">
        <v>0</v>
      </c>
      <c r="C39" s="188">
        <v>0</v>
      </c>
      <c r="D39" s="189">
        <v>0</v>
      </c>
      <c r="E39" s="190">
        <v>0</v>
      </c>
      <c r="F39" s="190">
        <v>0</v>
      </c>
      <c r="G39" s="191">
        <v>0</v>
      </c>
      <c r="H39" s="190">
        <v>3</v>
      </c>
      <c r="I39" s="190">
        <v>1440704.81</v>
      </c>
      <c r="J39" s="190">
        <v>0</v>
      </c>
      <c r="K39" s="190">
        <v>0</v>
      </c>
      <c r="L39" s="190">
        <v>0</v>
      </c>
      <c r="M39" s="190">
        <v>0</v>
      </c>
      <c r="N39" s="190">
        <v>0</v>
      </c>
      <c r="O39" s="191">
        <v>0</v>
      </c>
    </row>
    <row r="40" spans="1:22" x14ac:dyDescent="0.25">
      <c r="A40" s="112" t="s">
        <v>244</v>
      </c>
      <c r="B40" s="192">
        <v>0</v>
      </c>
      <c r="C40" s="192">
        <v>0</v>
      </c>
      <c r="D40" s="193">
        <v>0</v>
      </c>
      <c r="E40" s="194">
        <v>0</v>
      </c>
      <c r="F40" s="194">
        <v>0</v>
      </c>
      <c r="G40" s="195">
        <v>0</v>
      </c>
      <c r="H40" s="194">
        <v>1</v>
      </c>
      <c r="I40" s="194">
        <v>289134.89</v>
      </c>
      <c r="J40" s="194">
        <v>0</v>
      </c>
      <c r="K40" s="194">
        <v>0</v>
      </c>
      <c r="L40" s="194">
        <v>0</v>
      </c>
      <c r="M40" s="194">
        <v>0</v>
      </c>
      <c r="N40" s="194">
        <v>0</v>
      </c>
      <c r="O40" s="195">
        <v>0</v>
      </c>
    </row>
    <row r="41" spans="1:22" x14ac:dyDescent="0.25">
      <c r="A41" s="111" t="s">
        <v>245</v>
      </c>
      <c r="B41" s="188">
        <v>0</v>
      </c>
      <c r="C41" s="188">
        <v>0</v>
      </c>
      <c r="D41" s="189">
        <v>0</v>
      </c>
      <c r="E41" s="190">
        <v>0</v>
      </c>
      <c r="F41" s="190">
        <v>0</v>
      </c>
      <c r="G41" s="191">
        <v>0</v>
      </c>
      <c r="H41" s="190">
        <v>3</v>
      </c>
      <c r="I41" s="190">
        <v>896389.7</v>
      </c>
      <c r="J41" s="190">
        <v>0</v>
      </c>
      <c r="K41" s="190">
        <v>0</v>
      </c>
      <c r="L41" s="190">
        <v>0</v>
      </c>
      <c r="M41" s="190">
        <v>0</v>
      </c>
      <c r="N41" s="190">
        <v>0</v>
      </c>
      <c r="O41" s="191">
        <v>0</v>
      </c>
    </row>
    <row r="42" spans="1:22" x14ac:dyDescent="0.25">
      <c r="A42" s="112" t="s">
        <v>246</v>
      </c>
      <c r="B42" s="192">
        <v>0</v>
      </c>
      <c r="C42" s="192">
        <v>0</v>
      </c>
      <c r="D42" s="193">
        <v>0</v>
      </c>
      <c r="E42" s="194">
        <v>0</v>
      </c>
      <c r="F42" s="194">
        <v>0</v>
      </c>
      <c r="G42" s="195">
        <v>0</v>
      </c>
      <c r="H42" s="194">
        <v>1</v>
      </c>
      <c r="I42" s="194">
        <v>354994.04</v>
      </c>
      <c r="J42" s="194">
        <v>0</v>
      </c>
      <c r="K42" s="194">
        <v>0</v>
      </c>
      <c r="L42" s="194">
        <v>0</v>
      </c>
      <c r="M42" s="194">
        <v>0</v>
      </c>
      <c r="N42" s="194">
        <v>0</v>
      </c>
      <c r="O42" s="195">
        <v>0</v>
      </c>
    </row>
    <row r="43" spans="1:22" x14ac:dyDescent="0.25">
      <c r="A43" s="111" t="s">
        <v>247</v>
      </c>
      <c r="B43" s="188">
        <v>0</v>
      </c>
      <c r="C43" s="188">
        <v>0</v>
      </c>
      <c r="D43" s="189">
        <v>0</v>
      </c>
      <c r="E43" s="190">
        <v>0</v>
      </c>
      <c r="F43" s="190">
        <v>0</v>
      </c>
      <c r="G43" s="191">
        <v>0</v>
      </c>
      <c r="H43" s="190">
        <v>7</v>
      </c>
      <c r="I43" s="190">
        <v>2001256.31</v>
      </c>
      <c r="J43" s="190">
        <v>0</v>
      </c>
      <c r="K43" s="190">
        <v>0</v>
      </c>
      <c r="L43" s="190">
        <v>0</v>
      </c>
      <c r="M43" s="190">
        <v>0</v>
      </c>
      <c r="N43" s="190">
        <v>0</v>
      </c>
      <c r="O43" s="191">
        <v>0</v>
      </c>
    </row>
    <row r="44" spans="1:22" x14ac:dyDescent="0.25">
      <c r="A44" s="112" t="s">
        <v>248</v>
      </c>
      <c r="B44" s="192">
        <v>0</v>
      </c>
      <c r="C44" s="192">
        <v>0</v>
      </c>
      <c r="D44" s="193">
        <v>0</v>
      </c>
      <c r="E44" s="194">
        <v>0</v>
      </c>
      <c r="F44" s="194">
        <v>0</v>
      </c>
      <c r="G44" s="195">
        <v>0</v>
      </c>
      <c r="H44" s="194">
        <v>0</v>
      </c>
      <c r="I44" s="194">
        <v>0</v>
      </c>
      <c r="J44" s="194">
        <v>0</v>
      </c>
      <c r="K44" s="194">
        <v>0</v>
      </c>
      <c r="L44" s="194">
        <v>0</v>
      </c>
      <c r="M44" s="194">
        <v>0</v>
      </c>
      <c r="N44" s="194">
        <v>0</v>
      </c>
      <c r="O44" s="195">
        <v>0</v>
      </c>
    </row>
    <row r="45" spans="1:22" x14ac:dyDescent="0.25">
      <c r="A45" s="111" t="s">
        <v>249</v>
      </c>
      <c r="B45" s="188">
        <v>0</v>
      </c>
      <c r="C45" s="188">
        <v>0</v>
      </c>
      <c r="D45" s="189">
        <v>0</v>
      </c>
      <c r="E45" s="190">
        <v>0</v>
      </c>
      <c r="F45" s="190">
        <v>0</v>
      </c>
      <c r="G45" s="191">
        <v>0</v>
      </c>
      <c r="H45" s="190">
        <v>5</v>
      </c>
      <c r="I45" s="190">
        <v>2194142.58</v>
      </c>
      <c r="J45" s="190">
        <v>0</v>
      </c>
      <c r="K45" s="190">
        <v>0</v>
      </c>
      <c r="L45" s="190">
        <v>0</v>
      </c>
      <c r="M45" s="190">
        <v>0</v>
      </c>
      <c r="N45" s="190">
        <v>0</v>
      </c>
      <c r="O45" s="191">
        <v>0</v>
      </c>
    </row>
    <row r="46" spans="1:22" x14ac:dyDescent="0.25">
      <c r="A46" s="112" t="s">
        <v>250</v>
      </c>
      <c r="B46" s="192">
        <v>23</v>
      </c>
      <c r="C46" s="192">
        <v>25716634.559999999</v>
      </c>
      <c r="D46" s="193">
        <v>36068519</v>
      </c>
      <c r="E46" s="194">
        <v>0</v>
      </c>
      <c r="F46" s="194">
        <v>16909051</v>
      </c>
      <c r="G46" s="195">
        <v>36068519</v>
      </c>
      <c r="H46" s="194">
        <v>3</v>
      </c>
      <c r="I46" s="194">
        <v>1109649.26</v>
      </c>
      <c r="J46" s="194">
        <v>0</v>
      </c>
      <c r="K46" s="198">
        <v>0</v>
      </c>
      <c r="L46" s="194">
        <v>0</v>
      </c>
      <c r="M46" s="198">
        <v>0</v>
      </c>
      <c r="N46" s="194">
        <v>0</v>
      </c>
      <c r="O46" s="195">
        <v>0</v>
      </c>
    </row>
    <row r="47" spans="1:22" x14ac:dyDescent="0.25">
      <c r="A47" s="111" t="s">
        <v>251</v>
      </c>
      <c r="B47" s="188">
        <v>0</v>
      </c>
      <c r="C47" s="188">
        <v>0</v>
      </c>
      <c r="D47" s="189">
        <v>0</v>
      </c>
      <c r="E47" s="190">
        <v>0</v>
      </c>
      <c r="F47" s="190">
        <v>0</v>
      </c>
      <c r="G47" s="191">
        <v>0</v>
      </c>
      <c r="H47" s="190">
        <v>0</v>
      </c>
      <c r="I47" s="190">
        <v>0</v>
      </c>
      <c r="J47" s="190">
        <v>0</v>
      </c>
      <c r="K47" s="199">
        <v>0</v>
      </c>
      <c r="L47" s="190">
        <v>0</v>
      </c>
      <c r="M47" s="199">
        <v>0</v>
      </c>
      <c r="N47" s="190">
        <v>0</v>
      </c>
      <c r="O47" s="191">
        <v>0</v>
      </c>
    </row>
    <row r="48" spans="1:22" x14ac:dyDescent="0.25">
      <c r="A48" s="112" t="s">
        <v>252</v>
      </c>
      <c r="B48" s="192">
        <v>0</v>
      </c>
      <c r="C48" s="192">
        <v>0</v>
      </c>
      <c r="D48" s="193">
        <v>0</v>
      </c>
      <c r="E48" s="194">
        <v>0</v>
      </c>
      <c r="F48" s="194">
        <v>0</v>
      </c>
      <c r="G48" s="195">
        <v>0</v>
      </c>
      <c r="H48" s="193">
        <v>6</v>
      </c>
      <c r="I48" s="198">
        <v>1965981.43</v>
      </c>
      <c r="J48" s="198">
        <v>0</v>
      </c>
      <c r="K48" s="198">
        <v>0</v>
      </c>
      <c r="L48" s="198">
        <v>1</v>
      </c>
      <c r="M48" s="198">
        <v>3099042</v>
      </c>
      <c r="N48" s="198">
        <v>0</v>
      </c>
      <c r="O48" s="197">
        <v>0</v>
      </c>
    </row>
    <row r="49" spans="1:15" x14ac:dyDescent="0.25">
      <c r="A49" s="111" t="s">
        <v>253</v>
      </c>
      <c r="B49" s="188">
        <v>0</v>
      </c>
      <c r="C49" s="188">
        <v>0</v>
      </c>
      <c r="D49" s="189">
        <v>0</v>
      </c>
      <c r="E49" s="190">
        <v>0</v>
      </c>
      <c r="F49" s="190">
        <v>0</v>
      </c>
      <c r="G49" s="191">
        <v>0</v>
      </c>
      <c r="H49" s="189">
        <v>0</v>
      </c>
      <c r="I49" s="199">
        <v>0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6">
        <v>0</v>
      </c>
    </row>
    <row r="50" spans="1:15" x14ac:dyDescent="0.25">
      <c r="A50" s="116" t="s">
        <v>25</v>
      </c>
      <c r="B50" s="202">
        <v>94</v>
      </c>
      <c r="C50" s="202">
        <v>42960.07</v>
      </c>
      <c r="D50" s="203">
        <v>2619450</v>
      </c>
      <c r="E50" s="204">
        <v>0</v>
      </c>
      <c r="F50" s="204">
        <v>0</v>
      </c>
      <c r="G50" s="205">
        <v>0</v>
      </c>
      <c r="H50" s="203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5">
        <v>0</v>
      </c>
    </row>
    <row r="51" spans="1:15" s="23" customFormat="1" ht="13.5" thickBot="1" x14ac:dyDescent="0.35">
      <c r="A51" s="549" t="s">
        <v>8</v>
      </c>
      <c r="B51" s="441">
        <f>SUM(B16:B50)</f>
        <v>197</v>
      </c>
      <c r="C51" s="441">
        <f t="shared" ref="C51:O51" si="0">SUM(C16:C50)</f>
        <v>58383971.729999997</v>
      </c>
      <c r="D51" s="438">
        <f t="shared" si="0"/>
        <v>343522192</v>
      </c>
      <c r="E51" s="439">
        <f t="shared" si="0"/>
        <v>0</v>
      </c>
      <c r="F51" s="439">
        <f t="shared" si="0"/>
        <v>26509051</v>
      </c>
      <c r="G51" s="548">
        <f t="shared" si="0"/>
        <v>119034990</v>
      </c>
      <c r="H51" s="438">
        <f t="shared" si="0"/>
        <v>154</v>
      </c>
      <c r="I51" s="439">
        <f t="shared" si="0"/>
        <v>54796033.480000004</v>
      </c>
      <c r="J51" s="439">
        <f t="shared" si="0"/>
        <v>0</v>
      </c>
      <c r="K51" s="439">
        <f t="shared" si="0"/>
        <v>0</v>
      </c>
      <c r="L51" s="439">
        <f t="shared" si="0"/>
        <v>4</v>
      </c>
      <c r="M51" s="439">
        <f t="shared" si="0"/>
        <v>-676965</v>
      </c>
      <c r="N51" s="439">
        <f t="shared" si="0"/>
        <v>0</v>
      </c>
      <c r="O51" s="440">
        <f t="shared" si="0"/>
        <v>0</v>
      </c>
    </row>
    <row r="52" spans="1:15" ht="19.5" customHeight="1" x14ac:dyDescent="0.25">
      <c r="A52" s="862" t="s">
        <v>309</v>
      </c>
      <c r="B52" s="862"/>
      <c r="C52" s="862"/>
      <c r="D52" s="862"/>
      <c r="E52" s="862"/>
      <c r="F52" s="862"/>
      <c r="G52" s="862"/>
      <c r="H52" s="862"/>
      <c r="I52" s="862"/>
      <c r="J52" s="862"/>
      <c r="K52" s="862"/>
      <c r="L52" s="862"/>
      <c r="M52" s="862"/>
      <c r="N52" s="862"/>
      <c r="O52" s="862"/>
    </row>
    <row r="53" spans="1:15" x14ac:dyDescent="0.25">
      <c r="A53" s="866" t="s">
        <v>257</v>
      </c>
      <c r="B53" s="866"/>
      <c r="C53" s="866"/>
      <c r="D53" s="866"/>
      <c r="E53" s="866"/>
      <c r="F53" s="866"/>
      <c r="G53" s="866"/>
      <c r="H53" s="866"/>
      <c r="I53" s="866"/>
      <c r="J53" s="866"/>
      <c r="K53" s="866"/>
      <c r="L53" s="866"/>
      <c r="M53" s="866"/>
      <c r="N53" s="866"/>
      <c r="O53" s="866"/>
    </row>
    <row r="54" spans="1:15" ht="13" thickBot="1" x14ac:dyDescent="0.3">
      <c r="A54" s="866" t="s">
        <v>315</v>
      </c>
      <c r="B54" s="866"/>
      <c r="C54" s="866"/>
      <c r="D54" s="866"/>
      <c r="E54" s="866"/>
      <c r="F54" s="866"/>
      <c r="G54" s="866"/>
      <c r="H54" s="866"/>
      <c r="I54" s="866"/>
      <c r="J54" s="866"/>
      <c r="K54" s="866"/>
      <c r="L54" s="866"/>
      <c r="M54" s="866"/>
      <c r="N54" s="866"/>
      <c r="O54" s="866"/>
    </row>
    <row r="55" spans="1:15" s="23" customFormat="1" ht="13.5" thickBot="1" x14ac:dyDescent="0.35">
      <c r="A55" s="598" t="s">
        <v>268</v>
      </c>
      <c r="B55" s="599">
        <f>B51-B50</f>
        <v>103</v>
      </c>
      <c r="C55" s="599">
        <f t="shared" ref="C55:O55" si="1">C51-C50</f>
        <v>58341011.659999996</v>
      </c>
      <c r="D55" s="600">
        <f t="shared" si="1"/>
        <v>340902742</v>
      </c>
      <c r="E55" s="601">
        <f t="shared" si="1"/>
        <v>0</v>
      </c>
      <c r="F55" s="601">
        <f t="shared" si="1"/>
        <v>26509051</v>
      </c>
      <c r="G55" s="602">
        <f t="shared" si="1"/>
        <v>119034990</v>
      </c>
      <c r="H55" s="600">
        <f t="shared" si="1"/>
        <v>154</v>
      </c>
      <c r="I55" s="601">
        <f t="shared" si="1"/>
        <v>54796033.480000004</v>
      </c>
      <c r="J55" s="601">
        <f t="shared" si="1"/>
        <v>0</v>
      </c>
      <c r="K55" s="601">
        <f t="shared" si="1"/>
        <v>0</v>
      </c>
      <c r="L55" s="601">
        <f t="shared" si="1"/>
        <v>4</v>
      </c>
      <c r="M55" s="601">
        <f t="shared" si="1"/>
        <v>-676965</v>
      </c>
      <c r="N55" s="601">
        <f t="shared" si="1"/>
        <v>0</v>
      </c>
      <c r="O55" s="603">
        <f t="shared" si="1"/>
        <v>0</v>
      </c>
    </row>
    <row r="56" spans="1:15" x14ac:dyDescent="0.25">
      <c r="A56" s="114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</row>
    <row r="57" spans="1:15" x14ac:dyDescent="0.25">
      <c r="A57" s="11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</row>
  </sheetData>
  <mergeCells count="24">
    <mergeCell ref="E13:E15"/>
    <mergeCell ref="A52:O52"/>
    <mergeCell ref="F13:F15"/>
    <mergeCell ref="G13:G15"/>
    <mergeCell ref="H13:I14"/>
    <mergeCell ref="J13:K14"/>
    <mergeCell ref="L13:M14"/>
    <mergeCell ref="N13:O14"/>
    <mergeCell ref="A53:O53"/>
    <mergeCell ref="A54:O54"/>
    <mergeCell ref="A8:O8"/>
    <mergeCell ref="A2:O2"/>
    <mergeCell ref="A3:O3"/>
    <mergeCell ref="A4:O4"/>
    <mergeCell ref="A6:O6"/>
    <mergeCell ref="A7:O7"/>
    <mergeCell ref="A9:O9"/>
    <mergeCell ref="A10:O10"/>
    <mergeCell ref="A12:A15"/>
    <mergeCell ref="B12:B15"/>
    <mergeCell ref="C12:C15"/>
    <mergeCell ref="D12:G12"/>
    <mergeCell ref="H12:O12"/>
    <mergeCell ref="D13:D15"/>
  </mergeCells>
  <printOptions horizontalCentered="1" verticalCentered="1"/>
  <pageMargins left="0.23622047244094491" right="0.23622047244094491" top="0.39370078740157483" bottom="0.43307086614173229" header="0.31496062992125984" footer="0.31496062992125984"/>
  <pageSetup scale="87" firstPageNumber="59" fitToWidth="0" orientation="landscape" useFirstPageNumber="1" r:id="rId1"/>
  <headerFooter alignWithMargins="0">
    <oddFooter>&amp;R&amp;8&amp;P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syncVertical="1" syncRef="A1" transitionEvaluation="1" codeName="Hoja50">
    <pageSetUpPr fitToPage="1"/>
  </sheetPr>
  <dimension ref="A1:V55"/>
  <sheetViews>
    <sheetView showGridLines="0" view="pageBreakPreview" zoomScale="70" zoomScaleNormal="75" zoomScaleSheetLayoutView="70" workbookViewId="0"/>
  </sheetViews>
  <sheetFormatPr baseColWidth="10" defaultColWidth="9.7265625" defaultRowHeight="12.5" x14ac:dyDescent="0.25"/>
  <cols>
    <col min="1" max="1" width="23" style="25" customWidth="1"/>
    <col min="2" max="2" width="13" style="25" customWidth="1"/>
    <col min="3" max="4" width="11.81640625" style="25" bestFit="1" customWidth="1"/>
    <col min="5" max="5" width="12.26953125" style="25" bestFit="1" customWidth="1"/>
    <col min="6" max="6" width="12.7265625" style="25" customWidth="1"/>
    <col min="7" max="7" width="9.54296875" style="25" bestFit="1" customWidth="1"/>
    <col min="8" max="8" width="8.1796875" style="25" bestFit="1" customWidth="1"/>
    <col min="9" max="9" width="10.453125" style="25" bestFit="1" customWidth="1"/>
    <col min="10" max="10" width="8.1796875" style="25" bestFit="1" customWidth="1"/>
    <col min="11" max="11" width="9.90625" style="25" bestFit="1" customWidth="1"/>
    <col min="12" max="12" width="8.1796875" style="25" bestFit="1" customWidth="1"/>
    <col min="13" max="13" width="7.1796875" style="25" bestFit="1" customWidth="1"/>
    <col min="14" max="14" width="8.1796875" style="25" bestFit="1" customWidth="1"/>
    <col min="15" max="15" width="7.1796875" style="25" bestFit="1" customWidth="1"/>
    <col min="16" max="23" width="7.7265625" style="25" customWidth="1"/>
    <col min="24" max="16384" width="9.7265625" style="25"/>
  </cols>
  <sheetData>
    <row r="1" spans="1:20" ht="4.5" customHeight="1" x14ac:dyDescent="0.25">
      <c r="R1" s="24"/>
      <c r="S1" s="24"/>
      <c r="T1" s="24"/>
    </row>
    <row r="2" spans="1:20" ht="14.5" x14ac:dyDescent="0.35">
      <c r="A2" s="821" t="s">
        <v>208</v>
      </c>
      <c r="B2" s="821"/>
      <c r="C2" s="821"/>
      <c r="D2" s="821"/>
      <c r="E2" s="821"/>
      <c r="F2" s="821"/>
      <c r="G2" s="821"/>
      <c r="H2" s="821"/>
      <c r="I2" s="821"/>
      <c r="J2" s="821"/>
      <c r="K2" s="821"/>
      <c r="L2" s="821"/>
      <c r="M2" s="821"/>
      <c r="N2" s="821"/>
      <c r="O2" s="821"/>
      <c r="R2" s="24"/>
      <c r="S2" s="24"/>
    </row>
    <row r="3" spans="1:20" ht="14.5" x14ac:dyDescent="0.35">
      <c r="A3" s="821" t="s">
        <v>209</v>
      </c>
      <c r="B3" s="821"/>
      <c r="C3" s="821"/>
      <c r="D3" s="821"/>
      <c r="E3" s="821"/>
      <c r="F3" s="821"/>
      <c r="G3" s="821"/>
      <c r="H3" s="821"/>
      <c r="I3" s="821"/>
      <c r="J3" s="821"/>
      <c r="K3" s="821"/>
      <c r="L3" s="821"/>
      <c r="M3" s="821"/>
      <c r="N3" s="821"/>
      <c r="O3" s="821"/>
      <c r="Q3" s="24"/>
      <c r="R3" s="24"/>
      <c r="S3" s="24"/>
    </row>
    <row r="4" spans="1:20" s="26" customFormat="1" ht="10" x14ac:dyDescent="0.2">
      <c r="A4" s="822"/>
      <c r="B4" s="822"/>
      <c r="C4" s="822"/>
      <c r="D4" s="822"/>
      <c r="E4" s="822"/>
      <c r="F4" s="822"/>
      <c r="G4" s="822"/>
      <c r="H4" s="822"/>
      <c r="I4" s="822"/>
      <c r="J4" s="822"/>
      <c r="K4" s="822"/>
      <c r="L4" s="822"/>
      <c r="M4" s="822"/>
      <c r="N4" s="822"/>
      <c r="O4" s="822"/>
    </row>
    <row r="5" spans="1:20" s="26" customFormat="1" ht="10" x14ac:dyDescent="0.2"/>
    <row r="6" spans="1:20" s="26" customFormat="1" ht="13" x14ac:dyDescent="0.3">
      <c r="A6" s="823" t="str">
        <f>'1 Total'!A4:N4</f>
        <v>DICIEMBRE DE 2020</v>
      </c>
      <c r="B6" s="823"/>
      <c r="C6" s="823"/>
      <c r="D6" s="823"/>
      <c r="E6" s="823"/>
      <c r="F6" s="823"/>
      <c r="G6" s="823"/>
      <c r="H6" s="823"/>
      <c r="I6" s="823"/>
      <c r="J6" s="823"/>
      <c r="K6" s="823"/>
      <c r="L6" s="823"/>
      <c r="M6" s="823"/>
      <c r="N6" s="823"/>
      <c r="O6" s="823"/>
    </row>
    <row r="7" spans="1:20" s="26" customFormat="1" ht="10.5" x14ac:dyDescent="0.25">
      <c r="A7" s="820"/>
      <c r="B7" s="820"/>
      <c r="C7" s="820"/>
      <c r="D7" s="820"/>
      <c r="E7" s="820"/>
      <c r="F7" s="820"/>
      <c r="G7" s="820"/>
      <c r="H7" s="820"/>
      <c r="I7" s="820"/>
      <c r="J7" s="820"/>
      <c r="K7" s="820"/>
      <c r="L7" s="820"/>
      <c r="M7" s="820"/>
      <c r="N7" s="820"/>
      <c r="O7" s="820"/>
    </row>
    <row r="8" spans="1:20" s="26" customFormat="1" x14ac:dyDescent="0.25">
      <c r="A8" s="824" t="s">
        <v>58</v>
      </c>
      <c r="B8" s="824"/>
      <c r="C8" s="824"/>
      <c r="D8" s="824"/>
      <c r="E8" s="824"/>
      <c r="F8" s="824"/>
      <c r="G8" s="824"/>
      <c r="H8" s="824"/>
      <c r="I8" s="824"/>
      <c r="J8" s="824"/>
      <c r="K8" s="824"/>
      <c r="L8" s="824"/>
      <c r="M8" s="824"/>
      <c r="N8" s="824"/>
      <c r="O8" s="824"/>
    </row>
    <row r="9" spans="1:20" s="26" customFormat="1" ht="10" x14ac:dyDescent="0.2">
      <c r="A9" s="822"/>
      <c r="B9" s="822"/>
      <c r="C9" s="822"/>
      <c r="D9" s="822"/>
      <c r="E9" s="822"/>
      <c r="F9" s="822"/>
      <c r="G9" s="822"/>
      <c r="H9" s="822"/>
      <c r="I9" s="822"/>
      <c r="J9" s="822"/>
      <c r="K9" s="822"/>
      <c r="L9" s="822"/>
      <c r="M9" s="822"/>
      <c r="N9" s="822"/>
      <c r="O9" s="822"/>
    </row>
    <row r="10" spans="1:20" s="26" customFormat="1" ht="13.5" customHeight="1" x14ac:dyDescent="0.25">
      <c r="A10" s="824" t="s">
        <v>11</v>
      </c>
      <c r="B10" s="824"/>
      <c r="C10" s="824"/>
      <c r="D10" s="824"/>
      <c r="E10" s="824"/>
      <c r="F10" s="824"/>
      <c r="G10" s="824"/>
      <c r="H10" s="824"/>
      <c r="I10" s="824"/>
      <c r="J10" s="824"/>
      <c r="K10" s="824"/>
      <c r="L10" s="824"/>
      <c r="M10" s="824"/>
      <c r="N10" s="824"/>
      <c r="O10" s="824"/>
    </row>
    <row r="11" spans="1:20" s="26" customFormat="1" ht="13.5" customHeight="1" thickBot="1" x14ac:dyDescent="0.25">
      <c r="A11" s="273"/>
      <c r="B11" s="274">
        <v>3</v>
      </c>
      <c r="C11" s="274">
        <v>4</v>
      </c>
      <c r="D11" s="274">
        <v>5</v>
      </c>
      <c r="E11" s="274">
        <v>6</v>
      </c>
      <c r="F11" s="274">
        <v>7</v>
      </c>
      <c r="G11" s="274">
        <v>8</v>
      </c>
      <c r="H11" s="274">
        <v>3</v>
      </c>
      <c r="I11" s="274">
        <v>4</v>
      </c>
      <c r="J11" s="274">
        <v>5</v>
      </c>
      <c r="K11" s="274">
        <v>6</v>
      </c>
      <c r="L11" s="274">
        <v>7</v>
      </c>
      <c r="M11" s="274">
        <v>8</v>
      </c>
      <c r="N11" s="274">
        <v>9</v>
      </c>
      <c r="O11" s="274">
        <v>10</v>
      </c>
    </row>
    <row r="12" spans="1:20" s="24" customFormat="1" ht="15" customHeight="1" x14ac:dyDescent="0.2">
      <c r="A12" s="826" t="s">
        <v>210</v>
      </c>
      <c r="B12" s="829" t="s">
        <v>305</v>
      </c>
      <c r="C12" s="829" t="s">
        <v>211</v>
      </c>
      <c r="D12" s="830" t="s">
        <v>212</v>
      </c>
      <c r="E12" s="831"/>
      <c r="F12" s="831"/>
      <c r="G12" s="832"/>
      <c r="H12" s="830" t="s">
        <v>213</v>
      </c>
      <c r="I12" s="831"/>
      <c r="J12" s="831"/>
      <c r="K12" s="831"/>
      <c r="L12" s="831"/>
      <c r="M12" s="831"/>
      <c r="N12" s="831"/>
      <c r="O12" s="832"/>
    </row>
    <row r="13" spans="1:20" s="24" customFormat="1" ht="10.5" customHeight="1" x14ac:dyDescent="0.2">
      <c r="A13" s="827"/>
      <c r="B13" s="827"/>
      <c r="C13" s="827"/>
      <c r="D13" s="833" t="s">
        <v>214</v>
      </c>
      <c r="E13" s="863" t="s">
        <v>215</v>
      </c>
      <c r="F13" s="842" t="s">
        <v>256</v>
      </c>
      <c r="G13" s="843" t="s">
        <v>217</v>
      </c>
      <c r="H13" s="846" t="s">
        <v>218</v>
      </c>
      <c r="I13" s="817"/>
      <c r="J13" s="816" t="s">
        <v>215</v>
      </c>
      <c r="K13" s="817"/>
      <c r="L13" s="816" t="s">
        <v>256</v>
      </c>
      <c r="M13" s="817"/>
      <c r="N13" s="836" t="s">
        <v>217</v>
      </c>
      <c r="O13" s="837"/>
    </row>
    <row r="14" spans="1:20" s="24" customFormat="1" ht="10.5" customHeight="1" x14ac:dyDescent="0.2">
      <c r="A14" s="827"/>
      <c r="B14" s="827"/>
      <c r="C14" s="827"/>
      <c r="D14" s="834"/>
      <c r="E14" s="864"/>
      <c r="F14" s="840"/>
      <c r="G14" s="844"/>
      <c r="H14" s="847"/>
      <c r="I14" s="819"/>
      <c r="J14" s="818"/>
      <c r="K14" s="819"/>
      <c r="L14" s="818"/>
      <c r="M14" s="819"/>
      <c r="N14" s="818"/>
      <c r="O14" s="838"/>
    </row>
    <row r="15" spans="1:20" s="24" customFormat="1" ht="10.5" customHeight="1" thickBot="1" x14ac:dyDescent="0.25">
      <c r="A15" s="828"/>
      <c r="B15" s="828"/>
      <c r="C15" s="828"/>
      <c r="D15" s="835"/>
      <c r="E15" s="865"/>
      <c r="F15" s="841"/>
      <c r="G15" s="845"/>
      <c r="H15" s="427" t="s">
        <v>306</v>
      </c>
      <c r="I15" s="427" t="s">
        <v>219</v>
      </c>
      <c r="J15" s="540" t="s">
        <v>306</v>
      </c>
      <c r="K15" s="427" t="s">
        <v>219</v>
      </c>
      <c r="L15" s="540" t="s">
        <v>306</v>
      </c>
      <c r="M15" s="427" t="s">
        <v>219</v>
      </c>
      <c r="N15" s="540" t="s">
        <v>306</v>
      </c>
      <c r="O15" s="451" t="s">
        <v>219</v>
      </c>
    </row>
    <row r="16" spans="1:20" x14ac:dyDescent="0.25">
      <c r="A16" s="109" t="s">
        <v>220</v>
      </c>
      <c r="B16" s="184">
        <v>1</v>
      </c>
      <c r="C16" s="184">
        <v>0</v>
      </c>
      <c r="D16" s="185">
        <v>258461</v>
      </c>
      <c r="E16" s="186">
        <v>0</v>
      </c>
      <c r="F16" s="186">
        <v>0</v>
      </c>
      <c r="G16" s="187">
        <v>0</v>
      </c>
      <c r="H16" s="186">
        <v>0</v>
      </c>
      <c r="I16" s="186">
        <v>0</v>
      </c>
      <c r="J16" s="186">
        <v>1</v>
      </c>
      <c r="K16" s="186">
        <v>133169</v>
      </c>
      <c r="L16" s="186">
        <v>0</v>
      </c>
      <c r="M16" s="186">
        <v>0</v>
      </c>
      <c r="N16" s="186">
        <v>0</v>
      </c>
      <c r="O16" s="187">
        <v>0</v>
      </c>
    </row>
    <row r="17" spans="1:15" x14ac:dyDescent="0.25">
      <c r="A17" s="111" t="s">
        <v>221</v>
      </c>
      <c r="B17" s="188">
        <v>34</v>
      </c>
      <c r="C17" s="188">
        <v>4445048</v>
      </c>
      <c r="D17" s="189">
        <v>1812188</v>
      </c>
      <c r="E17" s="190">
        <v>4225497</v>
      </c>
      <c r="F17" s="190">
        <v>0</v>
      </c>
      <c r="G17" s="191">
        <v>0</v>
      </c>
      <c r="H17" s="190">
        <v>0</v>
      </c>
      <c r="I17" s="190">
        <v>0</v>
      </c>
      <c r="J17" s="190">
        <v>0</v>
      </c>
      <c r="K17" s="190">
        <v>0</v>
      </c>
      <c r="L17" s="190">
        <v>0</v>
      </c>
      <c r="M17" s="190">
        <v>0</v>
      </c>
      <c r="N17" s="190">
        <v>0</v>
      </c>
      <c r="O17" s="191">
        <v>0</v>
      </c>
    </row>
    <row r="18" spans="1:15" x14ac:dyDescent="0.25">
      <c r="A18" s="112" t="s">
        <v>222</v>
      </c>
      <c r="B18" s="192">
        <v>1</v>
      </c>
      <c r="C18" s="192">
        <v>0</v>
      </c>
      <c r="D18" s="193">
        <v>0</v>
      </c>
      <c r="E18" s="194">
        <v>44468</v>
      </c>
      <c r="F18" s="194">
        <v>0</v>
      </c>
      <c r="G18" s="195">
        <v>0</v>
      </c>
      <c r="H18" s="194">
        <v>0</v>
      </c>
      <c r="I18" s="194">
        <v>0</v>
      </c>
      <c r="J18" s="194">
        <v>0</v>
      </c>
      <c r="K18" s="194">
        <v>0</v>
      </c>
      <c r="L18" s="194">
        <v>0</v>
      </c>
      <c r="M18" s="194">
        <v>0</v>
      </c>
      <c r="N18" s="194">
        <v>0</v>
      </c>
      <c r="O18" s="195">
        <v>0</v>
      </c>
    </row>
    <row r="19" spans="1:15" x14ac:dyDescent="0.25">
      <c r="A19" s="111" t="s">
        <v>223</v>
      </c>
      <c r="B19" s="188">
        <v>1</v>
      </c>
      <c r="C19" s="188">
        <v>0</v>
      </c>
      <c r="D19" s="189">
        <v>0</v>
      </c>
      <c r="E19" s="190">
        <v>11691</v>
      </c>
      <c r="F19" s="190">
        <v>0</v>
      </c>
      <c r="G19" s="191">
        <v>0</v>
      </c>
      <c r="H19" s="190">
        <v>0</v>
      </c>
      <c r="I19" s="190">
        <v>0</v>
      </c>
      <c r="J19" s="190">
        <v>0</v>
      </c>
      <c r="K19" s="190">
        <v>0</v>
      </c>
      <c r="L19" s="190">
        <v>0</v>
      </c>
      <c r="M19" s="190">
        <v>0</v>
      </c>
      <c r="N19" s="190">
        <v>0</v>
      </c>
      <c r="O19" s="191">
        <v>0</v>
      </c>
    </row>
    <row r="20" spans="1:15" x14ac:dyDescent="0.25">
      <c r="A20" s="112" t="s">
        <v>224</v>
      </c>
      <c r="B20" s="192">
        <v>6</v>
      </c>
      <c r="C20" s="192">
        <v>0</v>
      </c>
      <c r="D20" s="193">
        <v>0</v>
      </c>
      <c r="E20" s="194">
        <v>387438</v>
      </c>
      <c r="F20" s="194">
        <v>0</v>
      </c>
      <c r="G20" s="195">
        <v>0</v>
      </c>
      <c r="H20" s="194">
        <v>0</v>
      </c>
      <c r="I20" s="194">
        <v>0</v>
      </c>
      <c r="J20" s="194">
        <v>0</v>
      </c>
      <c r="K20" s="194">
        <v>0</v>
      </c>
      <c r="L20" s="194">
        <v>0</v>
      </c>
      <c r="M20" s="194">
        <v>0</v>
      </c>
      <c r="N20" s="194">
        <v>0</v>
      </c>
      <c r="O20" s="195">
        <v>0</v>
      </c>
    </row>
    <row r="21" spans="1:15" x14ac:dyDescent="0.25">
      <c r="A21" s="111" t="s">
        <v>225</v>
      </c>
      <c r="B21" s="188">
        <v>17</v>
      </c>
      <c r="C21" s="188">
        <v>0</v>
      </c>
      <c r="D21" s="189">
        <v>2530103</v>
      </c>
      <c r="E21" s="190">
        <v>55929</v>
      </c>
      <c r="F21" s="190">
        <v>0</v>
      </c>
      <c r="G21" s="191">
        <v>0</v>
      </c>
      <c r="H21" s="190">
        <v>1</v>
      </c>
      <c r="I21" s="190">
        <v>217601</v>
      </c>
      <c r="J21" s="190">
        <v>0</v>
      </c>
      <c r="K21" s="190">
        <v>0</v>
      </c>
      <c r="L21" s="190">
        <v>0</v>
      </c>
      <c r="M21" s="190">
        <v>0</v>
      </c>
      <c r="N21" s="190">
        <v>0</v>
      </c>
      <c r="O21" s="191">
        <v>0</v>
      </c>
    </row>
    <row r="22" spans="1:15" x14ac:dyDescent="0.25">
      <c r="A22" s="112" t="s">
        <v>226</v>
      </c>
      <c r="B22" s="192">
        <v>1</v>
      </c>
      <c r="C22" s="192">
        <v>0</v>
      </c>
      <c r="D22" s="200">
        <v>0</v>
      </c>
      <c r="E22" s="198">
        <v>621262</v>
      </c>
      <c r="F22" s="194">
        <v>0</v>
      </c>
      <c r="G22" s="195">
        <v>0</v>
      </c>
      <c r="H22" s="194">
        <v>1</v>
      </c>
      <c r="I22" s="194">
        <v>22116</v>
      </c>
      <c r="J22" s="194">
        <v>0</v>
      </c>
      <c r="K22" s="194">
        <v>0</v>
      </c>
      <c r="L22" s="194">
        <v>0</v>
      </c>
      <c r="M22" s="194">
        <v>0</v>
      </c>
      <c r="N22" s="194">
        <v>0</v>
      </c>
      <c r="O22" s="195">
        <v>0</v>
      </c>
    </row>
    <row r="23" spans="1:15" x14ac:dyDescent="0.25">
      <c r="A23" s="111" t="s">
        <v>227</v>
      </c>
      <c r="B23" s="188">
        <v>31</v>
      </c>
      <c r="C23" s="188">
        <v>0</v>
      </c>
      <c r="D23" s="201">
        <v>3644142</v>
      </c>
      <c r="E23" s="199">
        <v>635629</v>
      </c>
      <c r="F23" s="190">
        <v>0</v>
      </c>
      <c r="G23" s="191">
        <v>0</v>
      </c>
      <c r="H23" s="190">
        <v>1</v>
      </c>
      <c r="I23" s="190">
        <v>138784</v>
      </c>
      <c r="J23" s="190">
        <v>0</v>
      </c>
      <c r="K23" s="190">
        <v>0</v>
      </c>
      <c r="L23" s="190">
        <v>0</v>
      </c>
      <c r="M23" s="190">
        <v>0</v>
      </c>
      <c r="N23" s="190">
        <v>0</v>
      </c>
      <c r="O23" s="191">
        <v>0</v>
      </c>
    </row>
    <row r="24" spans="1:15" x14ac:dyDescent="0.25">
      <c r="A24" s="112" t="s">
        <v>228</v>
      </c>
      <c r="B24" s="192">
        <v>1809</v>
      </c>
      <c r="C24" s="192">
        <v>259700592</v>
      </c>
      <c r="D24" s="200">
        <v>118343722</v>
      </c>
      <c r="E24" s="198">
        <v>370284907</v>
      </c>
      <c r="F24" s="194">
        <v>0</v>
      </c>
      <c r="G24" s="195">
        <v>0</v>
      </c>
      <c r="H24" s="194">
        <v>38</v>
      </c>
      <c r="I24" s="194">
        <v>5019189</v>
      </c>
      <c r="J24" s="194">
        <v>43</v>
      </c>
      <c r="K24" s="194">
        <v>6297841</v>
      </c>
      <c r="L24" s="194">
        <v>0</v>
      </c>
      <c r="M24" s="194">
        <v>0</v>
      </c>
      <c r="N24" s="194">
        <v>0</v>
      </c>
      <c r="O24" s="195">
        <v>0</v>
      </c>
    </row>
    <row r="25" spans="1:15" x14ac:dyDescent="0.25">
      <c r="A25" s="111" t="s">
        <v>229</v>
      </c>
      <c r="B25" s="188">
        <v>0</v>
      </c>
      <c r="C25" s="188">
        <v>0</v>
      </c>
      <c r="D25" s="201">
        <v>0</v>
      </c>
      <c r="E25" s="199">
        <v>0</v>
      </c>
      <c r="F25" s="190">
        <v>0</v>
      </c>
      <c r="G25" s="191">
        <v>0</v>
      </c>
      <c r="H25" s="190">
        <v>0</v>
      </c>
      <c r="I25" s="190">
        <v>0</v>
      </c>
      <c r="J25" s="190">
        <v>0</v>
      </c>
      <c r="K25" s="190">
        <v>0</v>
      </c>
      <c r="L25" s="190">
        <v>0</v>
      </c>
      <c r="M25" s="190">
        <v>0</v>
      </c>
      <c r="N25" s="190">
        <v>0</v>
      </c>
      <c r="O25" s="191">
        <v>0</v>
      </c>
    </row>
    <row r="26" spans="1:15" x14ac:dyDescent="0.25">
      <c r="A26" s="112" t="s">
        <v>230</v>
      </c>
      <c r="B26" s="192">
        <v>28</v>
      </c>
      <c r="C26" s="192">
        <v>531077</v>
      </c>
      <c r="D26" s="200">
        <v>3617140</v>
      </c>
      <c r="E26" s="198">
        <v>1822841</v>
      </c>
      <c r="F26" s="194">
        <v>0</v>
      </c>
      <c r="G26" s="195">
        <v>0</v>
      </c>
      <c r="H26" s="194">
        <v>3</v>
      </c>
      <c r="I26" s="194">
        <v>536439</v>
      </c>
      <c r="J26" s="194">
        <v>0</v>
      </c>
      <c r="K26" s="194">
        <v>0</v>
      </c>
      <c r="L26" s="194">
        <v>0</v>
      </c>
      <c r="M26" s="194">
        <v>0</v>
      </c>
      <c r="N26" s="194">
        <v>0</v>
      </c>
      <c r="O26" s="195">
        <v>0</v>
      </c>
    </row>
    <row r="27" spans="1:15" x14ac:dyDescent="0.25">
      <c r="A27" s="111" t="s">
        <v>231</v>
      </c>
      <c r="B27" s="188">
        <v>4</v>
      </c>
      <c r="C27" s="188">
        <v>0</v>
      </c>
      <c r="D27" s="201">
        <v>192328</v>
      </c>
      <c r="E27" s="199">
        <v>52642</v>
      </c>
      <c r="F27" s="190">
        <v>0</v>
      </c>
      <c r="G27" s="191">
        <v>0</v>
      </c>
      <c r="H27" s="190">
        <v>0</v>
      </c>
      <c r="I27" s="190">
        <v>0</v>
      </c>
      <c r="J27" s="190">
        <v>0</v>
      </c>
      <c r="K27" s="190">
        <v>0</v>
      </c>
      <c r="L27" s="190">
        <v>0</v>
      </c>
      <c r="M27" s="190">
        <v>0</v>
      </c>
      <c r="N27" s="190">
        <v>0</v>
      </c>
      <c r="O27" s="191">
        <v>0</v>
      </c>
    </row>
    <row r="28" spans="1:15" x14ac:dyDescent="0.25">
      <c r="A28" s="112" t="s">
        <v>232</v>
      </c>
      <c r="B28" s="192">
        <v>0</v>
      </c>
      <c r="C28" s="192">
        <v>0</v>
      </c>
      <c r="D28" s="200">
        <v>0</v>
      </c>
      <c r="E28" s="198">
        <v>0</v>
      </c>
      <c r="F28" s="194">
        <v>0</v>
      </c>
      <c r="G28" s="195">
        <v>0</v>
      </c>
      <c r="H28" s="194">
        <v>0</v>
      </c>
      <c r="I28" s="194">
        <v>0</v>
      </c>
      <c r="J28" s="194">
        <v>1</v>
      </c>
      <c r="K28" s="194">
        <v>267767</v>
      </c>
      <c r="L28" s="194">
        <v>0</v>
      </c>
      <c r="M28" s="194">
        <v>0</v>
      </c>
      <c r="N28" s="194">
        <v>0</v>
      </c>
      <c r="O28" s="195">
        <v>0</v>
      </c>
    </row>
    <row r="29" spans="1:15" x14ac:dyDescent="0.25">
      <c r="A29" s="111" t="s">
        <v>233</v>
      </c>
      <c r="B29" s="188">
        <v>136</v>
      </c>
      <c r="C29" s="188">
        <v>0</v>
      </c>
      <c r="D29" s="201">
        <v>10720050</v>
      </c>
      <c r="E29" s="199">
        <v>2807177</v>
      </c>
      <c r="F29" s="190">
        <v>0</v>
      </c>
      <c r="G29" s="191">
        <v>0</v>
      </c>
      <c r="H29" s="190">
        <v>8</v>
      </c>
      <c r="I29" s="190">
        <v>1369465</v>
      </c>
      <c r="J29" s="190">
        <v>5</v>
      </c>
      <c r="K29" s="190">
        <v>485717</v>
      </c>
      <c r="L29" s="190">
        <v>0</v>
      </c>
      <c r="M29" s="190">
        <v>0</v>
      </c>
      <c r="N29" s="190">
        <v>0</v>
      </c>
      <c r="O29" s="191">
        <v>0</v>
      </c>
    </row>
    <row r="30" spans="1:15" x14ac:dyDescent="0.25">
      <c r="A30" s="112" t="s">
        <v>234</v>
      </c>
      <c r="B30" s="192">
        <v>205</v>
      </c>
      <c r="C30" s="192">
        <v>53630849</v>
      </c>
      <c r="D30" s="200">
        <v>150059</v>
      </c>
      <c r="E30" s="198">
        <v>54100775</v>
      </c>
      <c r="F30" s="194">
        <v>0</v>
      </c>
      <c r="G30" s="195">
        <v>0</v>
      </c>
      <c r="H30" s="194">
        <v>4</v>
      </c>
      <c r="I30" s="194">
        <v>346469</v>
      </c>
      <c r="J30" s="194">
        <v>18</v>
      </c>
      <c r="K30" s="194">
        <v>2146621</v>
      </c>
      <c r="L30" s="194">
        <v>0</v>
      </c>
      <c r="M30" s="194">
        <v>0</v>
      </c>
      <c r="N30" s="194">
        <v>0</v>
      </c>
      <c r="O30" s="195">
        <v>0</v>
      </c>
    </row>
    <row r="31" spans="1:15" x14ac:dyDescent="0.25">
      <c r="A31" s="111" t="s">
        <v>235</v>
      </c>
      <c r="B31" s="188">
        <v>6</v>
      </c>
      <c r="C31" s="188">
        <v>0</v>
      </c>
      <c r="D31" s="201">
        <v>0</v>
      </c>
      <c r="E31" s="199">
        <v>777628</v>
      </c>
      <c r="F31" s="190">
        <v>0</v>
      </c>
      <c r="G31" s="191">
        <v>0</v>
      </c>
      <c r="H31" s="190">
        <v>0</v>
      </c>
      <c r="I31" s="190">
        <v>0</v>
      </c>
      <c r="J31" s="190">
        <v>0</v>
      </c>
      <c r="K31" s="190">
        <v>0</v>
      </c>
      <c r="L31" s="190">
        <v>0</v>
      </c>
      <c r="M31" s="190">
        <v>0</v>
      </c>
      <c r="N31" s="190">
        <v>0</v>
      </c>
      <c r="O31" s="191">
        <v>0</v>
      </c>
    </row>
    <row r="32" spans="1:15" ht="11.15" customHeight="1" x14ac:dyDescent="0.25">
      <c r="A32" s="112" t="s">
        <v>236</v>
      </c>
      <c r="B32" s="192">
        <v>31</v>
      </c>
      <c r="C32" s="192">
        <v>9336411</v>
      </c>
      <c r="D32" s="200">
        <v>70796</v>
      </c>
      <c r="E32" s="198">
        <v>9078923</v>
      </c>
      <c r="F32" s="194">
        <v>0</v>
      </c>
      <c r="G32" s="195">
        <v>0</v>
      </c>
      <c r="H32" s="194">
        <v>1</v>
      </c>
      <c r="I32" s="194">
        <v>7417.11</v>
      </c>
      <c r="J32" s="194">
        <v>4</v>
      </c>
      <c r="K32" s="194">
        <v>430966</v>
      </c>
      <c r="L32" s="194">
        <v>0</v>
      </c>
      <c r="M32" s="194">
        <v>0</v>
      </c>
      <c r="N32" s="194">
        <v>0</v>
      </c>
      <c r="O32" s="195">
        <v>0</v>
      </c>
    </row>
    <row r="33" spans="1:22" x14ac:dyDescent="0.25">
      <c r="A33" s="111" t="s">
        <v>237</v>
      </c>
      <c r="B33" s="188">
        <v>0</v>
      </c>
      <c r="C33" s="188">
        <v>0</v>
      </c>
      <c r="D33" s="189">
        <v>0</v>
      </c>
      <c r="E33" s="190">
        <v>0</v>
      </c>
      <c r="F33" s="190">
        <v>0</v>
      </c>
      <c r="G33" s="191">
        <v>0</v>
      </c>
      <c r="H33" s="190">
        <v>0</v>
      </c>
      <c r="I33" s="190">
        <v>0</v>
      </c>
      <c r="J33" s="190">
        <v>0</v>
      </c>
      <c r="K33" s="190">
        <v>0</v>
      </c>
      <c r="L33" s="190">
        <v>0</v>
      </c>
      <c r="M33" s="190">
        <v>0</v>
      </c>
      <c r="N33" s="190">
        <v>0</v>
      </c>
      <c r="O33" s="191">
        <v>0</v>
      </c>
      <c r="Q33" s="24"/>
      <c r="R33" s="24"/>
      <c r="S33" s="24"/>
      <c r="T33" s="24"/>
      <c r="U33" s="24"/>
      <c r="V33" s="24"/>
    </row>
    <row r="34" spans="1:22" x14ac:dyDescent="0.25">
      <c r="A34" s="112" t="s">
        <v>238</v>
      </c>
      <c r="B34" s="192">
        <v>654</v>
      </c>
      <c r="C34" s="192">
        <v>6627758</v>
      </c>
      <c r="D34" s="193">
        <v>19358261</v>
      </c>
      <c r="E34" s="194">
        <v>86764218</v>
      </c>
      <c r="F34" s="194">
        <v>0</v>
      </c>
      <c r="G34" s="195">
        <v>0</v>
      </c>
      <c r="H34" s="194">
        <v>6</v>
      </c>
      <c r="I34" s="194">
        <v>879681</v>
      </c>
      <c r="J34" s="194">
        <v>0</v>
      </c>
      <c r="K34" s="194">
        <v>0</v>
      </c>
      <c r="L34" s="194">
        <v>0</v>
      </c>
      <c r="M34" s="194">
        <v>0</v>
      </c>
      <c r="N34" s="194">
        <v>0</v>
      </c>
      <c r="O34" s="195">
        <v>0</v>
      </c>
      <c r="Q34" s="24"/>
      <c r="R34" s="24"/>
      <c r="S34" s="24"/>
      <c r="T34" s="24"/>
      <c r="U34" s="24"/>
      <c r="V34" s="24"/>
    </row>
    <row r="35" spans="1:22" x14ac:dyDescent="0.25">
      <c r="A35" s="111" t="s">
        <v>239</v>
      </c>
      <c r="B35" s="188">
        <v>4</v>
      </c>
      <c r="C35" s="188">
        <v>0</v>
      </c>
      <c r="D35" s="189">
        <v>448481</v>
      </c>
      <c r="E35" s="190">
        <v>218605</v>
      </c>
      <c r="F35" s="190">
        <v>0</v>
      </c>
      <c r="G35" s="191">
        <v>0</v>
      </c>
      <c r="H35" s="190">
        <v>0</v>
      </c>
      <c r="I35" s="190">
        <v>0</v>
      </c>
      <c r="J35" s="190">
        <v>0</v>
      </c>
      <c r="K35" s="190">
        <v>0</v>
      </c>
      <c r="L35" s="190">
        <v>0</v>
      </c>
      <c r="M35" s="190">
        <v>0</v>
      </c>
      <c r="N35" s="190">
        <v>0</v>
      </c>
      <c r="O35" s="191">
        <v>0</v>
      </c>
      <c r="Q35" s="24"/>
      <c r="R35" s="24"/>
      <c r="S35" s="24"/>
      <c r="T35" s="24"/>
      <c r="U35" s="24"/>
      <c r="V35" s="24"/>
    </row>
    <row r="36" spans="1:22" x14ac:dyDescent="0.25">
      <c r="A36" s="112" t="s">
        <v>240</v>
      </c>
      <c r="B36" s="192">
        <v>15</v>
      </c>
      <c r="C36" s="192">
        <v>601374</v>
      </c>
      <c r="D36" s="193">
        <v>1661584</v>
      </c>
      <c r="E36" s="194">
        <v>615425</v>
      </c>
      <c r="F36" s="194">
        <v>0</v>
      </c>
      <c r="G36" s="195">
        <v>0</v>
      </c>
      <c r="H36" s="194">
        <v>1</v>
      </c>
      <c r="I36" s="194">
        <v>108345</v>
      </c>
      <c r="J36" s="194">
        <v>4</v>
      </c>
      <c r="K36" s="194">
        <v>571956</v>
      </c>
      <c r="L36" s="194">
        <v>0</v>
      </c>
      <c r="M36" s="194">
        <v>0</v>
      </c>
      <c r="N36" s="194">
        <v>0</v>
      </c>
      <c r="O36" s="195">
        <v>0</v>
      </c>
      <c r="Q36" s="24"/>
      <c r="R36" s="24"/>
      <c r="S36" s="24"/>
      <c r="T36" s="24"/>
      <c r="U36" s="24"/>
      <c r="V36" s="24"/>
    </row>
    <row r="37" spans="1:22" x14ac:dyDescent="0.25">
      <c r="A37" s="111" t="s">
        <v>241</v>
      </c>
      <c r="B37" s="188">
        <v>19</v>
      </c>
      <c r="C37" s="188">
        <v>0</v>
      </c>
      <c r="D37" s="189">
        <v>84352</v>
      </c>
      <c r="E37" s="190">
        <v>2606746</v>
      </c>
      <c r="F37" s="190">
        <v>0</v>
      </c>
      <c r="G37" s="191">
        <v>0</v>
      </c>
      <c r="H37" s="190">
        <v>3</v>
      </c>
      <c r="I37" s="190">
        <v>737148</v>
      </c>
      <c r="J37" s="190">
        <v>2</v>
      </c>
      <c r="K37" s="190">
        <v>161033</v>
      </c>
      <c r="L37" s="190">
        <v>0</v>
      </c>
      <c r="M37" s="190">
        <v>0</v>
      </c>
      <c r="N37" s="190">
        <v>0</v>
      </c>
      <c r="O37" s="191">
        <v>0</v>
      </c>
    </row>
    <row r="38" spans="1:22" x14ac:dyDescent="0.25">
      <c r="A38" s="112" t="s">
        <v>242</v>
      </c>
      <c r="B38" s="192">
        <v>4</v>
      </c>
      <c r="C38" s="192">
        <v>0</v>
      </c>
      <c r="D38" s="193">
        <v>0</v>
      </c>
      <c r="E38" s="194">
        <v>1285035</v>
      </c>
      <c r="F38" s="194">
        <v>0</v>
      </c>
      <c r="G38" s="195">
        <v>0</v>
      </c>
      <c r="H38" s="194">
        <v>0</v>
      </c>
      <c r="I38" s="194">
        <v>0</v>
      </c>
      <c r="J38" s="194">
        <v>0</v>
      </c>
      <c r="K38" s="194">
        <v>0</v>
      </c>
      <c r="L38" s="194">
        <v>0</v>
      </c>
      <c r="M38" s="194">
        <v>0</v>
      </c>
      <c r="N38" s="194">
        <v>0</v>
      </c>
      <c r="O38" s="195">
        <v>0</v>
      </c>
    </row>
    <row r="39" spans="1:22" x14ac:dyDescent="0.25">
      <c r="A39" s="111" t="s">
        <v>243</v>
      </c>
      <c r="B39" s="188">
        <v>5</v>
      </c>
      <c r="C39" s="188">
        <v>0</v>
      </c>
      <c r="D39" s="189">
        <v>529138</v>
      </c>
      <c r="E39" s="190">
        <v>41549</v>
      </c>
      <c r="F39" s="190">
        <v>0</v>
      </c>
      <c r="G39" s="191">
        <v>0</v>
      </c>
      <c r="H39" s="190">
        <v>0</v>
      </c>
      <c r="I39" s="190">
        <v>0</v>
      </c>
      <c r="J39" s="190">
        <v>1</v>
      </c>
      <c r="K39" s="190">
        <v>267744</v>
      </c>
      <c r="L39" s="190">
        <v>0</v>
      </c>
      <c r="M39" s="190">
        <v>0</v>
      </c>
      <c r="N39" s="190">
        <v>0</v>
      </c>
      <c r="O39" s="191">
        <v>0</v>
      </c>
    </row>
    <row r="40" spans="1:22" x14ac:dyDescent="0.25">
      <c r="A40" s="112" t="s">
        <v>244</v>
      </c>
      <c r="B40" s="192">
        <v>11</v>
      </c>
      <c r="C40" s="192">
        <v>0</v>
      </c>
      <c r="D40" s="193">
        <v>0</v>
      </c>
      <c r="E40" s="194">
        <v>3174929</v>
      </c>
      <c r="F40" s="194">
        <v>0</v>
      </c>
      <c r="G40" s="195">
        <v>0</v>
      </c>
      <c r="H40" s="194">
        <v>0</v>
      </c>
      <c r="I40" s="194">
        <v>0</v>
      </c>
      <c r="J40" s="194">
        <v>0</v>
      </c>
      <c r="K40" s="194">
        <v>0</v>
      </c>
      <c r="L40" s="194">
        <v>0</v>
      </c>
      <c r="M40" s="194">
        <v>0</v>
      </c>
      <c r="N40" s="194">
        <v>0</v>
      </c>
      <c r="O40" s="195">
        <v>0</v>
      </c>
    </row>
    <row r="41" spans="1:22" x14ac:dyDescent="0.25">
      <c r="A41" s="111" t="s">
        <v>245</v>
      </c>
      <c r="B41" s="188">
        <v>16</v>
      </c>
      <c r="C41" s="188">
        <v>0</v>
      </c>
      <c r="D41" s="189">
        <v>375659</v>
      </c>
      <c r="E41" s="190">
        <v>1455452</v>
      </c>
      <c r="F41" s="190">
        <v>0</v>
      </c>
      <c r="G41" s="191">
        <v>0</v>
      </c>
      <c r="H41" s="190">
        <v>0</v>
      </c>
      <c r="I41" s="190">
        <v>0</v>
      </c>
      <c r="J41" s="190">
        <v>0</v>
      </c>
      <c r="K41" s="190">
        <v>0</v>
      </c>
      <c r="L41" s="190">
        <v>0</v>
      </c>
      <c r="M41" s="190">
        <v>0</v>
      </c>
      <c r="N41" s="190">
        <v>0</v>
      </c>
      <c r="O41" s="191">
        <v>0</v>
      </c>
    </row>
    <row r="42" spans="1:22" x14ac:dyDescent="0.25">
      <c r="A42" s="112" t="s">
        <v>246</v>
      </c>
      <c r="B42" s="192">
        <v>0</v>
      </c>
      <c r="C42" s="192">
        <v>0</v>
      </c>
      <c r="D42" s="193">
        <v>0</v>
      </c>
      <c r="E42" s="194">
        <v>0</v>
      </c>
      <c r="F42" s="194">
        <v>0</v>
      </c>
      <c r="G42" s="195">
        <v>0</v>
      </c>
      <c r="H42" s="194">
        <v>0</v>
      </c>
      <c r="I42" s="194">
        <v>0</v>
      </c>
      <c r="J42" s="194">
        <v>1</v>
      </c>
      <c r="K42" s="194">
        <v>133849</v>
      </c>
      <c r="L42" s="194">
        <v>0</v>
      </c>
      <c r="M42" s="194">
        <v>0</v>
      </c>
      <c r="N42" s="194">
        <v>0</v>
      </c>
      <c r="O42" s="195">
        <v>0</v>
      </c>
    </row>
    <row r="43" spans="1:22" x14ac:dyDescent="0.25">
      <c r="A43" s="111" t="s">
        <v>247</v>
      </c>
      <c r="B43" s="188">
        <v>25</v>
      </c>
      <c r="C43" s="188">
        <v>1991783</v>
      </c>
      <c r="D43" s="189">
        <v>3520541</v>
      </c>
      <c r="E43" s="190">
        <v>736230</v>
      </c>
      <c r="F43" s="190">
        <v>0</v>
      </c>
      <c r="G43" s="191">
        <v>0</v>
      </c>
      <c r="H43" s="190">
        <v>1</v>
      </c>
      <c r="I43" s="190">
        <v>143160</v>
      </c>
      <c r="J43" s="190">
        <v>0</v>
      </c>
      <c r="K43" s="190">
        <v>0</v>
      </c>
      <c r="L43" s="190">
        <v>0</v>
      </c>
      <c r="M43" s="190">
        <v>0</v>
      </c>
      <c r="N43" s="190">
        <v>0</v>
      </c>
      <c r="O43" s="191">
        <v>0</v>
      </c>
    </row>
    <row r="44" spans="1:22" x14ac:dyDescent="0.25">
      <c r="A44" s="112" t="s">
        <v>248</v>
      </c>
      <c r="B44" s="192">
        <v>0</v>
      </c>
      <c r="C44" s="192">
        <v>0</v>
      </c>
      <c r="D44" s="193">
        <v>0</v>
      </c>
      <c r="E44" s="194">
        <v>0</v>
      </c>
      <c r="F44" s="194">
        <v>0</v>
      </c>
      <c r="G44" s="195">
        <v>0</v>
      </c>
      <c r="H44" s="194">
        <v>0</v>
      </c>
      <c r="I44" s="194">
        <v>0</v>
      </c>
      <c r="J44" s="194">
        <v>0</v>
      </c>
      <c r="K44" s="194">
        <v>0</v>
      </c>
      <c r="L44" s="194">
        <v>0</v>
      </c>
      <c r="M44" s="194">
        <v>0</v>
      </c>
      <c r="N44" s="194">
        <v>0</v>
      </c>
      <c r="O44" s="195">
        <v>0</v>
      </c>
    </row>
    <row r="45" spans="1:22" x14ac:dyDescent="0.25">
      <c r="A45" s="111" t="s">
        <v>249</v>
      </c>
      <c r="B45" s="188">
        <v>26</v>
      </c>
      <c r="C45" s="188">
        <v>0</v>
      </c>
      <c r="D45" s="189">
        <v>3329850</v>
      </c>
      <c r="E45" s="190">
        <v>1524052</v>
      </c>
      <c r="F45" s="190">
        <v>0</v>
      </c>
      <c r="G45" s="191">
        <v>0</v>
      </c>
      <c r="H45" s="190">
        <v>3</v>
      </c>
      <c r="I45" s="190">
        <v>798598</v>
      </c>
      <c r="J45" s="190">
        <v>3</v>
      </c>
      <c r="K45" s="190">
        <v>708478</v>
      </c>
      <c r="L45" s="190">
        <v>0</v>
      </c>
      <c r="M45" s="190">
        <v>0</v>
      </c>
      <c r="N45" s="190">
        <v>0</v>
      </c>
      <c r="O45" s="191">
        <v>0</v>
      </c>
    </row>
    <row r="46" spans="1:22" x14ac:dyDescent="0.25">
      <c r="A46" s="112" t="s">
        <v>250</v>
      </c>
      <c r="B46" s="192">
        <v>5</v>
      </c>
      <c r="C46" s="192">
        <v>0</v>
      </c>
      <c r="D46" s="193">
        <v>258461</v>
      </c>
      <c r="E46" s="194">
        <v>394382</v>
      </c>
      <c r="F46" s="194">
        <v>0</v>
      </c>
      <c r="G46" s="195">
        <v>0</v>
      </c>
      <c r="H46" s="194">
        <v>0</v>
      </c>
      <c r="I46" s="194">
        <v>0</v>
      </c>
      <c r="J46" s="194">
        <v>0</v>
      </c>
      <c r="K46" s="198">
        <v>0</v>
      </c>
      <c r="L46" s="194">
        <v>0</v>
      </c>
      <c r="M46" s="198">
        <v>0</v>
      </c>
      <c r="N46" s="194">
        <v>0</v>
      </c>
      <c r="O46" s="195">
        <v>0</v>
      </c>
    </row>
    <row r="47" spans="1:22" x14ac:dyDescent="0.25">
      <c r="A47" s="111" t="s">
        <v>251</v>
      </c>
      <c r="B47" s="188">
        <v>0</v>
      </c>
      <c r="C47" s="188">
        <v>0</v>
      </c>
      <c r="D47" s="189">
        <v>0</v>
      </c>
      <c r="E47" s="190">
        <v>0</v>
      </c>
      <c r="F47" s="190">
        <v>0</v>
      </c>
      <c r="G47" s="191">
        <v>0</v>
      </c>
      <c r="H47" s="190">
        <v>0</v>
      </c>
      <c r="I47" s="190">
        <v>0</v>
      </c>
      <c r="J47" s="190">
        <v>0</v>
      </c>
      <c r="K47" s="199">
        <v>0</v>
      </c>
      <c r="L47" s="190">
        <v>0</v>
      </c>
      <c r="M47" s="199">
        <v>0</v>
      </c>
      <c r="N47" s="190">
        <v>0</v>
      </c>
      <c r="O47" s="191">
        <v>0</v>
      </c>
    </row>
    <row r="48" spans="1:22" x14ac:dyDescent="0.25">
      <c r="A48" s="112" t="s">
        <v>252</v>
      </c>
      <c r="B48" s="192">
        <v>1</v>
      </c>
      <c r="C48" s="192">
        <v>0</v>
      </c>
      <c r="D48" s="193">
        <v>0</v>
      </c>
      <c r="E48" s="194">
        <v>764710</v>
      </c>
      <c r="F48" s="194">
        <v>0</v>
      </c>
      <c r="G48" s="195">
        <v>0</v>
      </c>
      <c r="H48" s="193">
        <v>0</v>
      </c>
      <c r="I48" s="198">
        <v>0</v>
      </c>
      <c r="J48" s="198">
        <v>3</v>
      </c>
      <c r="K48" s="198">
        <v>429013</v>
      </c>
      <c r="L48" s="198">
        <v>0</v>
      </c>
      <c r="M48" s="198">
        <v>0</v>
      </c>
      <c r="N48" s="198">
        <v>0</v>
      </c>
      <c r="O48" s="197">
        <v>0</v>
      </c>
    </row>
    <row r="49" spans="1:15" x14ac:dyDescent="0.25">
      <c r="A49" s="111" t="s">
        <v>253</v>
      </c>
      <c r="B49" s="188">
        <v>0</v>
      </c>
      <c r="C49" s="188">
        <v>0</v>
      </c>
      <c r="D49" s="189">
        <v>0</v>
      </c>
      <c r="E49" s="190">
        <v>0</v>
      </c>
      <c r="F49" s="190">
        <v>0</v>
      </c>
      <c r="G49" s="191">
        <v>0</v>
      </c>
      <c r="H49" s="189">
        <v>1</v>
      </c>
      <c r="I49" s="199">
        <v>110586</v>
      </c>
      <c r="J49" s="199">
        <v>2</v>
      </c>
      <c r="K49" s="199">
        <v>176872</v>
      </c>
      <c r="L49" s="199">
        <v>0</v>
      </c>
      <c r="M49" s="199">
        <v>0</v>
      </c>
      <c r="N49" s="199">
        <v>0</v>
      </c>
      <c r="O49" s="196">
        <v>0</v>
      </c>
    </row>
    <row r="50" spans="1:15" x14ac:dyDescent="0.25">
      <c r="A50" s="116" t="s">
        <v>25</v>
      </c>
      <c r="B50" s="202">
        <v>0</v>
      </c>
      <c r="C50" s="202">
        <v>0</v>
      </c>
      <c r="D50" s="203">
        <v>0</v>
      </c>
      <c r="E50" s="204">
        <v>0</v>
      </c>
      <c r="F50" s="204">
        <v>0</v>
      </c>
      <c r="G50" s="205">
        <v>0</v>
      </c>
      <c r="H50" s="203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5">
        <v>0</v>
      </c>
    </row>
    <row r="51" spans="1:15" ht="13" thickBot="1" x14ac:dyDescent="0.3">
      <c r="A51" s="549" t="s">
        <v>8</v>
      </c>
      <c r="B51" s="441">
        <f>SUM(B16:B50)</f>
        <v>3096</v>
      </c>
      <c r="C51" s="441">
        <f t="shared" ref="C51:O51" si="0">SUM(C16:C50)</f>
        <v>336864892</v>
      </c>
      <c r="D51" s="438">
        <f t="shared" si="0"/>
        <v>170905316</v>
      </c>
      <c r="E51" s="439">
        <f t="shared" si="0"/>
        <v>544488140</v>
      </c>
      <c r="F51" s="439">
        <f t="shared" si="0"/>
        <v>0</v>
      </c>
      <c r="G51" s="548">
        <f t="shared" si="0"/>
        <v>0</v>
      </c>
      <c r="H51" s="438">
        <f t="shared" si="0"/>
        <v>72</v>
      </c>
      <c r="I51" s="439">
        <f t="shared" si="0"/>
        <v>10434998.109999999</v>
      </c>
      <c r="J51" s="439">
        <f t="shared" si="0"/>
        <v>88</v>
      </c>
      <c r="K51" s="439">
        <f t="shared" si="0"/>
        <v>12211026</v>
      </c>
      <c r="L51" s="439">
        <f t="shared" si="0"/>
        <v>0</v>
      </c>
      <c r="M51" s="439">
        <f t="shared" si="0"/>
        <v>0</v>
      </c>
      <c r="N51" s="439">
        <f t="shared" si="0"/>
        <v>0</v>
      </c>
      <c r="O51" s="440">
        <f t="shared" si="0"/>
        <v>0</v>
      </c>
    </row>
    <row r="52" spans="1:15" ht="19.5" customHeight="1" x14ac:dyDescent="0.25">
      <c r="A52" s="868" t="s">
        <v>309</v>
      </c>
      <c r="B52" s="868"/>
      <c r="C52" s="868"/>
      <c r="D52" s="868"/>
      <c r="E52" s="868"/>
      <c r="F52" s="868"/>
      <c r="G52" s="868"/>
      <c r="H52" s="868"/>
      <c r="I52" s="868"/>
      <c r="J52" s="868"/>
      <c r="K52" s="868"/>
      <c r="L52" s="868"/>
      <c r="M52" s="868"/>
      <c r="N52" s="868"/>
      <c r="O52" s="868"/>
    </row>
    <row r="53" spans="1:15" x14ac:dyDescent="0.25">
      <c r="A53" s="867" t="s">
        <v>257</v>
      </c>
      <c r="B53" s="867"/>
      <c r="C53" s="867"/>
      <c r="D53" s="867"/>
      <c r="E53" s="867"/>
      <c r="F53" s="867"/>
      <c r="G53" s="867"/>
      <c r="H53" s="867"/>
      <c r="I53" s="867"/>
      <c r="J53" s="867"/>
      <c r="K53" s="867"/>
      <c r="L53" s="867"/>
      <c r="M53" s="867"/>
      <c r="N53" s="867"/>
      <c r="O53" s="867"/>
    </row>
    <row r="54" spans="1:15" ht="13" thickBot="1" x14ac:dyDescent="0.3">
      <c r="A54" s="867" t="s">
        <v>315</v>
      </c>
      <c r="B54" s="867"/>
      <c r="C54" s="867"/>
      <c r="D54" s="867"/>
      <c r="E54" s="867"/>
      <c r="F54" s="867"/>
      <c r="G54" s="867"/>
      <c r="H54" s="867"/>
      <c r="I54" s="867"/>
      <c r="J54" s="867"/>
      <c r="K54" s="867"/>
      <c r="L54" s="867"/>
      <c r="M54" s="867"/>
      <c r="N54" s="867"/>
      <c r="O54" s="867"/>
    </row>
    <row r="55" spans="1:15" s="23" customFormat="1" ht="13.5" thickBot="1" x14ac:dyDescent="0.35">
      <c r="A55" s="598" t="s">
        <v>268</v>
      </c>
      <c r="B55" s="599">
        <f>B51-B50</f>
        <v>3096</v>
      </c>
      <c r="C55" s="599">
        <f t="shared" ref="C55:O55" si="1">C51-C50</f>
        <v>336864892</v>
      </c>
      <c r="D55" s="600">
        <f t="shared" si="1"/>
        <v>170905316</v>
      </c>
      <c r="E55" s="601">
        <f t="shared" si="1"/>
        <v>544488140</v>
      </c>
      <c r="F55" s="601">
        <f t="shared" si="1"/>
        <v>0</v>
      </c>
      <c r="G55" s="602">
        <f t="shared" si="1"/>
        <v>0</v>
      </c>
      <c r="H55" s="600">
        <f t="shared" si="1"/>
        <v>72</v>
      </c>
      <c r="I55" s="601">
        <f t="shared" si="1"/>
        <v>10434998.109999999</v>
      </c>
      <c r="J55" s="601">
        <f t="shared" si="1"/>
        <v>88</v>
      </c>
      <c r="K55" s="601">
        <f t="shared" si="1"/>
        <v>12211026</v>
      </c>
      <c r="L55" s="601">
        <f t="shared" si="1"/>
        <v>0</v>
      </c>
      <c r="M55" s="601">
        <f t="shared" si="1"/>
        <v>0</v>
      </c>
      <c r="N55" s="601">
        <f t="shared" si="1"/>
        <v>0</v>
      </c>
      <c r="O55" s="603">
        <f t="shared" si="1"/>
        <v>0</v>
      </c>
    </row>
  </sheetData>
  <mergeCells count="24">
    <mergeCell ref="E13:E15"/>
    <mergeCell ref="A52:O52"/>
    <mergeCell ref="F13:F15"/>
    <mergeCell ref="G13:G15"/>
    <mergeCell ref="H13:I14"/>
    <mergeCell ref="J13:K14"/>
    <mergeCell ref="L13:M14"/>
    <mergeCell ref="N13:O14"/>
    <mergeCell ref="A54:O54"/>
    <mergeCell ref="A53:O53"/>
    <mergeCell ref="A8:O8"/>
    <mergeCell ref="A2:O2"/>
    <mergeCell ref="A3:O3"/>
    <mergeCell ref="A4:O4"/>
    <mergeCell ref="A6:O6"/>
    <mergeCell ref="A7:O7"/>
    <mergeCell ref="A9:O9"/>
    <mergeCell ref="A10:O10"/>
    <mergeCell ref="A12:A15"/>
    <mergeCell ref="B12:B15"/>
    <mergeCell ref="C12:C15"/>
    <mergeCell ref="D12:G12"/>
    <mergeCell ref="H12:O12"/>
    <mergeCell ref="D13:D15"/>
  </mergeCells>
  <printOptions horizontalCentered="1" verticalCentered="1"/>
  <pageMargins left="0.23622047244094491" right="0.23622047244094491" top="0.39370078740157483" bottom="0.43307086614173229" header="0.31496062992125984" footer="0.31496062992125984"/>
  <pageSetup scale="84" firstPageNumber="60" fitToHeight="0" orientation="landscape" useFirstPageNumber="1" r:id="rId1"/>
  <headerFooter alignWithMargins="0">
    <oddFooter>&amp;R&amp;8&amp;P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syncVertical="1" syncRef="A1" transitionEvaluation="1" codeName="Hoja51">
    <pageSetUpPr fitToPage="1"/>
  </sheetPr>
  <dimension ref="A1:O138"/>
  <sheetViews>
    <sheetView showGridLines="0" view="pageBreakPreview" zoomScale="70" zoomScaleNormal="69" zoomScaleSheetLayoutView="70" workbookViewId="0"/>
  </sheetViews>
  <sheetFormatPr baseColWidth="10" defaultColWidth="9.7265625" defaultRowHeight="12.5" x14ac:dyDescent="0.25"/>
  <cols>
    <col min="1" max="1" width="16.7265625" style="25" customWidth="1"/>
    <col min="2" max="2" width="20.54296875" style="25" bestFit="1" customWidth="1"/>
    <col min="3" max="3" width="19.1796875" style="25" bestFit="1" customWidth="1"/>
    <col min="4" max="4" width="20.1796875" style="25" bestFit="1" customWidth="1"/>
    <col min="5" max="5" width="16.453125" style="25" bestFit="1" customWidth="1"/>
    <col min="6" max="6" width="17.453125" style="25" bestFit="1" customWidth="1"/>
    <col min="7" max="7" width="15" style="25" bestFit="1" customWidth="1"/>
    <col min="8" max="9" width="20.54296875" style="25" bestFit="1" customWidth="1"/>
    <col min="10" max="10" width="14.54296875" style="25" bestFit="1" customWidth="1"/>
    <col min="11" max="11" width="18.26953125" style="25" bestFit="1" customWidth="1"/>
    <col min="12" max="12" width="7.7265625" style="25" customWidth="1"/>
    <col min="13" max="13" width="3.7265625" style="25" customWidth="1"/>
    <col min="14" max="16384" width="9.7265625" style="25"/>
  </cols>
  <sheetData>
    <row r="1" spans="1:13" x14ac:dyDescent="0.25">
      <c r="L1" s="24"/>
    </row>
    <row r="2" spans="1:13" ht="22.5" customHeight="1" x14ac:dyDescent="0.35">
      <c r="A2" s="871" t="s">
        <v>258</v>
      </c>
      <c r="B2" s="871"/>
      <c r="C2" s="871"/>
      <c r="D2" s="871"/>
      <c r="E2" s="871"/>
      <c r="F2" s="871"/>
      <c r="G2" s="871"/>
      <c r="H2" s="871"/>
      <c r="I2" s="871"/>
      <c r="J2" s="871"/>
      <c r="K2" s="871"/>
    </row>
    <row r="3" spans="1:13" ht="22.5" customHeight="1" x14ac:dyDescent="0.35">
      <c r="A3" s="871" t="s">
        <v>259</v>
      </c>
      <c r="B3" s="871"/>
      <c r="C3" s="871"/>
      <c r="D3" s="871"/>
      <c r="E3" s="871"/>
      <c r="F3" s="871"/>
      <c r="G3" s="871"/>
      <c r="H3" s="871"/>
      <c r="I3" s="871"/>
      <c r="J3" s="871"/>
      <c r="K3" s="871"/>
    </row>
    <row r="4" spans="1:13" s="26" customFormat="1" ht="15.75" customHeight="1" x14ac:dyDescent="0.25">
      <c r="A4" s="872"/>
      <c r="B4" s="872"/>
      <c r="C4" s="872"/>
      <c r="D4" s="872"/>
      <c r="E4" s="872"/>
      <c r="F4" s="872"/>
      <c r="G4" s="872"/>
      <c r="H4" s="872"/>
      <c r="I4" s="872"/>
      <c r="J4" s="872"/>
      <c r="K4" s="872"/>
      <c r="L4" s="49"/>
    </row>
    <row r="5" spans="1:13" s="26" customFormat="1" ht="14" x14ac:dyDescent="0.3">
      <c r="A5" s="873" t="str">
        <f>'1 Total'!A4:N4</f>
        <v>DICIEMBRE DE 2020</v>
      </c>
      <c r="B5" s="873"/>
      <c r="C5" s="873"/>
      <c r="D5" s="873"/>
      <c r="E5" s="873"/>
      <c r="F5" s="873"/>
      <c r="G5" s="873"/>
      <c r="H5" s="873"/>
      <c r="I5" s="873"/>
      <c r="J5" s="873"/>
      <c r="K5" s="873"/>
    </row>
    <row r="6" spans="1:13" s="26" customFormat="1" ht="14.25" customHeight="1" x14ac:dyDescent="0.25">
      <c r="A6" s="820"/>
      <c r="B6" s="820"/>
      <c r="C6" s="820"/>
      <c r="D6" s="820"/>
      <c r="E6" s="820"/>
      <c r="F6" s="820"/>
      <c r="G6" s="820"/>
      <c r="H6" s="820"/>
      <c r="I6" s="820"/>
      <c r="J6" s="820"/>
      <c r="K6" s="820"/>
    </row>
    <row r="7" spans="1:13" s="26" customFormat="1" ht="15.5" x14ac:dyDescent="0.35">
      <c r="A7" s="870" t="s">
        <v>141</v>
      </c>
      <c r="B7" s="870"/>
      <c r="C7" s="870"/>
      <c r="D7" s="870"/>
      <c r="E7" s="870"/>
      <c r="F7" s="870"/>
      <c r="G7" s="870"/>
      <c r="H7" s="870"/>
      <c r="I7" s="870"/>
      <c r="J7" s="870"/>
      <c r="K7" s="870"/>
    </row>
    <row r="8" spans="1:13" s="26" customFormat="1" ht="16.5" customHeight="1" x14ac:dyDescent="0.3">
      <c r="A8" s="874"/>
      <c r="B8" s="874"/>
      <c r="C8" s="874"/>
      <c r="D8" s="874"/>
      <c r="E8" s="874"/>
      <c r="F8" s="874"/>
      <c r="G8" s="874"/>
      <c r="H8" s="874"/>
      <c r="I8" s="874"/>
      <c r="J8" s="874"/>
      <c r="K8" s="874"/>
    </row>
    <row r="9" spans="1:13" s="26" customFormat="1" ht="15.5" x14ac:dyDescent="0.35">
      <c r="A9" s="870" t="s">
        <v>8</v>
      </c>
      <c r="B9" s="870"/>
      <c r="C9" s="870"/>
      <c r="D9" s="870"/>
      <c r="E9" s="870"/>
      <c r="F9" s="870"/>
      <c r="G9" s="870"/>
      <c r="H9" s="870"/>
      <c r="I9" s="870"/>
      <c r="J9" s="870"/>
      <c r="K9" s="870"/>
    </row>
    <row r="10" spans="1:13" s="26" customFormat="1" ht="21" customHeight="1" thickBot="1" x14ac:dyDescent="0.25">
      <c r="A10" s="81"/>
      <c r="D10" s="81"/>
      <c r="G10" s="81"/>
      <c r="I10" s="81"/>
    </row>
    <row r="11" spans="1:13" ht="18" customHeight="1" x14ac:dyDescent="0.25">
      <c r="A11" s="550" t="s">
        <v>260</v>
      </c>
      <c r="B11" s="875" t="s">
        <v>212</v>
      </c>
      <c r="C11" s="876"/>
      <c r="D11" s="877"/>
      <c r="E11" s="878" t="s">
        <v>213</v>
      </c>
      <c r="F11" s="878"/>
      <c r="G11" s="878"/>
      <c r="H11" s="875" t="s">
        <v>212</v>
      </c>
      <c r="I11" s="877"/>
      <c r="J11" s="876" t="s">
        <v>213</v>
      </c>
      <c r="K11" s="877"/>
      <c r="L11" s="24"/>
    </row>
    <row r="12" spans="1:13" ht="13" x14ac:dyDescent="0.25">
      <c r="A12" s="551" t="s">
        <v>42</v>
      </c>
      <c r="B12" s="883" t="s">
        <v>214</v>
      </c>
      <c r="C12" s="885" t="s">
        <v>215</v>
      </c>
      <c r="D12" s="887" t="s">
        <v>261</v>
      </c>
      <c r="E12" s="883" t="s">
        <v>214</v>
      </c>
      <c r="F12" s="889" t="s">
        <v>215</v>
      </c>
      <c r="G12" s="887" t="s">
        <v>261</v>
      </c>
      <c r="H12" s="879" t="s">
        <v>262</v>
      </c>
      <c r="I12" s="881" t="s">
        <v>263</v>
      </c>
      <c r="J12" s="879" t="s">
        <v>262</v>
      </c>
      <c r="K12" s="881" t="s">
        <v>263</v>
      </c>
      <c r="L12" s="24"/>
      <c r="M12" s="24"/>
    </row>
    <row r="13" spans="1:13" ht="13.5" thickBot="1" x14ac:dyDescent="0.3">
      <c r="A13" s="617"/>
      <c r="B13" s="884"/>
      <c r="C13" s="886"/>
      <c r="D13" s="888"/>
      <c r="E13" s="884"/>
      <c r="F13" s="890"/>
      <c r="G13" s="888"/>
      <c r="H13" s="880"/>
      <c r="I13" s="882"/>
      <c r="J13" s="880"/>
      <c r="K13" s="882"/>
      <c r="L13" s="24"/>
    </row>
    <row r="14" spans="1:13" s="96" customFormat="1" ht="20.25" customHeight="1" x14ac:dyDescent="0.3">
      <c r="A14" s="618" t="s">
        <v>59</v>
      </c>
      <c r="B14" s="619">
        <f>'9M.N.'!B14+'9M.E.'!B14+'9M.I.'!B14</f>
        <v>71535491841</v>
      </c>
      <c r="C14" s="636">
        <f>'9M.N.'!C14+'9M.E.'!C14+'9M.I.'!C14</f>
        <v>29127106385</v>
      </c>
      <c r="D14" s="621">
        <f>'9M.N.'!D14+'9M.E.'!D14+'9M.I.'!D14</f>
        <v>664423122</v>
      </c>
      <c r="E14" s="619">
        <f>'9M.N.'!E14+'9M.E.'!E14+'9M.I.'!E14</f>
        <v>10111379.67</v>
      </c>
      <c r="F14" s="636">
        <f>'9M.N.'!F14+'9M.E.'!F14+'9M.I.'!F14</f>
        <v>2133305.7200000002</v>
      </c>
      <c r="G14" s="621">
        <f>'9M.N.'!G14+'9M.E.'!G14+'9M.I.'!G14</f>
        <v>51191</v>
      </c>
      <c r="H14" s="619">
        <f>'9M.N.'!H14+'9M.E.'!H14+'9M.I.'!H14</f>
        <v>213609373</v>
      </c>
      <c r="I14" s="621">
        <f>'9M.N.'!I14+'9M.E.'!I14+'9M.I.'!I14</f>
        <v>5369434938</v>
      </c>
      <c r="J14" s="619">
        <f>'9M.N.'!J14+'9M.E.'!J14+'9M.I.'!J14</f>
        <v>0</v>
      </c>
      <c r="K14" s="637">
        <f>'9M.N.'!K14+'9M.E.'!K14+'9M.I.'!K14</f>
        <v>24381780.800000001</v>
      </c>
    </row>
    <row r="15" spans="1:13" s="96" customFormat="1" ht="20.25" customHeight="1" x14ac:dyDescent="0.3">
      <c r="A15" s="624">
        <v>16</v>
      </c>
      <c r="B15" s="209">
        <f>'9M.N.'!B15+'9M.E.'!B15+'9M.I.'!B15</f>
        <v>4646583260</v>
      </c>
      <c r="C15" s="210">
        <f>'9M.N.'!C15+'9M.E.'!C15+'9M.I.'!C15</f>
        <v>3310600113</v>
      </c>
      <c r="D15" s="211">
        <f>'9M.N.'!D15+'9M.E.'!D15+'9M.I.'!D15</f>
        <v>111363724</v>
      </c>
      <c r="E15" s="209">
        <f>'9M.N.'!E15+'9M.E.'!E15+'9M.I.'!E15</f>
        <v>364709.25</v>
      </c>
      <c r="F15" s="210">
        <f>'9M.N.'!F15+'9M.E.'!F15+'9M.I.'!F15</f>
        <v>0</v>
      </c>
      <c r="G15" s="211">
        <f>'9M.N.'!G15+'9M.E.'!G15+'9M.I.'!G15</f>
        <v>0</v>
      </c>
      <c r="H15" s="209">
        <f>'9M.N.'!H15+'9M.E.'!H15+'9M.I.'!H15</f>
        <v>18182538</v>
      </c>
      <c r="I15" s="211">
        <f>'9M.N.'!I15+'9M.E.'!I15+'9M.I.'!I15</f>
        <v>653385260</v>
      </c>
      <c r="J15" s="209">
        <f>'9M.N.'!J15+'9M.E.'!J15+'9M.I.'!J15</f>
        <v>0</v>
      </c>
      <c r="K15" s="638">
        <f>'9M.N.'!K15+'9M.E.'!K15+'9M.I.'!K15</f>
        <v>5723212.9199999999</v>
      </c>
    </row>
    <row r="16" spans="1:13" s="96" customFormat="1" ht="20.25" customHeight="1" x14ac:dyDescent="0.3">
      <c r="A16" s="626">
        <v>17</v>
      </c>
      <c r="B16" s="212">
        <f>'9M.N.'!B16+'9M.E.'!B16+'9M.I.'!B16</f>
        <v>4491989238</v>
      </c>
      <c r="C16" s="213">
        <f>'9M.N.'!C16+'9M.E.'!C16+'9M.I.'!C16</f>
        <v>2889321178</v>
      </c>
      <c r="D16" s="214">
        <f>'9M.N.'!D16+'9M.E.'!D16+'9M.I.'!D16</f>
        <v>163317597</v>
      </c>
      <c r="E16" s="212">
        <f>'9M.N.'!E16+'9M.E.'!E16+'9M.I.'!E16</f>
        <v>1118410</v>
      </c>
      <c r="F16" s="213">
        <f>'9M.N.'!F16+'9M.E.'!F16+'9M.I.'!F16</f>
        <v>0</v>
      </c>
      <c r="G16" s="214">
        <f>'9M.N.'!G16+'9M.E.'!G16+'9M.I.'!G16</f>
        <v>0</v>
      </c>
      <c r="H16" s="212">
        <f>'9M.N.'!H16+'9M.E.'!H16+'9M.I.'!H16</f>
        <v>7792347</v>
      </c>
      <c r="I16" s="214">
        <f>'9M.N.'!I16+'9M.E.'!I16+'9M.I.'!I16</f>
        <v>703858020</v>
      </c>
      <c r="J16" s="212">
        <f>'9M.N.'!J16+'9M.E.'!J16+'9M.I.'!J16</f>
        <v>0</v>
      </c>
      <c r="K16" s="639">
        <f>'9M.N.'!K16+'9M.E.'!K16+'9M.I.'!K16</f>
        <v>6509285.1100000003</v>
      </c>
    </row>
    <row r="17" spans="1:11" s="96" customFormat="1" ht="20.25" customHeight="1" x14ac:dyDescent="0.3">
      <c r="A17" s="624">
        <v>18</v>
      </c>
      <c r="B17" s="209">
        <f>'9M.N.'!B17+'9M.E.'!B17+'9M.I.'!B17</f>
        <v>6910924293</v>
      </c>
      <c r="C17" s="210">
        <f>'9M.N.'!C17+'9M.E.'!C17+'9M.I.'!C17</f>
        <v>1507721894</v>
      </c>
      <c r="D17" s="211">
        <f>'9M.N.'!D17+'9M.E.'!D17+'9M.I.'!D17</f>
        <v>1203987141</v>
      </c>
      <c r="E17" s="209">
        <f>'9M.N.'!E17+'9M.E.'!E17+'9M.I.'!E17</f>
        <v>715000</v>
      </c>
      <c r="F17" s="210">
        <f>'9M.N.'!F17+'9M.E.'!F17+'9M.I.'!F17</f>
        <v>199572</v>
      </c>
      <c r="G17" s="211">
        <f>'9M.N.'!G17+'9M.E.'!G17+'9M.I.'!G17</f>
        <v>238343</v>
      </c>
      <c r="H17" s="209">
        <f>'9M.N.'!H17+'9M.E.'!H17+'9M.I.'!H17</f>
        <v>121171659</v>
      </c>
      <c r="I17" s="211">
        <f>'9M.N.'!I17+'9M.E.'!I17+'9M.I.'!I17</f>
        <v>676535500</v>
      </c>
      <c r="J17" s="209">
        <f>'9M.N.'!J17+'9M.E.'!J17+'9M.I.'!J17</f>
        <v>0</v>
      </c>
      <c r="K17" s="638">
        <f>'9M.N.'!K17+'9M.E.'!K17+'9M.I.'!K17</f>
        <v>3062199.82</v>
      </c>
    </row>
    <row r="18" spans="1:11" s="96" customFormat="1" ht="20.25" customHeight="1" x14ac:dyDescent="0.3">
      <c r="A18" s="626">
        <v>19</v>
      </c>
      <c r="B18" s="212">
        <f>'9M.N.'!B18+'9M.E.'!B18+'9M.I.'!B18</f>
        <v>12123928042</v>
      </c>
      <c r="C18" s="213">
        <f>'9M.N.'!C18+'9M.E.'!C18+'9M.I.'!C18</f>
        <v>631657837</v>
      </c>
      <c r="D18" s="214">
        <f>'9M.N.'!D18+'9M.E.'!D18+'9M.I.'!D18</f>
        <v>3702840098</v>
      </c>
      <c r="E18" s="212">
        <f>'9M.N.'!E18+'9M.E.'!E18+'9M.I.'!E18</f>
        <v>5903445.9100000001</v>
      </c>
      <c r="F18" s="213">
        <f>'9M.N.'!F18+'9M.E.'!F18+'9M.I.'!F18</f>
        <v>0</v>
      </c>
      <c r="G18" s="214">
        <f>'9M.N.'!G18+'9M.E.'!G18+'9M.I.'!G18</f>
        <v>700000</v>
      </c>
      <c r="H18" s="212">
        <f>'9M.N.'!H18+'9M.E.'!H18+'9M.I.'!H18</f>
        <v>612831212</v>
      </c>
      <c r="I18" s="214">
        <f>'9M.N.'!I18+'9M.E.'!I18+'9M.I.'!I18</f>
        <v>1194555098</v>
      </c>
      <c r="J18" s="212">
        <f>'9M.N.'!J18+'9M.E.'!J18+'9M.I.'!J18</f>
        <v>0</v>
      </c>
      <c r="K18" s="639">
        <f>'9M.N.'!K18+'9M.E.'!K18+'9M.I.'!K18</f>
        <v>2173424.4</v>
      </c>
    </row>
    <row r="19" spans="1:11" s="96" customFormat="1" ht="20.25" customHeight="1" x14ac:dyDescent="0.3">
      <c r="A19" s="624">
        <v>20</v>
      </c>
      <c r="B19" s="209">
        <f>'9M.N.'!B19+'9M.E.'!B19+'9M.I.'!B19</f>
        <v>16993747729</v>
      </c>
      <c r="C19" s="210">
        <f>'9M.N.'!C19+'9M.E.'!C19+'9M.I.'!C19</f>
        <v>773032776</v>
      </c>
      <c r="D19" s="211">
        <f>'9M.N.'!D19+'9M.E.'!D19+'9M.I.'!D19</f>
        <v>6183540768</v>
      </c>
      <c r="E19" s="209">
        <f>'9M.N.'!E19+'9M.E.'!E19+'9M.I.'!E19</f>
        <v>14263212.73</v>
      </c>
      <c r="F19" s="210">
        <f>'9M.N.'!F19+'9M.E.'!F19+'9M.I.'!F19</f>
        <v>0</v>
      </c>
      <c r="G19" s="211">
        <f>'9M.N.'!G19+'9M.E.'!G19+'9M.I.'!G19</f>
        <v>4022675</v>
      </c>
      <c r="H19" s="209">
        <f>'9M.N.'!H19+'9M.E.'!H19+'9M.I.'!H19</f>
        <v>1641890429</v>
      </c>
      <c r="I19" s="211">
        <f>'9M.N.'!I19+'9M.E.'!I19+'9M.I.'!I19</f>
        <v>2313222189</v>
      </c>
      <c r="J19" s="209">
        <f>'9M.N.'!J19+'9M.E.'!J19+'9M.I.'!J19</f>
        <v>257675</v>
      </c>
      <c r="K19" s="638">
        <f>'9M.N.'!K19+'9M.E.'!K19+'9M.I.'!K19</f>
        <v>2966401.68</v>
      </c>
    </row>
    <row r="20" spans="1:11" s="96" customFormat="1" ht="20.25" customHeight="1" x14ac:dyDescent="0.3">
      <c r="A20" s="626">
        <v>21</v>
      </c>
      <c r="B20" s="212">
        <f>'9M.N.'!B20+'9M.E.'!B20+'9M.I.'!B20</f>
        <v>19844648997</v>
      </c>
      <c r="C20" s="213">
        <f>'9M.N.'!C20+'9M.E.'!C20+'9M.I.'!C20</f>
        <v>885615750</v>
      </c>
      <c r="D20" s="214">
        <f>'9M.N.'!D20+'9M.E.'!D20+'9M.I.'!D20</f>
        <v>7473533497</v>
      </c>
      <c r="E20" s="212">
        <f>'9M.N.'!E20+'9M.E.'!E20+'9M.I.'!E20</f>
        <v>11315084.399999999</v>
      </c>
      <c r="F20" s="213">
        <f>'9M.N.'!F20+'9M.E.'!F20+'9M.I.'!F20</f>
        <v>0</v>
      </c>
      <c r="G20" s="214">
        <f>'9M.N.'!G20+'9M.E.'!G20+'9M.I.'!G20</f>
        <v>1486750</v>
      </c>
      <c r="H20" s="212">
        <f>'9M.N.'!H20+'9M.E.'!H20+'9M.I.'!H20</f>
        <v>2615413634</v>
      </c>
      <c r="I20" s="214">
        <f>'9M.N.'!I20+'9M.E.'!I20+'9M.I.'!I20</f>
        <v>3503287391</v>
      </c>
      <c r="J20" s="212">
        <f>'9M.N.'!J20+'9M.E.'!J20+'9M.I.'!J20</f>
        <v>500000</v>
      </c>
      <c r="K20" s="639">
        <f>'9M.N.'!K20+'9M.E.'!K20+'9M.I.'!K20</f>
        <v>1566751</v>
      </c>
    </row>
    <row r="21" spans="1:11" s="96" customFormat="1" ht="20.25" customHeight="1" x14ac:dyDescent="0.3">
      <c r="A21" s="624">
        <v>22</v>
      </c>
      <c r="B21" s="209">
        <f>'9M.N.'!B21+'9M.E.'!B21+'9M.I.'!B21</f>
        <v>23333800591</v>
      </c>
      <c r="C21" s="210">
        <f>'9M.N.'!C21+'9M.E.'!C21+'9M.I.'!C21</f>
        <v>952801508</v>
      </c>
      <c r="D21" s="211">
        <f>'9M.N.'!D21+'9M.E.'!D21+'9M.I.'!D21</f>
        <v>9036577204</v>
      </c>
      <c r="E21" s="209">
        <f>'9M.N.'!E21+'9M.E.'!E21+'9M.I.'!E21</f>
        <v>10694419.02</v>
      </c>
      <c r="F21" s="210">
        <f>'9M.N.'!F21+'9M.E.'!F21+'9M.I.'!F21</f>
        <v>0</v>
      </c>
      <c r="G21" s="211">
        <f>'9M.N.'!G21+'9M.E.'!G21+'9M.I.'!G21</f>
        <v>2446510</v>
      </c>
      <c r="H21" s="209">
        <f>'9M.N.'!H21+'9M.E.'!H21+'9M.I.'!H21</f>
        <v>3644591267</v>
      </c>
      <c r="I21" s="211">
        <f>'9M.N.'!I21+'9M.E.'!I21+'9M.I.'!I21</f>
        <v>4937422664</v>
      </c>
      <c r="J21" s="209">
        <f>'9M.N.'!J21+'9M.E.'!J21+'9M.I.'!J21</f>
        <v>850000</v>
      </c>
      <c r="K21" s="638">
        <f>'9M.N.'!K21+'9M.E.'!K21+'9M.I.'!K21</f>
        <v>1146269.9300000002</v>
      </c>
    </row>
    <row r="22" spans="1:11" s="96" customFormat="1" ht="20.25" customHeight="1" x14ac:dyDescent="0.3">
      <c r="A22" s="626">
        <v>23</v>
      </c>
      <c r="B22" s="212">
        <f>'9M.N.'!B22+'9M.E.'!B22+'9M.I.'!B22</f>
        <v>28222449819</v>
      </c>
      <c r="C22" s="213">
        <f>'9M.N.'!C22+'9M.E.'!C22+'9M.I.'!C22</f>
        <v>1141235742</v>
      </c>
      <c r="D22" s="214">
        <f>'9M.N.'!D22+'9M.E.'!D22+'9M.I.'!D22</f>
        <v>10536078812</v>
      </c>
      <c r="E22" s="212">
        <f>'9M.N.'!E22+'9M.E.'!E22+'9M.I.'!E22</f>
        <v>18784840.829999998</v>
      </c>
      <c r="F22" s="213">
        <f>'9M.N.'!F22+'9M.E.'!F22+'9M.I.'!F22</f>
        <v>242398.2</v>
      </c>
      <c r="G22" s="214">
        <f>'9M.N.'!G22+'9M.E.'!G22+'9M.I.'!G22</f>
        <v>-2092780</v>
      </c>
      <c r="H22" s="212">
        <f>'9M.N.'!H22+'9M.E.'!H22+'9M.I.'!H22</f>
        <v>4869705928</v>
      </c>
      <c r="I22" s="214">
        <f>'9M.N.'!I22+'9M.E.'!I22+'9M.I.'!I22</f>
        <v>6871543958</v>
      </c>
      <c r="J22" s="212">
        <f>'9M.N.'!J22+'9M.E.'!J22+'9M.I.'!J22</f>
        <v>900000</v>
      </c>
      <c r="K22" s="639">
        <f>'9M.N.'!K22+'9M.E.'!K22+'9M.I.'!K22</f>
        <v>4755254.8900000006</v>
      </c>
    </row>
    <row r="23" spans="1:11" s="96" customFormat="1" ht="20.25" customHeight="1" x14ac:dyDescent="0.3">
      <c r="A23" s="624">
        <v>24</v>
      </c>
      <c r="B23" s="209">
        <f>'9M.N.'!B23+'9M.E.'!B23+'9M.I.'!B23</f>
        <v>33614609254</v>
      </c>
      <c r="C23" s="210">
        <f>'9M.N.'!C23+'9M.E.'!C23+'9M.I.'!C23</f>
        <v>1623987524</v>
      </c>
      <c r="D23" s="211">
        <f>'9M.N.'!D23+'9M.E.'!D23+'9M.I.'!D23</f>
        <v>12751162587</v>
      </c>
      <c r="E23" s="209">
        <f>'9M.N.'!E23+'9M.E.'!E23+'9M.I.'!E23</f>
        <v>46410856.859999992</v>
      </c>
      <c r="F23" s="210">
        <f>'9M.N.'!F23+'9M.E.'!F23+'9M.I.'!F23</f>
        <v>38956</v>
      </c>
      <c r="G23" s="211">
        <f>'9M.N.'!G23+'9M.E.'!G23+'9M.I.'!G23</f>
        <v>2131273.7400000002</v>
      </c>
      <c r="H23" s="209">
        <f>'9M.N.'!H23+'9M.E.'!H23+'9M.I.'!H23</f>
        <v>6480674580</v>
      </c>
      <c r="I23" s="211">
        <f>'9M.N.'!I23+'9M.E.'!I23+'9M.I.'!I23</f>
        <v>9746443545</v>
      </c>
      <c r="J23" s="209">
        <f>'9M.N.'!J23+'9M.E.'!J23+'9M.I.'!J23</f>
        <v>450000</v>
      </c>
      <c r="K23" s="638">
        <f>'9M.N.'!K23+'9M.E.'!K23+'9M.I.'!K23</f>
        <v>461075</v>
      </c>
    </row>
    <row r="24" spans="1:11" s="96" customFormat="1" ht="20.25" customHeight="1" x14ac:dyDescent="0.3">
      <c r="A24" s="626">
        <v>25</v>
      </c>
      <c r="B24" s="212">
        <f>'9M.N.'!B24+'9M.E.'!B24+'9M.I.'!B24</f>
        <v>40569094110</v>
      </c>
      <c r="C24" s="213">
        <f>'9M.N.'!C24+'9M.E.'!C24+'9M.I.'!C24</f>
        <v>2093025615</v>
      </c>
      <c r="D24" s="214">
        <f>'9M.N.'!D24+'9M.E.'!D24+'9M.I.'!D24</f>
        <v>15626875414</v>
      </c>
      <c r="E24" s="212">
        <f>'9M.N.'!E24+'9M.E.'!E24+'9M.I.'!E24</f>
        <v>28170783.080000002</v>
      </c>
      <c r="F24" s="213">
        <f>'9M.N.'!F24+'9M.E.'!F24+'9M.I.'!F24</f>
        <v>346361.4</v>
      </c>
      <c r="G24" s="214">
        <f>'9M.N.'!G24+'9M.E.'!G24+'9M.I.'!G24</f>
        <v>10938306.390000001</v>
      </c>
      <c r="H24" s="212">
        <f>'9M.N.'!H24+'9M.E.'!H24+'9M.I.'!H24</f>
        <v>8622535438</v>
      </c>
      <c r="I24" s="214">
        <f>'9M.N.'!I24+'9M.E.'!I24+'9M.I.'!I24</f>
        <v>13419445214</v>
      </c>
      <c r="J24" s="212">
        <f>'9M.N.'!J24+'9M.E.'!J24+'9M.I.'!J24</f>
        <v>870000</v>
      </c>
      <c r="K24" s="639">
        <f>'9M.N.'!K24+'9M.E.'!K24+'9M.I.'!K24</f>
        <v>625000</v>
      </c>
    </row>
    <row r="25" spans="1:11" s="96" customFormat="1" ht="20.25" customHeight="1" x14ac:dyDescent="0.3">
      <c r="A25" s="624">
        <v>26</v>
      </c>
      <c r="B25" s="209">
        <f>'9M.N.'!B25+'9M.E.'!B25+'9M.I.'!B25</f>
        <v>50329315616</v>
      </c>
      <c r="C25" s="210">
        <f>'9M.N.'!C25+'9M.E.'!C25+'9M.I.'!C25</f>
        <v>2539291114</v>
      </c>
      <c r="D25" s="211">
        <f>'9M.N.'!D25+'9M.E.'!D25+'9M.I.'!D25</f>
        <v>18103866427</v>
      </c>
      <c r="E25" s="209">
        <f>'9M.N.'!E25+'9M.E.'!E25+'9M.I.'!E25</f>
        <v>42089271.219999999</v>
      </c>
      <c r="F25" s="210">
        <f>'9M.N.'!F25+'9M.E.'!F25+'9M.I.'!F25</f>
        <v>1192078.6599999999</v>
      </c>
      <c r="G25" s="211">
        <f>'9M.N.'!G25+'9M.E.'!G25+'9M.I.'!G25</f>
        <v>5713843.2000000002</v>
      </c>
      <c r="H25" s="209">
        <f>'9M.N.'!H25+'9M.E.'!H25+'9M.I.'!H25</f>
        <v>11459097687</v>
      </c>
      <c r="I25" s="211">
        <f>'9M.N.'!I25+'9M.E.'!I25+'9M.I.'!I25</f>
        <v>18490730689</v>
      </c>
      <c r="J25" s="209">
        <f>'9M.N.'!J25+'9M.E.'!J25+'9M.I.'!J25</f>
        <v>2650000</v>
      </c>
      <c r="K25" s="638">
        <f>'9M.N.'!K25+'9M.E.'!K25+'9M.I.'!K25</f>
        <v>294948</v>
      </c>
    </row>
    <row r="26" spans="1:11" s="96" customFormat="1" ht="20.25" customHeight="1" x14ac:dyDescent="0.3">
      <c r="A26" s="626">
        <v>27</v>
      </c>
      <c r="B26" s="212">
        <f>'9M.N.'!B26+'9M.E.'!B26+'9M.I.'!B26</f>
        <v>56087778406</v>
      </c>
      <c r="C26" s="213">
        <f>'9M.N.'!C26+'9M.E.'!C26+'9M.I.'!C26</f>
        <v>3010223143</v>
      </c>
      <c r="D26" s="214">
        <f>'9M.N.'!D26+'9M.E.'!D26+'9M.I.'!D26</f>
        <v>20018980121</v>
      </c>
      <c r="E26" s="212">
        <f>'9M.N.'!E26+'9M.E.'!E26+'9M.I.'!E26</f>
        <v>59477580.63000001</v>
      </c>
      <c r="F26" s="213">
        <f>'9M.N.'!F26+'9M.E.'!F26+'9M.I.'!F26</f>
        <v>340.3</v>
      </c>
      <c r="G26" s="214">
        <f>'9M.N.'!G26+'9M.E.'!G26+'9M.I.'!G26</f>
        <v>10995814.699999999</v>
      </c>
      <c r="H26" s="212">
        <f>'9M.N.'!H26+'9M.E.'!H26+'9M.I.'!H26</f>
        <v>13593077074</v>
      </c>
      <c r="I26" s="214">
        <f>'9M.N.'!I26+'9M.E.'!I26+'9M.I.'!I26</f>
        <v>23016965653</v>
      </c>
      <c r="J26" s="212">
        <f>'9M.N.'!J26+'9M.E.'!J26+'9M.I.'!J26</f>
        <v>100000</v>
      </c>
      <c r="K26" s="639">
        <f>'9M.N.'!K26+'9M.E.'!K26+'9M.I.'!K26</f>
        <v>3366155.3</v>
      </c>
    </row>
    <row r="27" spans="1:11" s="96" customFormat="1" ht="20.25" customHeight="1" x14ac:dyDescent="0.3">
      <c r="A27" s="624">
        <v>28</v>
      </c>
      <c r="B27" s="209">
        <f>'9M.N.'!B27+'9M.E.'!B27+'9M.I.'!B27</f>
        <v>64617095549</v>
      </c>
      <c r="C27" s="210">
        <f>'9M.N.'!C27+'9M.E.'!C27+'9M.I.'!C27</f>
        <v>3726013208</v>
      </c>
      <c r="D27" s="211">
        <f>'9M.N.'!D27+'9M.E.'!D27+'9M.I.'!D27</f>
        <v>22256282126</v>
      </c>
      <c r="E27" s="209">
        <f>'9M.N.'!E27+'9M.E.'!E27+'9M.I.'!E27</f>
        <v>39679561.170000002</v>
      </c>
      <c r="F27" s="210">
        <f>'9M.N.'!F27+'9M.E.'!F27+'9M.I.'!F27</f>
        <v>0</v>
      </c>
      <c r="G27" s="211">
        <f>'9M.N.'!G27+'9M.E.'!G27+'9M.I.'!G27</f>
        <v>687327.1</v>
      </c>
      <c r="H27" s="209">
        <f>'9M.N.'!H27+'9M.E.'!H27+'9M.I.'!H27</f>
        <v>16081864465</v>
      </c>
      <c r="I27" s="211">
        <f>'9M.N.'!I27+'9M.E.'!I27+'9M.I.'!I27</f>
        <v>27393004594</v>
      </c>
      <c r="J27" s="209">
        <f>'9M.N.'!J27+'9M.E.'!J27+'9M.I.'!J27</f>
        <v>1341776</v>
      </c>
      <c r="K27" s="638">
        <f>'9M.N.'!K27+'9M.E.'!K27+'9M.I.'!K27</f>
        <v>529175</v>
      </c>
    </row>
    <row r="28" spans="1:11" s="96" customFormat="1" ht="20.25" customHeight="1" x14ac:dyDescent="0.3">
      <c r="A28" s="626">
        <v>29</v>
      </c>
      <c r="B28" s="212">
        <f>'9M.N.'!B28+'9M.E.'!B28+'9M.I.'!B28</f>
        <v>70486020965</v>
      </c>
      <c r="C28" s="213">
        <f>'9M.N.'!C28+'9M.E.'!C28+'9M.I.'!C28</f>
        <v>4383750779</v>
      </c>
      <c r="D28" s="214">
        <f>'9M.N.'!D28+'9M.E.'!D28+'9M.I.'!D28</f>
        <v>24187143105</v>
      </c>
      <c r="E28" s="212">
        <f>'9M.N.'!E28+'9M.E.'!E28+'9M.I.'!E28</f>
        <v>62526489.25</v>
      </c>
      <c r="F28" s="213">
        <f>'9M.N.'!F28+'9M.E.'!F28+'9M.I.'!F28</f>
        <v>969821.14</v>
      </c>
      <c r="G28" s="214">
        <f>'9M.N.'!G28+'9M.E.'!G28+'9M.I.'!G28</f>
        <v>4968158.0199999996</v>
      </c>
      <c r="H28" s="212">
        <f>'9M.N.'!H28+'9M.E.'!H28+'9M.I.'!H28</f>
        <v>18298262408</v>
      </c>
      <c r="I28" s="214">
        <f>'9M.N.'!I28+'9M.E.'!I28+'9M.I.'!I28</f>
        <v>31492567924</v>
      </c>
      <c r="J28" s="212">
        <f>'9M.N.'!J28+'9M.E.'!J28+'9M.I.'!J28</f>
        <v>2044282</v>
      </c>
      <c r="K28" s="639">
        <f>'9M.N.'!K28+'9M.E.'!K28+'9M.I.'!K28</f>
        <v>785996.59000000008</v>
      </c>
    </row>
    <row r="29" spans="1:11" s="96" customFormat="1" ht="20.25" customHeight="1" x14ac:dyDescent="0.3">
      <c r="A29" s="624">
        <v>30</v>
      </c>
      <c r="B29" s="209">
        <f>'9M.N.'!B29+'9M.E.'!B29+'9M.I.'!B29</f>
        <v>79388669486</v>
      </c>
      <c r="C29" s="210">
        <f>'9M.N.'!C29+'9M.E.'!C29+'9M.I.'!C29</f>
        <v>5099851549</v>
      </c>
      <c r="D29" s="211">
        <f>'9M.N.'!D29+'9M.E.'!D29+'9M.I.'!D29</f>
        <v>26820667983</v>
      </c>
      <c r="E29" s="209">
        <f>'9M.N.'!E29+'9M.E.'!E29+'9M.I.'!E29</f>
        <v>54803114.230000004</v>
      </c>
      <c r="F29" s="210">
        <f>'9M.N.'!F29+'9M.E.'!F29+'9M.I.'!F29</f>
        <v>1607692.58</v>
      </c>
      <c r="G29" s="211">
        <f>'9M.N.'!G29+'9M.E.'!G29+'9M.I.'!G29</f>
        <v>5217962.1399999997</v>
      </c>
      <c r="H29" s="209">
        <f>'9M.N.'!H29+'9M.E.'!H29+'9M.I.'!H29</f>
        <v>21259741070</v>
      </c>
      <c r="I29" s="211">
        <f>'9M.N.'!I29+'9M.E.'!I29+'9M.I.'!I29</f>
        <v>36770785326</v>
      </c>
      <c r="J29" s="209">
        <f>'9M.N.'!J29+'9M.E.'!J29+'9M.I.'!J29</f>
        <v>1550000</v>
      </c>
      <c r="K29" s="638">
        <f>'9M.N.'!K29+'9M.E.'!K29+'9M.I.'!K29</f>
        <v>1991570</v>
      </c>
    </row>
    <row r="30" spans="1:11" s="96" customFormat="1" ht="20.25" customHeight="1" x14ac:dyDescent="0.3">
      <c r="A30" s="626">
        <v>31</v>
      </c>
      <c r="B30" s="212">
        <f>'9M.N.'!B30+'9M.E.'!B30+'9M.I.'!B30</f>
        <v>85390632699</v>
      </c>
      <c r="C30" s="213">
        <f>'9M.N.'!C30+'9M.E.'!C30+'9M.I.'!C30</f>
        <v>5758243707</v>
      </c>
      <c r="D30" s="214">
        <f>'9M.N.'!D30+'9M.E.'!D30+'9M.I.'!D30</f>
        <v>28190187225</v>
      </c>
      <c r="E30" s="212">
        <f>'9M.N.'!E30+'9M.E.'!E30+'9M.I.'!E30</f>
        <v>65917202.340000004</v>
      </c>
      <c r="F30" s="213">
        <f>'9M.N.'!F30+'9M.E.'!F30+'9M.I.'!F30</f>
        <v>980622.83</v>
      </c>
      <c r="G30" s="214">
        <f>'9M.N.'!G30+'9M.E.'!G30+'9M.I.'!G30</f>
        <v>6429346.2000000002</v>
      </c>
      <c r="H30" s="212">
        <f>'9M.N.'!H30+'9M.E.'!H30+'9M.I.'!H30</f>
        <v>23471295705</v>
      </c>
      <c r="I30" s="214">
        <f>'9M.N.'!I30+'9M.E.'!I30+'9M.I.'!I30</f>
        <v>41386036648</v>
      </c>
      <c r="J30" s="212">
        <f>'9M.N.'!J30+'9M.E.'!J30+'9M.I.'!J30</f>
        <v>6222718</v>
      </c>
      <c r="K30" s="639">
        <f>'9M.N.'!K30+'9M.E.'!K30+'9M.I.'!K30</f>
        <v>4561738.5999999996</v>
      </c>
    </row>
    <row r="31" spans="1:11" s="96" customFormat="1" ht="20.25" customHeight="1" x14ac:dyDescent="0.3">
      <c r="A31" s="624">
        <v>32</v>
      </c>
      <c r="B31" s="209">
        <f>'9M.N.'!B31+'9M.E.'!B31+'9M.I.'!B31</f>
        <v>92827633928</v>
      </c>
      <c r="C31" s="210">
        <f>'9M.N.'!C31+'9M.E.'!C31+'9M.I.'!C31</f>
        <v>6419689506</v>
      </c>
      <c r="D31" s="211">
        <f>'9M.N.'!D31+'9M.E.'!D31+'9M.I.'!D31</f>
        <v>30368043557</v>
      </c>
      <c r="E31" s="209">
        <f>'9M.N.'!E31+'9M.E.'!E31+'9M.I.'!E31</f>
        <v>78431124.909999996</v>
      </c>
      <c r="F31" s="210">
        <f>'9M.N.'!F31+'9M.E.'!F31+'9M.I.'!F31</f>
        <v>3922206.22</v>
      </c>
      <c r="G31" s="211">
        <f>'9M.N.'!G31+'9M.E.'!G31+'9M.I.'!G31</f>
        <v>16101476.92</v>
      </c>
      <c r="H31" s="209">
        <f>'9M.N.'!H31+'9M.E.'!H31+'9M.I.'!H31</f>
        <v>25946876205</v>
      </c>
      <c r="I31" s="211">
        <f>'9M.N.'!I31+'9M.E.'!I31+'9M.I.'!I31</f>
        <v>45820986036</v>
      </c>
      <c r="J31" s="209">
        <f>'9M.N.'!J31+'9M.E.'!J31+'9M.I.'!J31</f>
        <v>6395000</v>
      </c>
      <c r="K31" s="638">
        <f>'9M.N.'!K31+'9M.E.'!K31+'9M.I.'!K31</f>
        <v>8639621.7599999998</v>
      </c>
    </row>
    <row r="32" spans="1:11" s="96" customFormat="1" ht="20.25" customHeight="1" x14ac:dyDescent="0.3">
      <c r="A32" s="626">
        <v>33</v>
      </c>
      <c r="B32" s="212">
        <f>'9M.N.'!B32+'9M.E.'!B32+'9M.I.'!B32</f>
        <v>98254004137</v>
      </c>
      <c r="C32" s="213">
        <f>'9M.N.'!C32+'9M.E.'!C32+'9M.I.'!C32</f>
        <v>7087210022</v>
      </c>
      <c r="D32" s="214">
        <f>'9M.N.'!D32+'9M.E.'!D32+'9M.I.'!D32</f>
        <v>32394169285</v>
      </c>
      <c r="E32" s="212">
        <f>'9M.N.'!E32+'9M.E.'!E32+'9M.I.'!E32</f>
        <v>110600694.50999999</v>
      </c>
      <c r="F32" s="213">
        <f>'9M.N.'!F32+'9M.E.'!F32+'9M.I.'!F32</f>
        <v>57000</v>
      </c>
      <c r="G32" s="214">
        <f>'9M.N.'!G32+'9M.E.'!G32+'9M.I.'!G32</f>
        <v>9348470.4900000002</v>
      </c>
      <c r="H32" s="212">
        <f>'9M.N.'!H32+'9M.E.'!H32+'9M.I.'!H32</f>
        <v>28214680282</v>
      </c>
      <c r="I32" s="214">
        <f>'9M.N.'!I32+'9M.E.'!I32+'9M.I.'!I32</f>
        <v>49253297174</v>
      </c>
      <c r="J32" s="212">
        <f>'9M.N.'!J32+'9M.E.'!J32+'9M.I.'!J32</f>
        <v>1914366</v>
      </c>
      <c r="K32" s="639">
        <f>'9M.N.'!K32+'9M.E.'!K32+'9M.I.'!K32</f>
        <v>4726370</v>
      </c>
    </row>
    <row r="33" spans="1:11" s="96" customFormat="1" ht="20.25" customHeight="1" x14ac:dyDescent="0.3">
      <c r="A33" s="624">
        <v>34</v>
      </c>
      <c r="B33" s="209">
        <f>'9M.N.'!B33+'9M.E.'!B33+'9M.I.'!B33</f>
        <v>107620420699</v>
      </c>
      <c r="C33" s="210">
        <f>'9M.N.'!C33+'9M.E.'!C33+'9M.I.'!C33</f>
        <v>7964561034</v>
      </c>
      <c r="D33" s="211">
        <f>'9M.N.'!D33+'9M.E.'!D33+'9M.I.'!D33</f>
        <v>35291198557</v>
      </c>
      <c r="E33" s="209">
        <f>'9M.N.'!E33+'9M.E.'!E33+'9M.I.'!E33</f>
        <v>106249447.77</v>
      </c>
      <c r="F33" s="210">
        <f>'9M.N.'!F33+'9M.E.'!F33+'9M.I.'!F33</f>
        <v>1629765.45</v>
      </c>
      <c r="G33" s="211">
        <f>'9M.N.'!G33+'9M.E.'!G33+'9M.I.'!G33</f>
        <v>14494899.789999999</v>
      </c>
      <c r="H33" s="209">
        <f>'9M.N.'!H33+'9M.E.'!H33+'9M.I.'!H33</f>
        <v>30809259954</v>
      </c>
      <c r="I33" s="211">
        <f>'9M.N.'!I33+'9M.E.'!I33+'9M.I.'!I33</f>
        <v>54538811806</v>
      </c>
      <c r="J33" s="209">
        <f>'9M.N.'!J33+'9M.E.'!J33+'9M.I.'!J33</f>
        <v>1800000</v>
      </c>
      <c r="K33" s="638">
        <f>'9M.N.'!K33+'9M.E.'!K33+'9M.I.'!K33</f>
        <v>9430709.2799999993</v>
      </c>
    </row>
    <row r="34" spans="1:11" s="96" customFormat="1" ht="20.25" customHeight="1" x14ac:dyDescent="0.3">
      <c r="A34" s="626">
        <v>35</v>
      </c>
      <c r="B34" s="212">
        <f>'9M.N.'!B34+'9M.E.'!B34+'9M.I.'!B34</f>
        <v>113790886934</v>
      </c>
      <c r="C34" s="213">
        <f>'9M.N.'!C34+'9M.E.'!C34+'9M.I.'!C34</f>
        <v>8778160617</v>
      </c>
      <c r="D34" s="214">
        <f>'9M.N.'!D34+'9M.E.'!D34+'9M.I.'!D34</f>
        <v>37843735675</v>
      </c>
      <c r="E34" s="212">
        <f>'9M.N.'!E34+'9M.E.'!E34+'9M.I.'!E34</f>
        <v>97224248.590000004</v>
      </c>
      <c r="F34" s="213">
        <f>'9M.N.'!F34+'9M.E.'!F34+'9M.I.'!F34</f>
        <v>63972.160000000003</v>
      </c>
      <c r="G34" s="214">
        <f>'9M.N.'!G34+'9M.E.'!G34+'9M.I.'!G34</f>
        <v>12508846.219999999</v>
      </c>
      <c r="H34" s="212">
        <f>'9M.N.'!H34+'9M.E.'!H34+'9M.I.'!H34</f>
        <v>33179525000</v>
      </c>
      <c r="I34" s="214">
        <f>'9M.N.'!I34+'9M.E.'!I34+'9M.I.'!I34</f>
        <v>58942280780</v>
      </c>
      <c r="J34" s="212">
        <f>'9M.N.'!J34+'9M.E.'!J34+'9M.I.'!J34</f>
        <v>8924302</v>
      </c>
      <c r="K34" s="639">
        <f>'9M.N.'!K34+'9M.E.'!K34+'9M.I.'!K34</f>
        <v>1699818</v>
      </c>
    </row>
    <row r="35" spans="1:11" s="96" customFormat="1" ht="20.25" customHeight="1" x14ac:dyDescent="0.3">
      <c r="A35" s="624">
        <v>36</v>
      </c>
      <c r="B35" s="209">
        <f>'9M.N.'!B35+'9M.E.'!B35+'9M.I.'!B35</f>
        <v>117605874513</v>
      </c>
      <c r="C35" s="210">
        <f>'9M.N.'!C35+'9M.E.'!C35+'9M.I.'!C35</f>
        <v>9007216832</v>
      </c>
      <c r="D35" s="211">
        <f>'9M.N.'!D35+'9M.E.'!D35+'9M.I.'!D35</f>
        <v>38588919714</v>
      </c>
      <c r="E35" s="209">
        <f>'9M.N.'!E35+'9M.E.'!E35+'9M.I.'!E35</f>
        <v>138361320.68000001</v>
      </c>
      <c r="F35" s="210">
        <f>'9M.N.'!F35+'9M.E.'!F35+'9M.I.'!F35</f>
        <v>2101981.4500000002</v>
      </c>
      <c r="G35" s="211">
        <f>'9M.N.'!G35+'9M.E.'!G35+'9M.I.'!G35</f>
        <v>29028304.77</v>
      </c>
      <c r="H35" s="209">
        <f>'9M.N.'!H35+'9M.E.'!H35+'9M.I.'!H35</f>
        <v>34741906578</v>
      </c>
      <c r="I35" s="211">
        <f>'9M.N.'!I35+'9M.E.'!I35+'9M.I.'!I35</f>
        <v>61765448664</v>
      </c>
      <c r="J35" s="209">
        <f>'9M.N.'!J35+'9M.E.'!J35+'9M.I.'!J35</f>
        <v>3920000</v>
      </c>
      <c r="K35" s="638">
        <f>'9M.N.'!K35+'9M.E.'!K35+'9M.I.'!K35</f>
        <v>17892154.329999998</v>
      </c>
    </row>
    <row r="36" spans="1:11" s="96" customFormat="1" ht="20.25" customHeight="1" x14ac:dyDescent="0.3">
      <c r="A36" s="626">
        <v>37</v>
      </c>
      <c r="B36" s="212">
        <f>'9M.N.'!B36+'9M.E.'!B36+'9M.I.'!B36</f>
        <v>121807582385</v>
      </c>
      <c r="C36" s="213">
        <f>'9M.N.'!C36+'9M.E.'!C36+'9M.I.'!C36</f>
        <v>10247743258</v>
      </c>
      <c r="D36" s="214">
        <f>'9M.N.'!D36+'9M.E.'!D36+'9M.I.'!D36</f>
        <v>38954351319</v>
      </c>
      <c r="E36" s="212">
        <f>'9M.N.'!E36+'9M.E.'!E36+'9M.I.'!E36</f>
        <v>142388475.69999999</v>
      </c>
      <c r="F36" s="213">
        <f>'9M.N.'!F36+'9M.E.'!F36+'9M.I.'!F36</f>
        <v>1972986.3399999999</v>
      </c>
      <c r="G36" s="214">
        <f>'9M.N.'!G36+'9M.E.'!G36+'9M.I.'!G36</f>
        <v>30036529.960000001</v>
      </c>
      <c r="H36" s="212">
        <f>'9M.N.'!H36+'9M.E.'!H36+'9M.I.'!H36</f>
        <v>35829599656</v>
      </c>
      <c r="I36" s="214">
        <f>'9M.N.'!I36+'9M.E.'!I36+'9M.I.'!I36</f>
        <v>64867443617</v>
      </c>
      <c r="J36" s="212">
        <f>'9M.N.'!J36+'9M.E.'!J36+'9M.I.'!J36</f>
        <v>3660000</v>
      </c>
      <c r="K36" s="639">
        <f>'9M.N.'!K36+'9M.E.'!K36+'9M.I.'!K36</f>
        <v>6472181.2200000007</v>
      </c>
    </row>
    <row r="37" spans="1:11" s="96" customFormat="1" ht="20.25" customHeight="1" x14ac:dyDescent="0.3">
      <c r="A37" s="624">
        <v>38</v>
      </c>
      <c r="B37" s="209">
        <f>'9M.N.'!B37+'9M.E.'!B37+'9M.I.'!B37</f>
        <v>123446622523</v>
      </c>
      <c r="C37" s="210">
        <f>'9M.N.'!C37+'9M.E.'!C37+'9M.I.'!C37</f>
        <v>10545972974</v>
      </c>
      <c r="D37" s="211">
        <f>'9M.N.'!D37+'9M.E.'!D37+'9M.I.'!D37</f>
        <v>38442409247</v>
      </c>
      <c r="E37" s="209">
        <f>'9M.N.'!E37+'9M.E.'!E37+'9M.I.'!E37</f>
        <v>166474750.41</v>
      </c>
      <c r="F37" s="210">
        <f>'9M.N.'!F37+'9M.E.'!F37+'9M.I.'!F37</f>
        <v>2737750.3200000003</v>
      </c>
      <c r="G37" s="211">
        <f>'9M.N.'!G37+'9M.E.'!G37+'9M.I.'!G37</f>
        <v>23255541.380000003</v>
      </c>
      <c r="H37" s="209">
        <f>'9M.N.'!H37+'9M.E.'!H37+'9M.I.'!H37</f>
        <v>36039376900</v>
      </c>
      <c r="I37" s="211">
        <f>'9M.N.'!I37+'9M.E.'!I37+'9M.I.'!I37</f>
        <v>64778551164</v>
      </c>
      <c r="J37" s="209">
        <f>'9M.N.'!J37+'9M.E.'!J37+'9M.I.'!J37</f>
        <v>2366249</v>
      </c>
      <c r="K37" s="638">
        <f>'9M.N.'!K37+'9M.E.'!K37+'9M.I.'!K37</f>
        <v>32344428.23</v>
      </c>
    </row>
    <row r="38" spans="1:11" s="96" customFormat="1" ht="20.25" customHeight="1" x14ac:dyDescent="0.3">
      <c r="A38" s="626">
        <v>39</v>
      </c>
      <c r="B38" s="212">
        <f>'9M.N.'!B38+'9M.E.'!B38+'9M.I.'!B38</f>
        <v>124332238006</v>
      </c>
      <c r="C38" s="213">
        <f>'9M.N.'!C38+'9M.E.'!C38+'9M.I.'!C38</f>
        <v>10825656613</v>
      </c>
      <c r="D38" s="214">
        <f>'9M.N.'!D38+'9M.E.'!D38+'9M.I.'!D38</f>
        <v>38354685940</v>
      </c>
      <c r="E38" s="212">
        <f>'9M.N.'!E38+'9M.E.'!E38+'9M.I.'!E38</f>
        <v>176598334.84999999</v>
      </c>
      <c r="F38" s="213">
        <f>'9M.N.'!F38+'9M.E.'!F38+'9M.I.'!F38</f>
        <v>3338529.95</v>
      </c>
      <c r="G38" s="214">
        <f>'9M.N.'!G38+'9M.E.'!G38+'9M.I.'!G38</f>
        <v>21831438.609999999</v>
      </c>
      <c r="H38" s="212">
        <f>'9M.N.'!H38+'9M.E.'!H38+'9M.I.'!H38</f>
        <v>36334819817</v>
      </c>
      <c r="I38" s="214">
        <f>'9M.N.'!I38+'9M.E.'!I38+'9M.I.'!I38</f>
        <v>65043343589</v>
      </c>
      <c r="J38" s="212">
        <f>'9M.N.'!J38+'9M.E.'!J38+'9M.I.'!J38</f>
        <v>2805000</v>
      </c>
      <c r="K38" s="639">
        <f>'9M.N.'!K38+'9M.E.'!K38+'9M.I.'!K38</f>
        <v>15606276.75</v>
      </c>
    </row>
    <row r="39" spans="1:11" s="96" customFormat="1" ht="20.25" customHeight="1" x14ac:dyDescent="0.3">
      <c r="A39" s="624">
        <v>40</v>
      </c>
      <c r="B39" s="209">
        <f>'9M.N.'!B39+'9M.E.'!B39+'9M.I.'!B39</f>
        <v>129431894492</v>
      </c>
      <c r="C39" s="210">
        <f>'9M.N.'!C39+'9M.E.'!C39+'9M.I.'!C39</f>
        <v>11110873760</v>
      </c>
      <c r="D39" s="211">
        <f>'9M.N.'!D39+'9M.E.'!D39+'9M.I.'!D39</f>
        <v>39205267606</v>
      </c>
      <c r="E39" s="209">
        <f>'9M.N.'!E39+'9M.E.'!E39+'9M.I.'!E39</f>
        <v>160915996.18000001</v>
      </c>
      <c r="F39" s="210">
        <f>'9M.N.'!F39+'9M.E.'!F39+'9M.I.'!F39</f>
        <v>943848.72</v>
      </c>
      <c r="G39" s="211">
        <f>'9M.N.'!G39+'9M.E.'!G39+'9M.I.'!G39</f>
        <v>14756501.630000001</v>
      </c>
      <c r="H39" s="209">
        <f>'9M.N.'!H39+'9M.E.'!H39+'9M.I.'!H39</f>
        <v>36862019948</v>
      </c>
      <c r="I39" s="211">
        <f>'9M.N.'!I39+'9M.E.'!I39+'9M.I.'!I39</f>
        <v>66763144428</v>
      </c>
      <c r="J39" s="209">
        <f>'9M.N.'!J39+'9M.E.'!J39+'9M.I.'!J39</f>
        <v>1955000</v>
      </c>
      <c r="K39" s="638">
        <f>'9M.N.'!K39+'9M.E.'!K39+'9M.I.'!K39</f>
        <v>10567022.92</v>
      </c>
    </row>
    <row r="40" spans="1:11" s="96" customFormat="1" ht="20.25" customHeight="1" x14ac:dyDescent="0.3">
      <c r="A40" s="626">
        <v>41</v>
      </c>
      <c r="B40" s="212">
        <f>'9M.N.'!B40+'9M.E.'!B40+'9M.I.'!B40</f>
        <v>125865548217</v>
      </c>
      <c r="C40" s="213">
        <f>'9M.N.'!C40+'9M.E.'!C40+'9M.I.'!C40</f>
        <v>10977463609</v>
      </c>
      <c r="D40" s="214">
        <f>'9M.N.'!D40+'9M.E.'!D40+'9M.I.'!D40</f>
        <v>37237315329</v>
      </c>
      <c r="E40" s="212">
        <f>'9M.N.'!E40+'9M.E.'!E40+'9M.I.'!E40</f>
        <v>188425273.17000002</v>
      </c>
      <c r="F40" s="213">
        <f>'9M.N.'!F40+'9M.E.'!F40+'9M.I.'!F40</f>
        <v>1418822</v>
      </c>
      <c r="G40" s="214">
        <f>'9M.N.'!G40+'9M.E.'!G40+'9M.I.'!G40</f>
        <v>11984113.52</v>
      </c>
      <c r="H40" s="212">
        <f>'9M.N.'!H40+'9M.E.'!H40+'9M.I.'!H40</f>
        <v>35872340133</v>
      </c>
      <c r="I40" s="214">
        <f>'9M.N.'!I40+'9M.E.'!I40+'9M.I.'!I40</f>
        <v>65288759855</v>
      </c>
      <c r="J40" s="212">
        <f>'9M.N.'!J40+'9M.E.'!J40+'9M.I.'!J40</f>
        <v>2215000</v>
      </c>
      <c r="K40" s="639">
        <f>'9M.N.'!K40+'9M.E.'!K40+'9M.I.'!K40</f>
        <v>16220790.84</v>
      </c>
    </row>
    <row r="41" spans="1:11" s="96" customFormat="1" ht="20.25" customHeight="1" x14ac:dyDescent="0.3">
      <c r="A41" s="624">
        <v>42</v>
      </c>
      <c r="B41" s="209">
        <f>'9M.N.'!B41+'9M.E.'!B41+'9M.I.'!B41</f>
        <v>125994897544</v>
      </c>
      <c r="C41" s="210">
        <f>'9M.N.'!C41+'9M.E.'!C41+'9M.I.'!C41</f>
        <v>11004308768</v>
      </c>
      <c r="D41" s="211">
        <f>'9M.N.'!D41+'9M.E.'!D41+'9M.I.'!D41</f>
        <v>36727052920</v>
      </c>
      <c r="E41" s="209">
        <f>'9M.N.'!E41+'9M.E.'!E41+'9M.I.'!E41</f>
        <v>228783662.90000004</v>
      </c>
      <c r="F41" s="210">
        <f>'9M.N.'!F41+'9M.E.'!F41+'9M.I.'!F41</f>
        <v>1166015.3999999999</v>
      </c>
      <c r="G41" s="211">
        <f>'9M.N.'!G41+'9M.E.'!G41+'9M.I.'!G41</f>
        <v>32601858.399999999</v>
      </c>
      <c r="H41" s="209">
        <f>'9M.N.'!H41+'9M.E.'!H41+'9M.I.'!H41</f>
        <v>35808633904</v>
      </c>
      <c r="I41" s="211">
        <f>'9M.N.'!I41+'9M.E.'!I41+'9M.I.'!I41</f>
        <v>64285516425</v>
      </c>
      <c r="J41" s="209">
        <f>'9M.N.'!J41+'9M.E.'!J41+'9M.I.'!J41</f>
        <v>2579000</v>
      </c>
      <c r="K41" s="638">
        <f>'9M.N.'!K41+'9M.E.'!K41+'9M.I.'!K41</f>
        <v>20815596.690000001</v>
      </c>
    </row>
    <row r="42" spans="1:11" s="96" customFormat="1" ht="20.25" customHeight="1" x14ac:dyDescent="0.3">
      <c r="A42" s="626">
        <v>43</v>
      </c>
      <c r="B42" s="212">
        <f>'9M.N.'!B42+'9M.E.'!B42+'9M.I.'!B42</f>
        <v>128685076936</v>
      </c>
      <c r="C42" s="213">
        <f>'9M.N.'!C42+'9M.E.'!C42+'9M.I.'!C42</f>
        <v>11426318441</v>
      </c>
      <c r="D42" s="214">
        <f>'9M.N.'!D42+'9M.E.'!D42+'9M.I.'!D42</f>
        <v>37028384102</v>
      </c>
      <c r="E42" s="212">
        <f>'9M.N.'!E42+'9M.E.'!E42+'9M.I.'!E42</f>
        <v>247486055.10000002</v>
      </c>
      <c r="F42" s="213">
        <f>'9M.N.'!F42+'9M.E.'!F42+'9M.I.'!F42</f>
        <v>11037348.449999999</v>
      </c>
      <c r="G42" s="214">
        <f>'9M.N.'!G42+'9M.E.'!G42+'9M.I.'!G42</f>
        <v>9275776.1600000001</v>
      </c>
      <c r="H42" s="212">
        <f>'9M.N.'!H42+'9M.E.'!H42+'9M.I.'!H42</f>
        <v>35856795424</v>
      </c>
      <c r="I42" s="214">
        <f>'9M.N.'!I42+'9M.E.'!I42+'9M.I.'!I42</f>
        <v>65100556494</v>
      </c>
      <c r="J42" s="212">
        <f>'9M.N.'!J42+'9M.E.'!J42+'9M.I.'!J42</f>
        <v>2510000</v>
      </c>
      <c r="K42" s="639">
        <f>'9M.N.'!K42+'9M.E.'!K42+'9M.I.'!K42</f>
        <v>12775593.049999999</v>
      </c>
    </row>
    <row r="43" spans="1:11" s="96" customFormat="1" ht="20.25" customHeight="1" x14ac:dyDescent="0.3">
      <c r="A43" s="624">
        <v>44</v>
      </c>
      <c r="B43" s="209">
        <f>'9M.N.'!B43+'9M.E.'!B43+'9M.I.'!B43</f>
        <v>129102189635</v>
      </c>
      <c r="C43" s="210">
        <f>'9M.N.'!C43+'9M.E.'!C43+'9M.I.'!C43</f>
        <v>11422730992</v>
      </c>
      <c r="D43" s="211">
        <f>'9M.N.'!D43+'9M.E.'!D43+'9M.I.'!D43</f>
        <v>37090829318</v>
      </c>
      <c r="E43" s="209">
        <f>'9M.N.'!E43+'9M.E.'!E43+'9M.I.'!E43</f>
        <v>279879809.65999997</v>
      </c>
      <c r="F43" s="210">
        <f>'9M.N.'!F43+'9M.E.'!F43+'9M.I.'!F43</f>
        <v>3692905.63</v>
      </c>
      <c r="G43" s="211">
        <f>'9M.N.'!G43+'9M.E.'!G43+'9M.I.'!G43</f>
        <v>8758861.7200000007</v>
      </c>
      <c r="H43" s="209">
        <f>'9M.N.'!H43+'9M.E.'!H43+'9M.I.'!H43</f>
        <v>35847740750</v>
      </c>
      <c r="I43" s="211">
        <f>'9M.N.'!I43+'9M.E.'!I43+'9M.I.'!I43</f>
        <v>63860602087</v>
      </c>
      <c r="J43" s="209">
        <f>'9M.N.'!J43+'9M.E.'!J43+'9M.I.'!J43</f>
        <v>1535000</v>
      </c>
      <c r="K43" s="638">
        <f>'9M.N.'!K43+'9M.E.'!K43+'9M.I.'!K43</f>
        <v>9176266.1799999997</v>
      </c>
    </row>
    <row r="44" spans="1:11" s="96" customFormat="1" ht="20.25" customHeight="1" x14ac:dyDescent="0.3">
      <c r="A44" s="626">
        <v>45</v>
      </c>
      <c r="B44" s="212">
        <f>'9M.N.'!B44+'9M.E.'!B44+'9M.I.'!B44</f>
        <v>133406219156</v>
      </c>
      <c r="C44" s="213">
        <f>'9M.N.'!C44+'9M.E.'!C44+'9M.I.'!C44</f>
        <v>11879779434</v>
      </c>
      <c r="D44" s="214">
        <f>'9M.N.'!D44+'9M.E.'!D44+'9M.I.'!D44</f>
        <v>38003585039</v>
      </c>
      <c r="E44" s="212">
        <f>'9M.N.'!E44+'9M.E.'!E44+'9M.I.'!E44</f>
        <v>256460764.45000002</v>
      </c>
      <c r="F44" s="213">
        <f>'9M.N.'!F44+'9M.E.'!F44+'9M.I.'!F44</f>
        <v>1956284.04</v>
      </c>
      <c r="G44" s="214">
        <f>'9M.N.'!G44+'9M.E.'!G44+'9M.I.'!G44</f>
        <v>13134350.850000001</v>
      </c>
      <c r="H44" s="212">
        <f>'9M.N.'!H44+'9M.E.'!H44+'9M.I.'!H44</f>
        <v>37137677555</v>
      </c>
      <c r="I44" s="214">
        <f>'9M.N.'!I44+'9M.E.'!I44+'9M.I.'!I44</f>
        <v>66323095906</v>
      </c>
      <c r="J44" s="212">
        <f>'9M.N.'!J44+'9M.E.'!J44+'9M.I.'!J44</f>
        <v>510000</v>
      </c>
      <c r="K44" s="639">
        <f>'9M.N.'!K44+'9M.E.'!K44+'9M.I.'!K44</f>
        <v>21999920.789999999</v>
      </c>
    </row>
    <row r="45" spans="1:11" s="96" customFormat="1" ht="20.25" customHeight="1" x14ac:dyDescent="0.3">
      <c r="A45" s="624">
        <v>46</v>
      </c>
      <c r="B45" s="209">
        <f>'9M.N.'!B45+'9M.E.'!B45+'9M.I.'!B45</f>
        <v>135192222465</v>
      </c>
      <c r="C45" s="210">
        <f>'9M.N.'!C45+'9M.E.'!C45+'9M.I.'!C45</f>
        <v>12374067442</v>
      </c>
      <c r="D45" s="211">
        <f>'9M.N.'!D45+'9M.E.'!D45+'9M.I.'!D45</f>
        <v>37409033367</v>
      </c>
      <c r="E45" s="209">
        <f>'9M.N.'!E45+'9M.E.'!E45+'9M.I.'!E45</f>
        <v>337632844.17000002</v>
      </c>
      <c r="F45" s="210">
        <f>'9M.N.'!F45+'9M.E.'!F45+'9M.I.'!F45</f>
        <v>4103530.29</v>
      </c>
      <c r="G45" s="211">
        <f>'9M.N.'!G45+'9M.E.'!G45+'9M.I.'!G45</f>
        <v>23332637.48</v>
      </c>
      <c r="H45" s="209">
        <f>'9M.N.'!H45+'9M.E.'!H45+'9M.I.'!H45</f>
        <v>37530420251</v>
      </c>
      <c r="I45" s="211">
        <f>'9M.N.'!I45+'9M.E.'!I45+'9M.I.'!I45</f>
        <v>66719498524</v>
      </c>
      <c r="J45" s="209">
        <f>'9M.N.'!J45+'9M.E.'!J45+'9M.I.'!J45</f>
        <v>2480000</v>
      </c>
      <c r="K45" s="638">
        <f>'9M.N.'!K45+'9M.E.'!K45+'9M.I.'!K45</f>
        <v>25819454.780000001</v>
      </c>
    </row>
    <row r="46" spans="1:11" s="96" customFormat="1" ht="20.25" customHeight="1" x14ac:dyDescent="0.3">
      <c r="A46" s="626">
        <v>47</v>
      </c>
      <c r="B46" s="212">
        <f>'9M.N.'!B46+'9M.E.'!B46+'9M.I.'!B46</f>
        <v>133983500777</v>
      </c>
      <c r="C46" s="213">
        <f>'9M.N.'!C46+'9M.E.'!C46+'9M.I.'!C46</f>
        <v>11854915920</v>
      </c>
      <c r="D46" s="214">
        <f>'9M.N.'!D46+'9M.E.'!D46+'9M.I.'!D46</f>
        <v>36723657005</v>
      </c>
      <c r="E46" s="212">
        <f>'9M.N.'!E46+'9M.E.'!E46+'9M.I.'!E46</f>
        <v>277369230.10000002</v>
      </c>
      <c r="F46" s="213">
        <f>'9M.N.'!F46+'9M.E.'!F46+'9M.I.'!F46</f>
        <v>2426606.84</v>
      </c>
      <c r="G46" s="214">
        <f>'9M.N.'!G46+'9M.E.'!G46+'9M.I.'!G46</f>
        <v>8600021.370000001</v>
      </c>
      <c r="H46" s="212">
        <f>'9M.N.'!H46+'9M.E.'!H46+'9M.I.'!H46</f>
        <v>37517575523</v>
      </c>
      <c r="I46" s="214">
        <f>'9M.N.'!I46+'9M.E.'!I46+'9M.I.'!I46</f>
        <v>64981454721</v>
      </c>
      <c r="J46" s="212">
        <f>'9M.N.'!J46+'9M.E.'!J46+'9M.I.'!J46</f>
        <v>3370738</v>
      </c>
      <c r="K46" s="639">
        <f>'9M.N.'!K46+'9M.E.'!K46+'9M.I.'!K46</f>
        <v>29536136.859999999</v>
      </c>
    </row>
    <row r="47" spans="1:11" s="96" customFormat="1" ht="20.25" customHeight="1" x14ac:dyDescent="0.3">
      <c r="A47" s="624">
        <v>48</v>
      </c>
      <c r="B47" s="209">
        <f>'9M.N.'!B47+'9M.E.'!B47+'9M.I.'!B47</f>
        <v>129991991830</v>
      </c>
      <c r="C47" s="210">
        <f>'9M.N.'!C47+'9M.E.'!C47+'9M.I.'!C47</f>
        <v>11414075210</v>
      </c>
      <c r="D47" s="211">
        <f>'9M.N.'!D47+'9M.E.'!D47+'9M.I.'!D47</f>
        <v>35323212971</v>
      </c>
      <c r="E47" s="209">
        <f>'9M.N.'!E47+'9M.E.'!E47+'9M.I.'!E47</f>
        <v>293291747.98000002</v>
      </c>
      <c r="F47" s="210">
        <f>'9M.N.'!F47+'9M.E.'!F47+'9M.I.'!F47</f>
        <v>4104976.3400000003</v>
      </c>
      <c r="G47" s="211">
        <f>'9M.N.'!G47+'9M.E.'!G47+'9M.I.'!G47</f>
        <v>7328078.9000000004</v>
      </c>
      <c r="H47" s="209">
        <f>'9M.N.'!H47+'9M.E.'!H47+'9M.I.'!H47</f>
        <v>35855865609</v>
      </c>
      <c r="I47" s="211">
        <f>'9M.N.'!I47+'9M.E.'!I47+'9M.I.'!I47</f>
        <v>62091528504</v>
      </c>
      <c r="J47" s="209">
        <f>'9M.N.'!J47+'9M.E.'!J47+'9M.I.'!J47</f>
        <v>3671000</v>
      </c>
      <c r="K47" s="638">
        <f>'9M.N.'!K47+'9M.E.'!K47+'9M.I.'!K47</f>
        <v>45126337.889999993</v>
      </c>
    </row>
    <row r="48" spans="1:11" s="96" customFormat="1" ht="20.25" customHeight="1" x14ac:dyDescent="0.3">
      <c r="A48" s="626">
        <v>49</v>
      </c>
      <c r="B48" s="212">
        <f>'9M.N.'!B48+'9M.E.'!B48+'9M.I.'!B48</f>
        <v>126789196710</v>
      </c>
      <c r="C48" s="213">
        <f>'9M.N.'!C48+'9M.E.'!C48+'9M.I.'!C48</f>
        <v>11111450981</v>
      </c>
      <c r="D48" s="214">
        <f>'9M.N.'!D48+'9M.E.'!D48+'9M.I.'!D48</f>
        <v>32900120942</v>
      </c>
      <c r="E48" s="212">
        <f>'9M.N.'!E48+'9M.E.'!E48+'9M.I.'!E48</f>
        <v>350067605.61000001</v>
      </c>
      <c r="F48" s="213">
        <f>'9M.N.'!F48+'9M.E.'!F48+'9M.I.'!F48</f>
        <v>3540852.89</v>
      </c>
      <c r="G48" s="214">
        <f>'9M.N.'!G48+'9M.E.'!G48+'9M.I.'!G48</f>
        <v>34028099.399999999</v>
      </c>
      <c r="H48" s="212">
        <f>'9M.N.'!H48+'9M.E.'!H48+'9M.I.'!H48</f>
        <v>34471906816</v>
      </c>
      <c r="I48" s="214">
        <f>'9M.N.'!I48+'9M.E.'!I48+'9M.I.'!I48</f>
        <v>59004025981</v>
      </c>
      <c r="J48" s="212">
        <f>'9M.N.'!J48+'9M.E.'!J48+'9M.I.'!J48</f>
        <v>4024000</v>
      </c>
      <c r="K48" s="639">
        <f>'9M.N.'!K48+'9M.E.'!K48+'9M.I.'!K48</f>
        <v>39057244.229999997</v>
      </c>
    </row>
    <row r="49" spans="1:11" s="96" customFormat="1" ht="20.25" customHeight="1" x14ac:dyDescent="0.3">
      <c r="A49" s="624">
        <v>50</v>
      </c>
      <c r="B49" s="209">
        <f>'9M.N.'!B49+'9M.E.'!B49+'9M.I.'!B49</f>
        <v>122302180905</v>
      </c>
      <c r="C49" s="210">
        <f>'9M.N.'!C49+'9M.E.'!C49+'9M.I.'!C49</f>
        <v>10420765180</v>
      </c>
      <c r="D49" s="211">
        <f>'9M.N.'!D49+'9M.E.'!D49+'9M.I.'!D49</f>
        <v>31017027895</v>
      </c>
      <c r="E49" s="209">
        <f>'9M.N.'!E49+'9M.E.'!E49+'9M.I.'!E49</f>
        <v>353746802.34000003</v>
      </c>
      <c r="F49" s="210">
        <f>'9M.N.'!F49+'9M.E.'!F49+'9M.I.'!F49</f>
        <v>2900794.78</v>
      </c>
      <c r="G49" s="211">
        <f>'9M.N.'!G49+'9M.E.'!G49+'9M.I.'!G49</f>
        <v>18515114.199999999</v>
      </c>
      <c r="H49" s="209">
        <f>'9M.N.'!H49+'9M.E.'!H49+'9M.I.'!H49</f>
        <v>32458674163</v>
      </c>
      <c r="I49" s="211">
        <f>'9M.N.'!I49+'9M.E.'!I49+'9M.I.'!I49</f>
        <v>55407857472</v>
      </c>
      <c r="J49" s="209">
        <f>'9M.N.'!J49+'9M.E.'!J49+'9M.I.'!J49</f>
        <v>2153500</v>
      </c>
      <c r="K49" s="638">
        <f>'9M.N.'!K49+'9M.E.'!K49+'9M.I.'!K49</f>
        <v>41050349.450000003</v>
      </c>
    </row>
    <row r="50" spans="1:11" s="96" customFormat="1" ht="20.25" customHeight="1" x14ac:dyDescent="0.3">
      <c r="A50" s="626">
        <v>51</v>
      </c>
      <c r="B50" s="212">
        <f>'9M.N.'!B50+'9M.E.'!B50+'9M.I.'!B50</f>
        <v>109903444228</v>
      </c>
      <c r="C50" s="213">
        <f>'9M.N.'!C50+'9M.E.'!C50+'9M.I.'!C50</f>
        <v>9313805225</v>
      </c>
      <c r="D50" s="214">
        <f>'9M.N.'!D50+'9M.E.'!D50+'9M.I.'!D50</f>
        <v>28223308877</v>
      </c>
      <c r="E50" s="212">
        <f>'9M.N.'!E50+'9M.E.'!E50+'9M.I.'!E50</f>
        <v>396898851.81</v>
      </c>
      <c r="F50" s="213">
        <f>'9M.N.'!F50+'9M.E.'!F50+'9M.I.'!F50</f>
        <v>7043055.9900000002</v>
      </c>
      <c r="G50" s="214">
        <f>'9M.N.'!G50+'9M.E.'!G50+'9M.I.'!G50</f>
        <v>26919715.68</v>
      </c>
      <c r="H50" s="212">
        <f>'9M.N.'!H50+'9M.E.'!H50+'9M.I.'!H50</f>
        <v>30606618152</v>
      </c>
      <c r="I50" s="214">
        <f>'9M.N.'!I50+'9M.E.'!I50+'9M.I.'!I50</f>
        <v>50414035933</v>
      </c>
      <c r="J50" s="212">
        <f>'9M.N.'!J50+'9M.E.'!J50+'9M.I.'!J50</f>
        <v>3098280</v>
      </c>
      <c r="K50" s="639">
        <f>'9M.N.'!K50+'9M.E.'!K50+'9M.I.'!K50</f>
        <v>36378567.259999998</v>
      </c>
    </row>
    <row r="51" spans="1:11" s="96" customFormat="1" ht="20.25" customHeight="1" x14ac:dyDescent="0.3">
      <c r="A51" s="624">
        <v>52</v>
      </c>
      <c r="B51" s="209">
        <f>'9M.N.'!B51+'9M.E.'!B51+'9M.I.'!B51</f>
        <v>104448702636</v>
      </c>
      <c r="C51" s="210">
        <f>'9M.N.'!C51+'9M.E.'!C51+'9M.I.'!C51</f>
        <v>9139587288</v>
      </c>
      <c r="D51" s="211">
        <f>'9M.N.'!D51+'9M.E.'!D51+'9M.I.'!D51</f>
        <v>26225820205</v>
      </c>
      <c r="E51" s="209">
        <f>'9M.N.'!E51+'9M.E.'!E51+'9M.I.'!E51</f>
        <v>354839690.97000003</v>
      </c>
      <c r="F51" s="210">
        <f>'9M.N.'!F51+'9M.E.'!F51+'9M.I.'!F51</f>
        <v>7778012.4900000002</v>
      </c>
      <c r="G51" s="211">
        <f>'9M.N.'!G51+'9M.E.'!G51+'9M.I.'!G51</f>
        <v>13124404.199999999</v>
      </c>
      <c r="H51" s="209">
        <f>'9M.N.'!H51+'9M.E.'!H51+'9M.I.'!H51</f>
        <v>29728075697</v>
      </c>
      <c r="I51" s="211">
        <f>'9M.N.'!I51+'9M.E.'!I51+'9M.I.'!I51</f>
        <v>47185912027</v>
      </c>
      <c r="J51" s="209">
        <f>'9M.N.'!J51+'9M.E.'!J51+'9M.I.'!J51</f>
        <v>3708141</v>
      </c>
      <c r="K51" s="638">
        <f>'9M.N.'!K51+'9M.E.'!K51+'9M.I.'!K51</f>
        <v>56346912</v>
      </c>
    </row>
    <row r="52" spans="1:11" s="96" customFormat="1" ht="20.25" customHeight="1" x14ac:dyDescent="0.3">
      <c r="A52" s="626">
        <v>53</v>
      </c>
      <c r="B52" s="212">
        <f>'9M.N.'!B52+'9M.E.'!B52+'9M.I.'!B52</f>
        <v>97410760772</v>
      </c>
      <c r="C52" s="213">
        <f>'9M.N.'!C52+'9M.E.'!C52+'9M.I.'!C52</f>
        <v>8300749062</v>
      </c>
      <c r="D52" s="214">
        <f>'9M.N.'!D52+'9M.E.'!D52+'9M.I.'!D52</f>
        <v>23333943294</v>
      </c>
      <c r="E52" s="212">
        <f>'9M.N.'!E52+'9M.E.'!E52+'9M.I.'!E52</f>
        <v>365260205.90000004</v>
      </c>
      <c r="F52" s="213">
        <f>'9M.N.'!F52+'9M.E.'!F52+'9M.I.'!F52</f>
        <v>10651324.290000001</v>
      </c>
      <c r="G52" s="214">
        <f>'9M.N.'!G52+'9M.E.'!G52+'9M.I.'!G52</f>
        <v>1582916</v>
      </c>
      <c r="H52" s="212">
        <f>'9M.N.'!H52+'9M.E.'!H52+'9M.I.'!H52</f>
        <v>28674688178</v>
      </c>
      <c r="I52" s="214">
        <f>'9M.N.'!I52+'9M.E.'!I52+'9M.I.'!I52</f>
        <v>43686120100</v>
      </c>
      <c r="J52" s="212">
        <f>'9M.N.'!J52+'9M.E.'!J52+'9M.I.'!J52</f>
        <v>9224875</v>
      </c>
      <c r="K52" s="639">
        <f>'9M.N.'!K52+'9M.E.'!K52+'9M.I.'!K52</f>
        <v>38026427.509999998</v>
      </c>
    </row>
    <row r="53" spans="1:11" s="96" customFormat="1" ht="20.25" customHeight="1" x14ac:dyDescent="0.3">
      <c r="A53" s="624">
        <v>54</v>
      </c>
      <c r="B53" s="209">
        <f>'9M.N.'!B53+'9M.E.'!B53+'9M.I.'!B53</f>
        <v>92077608224</v>
      </c>
      <c r="C53" s="210">
        <f>'9M.N.'!C53+'9M.E.'!C53+'9M.I.'!C53</f>
        <v>7629995256</v>
      </c>
      <c r="D53" s="211">
        <f>'9M.N.'!D53+'9M.E.'!D53+'9M.I.'!D53</f>
        <v>22394280822</v>
      </c>
      <c r="E53" s="209">
        <f>'9M.N.'!E53+'9M.E.'!E53+'9M.I.'!E53</f>
        <v>392098101.44</v>
      </c>
      <c r="F53" s="210">
        <f>'9M.N.'!F53+'9M.E.'!F53+'9M.I.'!F53</f>
        <v>13506066.119999999</v>
      </c>
      <c r="G53" s="211">
        <f>'9M.N.'!G53+'9M.E.'!G53+'9M.I.'!G53</f>
        <v>4238088.8600000003</v>
      </c>
      <c r="H53" s="209">
        <f>'9M.N.'!H53+'9M.E.'!H53+'9M.I.'!H53</f>
        <v>27219686397</v>
      </c>
      <c r="I53" s="211">
        <f>'9M.N.'!I53+'9M.E.'!I53+'9M.I.'!I53</f>
        <v>40123995623</v>
      </c>
      <c r="J53" s="209">
        <f>'9M.N.'!J53+'9M.E.'!J53+'9M.I.'!J53</f>
        <v>2550000</v>
      </c>
      <c r="K53" s="638">
        <f>'9M.N.'!K53+'9M.E.'!K53+'9M.I.'!K53</f>
        <v>40035050.469999999</v>
      </c>
    </row>
    <row r="54" spans="1:11" s="96" customFormat="1" ht="20.25" customHeight="1" x14ac:dyDescent="0.3">
      <c r="A54" s="626">
        <v>55</v>
      </c>
      <c r="B54" s="212">
        <f>'9M.N.'!B54+'9M.E.'!B54+'9M.I.'!B54</f>
        <v>88019945345</v>
      </c>
      <c r="C54" s="213">
        <f>'9M.N.'!C54+'9M.E.'!C54+'9M.I.'!C54</f>
        <v>7253867966</v>
      </c>
      <c r="D54" s="214">
        <f>'9M.N.'!D54+'9M.E.'!D54+'9M.I.'!D54</f>
        <v>20188326034</v>
      </c>
      <c r="E54" s="212">
        <f>'9M.N.'!E54+'9M.E.'!E54+'9M.I.'!E54</f>
        <v>442174181.69999999</v>
      </c>
      <c r="F54" s="213">
        <f>'9M.N.'!F54+'9M.E.'!F54+'9M.I.'!F54</f>
        <v>29072288.530000001</v>
      </c>
      <c r="G54" s="214">
        <f>'9M.N.'!G54+'9M.E.'!G54+'9M.I.'!G54</f>
        <v>11791415.24</v>
      </c>
      <c r="H54" s="212">
        <f>'9M.N.'!H54+'9M.E.'!H54+'9M.I.'!H54</f>
        <v>26011841570</v>
      </c>
      <c r="I54" s="214">
        <f>'9M.N.'!I54+'9M.E.'!I54+'9M.I.'!I54</f>
        <v>35748262690</v>
      </c>
      <c r="J54" s="212">
        <f>'9M.N.'!J54+'9M.E.'!J54+'9M.I.'!J54</f>
        <v>2367000</v>
      </c>
      <c r="K54" s="639">
        <f>'9M.N.'!K54+'9M.E.'!K54+'9M.I.'!K54</f>
        <v>52976033.289999999</v>
      </c>
    </row>
    <row r="55" spans="1:11" s="96" customFormat="1" ht="20.25" customHeight="1" x14ac:dyDescent="0.3">
      <c r="A55" s="624">
        <v>56</v>
      </c>
      <c r="B55" s="209">
        <f>'9M.N.'!B55+'9M.E.'!B55+'9M.I.'!B55</f>
        <v>82592631621</v>
      </c>
      <c r="C55" s="210">
        <f>'9M.N.'!C55+'9M.E.'!C55+'9M.I.'!C55</f>
        <v>6144310819</v>
      </c>
      <c r="D55" s="211">
        <f>'9M.N.'!D55+'9M.E.'!D55+'9M.I.'!D55</f>
        <v>18617651165</v>
      </c>
      <c r="E55" s="209">
        <f>'9M.N.'!E55+'9M.E.'!E55+'9M.I.'!E55</f>
        <v>407952487.78000003</v>
      </c>
      <c r="F55" s="210">
        <f>'9M.N.'!F55+'9M.E.'!F55+'9M.I.'!F55</f>
        <v>14612708.34</v>
      </c>
      <c r="G55" s="211">
        <f>'9M.N.'!G55+'9M.E.'!G55+'9M.I.'!G55</f>
        <v>4962886.3100000005</v>
      </c>
      <c r="H55" s="209">
        <f>'9M.N.'!H55+'9M.E.'!H55+'9M.I.'!H55</f>
        <v>24845930550</v>
      </c>
      <c r="I55" s="211">
        <f>'9M.N.'!I55+'9M.E.'!I55+'9M.I.'!I55</f>
        <v>32067973634</v>
      </c>
      <c r="J55" s="209">
        <f>'9M.N.'!J55+'9M.E.'!J55+'9M.I.'!J55</f>
        <v>2105795</v>
      </c>
      <c r="K55" s="638">
        <f>'9M.N.'!K55+'9M.E.'!K55+'9M.I.'!K55</f>
        <v>33863288.600000001</v>
      </c>
    </row>
    <row r="56" spans="1:11" s="96" customFormat="1" ht="20.25" customHeight="1" x14ac:dyDescent="0.3">
      <c r="A56" s="626">
        <v>57</v>
      </c>
      <c r="B56" s="212">
        <f>'9M.N.'!B56+'9M.E.'!B56+'9M.I.'!B56</f>
        <v>77855735030</v>
      </c>
      <c r="C56" s="213">
        <f>'9M.N.'!C56+'9M.E.'!C56+'9M.I.'!C56</f>
        <v>6246384581</v>
      </c>
      <c r="D56" s="214">
        <f>'9M.N.'!D56+'9M.E.'!D56+'9M.I.'!D56</f>
        <v>17016808748</v>
      </c>
      <c r="E56" s="212">
        <f>'9M.N.'!E56+'9M.E.'!E56+'9M.I.'!E56</f>
        <v>452951843.75</v>
      </c>
      <c r="F56" s="213">
        <f>'9M.N.'!F56+'9M.E.'!F56+'9M.I.'!F56</f>
        <v>2938536.75</v>
      </c>
      <c r="G56" s="214">
        <f>'9M.N.'!G56+'9M.E.'!G56+'9M.I.'!G56</f>
        <v>9977837.8699999992</v>
      </c>
      <c r="H56" s="212">
        <f>'9M.N.'!H56+'9M.E.'!H56+'9M.I.'!H56</f>
        <v>24122648736</v>
      </c>
      <c r="I56" s="214">
        <f>'9M.N.'!I56+'9M.E.'!I56+'9M.I.'!I56</f>
        <v>28148791257</v>
      </c>
      <c r="J56" s="212">
        <f>'9M.N.'!J56+'9M.E.'!J56+'9M.I.'!J56</f>
        <v>1211000</v>
      </c>
      <c r="K56" s="639">
        <f>'9M.N.'!K56+'9M.E.'!K56+'9M.I.'!K56</f>
        <v>37056683.270000003</v>
      </c>
    </row>
    <row r="57" spans="1:11" s="96" customFormat="1" ht="20.25" customHeight="1" thickBot="1" x14ac:dyDescent="0.35">
      <c r="A57" s="628">
        <v>58</v>
      </c>
      <c r="B57" s="629">
        <f>'9M.N.'!B57+'9M.E.'!B57+'9M.I.'!B57</f>
        <v>74800740077</v>
      </c>
      <c r="C57" s="640">
        <f>'9M.N.'!C57+'9M.E.'!C57+'9M.I.'!C57</f>
        <v>6571272210</v>
      </c>
      <c r="D57" s="631">
        <f>'9M.N.'!D57+'9M.E.'!D57+'9M.I.'!D57</f>
        <v>15883875270</v>
      </c>
      <c r="E57" s="629">
        <f>'9M.N.'!E57+'9M.E.'!E57+'9M.I.'!E57</f>
        <v>451426793.22999996</v>
      </c>
      <c r="F57" s="640">
        <f>'9M.N.'!F57+'9M.E.'!F57+'9M.I.'!F57</f>
        <v>6459794.4500000002</v>
      </c>
      <c r="G57" s="631">
        <f>'9M.N.'!G57+'9M.E.'!G57+'9M.I.'!G57</f>
        <v>4599871</v>
      </c>
      <c r="H57" s="629">
        <f>'9M.N.'!H57+'9M.E.'!H57+'9M.I.'!H57</f>
        <v>23182050381</v>
      </c>
      <c r="I57" s="631">
        <f>'9M.N.'!I57+'9M.E.'!I57+'9M.I.'!I57</f>
        <v>24085743140</v>
      </c>
      <c r="J57" s="629">
        <f>'9M.N.'!J57+'9M.E.'!J57+'9M.I.'!J57</f>
        <v>2264684</v>
      </c>
      <c r="K57" s="641">
        <f>'9M.N.'!K57+'9M.E.'!K57+'9M.I.'!K57</f>
        <v>34140627.859999999</v>
      </c>
    </row>
    <row r="58" spans="1:11" s="96" customFormat="1" ht="20.25" customHeight="1" x14ac:dyDescent="0.3">
      <c r="A58" s="117">
        <v>59</v>
      </c>
      <c r="B58" s="212">
        <f>'9M.N.'!B58+'9M.E.'!B58+'9M.I.'!B58</f>
        <v>68244041955</v>
      </c>
      <c r="C58" s="213">
        <f>'9M.N.'!C58+'9M.E.'!C58+'9M.I.'!C58</f>
        <v>5752381608</v>
      </c>
      <c r="D58" s="214">
        <f>'9M.N.'!D58+'9M.E.'!D58+'9M.I.'!D58</f>
        <v>14069475206</v>
      </c>
      <c r="E58" s="212">
        <f>'9M.N.'!E58+'9M.E.'!E58+'9M.I.'!E58</f>
        <v>496327583.00999999</v>
      </c>
      <c r="F58" s="213">
        <f>'9M.N.'!F58+'9M.E.'!F58+'9M.I.'!F58</f>
        <v>56683842.859999999</v>
      </c>
      <c r="G58" s="214">
        <f>'9M.N.'!G58+'9M.E.'!G58+'9M.I.'!G58</f>
        <v>125000</v>
      </c>
      <c r="H58" s="212">
        <f>'9M.N.'!H58+'9M.E.'!H58+'9M.I.'!H58</f>
        <v>21199768092</v>
      </c>
      <c r="I58" s="214">
        <f>'9M.N.'!I58+'9M.E.'!I58+'9M.I.'!I58</f>
        <v>20099827995</v>
      </c>
      <c r="J58" s="212">
        <f>'9M.N.'!J58+'9M.E.'!J58+'9M.I.'!J58</f>
        <v>1870000</v>
      </c>
      <c r="K58" s="214">
        <f>'9M.N.'!K58+'9M.E.'!K58+'9M.I.'!K58</f>
        <v>45339600.07</v>
      </c>
    </row>
    <row r="59" spans="1:11" s="96" customFormat="1" ht="20.25" customHeight="1" x14ac:dyDescent="0.3">
      <c r="A59" s="118">
        <v>60</v>
      </c>
      <c r="B59" s="209">
        <f>'9M.N.'!B59+'9M.E.'!B59+'9M.I.'!B59</f>
        <v>63503433842</v>
      </c>
      <c r="C59" s="210">
        <f>'9M.N.'!C59+'9M.E.'!C59+'9M.I.'!C59</f>
        <v>5330831481</v>
      </c>
      <c r="D59" s="211">
        <f>'9M.N.'!D59+'9M.E.'!D59+'9M.I.'!D59</f>
        <v>12958703018</v>
      </c>
      <c r="E59" s="209">
        <f>'9M.N.'!E59+'9M.E.'!E59+'9M.I.'!E59</f>
        <v>551541093.94000006</v>
      </c>
      <c r="F59" s="210">
        <f>'9M.N.'!F59+'9M.E.'!F59+'9M.I.'!F59</f>
        <v>69995322.609999999</v>
      </c>
      <c r="G59" s="211">
        <f>'9M.N.'!G59+'9M.E.'!G59+'9M.I.'!G59</f>
        <v>1413974.06</v>
      </c>
      <c r="H59" s="209">
        <f>'9M.N.'!H59+'9M.E.'!H59+'9M.I.'!H59</f>
        <v>19866265996</v>
      </c>
      <c r="I59" s="211">
        <f>'9M.N.'!I59+'9M.E.'!I59+'9M.I.'!I59</f>
        <v>13100532367</v>
      </c>
      <c r="J59" s="209">
        <f>'9M.N.'!J59+'9M.E.'!J59+'9M.I.'!J59</f>
        <v>4439430</v>
      </c>
      <c r="K59" s="211">
        <f>'9M.N.'!K59+'9M.E.'!K59+'9M.I.'!K59</f>
        <v>34254157.07</v>
      </c>
    </row>
    <row r="60" spans="1:11" s="96" customFormat="1" ht="20.25" customHeight="1" x14ac:dyDescent="0.3">
      <c r="A60" s="117">
        <v>61</v>
      </c>
      <c r="B60" s="212">
        <f>'9M.N.'!B60+'9M.E.'!B60+'9M.I.'!B60</f>
        <v>56762671599</v>
      </c>
      <c r="C60" s="213">
        <f>'9M.N.'!C60+'9M.E.'!C60+'9M.I.'!C60</f>
        <v>4613504966</v>
      </c>
      <c r="D60" s="214">
        <f>'9M.N.'!D60+'9M.E.'!D60+'9M.I.'!D60</f>
        <v>10631538418</v>
      </c>
      <c r="E60" s="212">
        <f>'9M.N.'!E60+'9M.E.'!E60+'9M.I.'!E60</f>
        <v>458447066.03999996</v>
      </c>
      <c r="F60" s="213">
        <f>'9M.N.'!F60+'9M.E.'!F60+'9M.I.'!F60</f>
        <v>3900834.98</v>
      </c>
      <c r="G60" s="214">
        <f>'9M.N.'!G60+'9M.E.'!G60+'9M.I.'!G60</f>
        <v>3196401.34</v>
      </c>
      <c r="H60" s="212">
        <f>'9M.N.'!H60+'9M.E.'!H60+'9M.I.'!H60</f>
        <v>17901937728</v>
      </c>
      <c r="I60" s="214">
        <f>'9M.N.'!I60+'9M.E.'!I60+'9M.I.'!I60</f>
        <v>6591788472</v>
      </c>
      <c r="J60" s="212">
        <f>'9M.N.'!J60+'9M.E.'!J60+'9M.I.'!J60</f>
        <v>2776000</v>
      </c>
      <c r="K60" s="214">
        <f>'9M.N.'!K60+'9M.E.'!K60+'9M.I.'!K60</f>
        <v>12881594.069999998</v>
      </c>
    </row>
    <row r="61" spans="1:11" s="96" customFormat="1" ht="20.25" customHeight="1" x14ac:dyDescent="0.3">
      <c r="A61" s="118">
        <v>62</v>
      </c>
      <c r="B61" s="209">
        <f>'9M.N.'!B61+'9M.E.'!B61+'9M.I.'!B61</f>
        <v>49847638792</v>
      </c>
      <c r="C61" s="210">
        <f>'9M.N.'!C61+'9M.E.'!C61+'9M.I.'!C61</f>
        <v>3849050214</v>
      </c>
      <c r="D61" s="211">
        <f>'9M.N.'!D61+'9M.E.'!D61+'9M.I.'!D61</f>
        <v>8580585073</v>
      </c>
      <c r="E61" s="209">
        <f>'9M.N.'!E61+'9M.E.'!E61+'9M.I.'!E61</f>
        <v>415952334.5</v>
      </c>
      <c r="F61" s="210">
        <f>'9M.N.'!F61+'9M.E.'!F61+'9M.I.'!F61</f>
        <v>29751308.130000003</v>
      </c>
      <c r="G61" s="211">
        <f>'9M.N.'!G61+'9M.E.'!G61+'9M.I.'!G61</f>
        <v>2612916.1</v>
      </c>
      <c r="H61" s="209">
        <f>'9M.N.'!H61+'9M.E.'!H61+'9M.I.'!H61</f>
        <v>15376725839</v>
      </c>
      <c r="I61" s="211">
        <f>'9M.N.'!I61+'9M.E.'!I61+'9M.I.'!I61</f>
        <v>4839813038</v>
      </c>
      <c r="J61" s="209">
        <f>'9M.N.'!J61+'9M.E.'!J61+'9M.I.'!J61</f>
        <v>2042000</v>
      </c>
      <c r="K61" s="211">
        <f>'9M.N.'!K61+'9M.E.'!K61+'9M.I.'!K61</f>
        <v>2113917.12</v>
      </c>
    </row>
    <row r="62" spans="1:11" s="96" customFormat="1" ht="20.25" customHeight="1" x14ac:dyDescent="0.3">
      <c r="A62" s="117">
        <v>63</v>
      </c>
      <c r="B62" s="212">
        <f>'9M.N.'!B62+'9M.E.'!B62+'9M.I.'!B62</f>
        <v>46057098282</v>
      </c>
      <c r="C62" s="213">
        <f>'9M.N.'!C62+'9M.E.'!C62+'9M.I.'!C62</f>
        <v>4416761236</v>
      </c>
      <c r="D62" s="214">
        <f>'9M.N.'!D62+'9M.E.'!D62+'9M.I.'!D62</f>
        <v>7490973393</v>
      </c>
      <c r="E62" s="212">
        <f>'9M.N.'!E62+'9M.E.'!E62+'9M.I.'!E62</f>
        <v>392010149.63999999</v>
      </c>
      <c r="F62" s="213">
        <f>'9M.N.'!F62+'9M.E.'!F62+'9M.I.'!F62</f>
        <v>2771309.59</v>
      </c>
      <c r="G62" s="214">
        <f>'9M.N.'!G62+'9M.E.'!G62+'9M.I.'!G62</f>
        <v>3203516.06</v>
      </c>
      <c r="H62" s="212">
        <f>'9M.N.'!H62+'9M.E.'!H62+'9M.I.'!H62</f>
        <v>14058993468</v>
      </c>
      <c r="I62" s="214">
        <f>'9M.N.'!I62+'9M.E.'!I62+'9M.I.'!I62</f>
        <v>3929779398</v>
      </c>
      <c r="J62" s="212">
        <f>'9M.N.'!J62+'9M.E.'!J62+'9M.I.'!J62</f>
        <v>1973000</v>
      </c>
      <c r="K62" s="214">
        <f>'9M.N.'!K62+'9M.E.'!K62+'9M.I.'!K62</f>
        <v>3678548.94</v>
      </c>
    </row>
    <row r="63" spans="1:11" s="96" customFormat="1" ht="20.25" customHeight="1" x14ac:dyDescent="0.3">
      <c r="A63" s="118">
        <v>64</v>
      </c>
      <c r="B63" s="209">
        <f>'9M.N.'!B63+'9M.E.'!B63+'9M.I.'!B63</f>
        <v>40100285752</v>
      </c>
      <c r="C63" s="210">
        <f>'9M.N.'!C63+'9M.E.'!C63+'9M.I.'!C63</f>
        <v>3619165921</v>
      </c>
      <c r="D63" s="211">
        <f>'9M.N.'!D63+'9M.E.'!D63+'9M.I.'!D63</f>
        <v>6723325216</v>
      </c>
      <c r="E63" s="209">
        <f>'9M.N.'!E63+'9M.E.'!E63+'9M.I.'!E63</f>
        <v>437307926.00999999</v>
      </c>
      <c r="F63" s="210">
        <f>'9M.N.'!F63+'9M.E.'!F63+'9M.I.'!F63</f>
        <v>60911447.739999995</v>
      </c>
      <c r="G63" s="211">
        <f>'9M.N.'!G63+'9M.E.'!G63+'9M.I.'!G63</f>
        <v>543852</v>
      </c>
      <c r="H63" s="209">
        <f>'9M.N.'!H63+'9M.E.'!H63+'9M.I.'!H63</f>
        <v>11947973204</v>
      </c>
      <c r="I63" s="211">
        <f>'9M.N.'!I63+'9M.E.'!I63+'9M.I.'!I63</f>
        <v>3209262990</v>
      </c>
      <c r="J63" s="209">
        <f>'9M.N.'!J63+'9M.E.'!J63+'9M.I.'!J63</f>
        <v>488000</v>
      </c>
      <c r="K63" s="211">
        <f>'9M.N.'!K63+'9M.E.'!K63+'9M.I.'!K63</f>
        <v>4631241.9399999995</v>
      </c>
    </row>
    <row r="64" spans="1:11" s="96" customFormat="1" ht="20.25" customHeight="1" x14ac:dyDescent="0.3">
      <c r="A64" s="117">
        <v>65</v>
      </c>
      <c r="B64" s="212">
        <f>'9M.N.'!B64+'9M.E.'!B64+'9M.I.'!B64</f>
        <v>36062493626</v>
      </c>
      <c r="C64" s="213">
        <f>'9M.N.'!C64+'9M.E.'!C64+'9M.I.'!C64</f>
        <v>2835124264</v>
      </c>
      <c r="D64" s="214">
        <f>'9M.N.'!D64+'9M.E.'!D64+'9M.I.'!D64</f>
        <v>5404228925</v>
      </c>
      <c r="E64" s="212">
        <f>'9M.N.'!E64+'9M.E.'!E64+'9M.I.'!E64</f>
        <v>369111520.83999997</v>
      </c>
      <c r="F64" s="213">
        <f>'9M.N.'!F64+'9M.E.'!F64+'9M.I.'!F64</f>
        <v>63278316.730000004</v>
      </c>
      <c r="G64" s="214">
        <f>'9M.N.'!G64+'9M.E.'!G64+'9M.I.'!G64</f>
        <v>0</v>
      </c>
      <c r="H64" s="212">
        <f>'9M.N.'!H64+'9M.E.'!H64+'9M.I.'!H64</f>
        <v>9953644071</v>
      </c>
      <c r="I64" s="214">
        <f>'9M.N.'!I64+'9M.E.'!I64+'9M.I.'!I64</f>
        <v>2370333068</v>
      </c>
      <c r="J64" s="212">
        <f>'9M.N.'!J64+'9M.E.'!J64+'9M.I.'!J64</f>
        <v>985000</v>
      </c>
      <c r="K64" s="214">
        <f>'9M.N.'!K64+'9M.E.'!K64+'9M.I.'!K64</f>
        <v>3741613.9699999997</v>
      </c>
    </row>
    <row r="65" spans="1:11" s="96" customFormat="1" ht="20.25" customHeight="1" x14ac:dyDescent="0.3">
      <c r="A65" s="118">
        <v>66</v>
      </c>
      <c r="B65" s="209">
        <f>'9M.N.'!B65+'9M.E.'!B65+'9M.I.'!B65</f>
        <v>29997166891</v>
      </c>
      <c r="C65" s="210">
        <f>'9M.N.'!C65+'9M.E.'!C65+'9M.I.'!C65</f>
        <v>2762933702</v>
      </c>
      <c r="D65" s="211">
        <f>'9M.N.'!D65+'9M.E.'!D65+'9M.I.'!D65</f>
        <v>3900131409</v>
      </c>
      <c r="E65" s="209">
        <f>'9M.N.'!E65+'9M.E.'!E65+'9M.I.'!E65</f>
        <v>266129857.46000001</v>
      </c>
      <c r="F65" s="210">
        <f>'9M.N.'!F65+'9M.E.'!F65+'9M.I.'!F65</f>
        <v>8498150.3200000003</v>
      </c>
      <c r="G65" s="211">
        <f>'9M.N.'!G65+'9M.E.'!G65+'9M.I.'!G65</f>
        <v>200000</v>
      </c>
      <c r="H65" s="209">
        <f>'9M.N.'!H65+'9M.E.'!H65+'9M.I.'!H65</f>
        <v>8136003265</v>
      </c>
      <c r="I65" s="211">
        <f>'9M.N.'!I65+'9M.E.'!I65+'9M.I.'!I65</f>
        <v>1823102025</v>
      </c>
      <c r="J65" s="209">
        <f>'9M.N.'!J65+'9M.E.'!J65+'9M.I.'!J65</f>
        <v>2146000</v>
      </c>
      <c r="K65" s="211">
        <f>'9M.N.'!K65+'9M.E.'!K65+'9M.I.'!K65</f>
        <v>4974453.5500000007</v>
      </c>
    </row>
    <row r="66" spans="1:11" s="96" customFormat="1" ht="20.25" customHeight="1" x14ac:dyDescent="0.3">
      <c r="A66" s="117">
        <v>67</v>
      </c>
      <c r="B66" s="212">
        <f>'9M.N.'!B66+'9M.E.'!B66+'9M.I.'!B66</f>
        <v>25953024001</v>
      </c>
      <c r="C66" s="213">
        <f>'9M.N.'!C66+'9M.E.'!C66+'9M.I.'!C66</f>
        <v>2103705903</v>
      </c>
      <c r="D66" s="214">
        <f>'9M.N.'!D66+'9M.E.'!D66+'9M.I.'!D66</f>
        <v>3222362679</v>
      </c>
      <c r="E66" s="212">
        <f>'9M.N.'!E66+'9M.E.'!E66+'9M.I.'!E66</f>
        <v>392247165.56</v>
      </c>
      <c r="F66" s="213">
        <f>'9M.N.'!F66+'9M.E.'!F66+'9M.I.'!F66</f>
        <v>4651543.08</v>
      </c>
      <c r="G66" s="214">
        <f>'9M.N.'!G66+'9M.E.'!G66+'9M.I.'!G66</f>
        <v>552763.06999999995</v>
      </c>
      <c r="H66" s="212">
        <f>'9M.N.'!H66+'9M.E.'!H66+'9M.I.'!H66</f>
        <v>6495180944</v>
      </c>
      <c r="I66" s="214">
        <f>'9M.N.'!I66+'9M.E.'!I66+'9M.I.'!I66</f>
        <v>1326340780</v>
      </c>
      <c r="J66" s="212">
        <f>'9M.N.'!J66+'9M.E.'!J66+'9M.I.'!J66</f>
        <v>1670000</v>
      </c>
      <c r="K66" s="214">
        <f>'9M.N.'!K66+'9M.E.'!K66+'9M.I.'!K66</f>
        <v>816046.17</v>
      </c>
    </row>
    <row r="67" spans="1:11" s="96" customFormat="1" ht="20.25" customHeight="1" x14ac:dyDescent="0.3">
      <c r="A67" s="118">
        <v>68</v>
      </c>
      <c r="B67" s="209">
        <f>'9M.N.'!B67+'9M.E.'!B67+'9M.I.'!B67</f>
        <v>21900813493</v>
      </c>
      <c r="C67" s="210">
        <f>'9M.N.'!C67+'9M.E.'!C67+'9M.I.'!C67</f>
        <v>1985049360</v>
      </c>
      <c r="D67" s="211">
        <f>'9M.N.'!D67+'9M.E.'!D67+'9M.I.'!D67</f>
        <v>2506070319</v>
      </c>
      <c r="E67" s="209">
        <f>'9M.N.'!E67+'9M.E.'!E67+'9M.I.'!E67</f>
        <v>224017649.36000001</v>
      </c>
      <c r="F67" s="210">
        <f>'9M.N.'!F67+'9M.E.'!F67+'9M.I.'!F67</f>
        <v>50807798.539999999</v>
      </c>
      <c r="G67" s="211">
        <f>'9M.N.'!G67+'9M.E.'!G67+'9M.I.'!G67</f>
        <v>150000</v>
      </c>
      <c r="H67" s="209">
        <f>'9M.N.'!H67+'9M.E.'!H67+'9M.I.'!H67</f>
        <v>5158806787</v>
      </c>
      <c r="I67" s="211">
        <f>'9M.N.'!I67+'9M.E.'!I67+'9M.I.'!I67</f>
        <v>1041296306</v>
      </c>
      <c r="J67" s="209">
        <f>'9M.N.'!J67+'9M.E.'!J67+'9M.I.'!J67</f>
        <v>500800</v>
      </c>
      <c r="K67" s="211">
        <f>'9M.N.'!K67+'9M.E.'!K67+'9M.I.'!K67</f>
        <v>715233</v>
      </c>
    </row>
    <row r="68" spans="1:11" s="96" customFormat="1" ht="20.25" customHeight="1" x14ac:dyDescent="0.3">
      <c r="A68" s="117">
        <v>69</v>
      </c>
      <c r="B68" s="212">
        <f>'9M.N.'!B68+'9M.E.'!B68+'9M.I.'!B68</f>
        <v>19165216025</v>
      </c>
      <c r="C68" s="213">
        <f>'9M.N.'!C68+'9M.E.'!C68+'9M.I.'!C68</f>
        <v>1781159746</v>
      </c>
      <c r="D68" s="214">
        <f>'9M.N.'!D68+'9M.E.'!D68+'9M.I.'!D68</f>
        <v>1905140353</v>
      </c>
      <c r="E68" s="212">
        <f>'9M.N.'!E68+'9M.E.'!E68+'9M.I.'!E68</f>
        <v>217294387.34999999</v>
      </c>
      <c r="F68" s="213">
        <f>'9M.N.'!F68+'9M.E.'!F68+'9M.I.'!F68</f>
        <v>26546627.48</v>
      </c>
      <c r="G68" s="214">
        <f>'9M.N.'!G68+'9M.E.'!G68+'9M.I.'!G68</f>
        <v>0</v>
      </c>
      <c r="H68" s="212">
        <f>'9M.N.'!H68+'9M.E.'!H68+'9M.I.'!H68</f>
        <v>4114439847</v>
      </c>
      <c r="I68" s="214">
        <f>'9M.N.'!I68+'9M.E.'!I68+'9M.I.'!I68</f>
        <v>891251628</v>
      </c>
      <c r="J68" s="212">
        <f>'9M.N.'!J68+'9M.E.'!J68+'9M.I.'!J68</f>
        <v>900000</v>
      </c>
      <c r="K68" s="214">
        <f>'9M.N.'!K68+'9M.E.'!K68+'9M.I.'!K68</f>
        <v>274641.5</v>
      </c>
    </row>
    <row r="69" spans="1:11" s="96" customFormat="1" ht="20.25" customHeight="1" x14ac:dyDescent="0.3">
      <c r="A69" s="118">
        <v>70</v>
      </c>
      <c r="B69" s="209">
        <f>'9M.N.'!B69+'9M.E.'!B69+'9M.I.'!B69</f>
        <v>17771807126</v>
      </c>
      <c r="C69" s="210">
        <f>'9M.N.'!C69+'9M.E.'!C69+'9M.I.'!C69</f>
        <v>1879156133</v>
      </c>
      <c r="D69" s="211">
        <f>'9M.N.'!D69+'9M.E.'!D69+'9M.I.'!D69</f>
        <v>1508033878</v>
      </c>
      <c r="E69" s="209">
        <f>'9M.N.'!E69+'9M.E.'!E69+'9M.I.'!E69</f>
        <v>183386550.91000003</v>
      </c>
      <c r="F69" s="210">
        <f>'9M.N.'!F69+'9M.E.'!F69+'9M.I.'!F69</f>
        <v>13735546.779999999</v>
      </c>
      <c r="G69" s="211">
        <f>'9M.N.'!G69+'9M.E.'!G69+'9M.I.'!G69</f>
        <v>275000</v>
      </c>
      <c r="H69" s="209">
        <f>'9M.N.'!H69+'9M.E.'!H69+'9M.I.'!H69</f>
        <v>1880289902</v>
      </c>
      <c r="I69" s="211">
        <f>'9M.N.'!I69+'9M.E.'!I69+'9M.I.'!I69</f>
        <v>820556524</v>
      </c>
      <c r="J69" s="209">
        <f>'9M.N.'!J69+'9M.E.'!J69+'9M.I.'!J69</f>
        <v>0</v>
      </c>
      <c r="K69" s="211">
        <f>'9M.N.'!K69+'9M.E.'!K69+'9M.I.'!K69</f>
        <v>100689.8</v>
      </c>
    </row>
    <row r="70" spans="1:11" s="96" customFormat="1" ht="20.25" customHeight="1" x14ac:dyDescent="0.3">
      <c r="A70" s="117">
        <v>71</v>
      </c>
      <c r="B70" s="212">
        <f>'9M.N.'!B70+'9M.E.'!B70+'9M.I.'!B70</f>
        <v>13796045790</v>
      </c>
      <c r="C70" s="213">
        <f>'9M.N.'!C70+'9M.E.'!C70+'9M.I.'!C70</f>
        <v>1493363564</v>
      </c>
      <c r="D70" s="214">
        <f>'9M.N.'!D70+'9M.E.'!D70+'9M.I.'!D70</f>
        <v>934181397</v>
      </c>
      <c r="E70" s="212">
        <f>'9M.N.'!E70+'9M.E.'!E70+'9M.I.'!E70</f>
        <v>190458659.08999997</v>
      </c>
      <c r="F70" s="213">
        <f>'9M.N.'!F70+'9M.E.'!F70+'9M.I.'!F70</f>
        <v>479147.89</v>
      </c>
      <c r="G70" s="214">
        <f>'9M.N.'!G70+'9M.E.'!G70+'9M.I.'!G70</f>
        <v>0</v>
      </c>
      <c r="H70" s="212">
        <f>'9M.N.'!H70+'9M.E.'!H70+'9M.I.'!H70</f>
        <v>281045382</v>
      </c>
      <c r="I70" s="214">
        <f>'9M.N.'!I70+'9M.E.'!I70+'9M.I.'!I70</f>
        <v>471972258</v>
      </c>
      <c r="J70" s="212">
        <f>'9M.N.'!J70+'9M.E.'!J70+'9M.I.'!J70</f>
        <v>0</v>
      </c>
      <c r="K70" s="214">
        <f>'9M.N.'!K70+'9M.E.'!K70+'9M.I.'!K70</f>
        <v>182996.77</v>
      </c>
    </row>
    <row r="71" spans="1:11" s="96" customFormat="1" ht="20.25" customHeight="1" x14ac:dyDescent="0.3">
      <c r="A71" s="118">
        <v>72</v>
      </c>
      <c r="B71" s="209">
        <f>'9M.N.'!B71+'9M.E.'!B71+'9M.I.'!B71</f>
        <v>11465169065</v>
      </c>
      <c r="C71" s="210">
        <f>'9M.N.'!C71+'9M.E.'!C71+'9M.I.'!C71</f>
        <v>1629509143</v>
      </c>
      <c r="D71" s="211">
        <f>'9M.N.'!D71+'9M.E.'!D71+'9M.I.'!D71</f>
        <v>769211680</v>
      </c>
      <c r="E71" s="209">
        <f>'9M.N.'!E71+'9M.E.'!E71+'9M.I.'!E71</f>
        <v>156615070.62</v>
      </c>
      <c r="F71" s="210">
        <f>'9M.N.'!F71+'9M.E.'!F71+'9M.I.'!F71</f>
        <v>1515292.07</v>
      </c>
      <c r="G71" s="211">
        <f>'9M.N.'!G71+'9M.E.'!G71+'9M.I.'!G71</f>
        <v>100000</v>
      </c>
      <c r="H71" s="209">
        <f>'9M.N.'!H71+'9M.E.'!H71+'9M.I.'!H71</f>
        <v>222614398</v>
      </c>
      <c r="I71" s="211">
        <f>'9M.N.'!I71+'9M.E.'!I71+'9M.I.'!I71</f>
        <v>255359571</v>
      </c>
      <c r="J71" s="209">
        <f>'9M.N.'!J71+'9M.E.'!J71+'9M.I.'!J71</f>
        <v>0</v>
      </c>
      <c r="K71" s="211">
        <f>'9M.N.'!K71+'9M.E.'!K71+'9M.I.'!K71</f>
        <v>0</v>
      </c>
    </row>
    <row r="72" spans="1:11" s="96" customFormat="1" ht="20.25" customHeight="1" x14ac:dyDescent="0.3">
      <c r="A72" s="117">
        <v>73</v>
      </c>
      <c r="B72" s="212">
        <f>'9M.N.'!B72+'9M.E.'!B72+'9M.I.'!B72</f>
        <v>10320974758</v>
      </c>
      <c r="C72" s="213">
        <f>'9M.N.'!C72+'9M.E.'!C72+'9M.I.'!C72</f>
        <v>1820902342</v>
      </c>
      <c r="D72" s="214">
        <f>'9M.N.'!D72+'9M.E.'!D72+'9M.I.'!D72</f>
        <v>524998510</v>
      </c>
      <c r="E72" s="212">
        <f>'9M.N.'!E72+'9M.E.'!E72+'9M.I.'!E72</f>
        <v>185220236.97</v>
      </c>
      <c r="F72" s="213">
        <f>'9M.N.'!F72+'9M.E.'!F72+'9M.I.'!F72</f>
        <v>118839</v>
      </c>
      <c r="G72" s="214">
        <f>'9M.N.'!G72+'9M.E.'!G72+'9M.I.'!G72</f>
        <v>-100000</v>
      </c>
      <c r="H72" s="212">
        <f>'9M.N.'!H72+'9M.E.'!H72+'9M.I.'!H72</f>
        <v>127446074</v>
      </c>
      <c r="I72" s="214">
        <f>'9M.N.'!I72+'9M.E.'!I72+'9M.I.'!I72</f>
        <v>229827183</v>
      </c>
      <c r="J72" s="212">
        <f>'9M.N.'!J72+'9M.E.'!J72+'9M.I.'!J72</f>
        <v>0</v>
      </c>
      <c r="K72" s="214">
        <f>'9M.N.'!K72+'9M.E.'!K72+'9M.I.'!K72</f>
        <v>288227.88</v>
      </c>
    </row>
    <row r="73" spans="1:11" s="96" customFormat="1" ht="20.25" customHeight="1" x14ac:dyDescent="0.3">
      <c r="A73" s="118">
        <v>74</v>
      </c>
      <c r="B73" s="209">
        <f>'9M.N.'!B73+'9M.E.'!B73+'9M.I.'!B73</f>
        <v>8455232231</v>
      </c>
      <c r="C73" s="210">
        <f>'9M.N.'!C73+'9M.E.'!C73+'9M.I.'!C73</f>
        <v>1404624911</v>
      </c>
      <c r="D73" s="211">
        <f>'9M.N.'!D73+'9M.E.'!D73+'9M.I.'!D73</f>
        <v>407467163</v>
      </c>
      <c r="E73" s="209">
        <f>'9M.N.'!E73+'9M.E.'!E73+'9M.I.'!E73</f>
        <v>133756747.34</v>
      </c>
      <c r="F73" s="210">
        <f>'9M.N.'!F73+'9M.E.'!F73+'9M.I.'!F73</f>
        <v>25981773</v>
      </c>
      <c r="G73" s="211">
        <f>'9M.N.'!G73+'9M.E.'!G73+'9M.I.'!G73</f>
        <v>0</v>
      </c>
      <c r="H73" s="209">
        <f>'9M.N.'!H73+'9M.E.'!H73+'9M.I.'!H73</f>
        <v>75014353</v>
      </c>
      <c r="I73" s="211">
        <f>'9M.N.'!I73+'9M.E.'!I73+'9M.I.'!I73</f>
        <v>185109944</v>
      </c>
      <c r="J73" s="209">
        <f>'9M.N.'!J73+'9M.E.'!J73+'9M.I.'!J73</f>
        <v>0</v>
      </c>
      <c r="K73" s="211">
        <f>'9M.N.'!K73+'9M.E.'!K73+'9M.I.'!K73</f>
        <v>298260</v>
      </c>
    </row>
    <row r="74" spans="1:11" s="96" customFormat="1" ht="20.25" customHeight="1" x14ac:dyDescent="0.3">
      <c r="A74" s="117">
        <v>75</v>
      </c>
      <c r="B74" s="212">
        <f>'9M.N.'!B74+'9M.E.'!B74+'9M.I.'!B74</f>
        <v>7572438309</v>
      </c>
      <c r="C74" s="213">
        <f>'9M.N.'!C74+'9M.E.'!C74+'9M.I.'!C74</f>
        <v>765247961</v>
      </c>
      <c r="D74" s="214">
        <f>'9M.N.'!D74+'9M.E.'!D74+'9M.I.'!D74</f>
        <v>393101773</v>
      </c>
      <c r="E74" s="212">
        <f>'9M.N.'!E74+'9M.E.'!E74+'9M.I.'!E74</f>
        <v>73857404.720000014</v>
      </c>
      <c r="F74" s="213">
        <f>'9M.N.'!F74+'9M.E.'!F74+'9M.I.'!F74</f>
        <v>67584.5</v>
      </c>
      <c r="G74" s="214">
        <f>'9M.N.'!G74+'9M.E.'!G74+'9M.I.'!G74</f>
        <v>0</v>
      </c>
      <c r="H74" s="212">
        <f>'9M.N.'!H74+'9M.E.'!H74+'9M.I.'!H74</f>
        <v>54057731</v>
      </c>
      <c r="I74" s="214">
        <f>'9M.N.'!I74+'9M.E.'!I74+'9M.I.'!I74</f>
        <v>182213863</v>
      </c>
      <c r="J74" s="212">
        <f>'9M.N.'!J74+'9M.E.'!J74+'9M.I.'!J74</f>
        <v>0</v>
      </c>
      <c r="K74" s="214">
        <f>'9M.N.'!K74+'9M.E.'!K74+'9M.I.'!K74</f>
        <v>3507.6</v>
      </c>
    </row>
    <row r="75" spans="1:11" s="96" customFormat="1" ht="20.25" customHeight="1" x14ac:dyDescent="0.3">
      <c r="A75" s="118">
        <v>76</v>
      </c>
      <c r="B75" s="209">
        <f>'9M.N.'!B75+'9M.E.'!B75+'9M.I.'!B75</f>
        <v>6053616714</v>
      </c>
      <c r="C75" s="210">
        <f>'9M.N.'!C75+'9M.E.'!C75+'9M.I.'!C75</f>
        <v>658220160</v>
      </c>
      <c r="D75" s="211">
        <f>'9M.N.'!D75+'9M.E.'!D75+'9M.I.'!D75</f>
        <v>249357705</v>
      </c>
      <c r="E75" s="209">
        <f>'9M.N.'!E75+'9M.E.'!E75+'9M.I.'!E75</f>
        <v>80061972.400000006</v>
      </c>
      <c r="F75" s="210">
        <f>'9M.N.'!F75+'9M.E.'!F75+'9M.I.'!F75</f>
        <v>1478042</v>
      </c>
      <c r="G75" s="211">
        <f>'9M.N.'!G75+'9M.E.'!G75+'9M.I.'!G75</f>
        <v>0</v>
      </c>
      <c r="H75" s="209">
        <f>'9M.N.'!H75+'9M.E.'!H75+'9M.I.'!H75</f>
        <v>39938701</v>
      </c>
      <c r="I75" s="211">
        <f>'9M.N.'!I75+'9M.E.'!I75+'9M.I.'!I75</f>
        <v>146662343</v>
      </c>
      <c r="J75" s="209">
        <f>'9M.N.'!J75+'9M.E.'!J75+'9M.I.'!J75</f>
        <v>0</v>
      </c>
      <c r="K75" s="211">
        <f>'9M.N.'!K75+'9M.E.'!K75+'9M.I.'!K75</f>
        <v>82975.87</v>
      </c>
    </row>
    <row r="76" spans="1:11" s="96" customFormat="1" ht="20.25" customHeight="1" x14ac:dyDescent="0.3">
      <c r="A76" s="117">
        <v>77</v>
      </c>
      <c r="B76" s="212">
        <f>'9M.N.'!B76+'9M.E.'!B76+'9M.I.'!B76</f>
        <v>5001534767</v>
      </c>
      <c r="C76" s="213">
        <f>'9M.N.'!C76+'9M.E.'!C76+'9M.I.'!C76</f>
        <v>945764485</v>
      </c>
      <c r="D76" s="214">
        <f>'9M.N.'!D76+'9M.E.'!D76+'9M.I.'!D76</f>
        <v>212443695</v>
      </c>
      <c r="E76" s="212">
        <f>'9M.N.'!E76+'9M.E.'!E76+'9M.I.'!E76</f>
        <v>53055045.300000004</v>
      </c>
      <c r="F76" s="213">
        <f>'9M.N.'!F76+'9M.E.'!F76+'9M.I.'!F76</f>
        <v>24397</v>
      </c>
      <c r="G76" s="214">
        <f>'9M.N.'!G76+'9M.E.'!G76+'9M.I.'!G76</f>
        <v>-100000</v>
      </c>
      <c r="H76" s="212">
        <f>'9M.N.'!H76+'9M.E.'!H76+'9M.I.'!H76</f>
        <v>31875013</v>
      </c>
      <c r="I76" s="214">
        <f>'9M.N.'!I76+'9M.E.'!I76+'9M.I.'!I76</f>
        <v>142207539</v>
      </c>
      <c r="J76" s="212">
        <f>'9M.N.'!J76+'9M.E.'!J76+'9M.I.'!J76</f>
        <v>0</v>
      </c>
      <c r="K76" s="214">
        <f>'9M.N.'!K76+'9M.E.'!K76+'9M.I.'!K76</f>
        <v>16287.33</v>
      </c>
    </row>
    <row r="77" spans="1:11" s="96" customFormat="1" ht="20.25" customHeight="1" x14ac:dyDescent="0.3">
      <c r="A77" s="118">
        <v>78</v>
      </c>
      <c r="B77" s="209">
        <f>'9M.N.'!B77+'9M.E.'!B77+'9M.I.'!B77</f>
        <v>3917635552</v>
      </c>
      <c r="C77" s="210">
        <f>'9M.N.'!C77+'9M.E.'!C77+'9M.I.'!C77</f>
        <v>599113371</v>
      </c>
      <c r="D77" s="211">
        <f>'9M.N.'!D77+'9M.E.'!D77+'9M.I.'!D77</f>
        <v>160289960</v>
      </c>
      <c r="E77" s="209">
        <f>'9M.N.'!E77+'9M.E.'!E77+'9M.I.'!E77</f>
        <v>72470139.349999994</v>
      </c>
      <c r="F77" s="210">
        <f>'9M.N.'!F77+'9M.E.'!F77+'9M.I.'!F77</f>
        <v>1871396</v>
      </c>
      <c r="G77" s="211">
        <f>'9M.N.'!G77+'9M.E.'!G77+'9M.I.'!G77</f>
        <v>0</v>
      </c>
      <c r="H77" s="209">
        <f>'9M.N.'!H77+'9M.E.'!H77+'9M.I.'!H77</f>
        <v>19980661</v>
      </c>
      <c r="I77" s="211">
        <f>'9M.N.'!I77+'9M.E.'!I77+'9M.I.'!I77</f>
        <v>110360598</v>
      </c>
      <c r="J77" s="209">
        <f>'9M.N.'!J77+'9M.E.'!J77+'9M.I.'!J77</f>
        <v>0</v>
      </c>
      <c r="K77" s="211">
        <f>'9M.N.'!K77+'9M.E.'!K77+'9M.I.'!K77</f>
        <v>0</v>
      </c>
    </row>
    <row r="78" spans="1:11" s="96" customFormat="1" ht="20.25" customHeight="1" x14ac:dyDescent="0.3">
      <c r="A78" s="117">
        <v>79</v>
      </c>
      <c r="B78" s="212">
        <f>'9M.N.'!B78+'9M.E.'!B78+'9M.I.'!B78</f>
        <v>3305920830</v>
      </c>
      <c r="C78" s="213">
        <f>'9M.N.'!C78+'9M.E.'!C78+'9M.I.'!C78</f>
        <v>592461032</v>
      </c>
      <c r="D78" s="214">
        <f>'9M.N.'!D78+'9M.E.'!D78+'9M.I.'!D78</f>
        <v>119249468</v>
      </c>
      <c r="E78" s="212">
        <f>'9M.N.'!E78+'9M.E.'!E78+'9M.I.'!E78</f>
        <v>31572410.160000004</v>
      </c>
      <c r="F78" s="213">
        <f>'9M.N.'!F78+'9M.E.'!F78+'9M.I.'!F78</f>
        <v>0</v>
      </c>
      <c r="G78" s="214">
        <f>'9M.N.'!G78+'9M.E.'!G78+'9M.I.'!G78</f>
        <v>0</v>
      </c>
      <c r="H78" s="212">
        <f>'9M.N.'!H78+'9M.E.'!H78+'9M.I.'!H78</f>
        <v>20581949</v>
      </c>
      <c r="I78" s="214">
        <f>'9M.N.'!I78+'9M.E.'!I78+'9M.I.'!I78</f>
        <v>113141207</v>
      </c>
      <c r="J78" s="212">
        <f>'9M.N.'!J78+'9M.E.'!J78+'9M.I.'!J78</f>
        <v>0</v>
      </c>
      <c r="K78" s="214">
        <f>'9M.N.'!K78+'9M.E.'!K78+'9M.I.'!K78</f>
        <v>0</v>
      </c>
    </row>
    <row r="79" spans="1:11" s="96" customFormat="1" ht="20.25" customHeight="1" x14ac:dyDescent="0.3">
      <c r="A79" s="118">
        <v>80</v>
      </c>
      <c r="B79" s="209">
        <f>'9M.N.'!B79+'9M.E.'!B79+'9M.I.'!B79</f>
        <v>2474361684</v>
      </c>
      <c r="C79" s="210">
        <f>'9M.N.'!C79+'9M.E.'!C79+'9M.I.'!C79</f>
        <v>649443683</v>
      </c>
      <c r="D79" s="211">
        <f>'9M.N.'!D79+'9M.E.'!D79+'9M.I.'!D79</f>
        <v>108831871</v>
      </c>
      <c r="E79" s="209">
        <f>'9M.N.'!E79+'9M.E.'!E79+'9M.I.'!E79</f>
        <v>25193804.16</v>
      </c>
      <c r="F79" s="210">
        <f>'9M.N.'!F79+'9M.E.'!F79+'9M.I.'!F79</f>
        <v>552210</v>
      </c>
      <c r="G79" s="211">
        <f>'9M.N.'!G79+'9M.E.'!G79+'9M.I.'!G79</f>
        <v>0</v>
      </c>
      <c r="H79" s="209">
        <f>'9M.N.'!H79+'9M.E.'!H79+'9M.I.'!H79</f>
        <v>12556380</v>
      </c>
      <c r="I79" s="211">
        <f>'9M.N.'!I79+'9M.E.'!I79+'9M.I.'!I79</f>
        <v>93177663</v>
      </c>
      <c r="J79" s="209">
        <f>'9M.N.'!J79+'9M.E.'!J79+'9M.I.'!J79</f>
        <v>0</v>
      </c>
      <c r="K79" s="211">
        <f>'9M.N.'!K79+'9M.E.'!K79+'9M.I.'!K79</f>
        <v>110000</v>
      </c>
    </row>
    <row r="80" spans="1:11" s="96" customFormat="1" ht="20.25" customHeight="1" x14ac:dyDescent="0.3">
      <c r="A80" s="117">
        <v>81</v>
      </c>
      <c r="B80" s="212">
        <f>'9M.N.'!B80+'9M.E.'!B80+'9M.I.'!B80</f>
        <v>2421133431</v>
      </c>
      <c r="C80" s="213">
        <f>'9M.N.'!C80+'9M.E.'!C80+'9M.I.'!C80</f>
        <v>402936231</v>
      </c>
      <c r="D80" s="214">
        <f>'9M.N.'!D80+'9M.E.'!D80+'9M.I.'!D80</f>
        <v>66359950</v>
      </c>
      <c r="E80" s="212">
        <f>'9M.N.'!E80+'9M.E.'!E80+'9M.I.'!E80</f>
        <v>20842590.900000002</v>
      </c>
      <c r="F80" s="213">
        <f>'9M.N.'!F80+'9M.E.'!F80+'9M.I.'!F80</f>
        <v>1299922</v>
      </c>
      <c r="G80" s="214">
        <f>'9M.N.'!G80+'9M.E.'!G80+'9M.I.'!G80</f>
        <v>0</v>
      </c>
      <c r="H80" s="212">
        <f>'9M.N.'!H80+'9M.E.'!H80+'9M.I.'!H80</f>
        <v>8949867</v>
      </c>
      <c r="I80" s="214">
        <f>'9M.N.'!I80+'9M.E.'!I80+'9M.I.'!I80</f>
        <v>71724152</v>
      </c>
      <c r="J80" s="212">
        <f>'9M.N.'!J80+'9M.E.'!J80+'9M.I.'!J80</f>
        <v>0</v>
      </c>
      <c r="K80" s="214">
        <f>'9M.N.'!K80+'9M.E.'!K80+'9M.I.'!K80</f>
        <v>0</v>
      </c>
    </row>
    <row r="81" spans="1:11" s="96" customFormat="1" ht="20.25" customHeight="1" x14ac:dyDescent="0.3">
      <c r="A81" s="118">
        <v>82</v>
      </c>
      <c r="B81" s="209">
        <f>'9M.N.'!B81+'9M.E.'!B81+'9M.I.'!B81</f>
        <v>1415013150</v>
      </c>
      <c r="C81" s="210">
        <f>'9M.N.'!C81+'9M.E.'!C81+'9M.I.'!C81</f>
        <v>500130043</v>
      </c>
      <c r="D81" s="211">
        <f>'9M.N.'!D81+'9M.E.'!D81+'9M.I.'!D81</f>
        <v>42111939</v>
      </c>
      <c r="E81" s="209">
        <f>'9M.N.'!E81+'9M.E.'!E81+'9M.I.'!E81</f>
        <v>40234624.32</v>
      </c>
      <c r="F81" s="210">
        <f>'9M.N.'!F81+'9M.E.'!F81+'9M.I.'!F81</f>
        <v>0</v>
      </c>
      <c r="G81" s="211">
        <f>'9M.N.'!G81+'9M.E.'!G81+'9M.I.'!G81</f>
        <v>0</v>
      </c>
      <c r="H81" s="209">
        <f>'9M.N.'!H81+'9M.E.'!H81+'9M.I.'!H81</f>
        <v>4239611</v>
      </c>
      <c r="I81" s="211">
        <f>'9M.N.'!I81+'9M.E.'!I81+'9M.I.'!I81</f>
        <v>37825218</v>
      </c>
      <c r="J81" s="209">
        <f>'9M.N.'!J81+'9M.E.'!J81+'9M.I.'!J81</f>
        <v>0</v>
      </c>
      <c r="K81" s="211">
        <f>'9M.N.'!K81+'9M.E.'!K81+'9M.I.'!K81</f>
        <v>0</v>
      </c>
    </row>
    <row r="82" spans="1:11" s="96" customFormat="1" ht="20.25" customHeight="1" x14ac:dyDescent="0.3">
      <c r="A82" s="117">
        <v>83</v>
      </c>
      <c r="B82" s="212">
        <f>'9M.N.'!B82+'9M.E.'!B82+'9M.I.'!B82</f>
        <v>962219773</v>
      </c>
      <c r="C82" s="213">
        <f>'9M.N.'!C82+'9M.E.'!C82+'9M.I.'!C82</f>
        <v>457193062</v>
      </c>
      <c r="D82" s="214">
        <f>'9M.N.'!D82+'9M.E.'!D82+'9M.I.'!D82</f>
        <v>38958316</v>
      </c>
      <c r="E82" s="212">
        <f>'9M.N.'!E82+'9M.E.'!E82+'9M.I.'!E82</f>
        <v>14865083.02</v>
      </c>
      <c r="F82" s="213">
        <f>'9M.N.'!F82+'9M.E.'!F82+'9M.I.'!F82</f>
        <v>2294818</v>
      </c>
      <c r="G82" s="214">
        <f>'9M.N.'!G82+'9M.E.'!G82+'9M.I.'!G82</f>
        <v>0</v>
      </c>
      <c r="H82" s="212">
        <f>'9M.N.'!H82+'9M.E.'!H82+'9M.I.'!H82</f>
        <v>1186666</v>
      </c>
      <c r="I82" s="214">
        <f>'9M.N.'!I82+'9M.E.'!I82+'9M.I.'!I82</f>
        <v>30739038</v>
      </c>
      <c r="J82" s="212">
        <f>'9M.N.'!J82+'9M.E.'!J82+'9M.I.'!J82</f>
        <v>0</v>
      </c>
      <c r="K82" s="214">
        <f>'9M.N.'!K82+'9M.E.'!K82+'9M.I.'!K82</f>
        <v>0</v>
      </c>
    </row>
    <row r="83" spans="1:11" s="96" customFormat="1" ht="20.25" customHeight="1" x14ac:dyDescent="0.3">
      <c r="A83" s="118">
        <v>84</v>
      </c>
      <c r="B83" s="209">
        <f>'9M.N.'!B83+'9M.E.'!B83+'9M.I.'!B83</f>
        <v>747302755</v>
      </c>
      <c r="C83" s="210">
        <f>'9M.N.'!C83+'9M.E.'!C83+'9M.I.'!C83</f>
        <v>267457033</v>
      </c>
      <c r="D83" s="211">
        <f>'9M.N.'!D83+'9M.E.'!D83+'9M.I.'!D83</f>
        <v>25609735</v>
      </c>
      <c r="E83" s="209">
        <f>'9M.N.'!E83+'9M.E.'!E83+'9M.I.'!E83</f>
        <v>17769080.59</v>
      </c>
      <c r="F83" s="210">
        <f>'9M.N.'!F83+'9M.E.'!F83+'9M.I.'!F83</f>
        <v>0</v>
      </c>
      <c r="G83" s="211">
        <f>'9M.N.'!G83+'9M.E.'!G83+'9M.I.'!G83</f>
        <v>0</v>
      </c>
      <c r="H83" s="209">
        <f>'9M.N.'!H83+'9M.E.'!H83+'9M.I.'!H83</f>
        <v>1622486</v>
      </c>
      <c r="I83" s="211">
        <f>'9M.N.'!I83+'9M.E.'!I83+'9M.I.'!I83</f>
        <v>27574096</v>
      </c>
      <c r="J83" s="209">
        <f>'9M.N.'!J83+'9M.E.'!J83+'9M.I.'!J83</f>
        <v>0</v>
      </c>
      <c r="K83" s="211">
        <f>'9M.N.'!K83+'9M.E.'!K83+'9M.I.'!K83</f>
        <v>0</v>
      </c>
    </row>
    <row r="84" spans="1:11" s="96" customFormat="1" ht="20.25" customHeight="1" x14ac:dyDescent="0.3">
      <c r="A84" s="117">
        <v>85</v>
      </c>
      <c r="B84" s="212">
        <f>'9M.N.'!B84+'9M.E.'!B84+'9M.I.'!B84</f>
        <v>581192582</v>
      </c>
      <c r="C84" s="213">
        <f>'9M.N.'!C84+'9M.E.'!C84+'9M.I.'!C84</f>
        <v>181269263</v>
      </c>
      <c r="D84" s="214">
        <f>'9M.N.'!D84+'9M.E.'!D84+'9M.I.'!D84</f>
        <v>31173755</v>
      </c>
      <c r="E84" s="212">
        <f>'9M.N.'!E84+'9M.E.'!E84+'9M.I.'!E84</f>
        <v>16026173.529999999</v>
      </c>
      <c r="F84" s="213">
        <f>'9M.N.'!F84+'9M.E.'!F84+'9M.I.'!F84</f>
        <v>18193</v>
      </c>
      <c r="G84" s="214">
        <f>'9M.N.'!G84+'9M.E.'!G84+'9M.I.'!G84</f>
        <v>0</v>
      </c>
      <c r="H84" s="212">
        <f>'9M.N.'!H84+'9M.E.'!H84+'9M.I.'!H84</f>
        <v>494091</v>
      </c>
      <c r="I84" s="214">
        <f>'9M.N.'!I84+'9M.E.'!I84+'9M.I.'!I84</f>
        <v>19992000</v>
      </c>
      <c r="J84" s="212">
        <f>'9M.N.'!J84+'9M.E.'!J84+'9M.I.'!J84</f>
        <v>0</v>
      </c>
      <c r="K84" s="214">
        <f>'9M.N.'!K84+'9M.E.'!K84+'9M.I.'!K84</f>
        <v>0</v>
      </c>
    </row>
    <row r="85" spans="1:11" s="96" customFormat="1" ht="20.25" customHeight="1" x14ac:dyDescent="0.3">
      <c r="A85" s="118">
        <v>86</v>
      </c>
      <c r="B85" s="209">
        <f>'9M.N.'!B85+'9M.E.'!B85+'9M.I.'!B85</f>
        <v>320611993</v>
      </c>
      <c r="C85" s="210">
        <f>'9M.N.'!C85+'9M.E.'!C85+'9M.I.'!C85</f>
        <v>186202674</v>
      </c>
      <c r="D85" s="211">
        <f>'9M.N.'!D85+'9M.E.'!D85+'9M.I.'!D85</f>
        <v>21169662</v>
      </c>
      <c r="E85" s="209">
        <f>'9M.N.'!E85+'9M.E.'!E85+'9M.I.'!E85</f>
        <v>4930699.6400000006</v>
      </c>
      <c r="F85" s="210">
        <f>'9M.N.'!F85+'9M.E.'!F85+'9M.I.'!F85</f>
        <v>0</v>
      </c>
      <c r="G85" s="211">
        <f>'9M.N.'!G85+'9M.E.'!G85+'9M.I.'!G85</f>
        <v>0</v>
      </c>
      <c r="H85" s="209">
        <f>'9M.N.'!H85+'9M.E.'!H85+'9M.I.'!H85</f>
        <v>510911</v>
      </c>
      <c r="I85" s="211">
        <f>'9M.N.'!I85+'9M.E.'!I85+'9M.I.'!I85</f>
        <v>13460263</v>
      </c>
      <c r="J85" s="209">
        <f>'9M.N.'!J85+'9M.E.'!J85+'9M.I.'!J85</f>
        <v>0</v>
      </c>
      <c r="K85" s="211">
        <f>'9M.N.'!K85+'9M.E.'!K85+'9M.I.'!K85</f>
        <v>0</v>
      </c>
    </row>
    <row r="86" spans="1:11" s="96" customFormat="1" ht="20.25" customHeight="1" x14ac:dyDescent="0.3">
      <c r="A86" s="117">
        <v>87</v>
      </c>
      <c r="B86" s="212">
        <f>'9M.N.'!B86+'9M.E.'!B86+'9M.I.'!B86</f>
        <v>234810780</v>
      </c>
      <c r="C86" s="213">
        <f>'9M.N.'!C86+'9M.E.'!C86+'9M.I.'!C86</f>
        <v>129366660</v>
      </c>
      <c r="D86" s="214">
        <f>'9M.N.'!D86+'9M.E.'!D86+'9M.I.'!D86</f>
        <v>17640703</v>
      </c>
      <c r="E86" s="212">
        <f>'9M.N.'!E86+'9M.E.'!E86+'9M.I.'!E86</f>
        <v>4341178.2</v>
      </c>
      <c r="F86" s="213">
        <f>'9M.N.'!F86+'9M.E.'!F86+'9M.I.'!F86</f>
        <v>0</v>
      </c>
      <c r="G86" s="214">
        <f>'9M.N.'!G86+'9M.E.'!G86+'9M.I.'!G86</f>
        <v>0</v>
      </c>
      <c r="H86" s="212">
        <f>'9M.N.'!H86+'9M.E.'!H86+'9M.I.'!H86</f>
        <v>1248098</v>
      </c>
      <c r="I86" s="214">
        <f>'9M.N.'!I86+'9M.E.'!I86+'9M.I.'!I86</f>
        <v>5544000</v>
      </c>
      <c r="J86" s="212">
        <f>'9M.N.'!J86+'9M.E.'!J86+'9M.I.'!J86</f>
        <v>0</v>
      </c>
      <c r="K86" s="214">
        <f>'9M.N.'!K86+'9M.E.'!K86+'9M.I.'!K86</f>
        <v>0</v>
      </c>
    </row>
    <row r="87" spans="1:11" s="96" customFormat="1" ht="20.25" customHeight="1" x14ac:dyDescent="0.3">
      <c r="A87" s="118">
        <v>88</v>
      </c>
      <c r="B87" s="209">
        <f>'9M.N.'!B87+'9M.E.'!B87+'9M.I.'!B87</f>
        <v>200458539</v>
      </c>
      <c r="C87" s="210">
        <f>'9M.N.'!C87+'9M.E.'!C87+'9M.I.'!C87</f>
        <v>109877499</v>
      </c>
      <c r="D87" s="211">
        <f>'9M.N.'!D87+'9M.E.'!D87+'9M.I.'!D87</f>
        <v>12477056</v>
      </c>
      <c r="E87" s="209">
        <f>'9M.N.'!E87+'9M.E.'!E87+'9M.I.'!E87</f>
        <v>7005259.9500000002</v>
      </c>
      <c r="F87" s="210">
        <f>'9M.N.'!F87+'9M.E.'!F87+'9M.I.'!F87</f>
        <v>361387.5</v>
      </c>
      <c r="G87" s="211">
        <f>'9M.N.'!G87+'9M.E.'!G87+'9M.I.'!G87</f>
        <v>0</v>
      </c>
      <c r="H87" s="209">
        <f>'9M.N.'!H87+'9M.E.'!H87+'9M.I.'!H87</f>
        <v>1210113</v>
      </c>
      <c r="I87" s="211">
        <f>'9M.N.'!I87+'9M.E.'!I87+'9M.I.'!I87</f>
        <v>1672000</v>
      </c>
      <c r="J87" s="209">
        <f>'9M.N.'!J87+'9M.E.'!J87+'9M.I.'!J87</f>
        <v>0</v>
      </c>
      <c r="K87" s="211">
        <f>'9M.N.'!K87+'9M.E.'!K87+'9M.I.'!K87</f>
        <v>0</v>
      </c>
    </row>
    <row r="88" spans="1:11" s="96" customFormat="1" ht="20.25" customHeight="1" x14ac:dyDescent="0.3">
      <c r="A88" s="117">
        <v>89</v>
      </c>
      <c r="B88" s="212">
        <f>'9M.N.'!B88+'9M.E.'!B88+'9M.I.'!B88</f>
        <v>153160256</v>
      </c>
      <c r="C88" s="213">
        <f>'9M.N.'!C88+'9M.E.'!C88+'9M.I.'!C88</f>
        <v>143105471</v>
      </c>
      <c r="D88" s="214">
        <f>'9M.N.'!D88+'9M.E.'!D88+'9M.I.'!D88</f>
        <v>14410760</v>
      </c>
      <c r="E88" s="212">
        <f>'9M.N.'!E88+'9M.E.'!E88+'9M.I.'!E88</f>
        <v>8002845.8400000008</v>
      </c>
      <c r="F88" s="213">
        <f>'9M.N.'!F88+'9M.E.'!F88+'9M.I.'!F88</f>
        <v>5759267</v>
      </c>
      <c r="G88" s="214">
        <f>'9M.N.'!G88+'9M.E.'!G88+'9M.I.'!G88</f>
        <v>0</v>
      </c>
      <c r="H88" s="212">
        <f>'9M.N.'!H88+'9M.E.'!H88+'9M.I.'!H88</f>
        <v>288706</v>
      </c>
      <c r="I88" s="214">
        <f>'9M.N.'!I88+'9M.E.'!I88+'9M.I.'!I88</f>
        <v>168000</v>
      </c>
      <c r="J88" s="212">
        <f>'9M.N.'!J88+'9M.E.'!J88+'9M.I.'!J88</f>
        <v>0</v>
      </c>
      <c r="K88" s="214">
        <f>'9M.N.'!K88+'9M.E.'!K88+'9M.I.'!K88</f>
        <v>0</v>
      </c>
    </row>
    <row r="89" spans="1:11" s="96" customFormat="1" ht="20.25" customHeight="1" x14ac:dyDescent="0.3">
      <c r="A89" s="118">
        <v>90</v>
      </c>
      <c r="B89" s="209">
        <f>'9M.N.'!B89+'9M.E.'!B89+'9M.I.'!B89</f>
        <v>144529959</v>
      </c>
      <c r="C89" s="210">
        <f>'9M.N.'!C89+'9M.E.'!C89+'9M.I.'!C89</f>
        <v>282763283</v>
      </c>
      <c r="D89" s="211">
        <f>'9M.N.'!D89+'9M.E.'!D89+'9M.I.'!D89</f>
        <v>12149857</v>
      </c>
      <c r="E89" s="209">
        <f>'9M.N.'!E89+'9M.E.'!E89+'9M.I.'!E89</f>
        <v>1053615.5900000001</v>
      </c>
      <c r="F89" s="210">
        <f>'9M.N.'!F89+'9M.E.'!F89+'9M.I.'!F89</f>
        <v>15045297</v>
      </c>
      <c r="G89" s="211">
        <f>'9M.N.'!G89+'9M.E.'!G89+'9M.I.'!G89</f>
        <v>0</v>
      </c>
      <c r="H89" s="209">
        <f>'9M.N.'!H89+'9M.E.'!H89+'9M.I.'!H89</f>
        <v>331984</v>
      </c>
      <c r="I89" s="211">
        <f>'9M.N.'!I89+'9M.E.'!I89+'9M.I.'!I89</f>
        <v>168000</v>
      </c>
      <c r="J89" s="209">
        <f>'9M.N.'!J89+'9M.E.'!J89+'9M.I.'!J89</f>
        <v>0</v>
      </c>
      <c r="K89" s="211">
        <f>'9M.N.'!K89+'9M.E.'!K89+'9M.I.'!K89</f>
        <v>0</v>
      </c>
    </row>
    <row r="90" spans="1:11" s="96" customFormat="1" ht="20.25" customHeight="1" x14ac:dyDescent="0.3">
      <c r="A90" s="117">
        <v>91</v>
      </c>
      <c r="B90" s="212">
        <f>'9M.N.'!B90+'9M.E.'!B90+'9M.I.'!B90</f>
        <v>63963359</v>
      </c>
      <c r="C90" s="213">
        <f>'9M.N.'!C90+'9M.E.'!C90+'9M.I.'!C90</f>
        <v>187053474</v>
      </c>
      <c r="D90" s="214">
        <f>'9M.N.'!D90+'9M.E.'!D90+'9M.I.'!D90</f>
        <v>7164538</v>
      </c>
      <c r="E90" s="212">
        <f>'9M.N.'!E90+'9M.E.'!E90+'9M.I.'!E90</f>
        <v>2907113.9099999997</v>
      </c>
      <c r="F90" s="213">
        <f>'9M.N.'!F90+'9M.E.'!F90+'9M.I.'!F90</f>
        <v>32476982</v>
      </c>
      <c r="G90" s="214">
        <f>'9M.N.'!G90+'9M.E.'!G90+'9M.I.'!G90</f>
        <v>0</v>
      </c>
      <c r="H90" s="212">
        <f>'9M.N.'!H90+'9M.E.'!H90+'9M.I.'!H90</f>
        <v>172766</v>
      </c>
      <c r="I90" s="214">
        <f>'9M.N.'!I90+'9M.E.'!I90+'9M.I.'!I90</f>
        <v>0</v>
      </c>
      <c r="J90" s="212">
        <f>'9M.N.'!J90+'9M.E.'!J90+'9M.I.'!J90</f>
        <v>0</v>
      </c>
      <c r="K90" s="214">
        <f>'9M.N.'!K90+'9M.E.'!K90+'9M.I.'!K90</f>
        <v>0</v>
      </c>
    </row>
    <row r="91" spans="1:11" s="96" customFormat="1" ht="20.25" customHeight="1" x14ac:dyDescent="0.3">
      <c r="A91" s="118">
        <v>92</v>
      </c>
      <c r="B91" s="209">
        <f>'9M.N.'!B91+'9M.E.'!B91+'9M.I.'!B91</f>
        <v>43288511</v>
      </c>
      <c r="C91" s="210">
        <f>'9M.N.'!C91+'9M.E.'!C91+'9M.I.'!C91</f>
        <v>83189130</v>
      </c>
      <c r="D91" s="211">
        <f>'9M.N.'!D91+'9M.E.'!D91+'9M.I.'!D91</f>
        <v>4888201</v>
      </c>
      <c r="E91" s="209">
        <f>'9M.N.'!E91+'9M.E.'!E91+'9M.I.'!E91</f>
        <v>4081997.99</v>
      </c>
      <c r="F91" s="210">
        <f>'9M.N.'!F91+'9M.E.'!F91+'9M.I.'!F91</f>
        <v>86642070</v>
      </c>
      <c r="G91" s="211">
        <f>'9M.N.'!G91+'9M.E.'!G91+'9M.I.'!G91</f>
        <v>0</v>
      </c>
      <c r="H91" s="209">
        <f>'9M.N.'!H91+'9M.E.'!H91+'9M.I.'!H91</f>
        <v>116941</v>
      </c>
      <c r="I91" s="211">
        <f>'9M.N.'!I91+'9M.E.'!I91+'9M.I.'!I91</f>
        <v>0</v>
      </c>
      <c r="J91" s="209">
        <f>'9M.N.'!J91+'9M.E.'!J91+'9M.I.'!J91</f>
        <v>0</v>
      </c>
      <c r="K91" s="211">
        <f>'9M.N.'!K91+'9M.E.'!K91+'9M.I.'!K91</f>
        <v>0</v>
      </c>
    </row>
    <row r="92" spans="1:11" s="96" customFormat="1" ht="20.25" customHeight="1" x14ac:dyDescent="0.3">
      <c r="A92" s="117">
        <v>93</v>
      </c>
      <c r="B92" s="212">
        <f>'9M.N.'!B92+'9M.E.'!B92+'9M.I.'!B92</f>
        <v>48115977</v>
      </c>
      <c r="C92" s="213">
        <f>'9M.N.'!C92+'9M.E.'!C92+'9M.I.'!C92</f>
        <v>8423314</v>
      </c>
      <c r="D92" s="214">
        <f>'9M.N.'!D92+'9M.E.'!D92+'9M.I.'!D92</f>
        <v>7007468</v>
      </c>
      <c r="E92" s="212">
        <f>'9M.N.'!E92+'9M.E.'!E92+'9M.I.'!E92</f>
        <v>1119237.57</v>
      </c>
      <c r="F92" s="213">
        <f>'9M.N.'!F92+'9M.E.'!F92+'9M.I.'!F92</f>
        <v>235549027</v>
      </c>
      <c r="G92" s="214">
        <f>'9M.N.'!G92+'9M.E.'!G92+'9M.I.'!G92</f>
        <v>0</v>
      </c>
      <c r="H92" s="212">
        <f>'9M.N.'!H92+'9M.E.'!H92+'9M.I.'!H92</f>
        <v>122713</v>
      </c>
      <c r="I92" s="214">
        <f>'9M.N.'!I92+'9M.E.'!I92+'9M.I.'!I92</f>
        <v>5404</v>
      </c>
      <c r="J92" s="212">
        <f>'9M.N.'!J92+'9M.E.'!J92+'9M.I.'!J92</f>
        <v>0</v>
      </c>
      <c r="K92" s="214">
        <f>'9M.N.'!K92+'9M.E.'!K92+'9M.I.'!K92</f>
        <v>0</v>
      </c>
    </row>
    <row r="93" spans="1:11" s="96" customFormat="1" ht="20.25" customHeight="1" x14ac:dyDescent="0.3">
      <c r="A93" s="118">
        <v>94</v>
      </c>
      <c r="B93" s="209">
        <f>'9M.N.'!B93+'9M.E.'!B93+'9M.I.'!B93</f>
        <v>38318735</v>
      </c>
      <c r="C93" s="210">
        <f>'9M.N.'!C93+'9M.E.'!C93+'9M.I.'!C93</f>
        <v>21809053</v>
      </c>
      <c r="D93" s="211">
        <f>'9M.N.'!D93+'9M.E.'!D93+'9M.I.'!D93</f>
        <v>2008405</v>
      </c>
      <c r="E93" s="209">
        <f>'9M.N.'!E93+'9M.E.'!E93+'9M.I.'!E93</f>
        <v>2628983.54</v>
      </c>
      <c r="F93" s="210">
        <f>'9M.N.'!F93+'9M.E.'!F93+'9M.I.'!F93</f>
        <v>0</v>
      </c>
      <c r="G93" s="211">
        <f>'9M.N.'!G93+'9M.E.'!G93+'9M.I.'!G93</f>
        <v>0</v>
      </c>
      <c r="H93" s="209">
        <f>'9M.N.'!H93+'9M.E.'!H93+'9M.I.'!H93</f>
        <v>64318</v>
      </c>
      <c r="I93" s="211">
        <f>'9M.N.'!I93+'9M.E.'!I93+'9M.I.'!I93</f>
        <v>168000</v>
      </c>
      <c r="J93" s="209">
        <f>'9M.N.'!J93+'9M.E.'!J93+'9M.I.'!J93</f>
        <v>0</v>
      </c>
      <c r="K93" s="211">
        <f>'9M.N.'!K93+'9M.E.'!K93+'9M.I.'!K93</f>
        <v>0</v>
      </c>
    </row>
    <row r="94" spans="1:11" s="96" customFormat="1" ht="20.25" customHeight="1" x14ac:dyDescent="0.3">
      <c r="A94" s="117">
        <v>95</v>
      </c>
      <c r="B94" s="212">
        <f>'9M.N.'!B94+'9M.E.'!B94+'9M.I.'!B94</f>
        <v>24824628</v>
      </c>
      <c r="C94" s="213">
        <f>'9M.N.'!C94+'9M.E.'!C94+'9M.I.'!C94</f>
        <v>26112083</v>
      </c>
      <c r="D94" s="214">
        <f>'9M.N.'!D94+'9M.E.'!D94+'9M.I.'!D94</f>
        <v>3386086</v>
      </c>
      <c r="E94" s="212">
        <f>'9M.N.'!E94+'9M.E.'!E94+'9M.I.'!E94</f>
        <v>255000</v>
      </c>
      <c r="F94" s="213">
        <f>'9M.N.'!F94+'9M.E.'!F94+'9M.I.'!F94</f>
        <v>0</v>
      </c>
      <c r="G94" s="214">
        <f>'9M.N.'!G94+'9M.E.'!G94+'9M.I.'!G94</f>
        <v>0</v>
      </c>
      <c r="H94" s="212">
        <f>'9M.N.'!H94+'9M.E.'!H94+'9M.I.'!H94</f>
        <v>138945</v>
      </c>
      <c r="I94" s="214">
        <f>'9M.N.'!I94+'9M.E.'!I94+'9M.I.'!I94</f>
        <v>60000</v>
      </c>
      <c r="J94" s="212">
        <f>'9M.N.'!J94+'9M.E.'!J94+'9M.I.'!J94</f>
        <v>0</v>
      </c>
      <c r="K94" s="214">
        <f>'9M.N.'!K94+'9M.E.'!K94+'9M.I.'!K94</f>
        <v>0</v>
      </c>
    </row>
    <row r="95" spans="1:11" s="96" customFormat="1" ht="20.25" customHeight="1" x14ac:dyDescent="0.3">
      <c r="A95" s="118">
        <v>96</v>
      </c>
      <c r="B95" s="209">
        <f>'9M.N.'!B95+'9M.E.'!B95+'9M.I.'!B95</f>
        <v>49197860</v>
      </c>
      <c r="C95" s="210">
        <f>'9M.N.'!C95+'9M.E.'!C95+'9M.I.'!C95</f>
        <v>10259702</v>
      </c>
      <c r="D95" s="211">
        <f>'9M.N.'!D95+'9M.E.'!D95+'9M.I.'!D95</f>
        <v>2433948</v>
      </c>
      <c r="E95" s="209">
        <f>'9M.N.'!E95+'9M.E.'!E95+'9M.I.'!E95</f>
        <v>401926.86</v>
      </c>
      <c r="F95" s="210">
        <f>'9M.N.'!F95+'9M.E.'!F95+'9M.I.'!F95</f>
        <v>0</v>
      </c>
      <c r="G95" s="211">
        <f>'9M.N.'!G95+'9M.E.'!G95+'9M.I.'!G95</f>
        <v>0</v>
      </c>
      <c r="H95" s="209">
        <f>'9M.N.'!H95+'9M.E.'!H95+'9M.I.'!H95</f>
        <v>25298</v>
      </c>
      <c r="I95" s="211">
        <f>'9M.N.'!I95+'9M.E.'!I95+'9M.I.'!I95</f>
        <v>0</v>
      </c>
      <c r="J95" s="209">
        <f>'9M.N.'!J95+'9M.E.'!J95+'9M.I.'!J95</f>
        <v>0</v>
      </c>
      <c r="K95" s="211">
        <f>'9M.N.'!K95+'9M.E.'!K95+'9M.I.'!K95</f>
        <v>0</v>
      </c>
    </row>
    <row r="96" spans="1:11" s="96" customFormat="1" ht="20.25" customHeight="1" x14ac:dyDescent="0.3">
      <c r="A96" s="117">
        <v>97</v>
      </c>
      <c r="B96" s="212">
        <f>'9M.N.'!B96+'9M.E.'!B96+'9M.I.'!B96</f>
        <v>20294089</v>
      </c>
      <c r="C96" s="213">
        <f>'9M.N.'!C96+'9M.E.'!C96+'9M.I.'!C96</f>
        <v>37926700</v>
      </c>
      <c r="D96" s="214">
        <f>'9M.N.'!D96+'9M.E.'!D96+'9M.I.'!D96</f>
        <v>2279547</v>
      </c>
      <c r="E96" s="212">
        <f>'9M.N.'!E96+'9M.E.'!E96+'9M.I.'!E96</f>
        <v>212075321</v>
      </c>
      <c r="F96" s="213">
        <f>'9M.N.'!F96+'9M.E.'!F96+'9M.I.'!F96</f>
        <v>0</v>
      </c>
      <c r="G96" s="214">
        <f>'9M.N.'!G96+'9M.E.'!G96+'9M.I.'!G96</f>
        <v>0</v>
      </c>
      <c r="H96" s="212">
        <f>'9M.N.'!H96+'9M.E.'!H96+'9M.I.'!H96</f>
        <v>32898</v>
      </c>
      <c r="I96" s="214">
        <f>'9M.N.'!I96+'9M.E.'!I96+'9M.I.'!I96</f>
        <v>0</v>
      </c>
      <c r="J96" s="212">
        <f>'9M.N.'!J96+'9M.E.'!J96+'9M.I.'!J96</f>
        <v>0</v>
      </c>
      <c r="K96" s="214">
        <f>'9M.N.'!K96+'9M.E.'!K96+'9M.I.'!K96</f>
        <v>0</v>
      </c>
    </row>
    <row r="97" spans="1:15" s="96" customFormat="1" ht="20.25" customHeight="1" x14ac:dyDescent="0.3">
      <c r="A97" s="118">
        <v>98</v>
      </c>
      <c r="B97" s="209">
        <f>'9M.N.'!B97+'9M.E.'!B97+'9M.I.'!B97</f>
        <v>13791900</v>
      </c>
      <c r="C97" s="210">
        <f>'9M.N.'!C97+'9M.E.'!C97+'9M.I.'!C97</f>
        <v>31424</v>
      </c>
      <c r="D97" s="211">
        <f>'9M.N.'!D97+'9M.E.'!D97+'9M.I.'!D97</f>
        <v>428884</v>
      </c>
      <c r="E97" s="209">
        <f>'9M.N.'!E97+'9M.E.'!E97+'9M.I.'!E97</f>
        <v>550000</v>
      </c>
      <c r="F97" s="210">
        <f>'9M.N.'!F97+'9M.E.'!F97+'9M.I.'!F97</f>
        <v>0</v>
      </c>
      <c r="G97" s="211">
        <f>'9M.N.'!G97+'9M.E.'!G97+'9M.I.'!G97</f>
        <v>0</v>
      </c>
      <c r="H97" s="209">
        <f>'9M.N.'!H97+'9M.E.'!H97+'9M.I.'!H97</f>
        <v>15734</v>
      </c>
      <c r="I97" s="211">
        <f>'9M.N.'!I97+'9M.E.'!I97+'9M.I.'!I97</f>
        <v>0</v>
      </c>
      <c r="J97" s="209">
        <f>'9M.N.'!J97+'9M.E.'!J97+'9M.I.'!J97</f>
        <v>0</v>
      </c>
      <c r="K97" s="211">
        <f>'9M.N.'!K97+'9M.E.'!K97+'9M.I.'!K97</f>
        <v>0</v>
      </c>
    </row>
    <row r="98" spans="1:15" s="96" customFormat="1" ht="20.25" customHeight="1" x14ac:dyDescent="0.3">
      <c r="A98" s="117">
        <v>99</v>
      </c>
      <c r="B98" s="212">
        <f>'9M.N.'!B98+'9M.E.'!B98+'9M.I.'!B98</f>
        <v>10333817</v>
      </c>
      <c r="C98" s="213">
        <f>'9M.N.'!C98+'9M.E.'!C98+'9M.I.'!C98</f>
        <v>488819</v>
      </c>
      <c r="D98" s="214">
        <f>'9M.N.'!D98+'9M.E.'!D98+'9M.I.'!D98</f>
        <v>1304949</v>
      </c>
      <c r="E98" s="212">
        <f>'9M.N.'!E98+'9M.E.'!E98+'9M.I.'!E98</f>
        <v>6161</v>
      </c>
      <c r="F98" s="213">
        <f>'9M.N.'!F98+'9M.E.'!F98+'9M.I.'!F98</f>
        <v>0</v>
      </c>
      <c r="G98" s="214">
        <f>'9M.N.'!G98+'9M.E.'!G98+'9M.I.'!G98</f>
        <v>0</v>
      </c>
      <c r="H98" s="212">
        <f>'9M.N.'!H98+'9M.E.'!H98+'9M.I.'!H98</f>
        <v>1800</v>
      </c>
      <c r="I98" s="214">
        <f>'9M.N.'!I98+'9M.E.'!I98+'9M.I.'!I98</f>
        <v>0</v>
      </c>
      <c r="J98" s="212">
        <f>'9M.N.'!J98+'9M.E.'!J98+'9M.I.'!J98</f>
        <v>0</v>
      </c>
      <c r="K98" s="214">
        <f>'9M.N.'!K98+'9M.E.'!K98+'9M.I.'!K98</f>
        <v>0</v>
      </c>
    </row>
    <row r="99" spans="1:15" s="96" customFormat="1" ht="20.25" customHeight="1" x14ac:dyDescent="0.3">
      <c r="A99" s="118" t="s">
        <v>264</v>
      </c>
      <c r="B99" s="209">
        <f>'9M.N.'!B99+'9M.E.'!B99+'9M.I.'!B99</f>
        <v>148581037</v>
      </c>
      <c r="C99" s="210">
        <f>'9M.N.'!C99+'9M.E.'!C99+'9M.I.'!C99</f>
        <v>28493880</v>
      </c>
      <c r="D99" s="211">
        <f>'9M.N.'!D99+'9M.E.'!D99+'9M.I.'!D99</f>
        <v>204181</v>
      </c>
      <c r="E99" s="209">
        <f>'9M.N.'!E99+'9M.E.'!E99+'9M.I.'!E99</f>
        <v>8000</v>
      </c>
      <c r="F99" s="210">
        <f>'9M.N.'!F99+'9M.E.'!F99+'9M.I.'!F99</f>
        <v>0</v>
      </c>
      <c r="G99" s="211">
        <f>'9M.N.'!G99+'9M.E.'!G99+'9M.I.'!G99</f>
        <v>0</v>
      </c>
      <c r="H99" s="209">
        <f>'9M.N.'!H99+'9M.E.'!H99+'9M.I.'!H99</f>
        <v>601000</v>
      </c>
      <c r="I99" s="211">
        <f>'9M.N.'!I99+'9M.E.'!I99+'9M.I.'!I99</f>
        <v>768000</v>
      </c>
      <c r="J99" s="209">
        <f>'9M.N.'!J99+'9M.E.'!J99+'9M.I.'!J99</f>
        <v>0</v>
      </c>
      <c r="K99" s="211">
        <f>'9M.N.'!K99+'9M.E.'!K99+'9M.I.'!K99</f>
        <v>0</v>
      </c>
    </row>
    <row r="100" spans="1:15" s="96" customFormat="1" ht="20.25" customHeight="1" thickBot="1" x14ac:dyDescent="0.35">
      <c r="A100" s="552" t="s">
        <v>8</v>
      </c>
      <c r="B100" s="553">
        <f>SUM(B14:B99)</f>
        <v>4271496293835</v>
      </c>
      <c r="C100" s="554">
        <f t="shared" ref="C100:K100" si="0">SUM(C14:C99)</f>
        <v>380477976806</v>
      </c>
      <c r="D100" s="555">
        <f t="shared" si="0"/>
        <v>1150910710203</v>
      </c>
      <c r="E100" s="553">
        <f t="shared" si="0"/>
        <v>13491475374.429998</v>
      </c>
      <c r="F100" s="554">
        <f t="shared" si="0"/>
        <v>955956806.86000001</v>
      </c>
      <c r="G100" s="555">
        <f t="shared" si="0"/>
        <v>482226200.05000007</v>
      </c>
      <c r="H100" s="553">
        <f t="shared" si="0"/>
        <v>1140715485674</v>
      </c>
      <c r="I100" s="555">
        <f t="shared" si="0"/>
        <v>1756420047173</v>
      </c>
      <c r="J100" s="553">
        <f t="shared" si="0"/>
        <v>122844611</v>
      </c>
      <c r="K100" s="555">
        <f t="shared" si="0"/>
        <v>877184095.20000029</v>
      </c>
    </row>
    <row r="101" spans="1:15" x14ac:dyDescent="0.25">
      <c r="A101" s="869" t="s">
        <v>315</v>
      </c>
      <c r="B101" s="869"/>
      <c r="C101" s="869"/>
      <c r="D101" s="869"/>
      <c r="E101" s="869"/>
      <c r="F101" s="869"/>
      <c r="G101" s="869"/>
      <c r="H101" s="869"/>
      <c r="I101" s="869"/>
      <c r="J101" s="869"/>
      <c r="K101" s="869"/>
      <c r="L101" s="869"/>
      <c r="M101" s="869"/>
      <c r="N101" s="869"/>
      <c r="O101" s="869"/>
    </row>
    <row r="102" spans="1:15" x14ac:dyDescent="0.25">
      <c r="B102" s="49"/>
      <c r="C102" s="49"/>
      <c r="D102" s="49"/>
      <c r="H102" s="24"/>
      <c r="I102" s="24"/>
      <c r="J102" s="24"/>
      <c r="K102" s="49"/>
    </row>
    <row r="103" spans="1:15" ht="13" x14ac:dyDescent="0.3">
      <c r="A103" s="23"/>
      <c r="B103" s="49"/>
      <c r="C103" s="49"/>
      <c r="D103" s="49"/>
      <c r="E103" s="47"/>
      <c r="F103" s="47"/>
      <c r="H103" s="24"/>
      <c r="I103" s="24"/>
      <c r="J103" s="24"/>
      <c r="K103" s="26"/>
    </row>
    <row r="104" spans="1:15" ht="13" x14ac:dyDescent="0.3">
      <c r="A104" s="23"/>
      <c r="B104" s="49"/>
      <c r="C104" s="49"/>
      <c r="D104" s="49"/>
      <c r="H104" s="24"/>
      <c r="I104" s="24"/>
      <c r="J104" s="24"/>
      <c r="K104" s="24"/>
    </row>
    <row r="105" spans="1:15" ht="13" x14ac:dyDescent="0.3">
      <c r="A105" s="23"/>
      <c r="B105" s="49"/>
      <c r="C105" s="49"/>
      <c r="D105" s="49"/>
      <c r="H105" s="24"/>
      <c r="I105" s="24"/>
      <c r="J105" s="24"/>
      <c r="K105" s="24"/>
    </row>
    <row r="106" spans="1:15" x14ac:dyDescent="0.25">
      <c r="B106" s="49"/>
      <c r="C106" s="49"/>
      <c r="D106" s="49"/>
      <c r="H106" s="24"/>
      <c r="I106" s="24"/>
      <c r="J106" s="24"/>
      <c r="K106" s="24"/>
    </row>
    <row r="107" spans="1:15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</row>
    <row r="108" spans="1:15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</row>
    <row r="109" spans="1:15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</row>
    <row r="110" spans="1:15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</row>
    <row r="111" spans="1:15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</row>
    <row r="112" spans="1:15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</row>
    <row r="113" spans="1:11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</row>
    <row r="114" spans="1:11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</row>
    <row r="115" spans="1:11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</row>
    <row r="116" spans="1:11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</row>
    <row r="117" spans="1:11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</row>
    <row r="118" spans="1:11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</row>
    <row r="119" spans="1:11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</row>
    <row r="120" spans="1:11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</row>
    <row r="121" spans="1:11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</row>
    <row r="122" spans="1:11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</row>
    <row r="123" spans="1:11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</row>
    <row r="124" spans="1:11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</row>
    <row r="125" spans="1:11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</row>
    <row r="126" spans="1:11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</row>
    <row r="127" spans="1:11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</row>
    <row r="128" spans="1:11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</row>
    <row r="129" spans="1:11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</row>
    <row r="130" spans="1:11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</row>
    <row r="131" spans="1:11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</row>
    <row r="132" spans="1:11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</row>
    <row r="133" spans="1:11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</row>
    <row r="134" spans="1:11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</row>
    <row r="135" spans="1:11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</row>
    <row r="136" spans="1:11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</row>
    <row r="137" spans="1:11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</row>
    <row r="138" spans="1:11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</row>
  </sheetData>
  <mergeCells count="23">
    <mergeCell ref="K12:K13"/>
    <mergeCell ref="B12:B13"/>
    <mergeCell ref="C12:C13"/>
    <mergeCell ref="D12:D13"/>
    <mergeCell ref="E12:E13"/>
    <mergeCell ref="F12:F13"/>
    <mergeCell ref="G12:G13"/>
    <mergeCell ref="A101:O101"/>
    <mergeCell ref="A7:K7"/>
    <mergeCell ref="A2:K2"/>
    <mergeCell ref="A3:K3"/>
    <mergeCell ref="A4:K4"/>
    <mergeCell ref="A5:K5"/>
    <mergeCell ref="A6:K6"/>
    <mergeCell ref="A8:K8"/>
    <mergeCell ref="A9:K9"/>
    <mergeCell ref="B11:D11"/>
    <mergeCell ref="E11:G11"/>
    <mergeCell ref="H11:I11"/>
    <mergeCell ref="J11:K11"/>
    <mergeCell ref="H12:H13"/>
    <mergeCell ref="I12:I13"/>
    <mergeCell ref="J12:J13"/>
  </mergeCells>
  <printOptions horizontalCentered="1"/>
  <pageMargins left="0.31496062992125984" right="0.19685039370078741" top="0.39370078740157483" bottom="0.23622047244094491" header="0" footer="0.23622047244094491"/>
  <pageSetup scale="52" firstPageNumber="61" fitToHeight="0" orientation="portrait" useFirstPageNumber="1" r:id="rId1"/>
  <headerFooter>
    <oddFooter>&amp;R&amp;P</oddFooter>
  </headerFooter>
  <rowBreaks count="1" manualBreakCount="1">
    <brk id="57" max="8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syncVertical="1" syncRef="A1" transitionEvaluation="1" codeName="Hoja52">
    <pageSetUpPr fitToPage="1"/>
  </sheetPr>
  <dimension ref="A1:O138"/>
  <sheetViews>
    <sheetView showGridLines="0" view="pageBreakPreview" zoomScale="70" zoomScaleNormal="64" zoomScaleSheetLayoutView="70" workbookViewId="0"/>
  </sheetViews>
  <sheetFormatPr baseColWidth="10" defaultColWidth="9.7265625" defaultRowHeight="12.5" x14ac:dyDescent="0.25"/>
  <cols>
    <col min="1" max="1" width="16.7265625" style="25" customWidth="1"/>
    <col min="2" max="2" width="23.7265625" style="25" bestFit="1" customWidth="1"/>
    <col min="3" max="3" width="19.90625" style="25" bestFit="1" customWidth="1"/>
    <col min="4" max="4" width="21.36328125" style="25" bestFit="1" customWidth="1"/>
    <col min="5" max="5" width="18.90625" style="25" bestFit="1" customWidth="1"/>
    <col min="6" max="6" width="19.1796875" style="25" bestFit="1" customWidth="1"/>
    <col min="7" max="7" width="17" style="25" bestFit="1" customWidth="1"/>
    <col min="8" max="9" width="21.26953125" style="25" bestFit="1" customWidth="1"/>
    <col min="10" max="10" width="16.453125" style="25" bestFit="1" customWidth="1"/>
    <col min="11" max="11" width="18.26953125" style="25" customWidth="1"/>
    <col min="12" max="12" width="7.7265625" style="25" customWidth="1"/>
    <col min="13" max="13" width="3.7265625" style="25" customWidth="1"/>
    <col min="14" max="16384" width="9.7265625" style="25"/>
  </cols>
  <sheetData>
    <row r="1" spans="1:13" x14ac:dyDescent="0.25">
      <c r="L1" s="24"/>
    </row>
    <row r="2" spans="1:13" ht="22.5" customHeight="1" x14ac:dyDescent="0.35">
      <c r="A2" s="871" t="s">
        <v>258</v>
      </c>
      <c r="B2" s="871"/>
      <c r="C2" s="871"/>
      <c r="D2" s="871"/>
      <c r="E2" s="871"/>
      <c r="F2" s="871"/>
      <c r="G2" s="871"/>
      <c r="H2" s="871"/>
      <c r="I2" s="871"/>
      <c r="J2" s="871"/>
      <c r="K2" s="871"/>
    </row>
    <row r="3" spans="1:13" ht="22.5" customHeight="1" x14ac:dyDescent="0.35">
      <c r="A3" s="871" t="s">
        <v>259</v>
      </c>
      <c r="B3" s="871"/>
      <c r="C3" s="871"/>
      <c r="D3" s="871"/>
      <c r="E3" s="871"/>
      <c r="F3" s="871"/>
      <c r="G3" s="871"/>
      <c r="H3" s="871"/>
      <c r="I3" s="871"/>
      <c r="J3" s="871"/>
      <c r="K3" s="871"/>
    </row>
    <row r="4" spans="1:13" s="26" customFormat="1" ht="15.75" customHeight="1" x14ac:dyDescent="0.25">
      <c r="A4" s="872"/>
      <c r="B4" s="872"/>
      <c r="C4" s="872"/>
      <c r="D4" s="872"/>
      <c r="E4" s="872"/>
      <c r="F4" s="872"/>
      <c r="G4" s="872"/>
      <c r="H4" s="872"/>
      <c r="I4" s="872"/>
      <c r="J4" s="872"/>
      <c r="K4" s="872"/>
      <c r="L4" s="49"/>
    </row>
    <row r="5" spans="1:13" s="26" customFormat="1" ht="14" x14ac:dyDescent="0.3">
      <c r="A5" s="873" t="str">
        <f>'1 Total'!A4:N4</f>
        <v>DICIEMBRE DE 2020</v>
      </c>
      <c r="B5" s="873"/>
      <c r="C5" s="873"/>
      <c r="D5" s="873"/>
      <c r="E5" s="873"/>
      <c r="F5" s="873"/>
      <c r="G5" s="873"/>
      <c r="H5" s="873"/>
      <c r="I5" s="873"/>
      <c r="J5" s="873"/>
      <c r="K5" s="873"/>
    </row>
    <row r="6" spans="1:13" s="26" customFormat="1" ht="14.25" customHeight="1" x14ac:dyDescent="0.25">
      <c r="A6" s="820"/>
      <c r="B6" s="820"/>
      <c r="C6" s="820"/>
      <c r="D6" s="820"/>
      <c r="E6" s="820"/>
      <c r="F6" s="820"/>
      <c r="G6" s="820"/>
      <c r="H6" s="820"/>
      <c r="I6" s="820"/>
      <c r="J6" s="820"/>
      <c r="K6" s="820"/>
    </row>
    <row r="7" spans="1:13" s="26" customFormat="1" ht="15.5" x14ac:dyDescent="0.35">
      <c r="A7" s="870" t="s">
        <v>141</v>
      </c>
      <c r="B7" s="870"/>
      <c r="C7" s="870"/>
      <c r="D7" s="870"/>
      <c r="E7" s="870"/>
      <c r="F7" s="870"/>
      <c r="G7" s="870"/>
      <c r="H7" s="870"/>
      <c r="I7" s="870"/>
      <c r="J7" s="870"/>
      <c r="K7" s="870"/>
    </row>
    <row r="8" spans="1:13" s="26" customFormat="1" ht="16.5" customHeight="1" x14ac:dyDescent="0.3">
      <c r="A8" s="874"/>
      <c r="B8" s="874"/>
      <c r="C8" s="874"/>
      <c r="D8" s="874"/>
      <c r="E8" s="874"/>
      <c r="F8" s="874"/>
      <c r="G8" s="874"/>
      <c r="H8" s="874"/>
      <c r="I8" s="874"/>
      <c r="J8" s="874"/>
      <c r="K8" s="874"/>
    </row>
    <row r="9" spans="1:13" s="26" customFormat="1" ht="15.5" x14ac:dyDescent="0.35">
      <c r="A9" s="870" t="s">
        <v>19</v>
      </c>
      <c r="B9" s="870"/>
      <c r="C9" s="870"/>
      <c r="D9" s="870"/>
      <c r="E9" s="870"/>
      <c r="F9" s="870"/>
      <c r="G9" s="870"/>
      <c r="H9" s="870"/>
      <c r="I9" s="870"/>
      <c r="J9" s="870"/>
      <c r="K9" s="870"/>
    </row>
    <row r="10" spans="1:13" s="26" customFormat="1" ht="21" customHeight="1" thickBot="1" x14ac:dyDescent="0.25">
      <c r="A10" s="81"/>
      <c r="B10" s="275">
        <v>2</v>
      </c>
      <c r="C10" s="275">
        <v>3</v>
      </c>
      <c r="D10" s="251">
        <v>4</v>
      </c>
      <c r="E10" s="275">
        <v>7</v>
      </c>
      <c r="F10" s="275">
        <v>8</v>
      </c>
      <c r="G10" s="251">
        <v>9</v>
      </c>
      <c r="H10" s="275">
        <v>5</v>
      </c>
      <c r="I10" s="251">
        <v>6</v>
      </c>
      <c r="J10" s="275">
        <v>10</v>
      </c>
      <c r="K10" s="275">
        <v>11</v>
      </c>
    </row>
    <row r="11" spans="1:13" ht="24.75" customHeight="1" x14ac:dyDescent="0.25">
      <c r="A11" s="556" t="s">
        <v>260</v>
      </c>
      <c r="B11" s="875" t="s">
        <v>212</v>
      </c>
      <c r="C11" s="876"/>
      <c r="D11" s="877"/>
      <c r="E11" s="878" t="s">
        <v>213</v>
      </c>
      <c r="F11" s="878"/>
      <c r="G11" s="878"/>
      <c r="H11" s="875" t="s">
        <v>212</v>
      </c>
      <c r="I11" s="877"/>
      <c r="J11" s="875" t="s">
        <v>213</v>
      </c>
      <c r="K11" s="877"/>
      <c r="L11" s="24"/>
    </row>
    <row r="12" spans="1:13" ht="13" x14ac:dyDescent="0.25">
      <c r="A12" s="557" t="s">
        <v>42</v>
      </c>
      <c r="B12" s="883" t="s">
        <v>214</v>
      </c>
      <c r="C12" s="885" t="s">
        <v>215</v>
      </c>
      <c r="D12" s="887" t="s">
        <v>261</v>
      </c>
      <c r="E12" s="883" t="s">
        <v>214</v>
      </c>
      <c r="F12" s="889" t="s">
        <v>215</v>
      </c>
      <c r="G12" s="887" t="s">
        <v>261</v>
      </c>
      <c r="H12" s="879" t="s">
        <v>262</v>
      </c>
      <c r="I12" s="881" t="s">
        <v>263</v>
      </c>
      <c r="J12" s="879" t="s">
        <v>262</v>
      </c>
      <c r="K12" s="881" t="s">
        <v>263</v>
      </c>
      <c r="L12" s="24"/>
      <c r="M12" s="24"/>
    </row>
    <row r="13" spans="1:13" ht="13.5" thickBot="1" x14ac:dyDescent="0.3">
      <c r="A13" s="643"/>
      <c r="B13" s="884"/>
      <c r="C13" s="886"/>
      <c r="D13" s="888"/>
      <c r="E13" s="884"/>
      <c r="F13" s="890"/>
      <c r="G13" s="888"/>
      <c r="H13" s="880"/>
      <c r="I13" s="882"/>
      <c r="J13" s="880"/>
      <c r="K13" s="882"/>
      <c r="L13" s="24"/>
    </row>
    <row r="14" spans="1:13" s="96" customFormat="1" ht="20.25" customHeight="1" x14ac:dyDescent="0.3">
      <c r="A14" s="618" t="s">
        <v>59</v>
      </c>
      <c r="B14" s="619">
        <v>45183907283</v>
      </c>
      <c r="C14" s="636">
        <v>608404344</v>
      </c>
      <c r="D14" s="621">
        <v>80468185</v>
      </c>
      <c r="E14" s="619">
        <v>1701000</v>
      </c>
      <c r="F14" s="636">
        <v>0</v>
      </c>
      <c r="G14" s="621">
        <v>0</v>
      </c>
      <c r="H14" s="619">
        <v>18792436</v>
      </c>
      <c r="I14" s="621">
        <v>689391695</v>
      </c>
      <c r="J14" s="619">
        <v>0</v>
      </c>
      <c r="K14" s="637">
        <v>3972170</v>
      </c>
    </row>
    <row r="15" spans="1:13" s="96" customFormat="1" ht="20.25" customHeight="1" x14ac:dyDescent="0.3">
      <c r="A15" s="624">
        <v>16</v>
      </c>
      <c r="B15" s="209">
        <v>2105195856</v>
      </c>
      <c r="C15" s="210">
        <v>68027104</v>
      </c>
      <c r="D15" s="211">
        <v>12957320</v>
      </c>
      <c r="E15" s="209">
        <v>364709.25</v>
      </c>
      <c r="F15" s="210">
        <v>0</v>
      </c>
      <c r="G15" s="211">
        <v>0</v>
      </c>
      <c r="H15" s="209">
        <v>60000</v>
      </c>
      <c r="I15" s="211">
        <v>71685519</v>
      </c>
      <c r="J15" s="209">
        <v>0</v>
      </c>
      <c r="K15" s="638">
        <v>1574288.52</v>
      </c>
    </row>
    <row r="16" spans="1:13" s="96" customFormat="1" ht="20.25" customHeight="1" x14ac:dyDescent="0.3">
      <c r="A16" s="626">
        <v>17</v>
      </c>
      <c r="B16" s="212">
        <v>1728350056</v>
      </c>
      <c r="C16" s="213">
        <v>68446613</v>
      </c>
      <c r="D16" s="214">
        <v>29147760</v>
      </c>
      <c r="E16" s="212">
        <v>173000</v>
      </c>
      <c r="F16" s="213">
        <v>0</v>
      </c>
      <c r="G16" s="214">
        <v>0</v>
      </c>
      <c r="H16" s="212">
        <v>1625000</v>
      </c>
      <c r="I16" s="214">
        <v>85610799</v>
      </c>
      <c r="J16" s="212">
        <v>0</v>
      </c>
      <c r="K16" s="639">
        <v>1195989</v>
      </c>
    </row>
    <row r="17" spans="1:11" s="96" customFormat="1" ht="20.25" customHeight="1" x14ac:dyDescent="0.3">
      <c r="A17" s="624">
        <v>18</v>
      </c>
      <c r="B17" s="209">
        <v>4509998785</v>
      </c>
      <c r="C17" s="210">
        <v>39416987</v>
      </c>
      <c r="D17" s="211">
        <v>951856717</v>
      </c>
      <c r="E17" s="209">
        <v>715000</v>
      </c>
      <c r="F17" s="210">
        <v>0</v>
      </c>
      <c r="G17" s="211">
        <v>0</v>
      </c>
      <c r="H17" s="209">
        <v>44820347</v>
      </c>
      <c r="I17" s="211">
        <v>181413927</v>
      </c>
      <c r="J17" s="209">
        <v>0</v>
      </c>
      <c r="K17" s="638">
        <v>895193</v>
      </c>
    </row>
    <row r="18" spans="1:11" s="96" customFormat="1" ht="20.25" customHeight="1" x14ac:dyDescent="0.3">
      <c r="A18" s="626">
        <v>19</v>
      </c>
      <c r="B18" s="212">
        <v>9743752084</v>
      </c>
      <c r="C18" s="213">
        <v>24306877</v>
      </c>
      <c r="D18" s="214">
        <v>3264594283</v>
      </c>
      <c r="E18" s="212">
        <v>4802070.91</v>
      </c>
      <c r="F18" s="213">
        <v>0</v>
      </c>
      <c r="G18" s="214">
        <v>700000</v>
      </c>
      <c r="H18" s="212">
        <v>393013124</v>
      </c>
      <c r="I18" s="214">
        <v>577110084</v>
      </c>
      <c r="J18" s="212">
        <v>0</v>
      </c>
      <c r="K18" s="639">
        <v>0</v>
      </c>
    </row>
    <row r="19" spans="1:11" s="96" customFormat="1" ht="20.25" customHeight="1" x14ac:dyDescent="0.3">
      <c r="A19" s="624">
        <v>20</v>
      </c>
      <c r="B19" s="209">
        <v>14055808701</v>
      </c>
      <c r="C19" s="210">
        <v>33718056</v>
      </c>
      <c r="D19" s="211">
        <v>5405889837</v>
      </c>
      <c r="E19" s="209">
        <v>4382382.1100000003</v>
      </c>
      <c r="F19" s="210">
        <v>0</v>
      </c>
      <c r="G19" s="211">
        <v>3765000</v>
      </c>
      <c r="H19" s="209">
        <v>1174939822</v>
      </c>
      <c r="I19" s="211">
        <v>1284871538</v>
      </c>
      <c r="J19" s="209">
        <v>0</v>
      </c>
      <c r="K19" s="638">
        <v>0</v>
      </c>
    </row>
    <row r="20" spans="1:11" s="96" customFormat="1" ht="20.25" customHeight="1" x14ac:dyDescent="0.3">
      <c r="A20" s="626">
        <v>21</v>
      </c>
      <c r="B20" s="212">
        <v>16092488995</v>
      </c>
      <c r="C20" s="213">
        <v>47818511</v>
      </c>
      <c r="D20" s="214">
        <v>6511589299</v>
      </c>
      <c r="E20" s="212">
        <v>9211834.7699999996</v>
      </c>
      <c r="F20" s="213">
        <v>0</v>
      </c>
      <c r="G20" s="214">
        <v>1486750</v>
      </c>
      <c r="H20" s="212">
        <v>2060720604</v>
      </c>
      <c r="I20" s="214">
        <v>2115854758</v>
      </c>
      <c r="J20" s="212">
        <v>500000</v>
      </c>
      <c r="K20" s="639">
        <v>0</v>
      </c>
    </row>
    <row r="21" spans="1:11" s="96" customFormat="1" ht="20.25" customHeight="1" x14ac:dyDescent="0.3">
      <c r="A21" s="624">
        <v>22</v>
      </c>
      <c r="B21" s="209">
        <v>19152925290</v>
      </c>
      <c r="C21" s="210">
        <v>66616270</v>
      </c>
      <c r="D21" s="211">
        <v>7661769280</v>
      </c>
      <c r="E21" s="209">
        <v>9959567.5199999996</v>
      </c>
      <c r="F21" s="210">
        <v>0</v>
      </c>
      <c r="G21" s="211">
        <v>2050000</v>
      </c>
      <c r="H21" s="209">
        <v>2751476704</v>
      </c>
      <c r="I21" s="211">
        <v>2994798437</v>
      </c>
      <c r="J21" s="209">
        <v>850000</v>
      </c>
      <c r="K21" s="638">
        <v>245000</v>
      </c>
    </row>
    <row r="22" spans="1:11" s="96" customFormat="1" ht="20.25" customHeight="1" x14ac:dyDescent="0.3">
      <c r="A22" s="626">
        <v>23</v>
      </c>
      <c r="B22" s="212">
        <v>22739886233</v>
      </c>
      <c r="C22" s="213">
        <v>80290011</v>
      </c>
      <c r="D22" s="214">
        <v>8831593584</v>
      </c>
      <c r="E22" s="212">
        <v>13599856.83</v>
      </c>
      <c r="F22" s="213">
        <v>0</v>
      </c>
      <c r="G22" s="214">
        <v>125000</v>
      </c>
      <c r="H22" s="212">
        <v>3715059442</v>
      </c>
      <c r="I22" s="214">
        <v>4200770453</v>
      </c>
      <c r="J22" s="212">
        <v>900000</v>
      </c>
      <c r="K22" s="639">
        <v>0</v>
      </c>
    </row>
    <row r="23" spans="1:11" s="96" customFormat="1" ht="20.25" customHeight="1" x14ac:dyDescent="0.3">
      <c r="A23" s="624">
        <v>24</v>
      </c>
      <c r="B23" s="209">
        <v>27210900643</v>
      </c>
      <c r="C23" s="210">
        <v>193018540</v>
      </c>
      <c r="D23" s="211">
        <v>10479614038</v>
      </c>
      <c r="E23" s="209">
        <v>21670266.129999999</v>
      </c>
      <c r="F23" s="210">
        <v>38956</v>
      </c>
      <c r="G23" s="211">
        <v>1740000</v>
      </c>
      <c r="H23" s="209">
        <v>4933061827</v>
      </c>
      <c r="I23" s="211">
        <v>5917902190</v>
      </c>
      <c r="J23" s="209">
        <v>450000</v>
      </c>
      <c r="K23" s="638">
        <v>0</v>
      </c>
    </row>
    <row r="24" spans="1:11" s="96" customFormat="1" ht="20.25" customHeight="1" x14ac:dyDescent="0.3">
      <c r="A24" s="626">
        <v>25</v>
      </c>
      <c r="B24" s="212">
        <v>32732532829</v>
      </c>
      <c r="C24" s="213">
        <v>138542764</v>
      </c>
      <c r="D24" s="214">
        <v>12459614145</v>
      </c>
      <c r="E24" s="212">
        <v>24526236.030000001</v>
      </c>
      <c r="F24" s="213">
        <v>6750</v>
      </c>
      <c r="G24" s="214">
        <v>7877500</v>
      </c>
      <c r="H24" s="212">
        <v>6586515215</v>
      </c>
      <c r="I24" s="214">
        <v>8263516719</v>
      </c>
      <c r="J24" s="212">
        <v>870000</v>
      </c>
      <c r="K24" s="639">
        <v>625000</v>
      </c>
    </row>
    <row r="25" spans="1:11" s="96" customFormat="1" ht="20.25" customHeight="1" x14ac:dyDescent="0.3">
      <c r="A25" s="624">
        <v>26</v>
      </c>
      <c r="B25" s="209">
        <v>38964453301</v>
      </c>
      <c r="C25" s="210">
        <v>249292490</v>
      </c>
      <c r="D25" s="211">
        <v>13790393701</v>
      </c>
      <c r="E25" s="209">
        <v>23178634.420000002</v>
      </c>
      <c r="F25" s="210">
        <v>116377</v>
      </c>
      <c r="G25" s="211">
        <v>3535337.5</v>
      </c>
      <c r="H25" s="209">
        <v>8502487547</v>
      </c>
      <c r="I25" s="211">
        <v>11107917448</v>
      </c>
      <c r="J25" s="209">
        <v>2650000</v>
      </c>
      <c r="K25" s="638">
        <v>30445</v>
      </c>
    </row>
    <row r="26" spans="1:11" s="96" customFormat="1" ht="20.25" customHeight="1" x14ac:dyDescent="0.3">
      <c r="A26" s="626">
        <v>27</v>
      </c>
      <c r="B26" s="212">
        <v>43580110995</v>
      </c>
      <c r="C26" s="213">
        <v>236182688</v>
      </c>
      <c r="D26" s="214">
        <v>14717939605</v>
      </c>
      <c r="E26" s="212">
        <v>45872187.880000003</v>
      </c>
      <c r="F26" s="213">
        <v>0</v>
      </c>
      <c r="G26" s="214">
        <v>4492500</v>
      </c>
      <c r="H26" s="212">
        <v>10090527157</v>
      </c>
      <c r="I26" s="214">
        <v>13841104658</v>
      </c>
      <c r="J26" s="212">
        <v>100000</v>
      </c>
      <c r="K26" s="639">
        <v>3366155.3</v>
      </c>
    </row>
    <row r="27" spans="1:11" s="96" customFormat="1" ht="20.25" customHeight="1" x14ac:dyDescent="0.3">
      <c r="A27" s="624">
        <v>28</v>
      </c>
      <c r="B27" s="209">
        <v>49126692998</v>
      </c>
      <c r="C27" s="210">
        <v>278063227</v>
      </c>
      <c r="D27" s="211">
        <v>16070260847</v>
      </c>
      <c r="E27" s="209">
        <v>36105255.159999996</v>
      </c>
      <c r="F27" s="210">
        <v>0</v>
      </c>
      <c r="G27" s="211">
        <v>450000</v>
      </c>
      <c r="H27" s="209">
        <v>11754503495</v>
      </c>
      <c r="I27" s="211">
        <v>16239548180</v>
      </c>
      <c r="J27" s="209">
        <v>1341776</v>
      </c>
      <c r="K27" s="638">
        <v>37764</v>
      </c>
    </row>
    <row r="28" spans="1:11" s="96" customFormat="1" ht="20.25" customHeight="1" x14ac:dyDescent="0.3">
      <c r="A28" s="626">
        <v>29</v>
      </c>
      <c r="B28" s="212">
        <v>52740435948</v>
      </c>
      <c r="C28" s="213">
        <v>298723153</v>
      </c>
      <c r="D28" s="214">
        <v>16535010978</v>
      </c>
      <c r="E28" s="212">
        <v>51850610.270000003</v>
      </c>
      <c r="F28" s="213">
        <v>4185</v>
      </c>
      <c r="G28" s="214">
        <v>4125000</v>
      </c>
      <c r="H28" s="212">
        <v>13003115635</v>
      </c>
      <c r="I28" s="214">
        <v>18113422663</v>
      </c>
      <c r="J28" s="212">
        <v>2044282</v>
      </c>
      <c r="K28" s="639">
        <v>176570.29</v>
      </c>
    </row>
    <row r="29" spans="1:11" s="96" customFormat="1" ht="20.25" customHeight="1" x14ac:dyDescent="0.3">
      <c r="A29" s="624">
        <v>30</v>
      </c>
      <c r="B29" s="209">
        <v>58167279785</v>
      </c>
      <c r="C29" s="210">
        <v>425368904</v>
      </c>
      <c r="D29" s="211">
        <v>17679988283</v>
      </c>
      <c r="E29" s="209">
        <v>50367107.990000002</v>
      </c>
      <c r="F29" s="210">
        <v>165017</v>
      </c>
      <c r="G29" s="211">
        <v>5217962.1399999997</v>
      </c>
      <c r="H29" s="209">
        <v>14951153252</v>
      </c>
      <c r="I29" s="211">
        <v>20658661710</v>
      </c>
      <c r="J29" s="209">
        <v>1550000</v>
      </c>
      <c r="K29" s="638">
        <v>0</v>
      </c>
    </row>
    <row r="30" spans="1:11" s="96" customFormat="1" ht="20.25" customHeight="1" x14ac:dyDescent="0.3">
      <c r="A30" s="626">
        <v>31</v>
      </c>
      <c r="B30" s="212">
        <v>61006962946</v>
      </c>
      <c r="C30" s="213">
        <v>483830453</v>
      </c>
      <c r="D30" s="214">
        <v>17813434807</v>
      </c>
      <c r="E30" s="212">
        <v>62866609.609999999</v>
      </c>
      <c r="F30" s="213">
        <v>0</v>
      </c>
      <c r="G30" s="214">
        <v>4038000</v>
      </c>
      <c r="H30" s="212">
        <v>16238086214</v>
      </c>
      <c r="I30" s="214">
        <v>22768348420</v>
      </c>
      <c r="J30" s="212">
        <v>6222718</v>
      </c>
      <c r="K30" s="639">
        <v>1000000</v>
      </c>
    </row>
    <row r="31" spans="1:11" s="96" customFormat="1" ht="20.25" customHeight="1" x14ac:dyDescent="0.3">
      <c r="A31" s="624">
        <v>32</v>
      </c>
      <c r="B31" s="209">
        <v>64822691536</v>
      </c>
      <c r="C31" s="210">
        <v>523004035</v>
      </c>
      <c r="D31" s="211">
        <v>18594490486</v>
      </c>
      <c r="E31" s="209">
        <v>65386326.93</v>
      </c>
      <c r="F31" s="210">
        <v>17371</v>
      </c>
      <c r="G31" s="211">
        <v>6102987.5</v>
      </c>
      <c r="H31" s="209">
        <v>17608735826</v>
      </c>
      <c r="I31" s="211">
        <v>24399743300</v>
      </c>
      <c r="J31" s="209">
        <v>6395000</v>
      </c>
      <c r="K31" s="638">
        <v>3670080</v>
      </c>
    </row>
    <row r="32" spans="1:11" s="96" customFormat="1" ht="20.25" customHeight="1" x14ac:dyDescent="0.3">
      <c r="A32" s="626">
        <v>33</v>
      </c>
      <c r="B32" s="212">
        <v>67930838266</v>
      </c>
      <c r="C32" s="213">
        <v>610752404</v>
      </c>
      <c r="D32" s="214">
        <v>19364823714</v>
      </c>
      <c r="E32" s="212">
        <v>86829783.310000002</v>
      </c>
      <c r="F32" s="213">
        <v>57000</v>
      </c>
      <c r="G32" s="214">
        <v>8117375</v>
      </c>
      <c r="H32" s="212">
        <v>18946776802</v>
      </c>
      <c r="I32" s="214">
        <v>25888084562</v>
      </c>
      <c r="J32" s="212">
        <v>1750000</v>
      </c>
      <c r="K32" s="639">
        <v>1716843</v>
      </c>
    </row>
    <row r="33" spans="1:11" s="96" customFormat="1" ht="20.25" customHeight="1" x14ac:dyDescent="0.3">
      <c r="A33" s="624">
        <v>34</v>
      </c>
      <c r="B33" s="209">
        <v>72040037044</v>
      </c>
      <c r="C33" s="210">
        <v>740977576</v>
      </c>
      <c r="D33" s="211">
        <v>20148139720</v>
      </c>
      <c r="E33" s="209">
        <v>78904025.909999996</v>
      </c>
      <c r="F33" s="210">
        <v>978687</v>
      </c>
      <c r="G33" s="211">
        <v>8735402.75</v>
      </c>
      <c r="H33" s="209">
        <v>20165814800</v>
      </c>
      <c r="I33" s="211">
        <v>27360817162</v>
      </c>
      <c r="J33" s="209">
        <v>1800000</v>
      </c>
      <c r="K33" s="638">
        <v>3748939.28</v>
      </c>
    </row>
    <row r="34" spans="1:11" s="96" customFormat="1" ht="20.25" customHeight="1" x14ac:dyDescent="0.3">
      <c r="A34" s="626">
        <v>35</v>
      </c>
      <c r="B34" s="212">
        <v>74464262434</v>
      </c>
      <c r="C34" s="213">
        <v>793538018</v>
      </c>
      <c r="D34" s="214">
        <v>20781004894</v>
      </c>
      <c r="E34" s="212">
        <v>79196408.980000004</v>
      </c>
      <c r="F34" s="213">
        <v>53016</v>
      </c>
      <c r="G34" s="214">
        <v>7648550.2199999997</v>
      </c>
      <c r="H34" s="212">
        <v>21383696890</v>
      </c>
      <c r="I34" s="214">
        <v>28845111966</v>
      </c>
      <c r="J34" s="212">
        <v>5325000</v>
      </c>
      <c r="K34" s="639">
        <v>800000</v>
      </c>
    </row>
    <row r="35" spans="1:11" s="96" customFormat="1" ht="20.25" customHeight="1" x14ac:dyDescent="0.3">
      <c r="A35" s="624">
        <v>36</v>
      </c>
      <c r="B35" s="209">
        <v>75712740472</v>
      </c>
      <c r="C35" s="210">
        <v>879996333</v>
      </c>
      <c r="D35" s="211">
        <v>20702068332</v>
      </c>
      <c r="E35" s="209">
        <v>94635626.620000005</v>
      </c>
      <c r="F35" s="210">
        <v>10933</v>
      </c>
      <c r="G35" s="211">
        <v>14245375.43</v>
      </c>
      <c r="H35" s="209">
        <v>22393756750</v>
      </c>
      <c r="I35" s="211">
        <v>29766078958</v>
      </c>
      <c r="J35" s="209">
        <v>3920000</v>
      </c>
      <c r="K35" s="638">
        <v>5627308.2599999998</v>
      </c>
    </row>
    <row r="36" spans="1:11" s="96" customFormat="1" ht="20.25" customHeight="1" x14ac:dyDescent="0.3">
      <c r="A36" s="626">
        <v>37</v>
      </c>
      <c r="B36" s="212">
        <v>75803770160</v>
      </c>
      <c r="C36" s="213">
        <v>949264130</v>
      </c>
      <c r="D36" s="214">
        <v>19751374709</v>
      </c>
      <c r="E36" s="212">
        <v>92493226.930000007</v>
      </c>
      <c r="F36" s="213">
        <v>63217</v>
      </c>
      <c r="G36" s="214">
        <v>17392591</v>
      </c>
      <c r="H36" s="212">
        <v>22759051369</v>
      </c>
      <c r="I36" s="214">
        <v>30426438106</v>
      </c>
      <c r="J36" s="212">
        <v>3660000</v>
      </c>
      <c r="K36" s="639">
        <v>2497798</v>
      </c>
    </row>
    <row r="37" spans="1:11" s="96" customFormat="1" ht="20.25" customHeight="1" x14ac:dyDescent="0.3">
      <c r="A37" s="624">
        <v>38</v>
      </c>
      <c r="B37" s="209">
        <v>75790267784</v>
      </c>
      <c r="C37" s="210">
        <v>1067594147</v>
      </c>
      <c r="D37" s="211">
        <v>19019595801</v>
      </c>
      <c r="E37" s="209">
        <v>115775026.97</v>
      </c>
      <c r="F37" s="210">
        <v>37879.5</v>
      </c>
      <c r="G37" s="211">
        <v>15508354.380000001</v>
      </c>
      <c r="H37" s="209">
        <v>22716292495</v>
      </c>
      <c r="I37" s="211">
        <v>30202099821</v>
      </c>
      <c r="J37" s="209">
        <v>2366249</v>
      </c>
      <c r="K37" s="638">
        <v>3460242</v>
      </c>
    </row>
    <row r="38" spans="1:11" s="96" customFormat="1" ht="20.25" customHeight="1" x14ac:dyDescent="0.3">
      <c r="A38" s="626">
        <v>39</v>
      </c>
      <c r="B38" s="212">
        <v>74895161080</v>
      </c>
      <c r="C38" s="213">
        <v>1184488199</v>
      </c>
      <c r="D38" s="214">
        <v>18225376984</v>
      </c>
      <c r="E38" s="212">
        <v>123325385.73</v>
      </c>
      <c r="F38" s="213">
        <v>57924</v>
      </c>
      <c r="G38" s="214">
        <v>8896438.1600000001</v>
      </c>
      <c r="H38" s="212">
        <v>22528248879</v>
      </c>
      <c r="I38" s="214">
        <v>29832073215</v>
      </c>
      <c r="J38" s="212">
        <v>2805000</v>
      </c>
      <c r="K38" s="639">
        <v>4477740</v>
      </c>
    </row>
    <row r="39" spans="1:11" s="96" customFormat="1" ht="20.25" customHeight="1" x14ac:dyDescent="0.3">
      <c r="A39" s="624">
        <v>40</v>
      </c>
      <c r="B39" s="209">
        <v>76509265188</v>
      </c>
      <c r="C39" s="210">
        <v>1193079600</v>
      </c>
      <c r="D39" s="211">
        <v>18271336201</v>
      </c>
      <c r="E39" s="209">
        <v>111682570.03</v>
      </c>
      <c r="F39" s="210">
        <v>36393</v>
      </c>
      <c r="G39" s="211">
        <v>3355000</v>
      </c>
      <c r="H39" s="209">
        <v>22803419181</v>
      </c>
      <c r="I39" s="211">
        <v>30113124472</v>
      </c>
      <c r="J39" s="209">
        <v>1955000</v>
      </c>
      <c r="K39" s="638">
        <v>5178022</v>
      </c>
    </row>
    <row r="40" spans="1:11" s="96" customFormat="1" ht="20.25" customHeight="1" x14ac:dyDescent="0.3">
      <c r="A40" s="626">
        <v>41</v>
      </c>
      <c r="B40" s="212">
        <v>73640901200</v>
      </c>
      <c r="C40" s="213">
        <v>1208889484</v>
      </c>
      <c r="D40" s="214">
        <v>17192161705</v>
      </c>
      <c r="E40" s="212">
        <v>129194714.26000001</v>
      </c>
      <c r="F40" s="213">
        <v>1418822</v>
      </c>
      <c r="G40" s="214">
        <v>1139628.1200000001</v>
      </c>
      <c r="H40" s="212">
        <v>22334578389</v>
      </c>
      <c r="I40" s="214">
        <v>29264067428</v>
      </c>
      <c r="J40" s="212">
        <v>2215000</v>
      </c>
      <c r="K40" s="639">
        <v>8529607.1199999992</v>
      </c>
    </row>
    <row r="41" spans="1:11" s="96" customFormat="1" ht="20.25" customHeight="1" x14ac:dyDescent="0.3">
      <c r="A41" s="624">
        <v>42</v>
      </c>
      <c r="B41" s="209">
        <v>72896531791</v>
      </c>
      <c r="C41" s="210">
        <v>1236377646</v>
      </c>
      <c r="D41" s="211">
        <v>16496011318</v>
      </c>
      <c r="E41" s="209">
        <v>169286552.99000001</v>
      </c>
      <c r="F41" s="210">
        <v>43850</v>
      </c>
      <c r="G41" s="211">
        <v>9352644.5999999996</v>
      </c>
      <c r="H41" s="209">
        <v>22309919883</v>
      </c>
      <c r="I41" s="211">
        <v>28634663244</v>
      </c>
      <c r="J41" s="209">
        <v>2579000</v>
      </c>
      <c r="K41" s="638">
        <v>7888115.6699999999</v>
      </c>
    </row>
    <row r="42" spans="1:11" s="96" customFormat="1" ht="20.25" customHeight="1" x14ac:dyDescent="0.3">
      <c r="A42" s="626">
        <v>43</v>
      </c>
      <c r="B42" s="212">
        <v>73049452292</v>
      </c>
      <c r="C42" s="213">
        <v>1288668695</v>
      </c>
      <c r="D42" s="214">
        <v>16462709517</v>
      </c>
      <c r="E42" s="212">
        <v>166283386.33000001</v>
      </c>
      <c r="F42" s="213">
        <v>104129.93</v>
      </c>
      <c r="G42" s="214">
        <v>1267538.3</v>
      </c>
      <c r="H42" s="212">
        <v>22481707094</v>
      </c>
      <c r="I42" s="214">
        <v>28611574238</v>
      </c>
      <c r="J42" s="212">
        <v>2510000</v>
      </c>
      <c r="K42" s="639">
        <v>8077582.0999999996</v>
      </c>
    </row>
    <row r="43" spans="1:11" s="96" customFormat="1" ht="20.25" customHeight="1" x14ac:dyDescent="0.3">
      <c r="A43" s="624">
        <v>44</v>
      </c>
      <c r="B43" s="209">
        <v>71860562969</v>
      </c>
      <c r="C43" s="210">
        <v>1466775109</v>
      </c>
      <c r="D43" s="211">
        <v>16338708445</v>
      </c>
      <c r="E43" s="209">
        <v>156855364.22</v>
      </c>
      <c r="F43" s="210">
        <v>27436</v>
      </c>
      <c r="G43" s="211">
        <v>4186548.5</v>
      </c>
      <c r="H43" s="209">
        <v>22265786763</v>
      </c>
      <c r="I43" s="211">
        <v>28317557469</v>
      </c>
      <c r="J43" s="209">
        <v>1535000</v>
      </c>
      <c r="K43" s="638">
        <v>6474966</v>
      </c>
    </row>
    <row r="44" spans="1:11" s="96" customFormat="1" ht="20.25" customHeight="1" x14ac:dyDescent="0.3">
      <c r="A44" s="626">
        <v>45</v>
      </c>
      <c r="B44" s="212">
        <v>72810215044</v>
      </c>
      <c r="C44" s="213">
        <v>1346064998</v>
      </c>
      <c r="D44" s="214">
        <v>16682333457</v>
      </c>
      <c r="E44" s="212">
        <v>188268956.81</v>
      </c>
      <c r="F44" s="213">
        <v>358348</v>
      </c>
      <c r="G44" s="214">
        <v>10526786.800000001</v>
      </c>
      <c r="H44" s="212">
        <v>23066372658</v>
      </c>
      <c r="I44" s="214">
        <v>28789097733</v>
      </c>
      <c r="J44" s="212">
        <v>510000</v>
      </c>
      <c r="K44" s="639">
        <v>10982327</v>
      </c>
    </row>
    <row r="45" spans="1:11" s="96" customFormat="1" ht="20.25" customHeight="1" x14ac:dyDescent="0.3">
      <c r="A45" s="624">
        <v>46</v>
      </c>
      <c r="B45" s="209">
        <v>73420183492</v>
      </c>
      <c r="C45" s="210">
        <v>1636195456</v>
      </c>
      <c r="D45" s="211">
        <v>16147684999</v>
      </c>
      <c r="E45" s="209">
        <v>184578474.66999999</v>
      </c>
      <c r="F45" s="210">
        <v>112248</v>
      </c>
      <c r="G45" s="211">
        <v>9338062.8000000007</v>
      </c>
      <c r="H45" s="209">
        <v>23617145409</v>
      </c>
      <c r="I45" s="211">
        <v>29160874333</v>
      </c>
      <c r="J45" s="209">
        <v>2480000</v>
      </c>
      <c r="K45" s="638">
        <v>11115330.640000001</v>
      </c>
    </row>
    <row r="46" spans="1:11" s="96" customFormat="1" ht="20.25" customHeight="1" x14ac:dyDescent="0.3">
      <c r="A46" s="626">
        <v>47</v>
      </c>
      <c r="B46" s="212">
        <v>72349135699</v>
      </c>
      <c r="C46" s="213">
        <v>1468920887</v>
      </c>
      <c r="D46" s="214">
        <v>15644350409</v>
      </c>
      <c r="E46" s="212">
        <v>195294122.75999999</v>
      </c>
      <c r="F46" s="213">
        <v>0</v>
      </c>
      <c r="G46" s="214">
        <v>2778542</v>
      </c>
      <c r="H46" s="212">
        <v>23707302233</v>
      </c>
      <c r="I46" s="214">
        <v>28968032672</v>
      </c>
      <c r="J46" s="212">
        <v>3370738</v>
      </c>
      <c r="K46" s="639">
        <v>20983137</v>
      </c>
    </row>
    <row r="47" spans="1:11" s="96" customFormat="1" ht="20.25" customHeight="1" x14ac:dyDescent="0.3">
      <c r="A47" s="624">
        <v>48</v>
      </c>
      <c r="B47" s="209">
        <v>69996957660</v>
      </c>
      <c r="C47" s="210">
        <v>1480958530</v>
      </c>
      <c r="D47" s="211">
        <v>14827492441</v>
      </c>
      <c r="E47" s="209">
        <v>210076899.05000001</v>
      </c>
      <c r="F47" s="210">
        <v>82236</v>
      </c>
      <c r="G47" s="211">
        <v>4335363</v>
      </c>
      <c r="H47" s="209">
        <v>23025926373</v>
      </c>
      <c r="I47" s="211">
        <v>27959492343</v>
      </c>
      <c r="J47" s="209">
        <v>3671000</v>
      </c>
      <c r="K47" s="638">
        <v>24229712.079999998</v>
      </c>
    </row>
    <row r="48" spans="1:11" s="96" customFormat="1" ht="20.25" customHeight="1" x14ac:dyDescent="0.3">
      <c r="A48" s="626">
        <v>49</v>
      </c>
      <c r="B48" s="212">
        <v>67655204813</v>
      </c>
      <c r="C48" s="213">
        <v>1484882046</v>
      </c>
      <c r="D48" s="214">
        <v>13997611209</v>
      </c>
      <c r="E48" s="212">
        <v>237270421.31999999</v>
      </c>
      <c r="F48" s="213">
        <v>411529</v>
      </c>
      <c r="G48" s="214">
        <v>6509445</v>
      </c>
      <c r="H48" s="212">
        <v>22459948839</v>
      </c>
      <c r="I48" s="214">
        <v>26904392311</v>
      </c>
      <c r="J48" s="212">
        <v>4024000</v>
      </c>
      <c r="K48" s="639">
        <v>17791921.399999999</v>
      </c>
    </row>
    <row r="49" spans="1:11" s="96" customFormat="1" ht="20.25" customHeight="1" x14ac:dyDescent="0.3">
      <c r="A49" s="624">
        <v>50</v>
      </c>
      <c r="B49" s="209">
        <v>66241186846</v>
      </c>
      <c r="C49" s="210">
        <v>1577986538</v>
      </c>
      <c r="D49" s="211">
        <v>13072602371</v>
      </c>
      <c r="E49" s="209">
        <v>251178327.38999999</v>
      </c>
      <c r="F49" s="210">
        <v>326196</v>
      </c>
      <c r="G49" s="211">
        <v>6762500</v>
      </c>
      <c r="H49" s="209">
        <v>21405709472</v>
      </c>
      <c r="I49" s="211">
        <v>25515713785</v>
      </c>
      <c r="J49" s="209">
        <v>2153500</v>
      </c>
      <c r="K49" s="638">
        <v>21403913.609999999</v>
      </c>
    </row>
    <row r="50" spans="1:11" s="96" customFormat="1" ht="20.25" customHeight="1" x14ac:dyDescent="0.3">
      <c r="A50" s="626">
        <v>51</v>
      </c>
      <c r="B50" s="212">
        <v>60526838422</v>
      </c>
      <c r="C50" s="213">
        <v>1385772902</v>
      </c>
      <c r="D50" s="214">
        <v>12299347591</v>
      </c>
      <c r="E50" s="212">
        <v>260629249.06999999</v>
      </c>
      <c r="F50" s="213">
        <v>531028</v>
      </c>
      <c r="G50" s="214">
        <v>2942953.1</v>
      </c>
      <c r="H50" s="212">
        <v>21007970669</v>
      </c>
      <c r="I50" s="214">
        <v>24368499134</v>
      </c>
      <c r="J50" s="212">
        <v>3098280</v>
      </c>
      <c r="K50" s="639">
        <v>24020281.030000001</v>
      </c>
    </row>
    <row r="51" spans="1:11" s="96" customFormat="1" ht="20.25" customHeight="1" x14ac:dyDescent="0.3">
      <c r="A51" s="624">
        <v>52</v>
      </c>
      <c r="B51" s="209">
        <v>57164910843</v>
      </c>
      <c r="C51" s="210">
        <v>1694314249</v>
      </c>
      <c r="D51" s="211">
        <v>11604998770</v>
      </c>
      <c r="E51" s="209">
        <v>269088869.67000002</v>
      </c>
      <c r="F51" s="210">
        <v>338992</v>
      </c>
      <c r="G51" s="211">
        <v>3087219</v>
      </c>
      <c r="H51" s="209">
        <v>20924964524</v>
      </c>
      <c r="I51" s="211">
        <v>23867304367</v>
      </c>
      <c r="J51" s="209">
        <v>3378000</v>
      </c>
      <c r="K51" s="638">
        <v>27958782</v>
      </c>
    </row>
    <row r="52" spans="1:11" s="96" customFormat="1" ht="20.25" customHeight="1" x14ac:dyDescent="0.3">
      <c r="A52" s="626">
        <v>53</v>
      </c>
      <c r="B52" s="212">
        <v>55621026500</v>
      </c>
      <c r="C52" s="213">
        <v>1669863564</v>
      </c>
      <c r="D52" s="214">
        <v>10966020128</v>
      </c>
      <c r="E52" s="212">
        <v>274331325.25999999</v>
      </c>
      <c r="F52" s="213">
        <v>190196</v>
      </c>
      <c r="G52" s="214">
        <v>1131789</v>
      </c>
      <c r="H52" s="212">
        <v>21228960418</v>
      </c>
      <c r="I52" s="214">
        <v>23695328821</v>
      </c>
      <c r="J52" s="212">
        <v>5805000</v>
      </c>
      <c r="K52" s="639">
        <v>27811966.600000001</v>
      </c>
    </row>
    <row r="53" spans="1:11" s="96" customFormat="1" ht="20.25" customHeight="1" x14ac:dyDescent="0.3">
      <c r="A53" s="624">
        <v>54</v>
      </c>
      <c r="B53" s="209">
        <v>53424270075</v>
      </c>
      <c r="C53" s="210">
        <v>1485343752</v>
      </c>
      <c r="D53" s="211">
        <v>10536452541</v>
      </c>
      <c r="E53" s="209">
        <v>275052775.93000001</v>
      </c>
      <c r="F53" s="210">
        <v>118164</v>
      </c>
      <c r="G53" s="211">
        <v>1757500</v>
      </c>
      <c r="H53" s="209">
        <v>20342934732</v>
      </c>
      <c r="I53" s="211">
        <v>21976431491</v>
      </c>
      <c r="J53" s="209">
        <v>2550000</v>
      </c>
      <c r="K53" s="638">
        <v>30289295.57</v>
      </c>
    </row>
    <row r="54" spans="1:11" s="96" customFormat="1" ht="20.25" customHeight="1" x14ac:dyDescent="0.3">
      <c r="A54" s="626">
        <v>55</v>
      </c>
      <c r="B54" s="212">
        <v>52389392689</v>
      </c>
      <c r="C54" s="213">
        <v>1726767040</v>
      </c>
      <c r="D54" s="214">
        <v>10041191009</v>
      </c>
      <c r="E54" s="212">
        <v>303903681.94</v>
      </c>
      <c r="F54" s="213">
        <v>301000</v>
      </c>
      <c r="G54" s="214">
        <v>2989156.25</v>
      </c>
      <c r="H54" s="212">
        <v>20183994334</v>
      </c>
      <c r="I54" s="214">
        <v>20718550251</v>
      </c>
      <c r="J54" s="212">
        <v>2367000</v>
      </c>
      <c r="K54" s="639">
        <v>35534536.810000002</v>
      </c>
    </row>
    <row r="55" spans="1:11" s="96" customFormat="1" ht="20.25" customHeight="1" x14ac:dyDescent="0.3">
      <c r="A55" s="624">
        <v>56</v>
      </c>
      <c r="B55" s="209">
        <v>49632492436</v>
      </c>
      <c r="C55" s="210">
        <v>1202936111</v>
      </c>
      <c r="D55" s="211">
        <v>9047169764</v>
      </c>
      <c r="E55" s="209">
        <v>310112225.97000003</v>
      </c>
      <c r="F55" s="210">
        <v>630757</v>
      </c>
      <c r="G55" s="211">
        <v>809086.27</v>
      </c>
      <c r="H55" s="209">
        <v>19460607439</v>
      </c>
      <c r="I55" s="211">
        <v>18607768315</v>
      </c>
      <c r="J55" s="209">
        <v>1104500</v>
      </c>
      <c r="K55" s="638">
        <v>26656808.870000001</v>
      </c>
    </row>
    <row r="56" spans="1:11" s="96" customFormat="1" ht="20.25" customHeight="1" x14ac:dyDescent="0.3">
      <c r="A56" s="626">
        <v>57</v>
      </c>
      <c r="B56" s="212">
        <v>48400626898</v>
      </c>
      <c r="C56" s="213">
        <v>1377688280</v>
      </c>
      <c r="D56" s="214">
        <v>8441451694</v>
      </c>
      <c r="E56" s="212">
        <v>337595527.38</v>
      </c>
      <c r="F56" s="213">
        <v>47798</v>
      </c>
      <c r="G56" s="214">
        <v>5241779.3</v>
      </c>
      <c r="H56" s="212">
        <v>19125855079</v>
      </c>
      <c r="I56" s="214">
        <v>16646885480</v>
      </c>
      <c r="J56" s="212">
        <v>1211000</v>
      </c>
      <c r="K56" s="639">
        <v>31063517</v>
      </c>
    </row>
    <row r="57" spans="1:11" s="96" customFormat="1" ht="20.25" customHeight="1" thickBot="1" x14ac:dyDescent="0.35">
      <c r="A57" s="628">
        <v>58</v>
      </c>
      <c r="B57" s="629">
        <v>46341763556</v>
      </c>
      <c r="C57" s="640">
        <v>1987706697</v>
      </c>
      <c r="D57" s="631">
        <v>7714655734</v>
      </c>
      <c r="E57" s="629">
        <v>357311009.76999998</v>
      </c>
      <c r="F57" s="640">
        <v>201890</v>
      </c>
      <c r="G57" s="631">
        <v>1392357</v>
      </c>
      <c r="H57" s="629">
        <v>18305011044</v>
      </c>
      <c r="I57" s="631">
        <v>14478153084</v>
      </c>
      <c r="J57" s="629">
        <v>2264684</v>
      </c>
      <c r="K57" s="641">
        <v>23242238.030000001</v>
      </c>
    </row>
    <row r="58" spans="1:11" s="96" customFormat="1" ht="20.25" customHeight="1" x14ac:dyDescent="0.3">
      <c r="A58" s="117">
        <v>59</v>
      </c>
      <c r="B58" s="212">
        <v>42923794987</v>
      </c>
      <c r="C58" s="213">
        <v>1844877959</v>
      </c>
      <c r="D58" s="214">
        <v>6826803517</v>
      </c>
      <c r="E58" s="212">
        <v>335139891.77999997</v>
      </c>
      <c r="F58" s="213">
        <v>60305</v>
      </c>
      <c r="G58" s="214">
        <v>125000</v>
      </c>
      <c r="H58" s="212">
        <v>17117381118</v>
      </c>
      <c r="I58" s="214">
        <v>12024682685</v>
      </c>
      <c r="J58" s="212">
        <v>1870000</v>
      </c>
      <c r="K58" s="214">
        <v>35105217.939999998</v>
      </c>
    </row>
    <row r="59" spans="1:11" s="96" customFormat="1" ht="20.25" customHeight="1" x14ac:dyDescent="0.3">
      <c r="A59" s="118">
        <v>60</v>
      </c>
      <c r="B59" s="209">
        <v>40209309455</v>
      </c>
      <c r="C59" s="210">
        <v>1731932894</v>
      </c>
      <c r="D59" s="211">
        <v>6385841741</v>
      </c>
      <c r="E59" s="209">
        <v>335600651.01999998</v>
      </c>
      <c r="F59" s="210">
        <v>1480791</v>
      </c>
      <c r="G59" s="211">
        <v>743533.06</v>
      </c>
      <c r="H59" s="209">
        <v>16285156038</v>
      </c>
      <c r="I59" s="211">
        <v>7455086621</v>
      </c>
      <c r="J59" s="209">
        <v>1146000</v>
      </c>
      <c r="K59" s="211">
        <v>22058883.460000001</v>
      </c>
    </row>
    <row r="60" spans="1:11" s="96" customFormat="1" ht="20.25" customHeight="1" x14ac:dyDescent="0.3">
      <c r="A60" s="117">
        <v>61</v>
      </c>
      <c r="B60" s="212">
        <v>37522159316</v>
      </c>
      <c r="C60" s="213">
        <v>1625291710</v>
      </c>
      <c r="D60" s="214">
        <v>5485060397</v>
      </c>
      <c r="E60" s="212">
        <v>327442132</v>
      </c>
      <c r="F60" s="213">
        <v>2065405</v>
      </c>
      <c r="G60" s="214">
        <v>1809991</v>
      </c>
      <c r="H60" s="212">
        <v>14953963861</v>
      </c>
      <c r="I60" s="214">
        <v>3413386104</v>
      </c>
      <c r="J60" s="212">
        <v>2776000</v>
      </c>
      <c r="K60" s="214">
        <v>10028388.199999999</v>
      </c>
    </row>
    <row r="61" spans="1:11" s="96" customFormat="1" ht="20.25" customHeight="1" x14ac:dyDescent="0.3">
      <c r="A61" s="118">
        <v>62</v>
      </c>
      <c r="B61" s="209">
        <v>32978195432</v>
      </c>
      <c r="C61" s="210">
        <v>1311542325</v>
      </c>
      <c r="D61" s="211">
        <v>4401723112</v>
      </c>
      <c r="E61" s="209">
        <v>313944430.29000002</v>
      </c>
      <c r="F61" s="210">
        <v>2662822</v>
      </c>
      <c r="G61" s="211">
        <v>2263679.6</v>
      </c>
      <c r="H61" s="209">
        <v>13113456137</v>
      </c>
      <c r="I61" s="211">
        <v>2664234687</v>
      </c>
      <c r="J61" s="209">
        <v>2042000</v>
      </c>
      <c r="K61" s="211">
        <v>330329</v>
      </c>
    </row>
    <row r="62" spans="1:11" s="96" customFormat="1" ht="20.25" customHeight="1" x14ac:dyDescent="0.3">
      <c r="A62" s="117">
        <v>63</v>
      </c>
      <c r="B62" s="212">
        <v>30450172290</v>
      </c>
      <c r="C62" s="213">
        <v>2302851892</v>
      </c>
      <c r="D62" s="214">
        <v>3968133492</v>
      </c>
      <c r="E62" s="212">
        <v>312387333.62</v>
      </c>
      <c r="F62" s="213">
        <v>150451</v>
      </c>
      <c r="G62" s="214">
        <v>3062461.62</v>
      </c>
      <c r="H62" s="212">
        <v>12015651230</v>
      </c>
      <c r="I62" s="214">
        <v>2529905340</v>
      </c>
      <c r="J62" s="212">
        <v>1973000</v>
      </c>
      <c r="K62" s="214">
        <v>1146496.51</v>
      </c>
    </row>
    <row r="63" spans="1:11" s="96" customFormat="1" ht="20.25" customHeight="1" x14ac:dyDescent="0.3">
      <c r="A63" s="118">
        <v>64</v>
      </c>
      <c r="B63" s="209">
        <v>27962994571</v>
      </c>
      <c r="C63" s="210">
        <v>1823329823</v>
      </c>
      <c r="D63" s="211">
        <v>3515115211</v>
      </c>
      <c r="E63" s="209">
        <v>303254847.82999998</v>
      </c>
      <c r="F63" s="210">
        <v>1931409</v>
      </c>
      <c r="G63" s="211">
        <v>543852</v>
      </c>
      <c r="H63" s="209">
        <v>10356479380</v>
      </c>
      <c r="I63" s="211">
        <v>2171111622</v>
      </c>
      <c r="J63" s="209">
        <v>488000</v>
      </c>
      <c r="K63" s="211">
        <v>16755</v>
      </c>
    </row>
    <row r="64" spans="1:11" s="96" customFormat="1" ht="20.25" customHeight="1" x14ac:dyDescent="0.3">
      <c r="A64" s="117">
        <v>65</v>
      </c>
      <c r="B64" s="212">
        <v>24548441406</v>
      </c>
      <c r="C64" s="213">
        <v>1438477889</v>
      </c>
      <c r="D64" s="214">
        <v>3178885194</v>
      </c>
      <c r="E64" s="212">
        <v>248382832.59</v>
      </c>
      <c r="F64" s="213">
        <v>234674</v>
      </c>
      <c r="G64" s="214">
        <v>0</v>
      </c>
      <c r="H64" s="212">
        <v>9007474721</v>
      </c>
      <c r="I64" s="214">
        <v>1814128945</v>
      </c>
      <c r="J64" s="212">
        <v>985000</v>
      </c>
      <c r="K64" s="214">
        <v>424171.79</v>
      </c>
    </row>
    <row r="65" spans="1:11" s="96" customFormat="1" ht="20.25" customHeight="1" x14ac:dyDescent="0.3">
      <c r="A65" s="118">
        <v>66</v>
      </c>
      <c r="B65" s="209">
        <v>21573132234</v>
      </c>
      <c r="C65" s="210">
        <v>1675706218</v>
      </c>
      <c r="D65" s="211">
        <v>2509098826</v>
      </c>
      <c r="E65" s="209">
        <v>218208030.12</v>
      </c>
      <c r="F65" s="210">
        <v>5526816.7999999998</v>
      </c>
      <c r="G65" s="211">
        <v>200000</v>
      </c>
      <c r="H65" s="209">
        <v>7675904328</v>
      </c>
      <c r="I65" s="211">
        <v>1625980289</v>
      </c>
      <c r="J65" s="209">
        <v>2146000</v>
      </c>
      <c r="K65" s="211">
        <v>5377</v>
      </c>
    </row>
    <row r="66" spans="1:11" s="96" customFormat="1" ht="20.25" customHeight="1" x14ac:dyDescent="0.3">
      <c r="A66" s="117">
        <v>67</v>
      </c>
      <c r="B66" s="212">
        <v>17824466428</v>
      </c>
      <c r="C66" s="213">
        <v>1096818973</v>
      </c>
      <c r="D66" s="214">
        <v>2002625641</v>
      </c>
      <c r="E66" s="212">
        <v>243975010.63999999</v>
      </c>
      <c r="F66" s="213">
        <v>268402</v>
      </c>
      <c r="G66" s="214">
        <v>541419</v>
      </c>
      <c r="H66" s="212">
        <v>6168172589</v>
      </c>
      <c r="I66" s="214">
        <v>1201140945</v>
      </c>
      <c r="J66" s="212">
        <v>1670000</v>
      </c>
      <c r="K66" s="214">
        <v>683300</v>
      </c>
    </row>
    <row r="67" spans="1:11" s="96" customFormat="1" ht="20.25" customHeight="1" x14ac:dyDescent="0.3">
      <c r="A67" s="118">
        <v>68</v>
      </c>
      <c r="B67" s="209">
        <v>15351243205</v>
      </c>
      <c r="C67" s="210">
        <v>1191388604</v>
      </c>
      <c r="D67" s="211">
        <v>1586889891</v>
      </c>
      <c r="E67" s="209">
        <v>184164743.88</v>
      </c>
      <c r="F67" s="210">
        <v>49677696</v>
      </c>
      <c r="G67" s="211">
        <v>150000</v>
      </c>
      <c r="H67" s="209">
        <v>4934901304</v>
      </c>
      <c r="I67" s="211">
        <v>986998014</v>
      </c>
      <c r="J67" s="209">
        <v>500800</v>
      </c>
      <c r="K67" s="211">
        <v>0</v>
      </c>
    </row>
    <row r="68" spans="1:11" s="96" customFormat="1" ht="20.25" customHeight="1" x14ac:dyDescent="0.3">
      <c r="A68" s="117">
        <v>69</v>
      </c>
      <c r="B68" s="212">
        <v>13840653479</v>
      </c>
      <c r="C68" s="213">
        <v>1219357904</v>
      </c>
      <c r="D68" s="214">
        <v>1239035100</v>
      </c>
      <c r="E68" s="212">
        <v>191746629.41</v>
      </c>
      <c r="F68" s="213">
        <v>7775088</v>
      </c>
      <c r="G68" s="214">
        <v>0</v>
      </c>
      <c r="H68" s="212">
        <v>3977277892</v>
      </c>
      <c r="I68" s="214">
        <v>868522919</v>
      </c>
      <c r="J68" s="212">
        <v>900000</v>
      </c>
      <c r="K68" s="214">
        <v>155000</v>
      </c>
    </row>
    <row r="69" spans="1:11" s="96" customFormat="1" ht="20.25" customHeight="1" x14ac:dyDescent="0.3">
      <c r="A69" s="118">
        <v>70</v>
      </c>
      <c r="B69" s="209">
        <v>12167690359</v>
      </c>
      <c r="C69" s="210">
        <v>1168555201</v>
      </c>
      <c r="D69" s="211">
        <v>1007170425</v>
      </c>
      <c r="E69" s="209">
        <v>140818766.84</v>
      </c>
      <c r="F69" s="210">
        <v>124211</v>
      </c>
      <c r="G69" s="211">
        <v>275000</v>
      </c>
      <c r="H69" s="209">
        <v>1773908275</v>
      </c>
      <c r="I69" s="211">
        <v>810572307</v>
      </c>
      <c r="J69" s="209">
        <v>0</v>
      </c>
      <c r="K69" s="211">
        <v>100000</v>
      </c>
    </row>
    <row r="70" spans="1:11" s="96" customFormat="1" ht="20.25" customHeight="1" x14ac:dyDescent="0.3">
      <c r="A70" s="117">
        <v>71</v>
      </c>
      <c r="B70" s="212">
        <v>9990230729</v>
      </c>
      <c r="C70" s="213">
        <v>1141120785</v>
      </c>
      <c r="D70" s="214">
        <v>626575510</v>
      </c>
      <c r="E70" s="212">
        <v>148669581.5</v>
      </c>
      <c r="F70" s="213">
        <v>40671</v>
      </c>
      <c r="G70" s="214">
        <v>0</v>
      </c>
      <c r="H70" s="212">
        <v>239870245</v>
      </c>
      <c r="I70" s="214">
        <v>468432069</v>
      </c>
      <c r="J70" s="212">
        <v>0</v>
      </c>
      <c r="K70" s="214">
        <v>165405.97</v>
      </c>
    </row>
    <row r="71" spans="1:11" s="96" customFormat="1" ht="20.25" customHeight="1" x14ac:dyDescent="0.3">
      <c r="A71" s="118">
        <v>72</v>
      </c>
      <c r="B71" s="209">
        <v>8270348188</v>
      </c>
      <c r="C71" s="210">
        <v>1056451853</v>
      </c>
      <c r="D71" s="211">
        <v>452098958</v>
      </c>
      <c r="E71" s="209">
        <v>109484691.16</v>
      </c>
      <c r="F71" s="210">
        <v>253739</v>
      </c>
      <c r="G71" s="211">
        <v>100000</v>
      </c>
      <c r="H71" s="209">
        <v>154342601</v>
      </c>
      <c r="I71" s="211">
        <v>239400611</v>
      </c>
      <c r="J71" s="209">
        <v>0</v>
      </c>
      <c r="K71" s="211">
        <v>0</v>
      </c>
    </row>
    <row r="72" spans="1:11" s="96" customFormat="1" ht="20.25" customHeight="1" x14ac:dyDescent="0.3">
      <c r="A72" s="117">
        <v>73</v>
      </c>
      <c r="B72" s="212">
        <v>7680369810</v>
      </c>
      <c r="C72" s="213">
        <v>1485652923</v>
      </c>
      <c r="D72" s="214">
        <v>356698181</v>
      </c>
      <c r="E72" s="212">
        <v>90628868.150000006</v>
      </c>
      <c r="F72" s="213">
        <v>118839</v>
      </c>
      <c r="G72" s="214">
        <v>-100000</v>
      </c>
      <c r="H72" s="212">
        <v>113833358</v>
      </c>
      <c r="I72" s="214">
        <v>224581507</v>
      </c>
      <c r="J72" s="212">
        <v>0</v>
      </c>
      <c r="K72" s="214">
        <v>121486.08</v>
      </c>
    </row>
    <row r="73" spans="1:11" s="96" customFormat="1" ht="20.25" customHeight="1" x14ac:dyDescent="0.3">
      <c r="A73" s="118">
        <v>74</v>
      </c>
      <c r="B73" s="209">
        <v>6360140680</v>
      </c>
      <c r="C73" s="210">
        <v>1271191091</v>
      </c>
      <c r="D73" s="211">
        <v>281760799</v>
      </c>
      <c r="E73" s="209">
        <v>89819821.549999997</v>
      </c>
      <c r="F73" s="210">
        <v>25981773</v>
      </c>
      <c r="G73" s="211">
        <v>0</v>
      </c>
      <c r="H73" s="209">
        <v>60137420</v>
      </c>
      <c r="I73" s="211">
        <v>185109944</v>
      </c>
      <c r="J73" s="209">
        <v>0</v>
      </c>
      <c r="K73" s="211">
        <v>0</v>
      </c>
    </row>
    <row r="74" spans="1:11" s="96" customFormat="1" ht="20.25" customHeight="1" x14ac:dyDescent="0.3">
      <c r="A74" s="117">
        <v>75</v>
      </c>
      <c r="B74" s="212">
        <v>5560906457</v>
      </c>
      <c r="C74" s="213">
        <v>534927548</v>
      </c>
      <c r="D74" s="214">
        <v>263939473</v>
      </c>
      <c r="E74" s="212">
        <v>58574635.700000003</v>
      </c>
      <c r="F74" s="213">
        <v>48522</v>
      </c>
      <c r="G74" s="214">
        <v>0</v>
      </c>
      <c r="H74" s="212">
        <v>37905754</v>
      </c>
      <c r="I74" s="214">
        <v>179107416</v>
      </c>
      <c r="J74" s="212">
        <v>0</v>
      </c>
      <c r="K74" s="214">
        <v>3507.6</v>
      </c>
    </row>
    <row r="75" spans="1:11" s="96" customFormat="1" ht="20.25" customHeight="1" x14ac:dyDescent="0.3">
      <c r="A75" s="118">
        <v>76</v>
      </c>
      <c r="B75" s="209">
        <v>4658929089</v>
      </c>
      <c r="C75" s="210">
        <v>543813061</v>
      </c>
      <c r="D75" s="211">
        <v>191632773</v>
      </c>
      <c r="E75" s="209">
        <v>59606370.82</v>
      </c>
      <c r="F75" s="210">
        <v>1265044</v>
      </c>
      <c r="G75" s="211">
        <v>0</v>
      </c>
      <c r="H75" s="209">
        <v>33201439</v>
      </c>
      <c r="I75" s="211">
        <v>146536447</v>
      </c>
      <c r="J75" s="209">
        <v>0</v>
      </c>
      <c r="K75" s="211">
        <v>82126.399999999994</v>
      </c>
    </row>
    <row r="76" spans="1:11" s="96" customFormat="1" ht="20.25" customHeight="1" x14ac:dyDescent="0.3">
      <c r="A76" s="117">
        <v>77</v>
      </c>
      <c r="B76" s="212">
        <v>3781295834</v>
      </c>
      <c r="C76" s="213">
        <v>771260354</v>
      </c>
      <c r="D76" s="214">
        <v>167974674</v>
      </c>
      <c r="E76" s="212">
        <v>40908429.950000003</v>
      </c>
      <c r="F76" s="213">
        <v>24397</v>
      </c>
      <c r="G76" s="214">
        <v>-100000</v>
      </c>
      <c r="H76" s="212">
        <v>20935189</v>
      </c>
      <c r="I76" s="214">
        <v>140810104</v>
      </c>
      <c r="J76" s="212">
        <v>0</v>
      </c>
      <c r="K76" s="214">
        <v>16287.33</v>
      </c>
    </row>
    <row r="77" spans="1:11" s="96" customFormat="1" ht="20.25" customHeight="1" x14ac:dyDescent="0.3">
      <c r="A77" s="118">
        <v>78</v>
      </c>
      <c r="B77" s="209">
        <v>3063599893</v>
      </c>
      <c r="C77" s="210">
        <v>429454548</v>
      </c>
      <c r="D77" s="211">
        <v>123938920</v>
      </c>
      <c r="E77" s="209">
        <v>59441106.119999997</v>
      </c>
      <c r="F77" s="210">
        <v>1204892</v>
      </c>
      <c r="G77" s="211">
        <v>0</v>
      </c>
      <c r="H77" s="209">
        <v>17773303</v>
      </c>
      <c r="I77" s="211">
        <v>110360598</v>
      </c>
      <c r="J77" s="209">
        <v>0</v>
      </c>
      <c r="K77" s="211">
        <v>0</v>
      </c>
    </row>
    <row r="78" spans="1:11" s="96" customFormat="1" ht="20.25" customHeight="1" x14ac:dyDescent="0.3">
      <c r="A78" s="117">
        <v>79</v>
      </c>
      <c r="B78" s="212">
        <v>2433898056</v>
      </c>
      <c r="C78" s="213">
        <v>527238962</v>
      </c>
      <c r="D78" s="214">
        <v>95874472</v>
      </c>
      <c r="E78" s="212">
        <v>22363875.280000001</v>
      </c>
      <c r="F78" s="213">
        <v>0</v>
      </c>
      <c r="G78" s="214">
        <v>0</v>
      </c>
      <c r="H78" s="212">
        <v>14005446</v>
      </c>
      <c r="I78" s="214">
        <v>113141207</v>
      </c>
      <c r="J78" s="212">
        <v>0</v>
      </c>
      <c r="K78" s="214">
        <v>0</v>
      </c>
    </row>
    <row r="79" spans="1:11" s="96" customFormat="1" ht="20.25" customHeight="1" x14ac:dyDescent="0.3">
      <c r="A79" s="118">
        <v>80</v>
      </c>
      <c r="B79" s="209">
        <v>2009478804</v>
      </c>
      <c r="C79" s="210">
        <v>589021061</v>
      </c>
      <c r="D79" s="211">
        <v>91387125</v>
      </c>
      <c r="E79" s="209">
        <v>14081945.74</v>
      </c>
      <c r="F79" s="210">
        <v>552210</v>
      </c>
      <c r="G79" s="211">
        <v>0</v>
      </c>
      <c r="H79" s="209">
        <v>9467374</v>
      </c>
      <c r="I79" s="211">
        <v>93177663</v>
      </c>
      <c r="J79" s="209">
        <v>0</v>
      </c>
      <c r="K79" s="211">
        <v>110000</v>
      </c>
    </row>
    <row r="80" spans="1:11" s="96" customFormat="1" ht="20.25" customHeight="1" x14ac:dyDescent="0.3">
      <c r="A80" s="117">
        <v>81</v>
      </c>
      <c r="B80" s="212">
        <v>1850539375</v>
      </c>
      <c r="C80" s="213">
        <v>371634859</v>
      </c>
      <c r="D80" s="214">
        <v>49280667</v>
      </c>
      <c r="E80" s="212">
        <v>14161834.85</v>
      </c>
      <c r="F80" s="213">
        <v>1299922</v>
      </c>
      <c r="G80" s="214">
        <v>0</v>
      </c>
      <c r="H80" s="212">
        <v>2138342</v>
      </c>
      <c r="I80" s="214">
        <v>71724152</v>
      </c>
      <c r="J80" s="212">
        <v>0</v>
      </c>
      <c r="K80" s="214">
        <v>0</v>
      </c>
    </row>
    <row r="81" spans="1:11" s="96" customFormat="1" ht="20.25" customHeight="1" x14ac:dyDescent="0.3">
      <c r="A81" s="118">
        <v>82</v>
      </c>
      <c r="B81" s="209">
        <v>1003455010</v>
      </c>
      <c r="C81" s="210">
        <v>476321801</v>
      </c>
      <c r="D81" s="211">
        <v>32595923</v>
      </c>
      <c r="E81" s="209">
        <v>8147885.8200000003</v>
      </c>
      <c r="F81" s="210">
        <v>0</v>
      </c>
      <c r="G81" s="211">
        <v>0</v>
      </c>
      <c r="H81" s="209">
        <v>2213615</v>
      </c>
      <c r="I81" s="211">
        <v>37825218</v>
      </c>
      <c r="J81" s="209">
        <v>0</v>
      </c>
      <c r="K81" s="211">
        <v>0</v>
      </c>
    </row>
    <row r="82" spans="1:11" s="96" customFormat="1" ht="20.25" customHeight="1" x14ac:dyDescent="0.3">
      <c r="A82" s="117">
        <v>83</v>
      </c>
      <c r="B82" s="212">
        <v>756373928</v>
      </c>
      <c r="C82" s="213">
        <v>402144145</v>
      </c>
      <c r="D82" s="214">
        <v>31820263</v>
      </c>
      <c r="E82" s="212">
        <v>10904195.6</v>
      </c>
      <c r="F82" s="213">
        <v>2294818</v>
      </c>
      <c r="G82" s="214">
        <v>0</v>
      </c>
      <c r="H82" s="212">
        <v>850887</v>
      </c>
      <c r="I82" s="214">
        <v>30739038</v>
      </c>
      <c r="J82" s="212">
        <v>0</v>
      </c>
      <c r="K82" s="214">
        <v>0</v>
      </c>
    </row>
    <row r="83" spans="1:11" s="96" customFormat="1" ht="20.25" customHeight="1" x14ac:dyDescent="0.3">
      <c r="A83" s="118">
        <v>84</v>
      </c>
      <c r="B83" s="209">
        <v>563642149</v>
      </c>
      <c r="C83" s="210">
        <v>252087229</v>
      </c>
      <c r="D83" s="211">
        <v>22926239</v>
      </c>
      <c r="E83" s="209">
        <v>10634716.6</v>
      </c>
      <c r="F83" s="210">
        <v>0</v>
      </c>
      <c r="G83" s="211">
        <v>0</v>
      </c>
      <c r="H83" s="209">
        <v>1612468</v>
      </c>
      <c r="I83" s="211">
        <v>27574096</v>
      </c>
      <c r="J83" s="209">
        <v>0</v>
      </c>
      <c r="K83" s="211">
        <v>0</v>
      </c>
    </row>
    <row r="84" spans="1:11" s="96" customFormat="1" ht="20.25" customHeight="1" x14ac:dyDescent="0.3">
      <c r="A84" s="117">
        <v>85</v>
      </c>
      <c r="B84" s="212">
        <v>455211853</v>
      </c>
      <c r="C84" s="213">
        <v>151882585</v>
      </c>
      <c r="D84" s="214">
        <v>19829560</v>
      </c>
      <c r="E84" s="212">
        <v>13342656.359999999</v>
      </c>
      <c r="F84" s="213">
        <v>18193</v>
      </c>
      <c r="G84" s="214">
        <v>0</v>
      </c>
      <c r="H84" s="212">
        <v>494091</v>
      </c>
      <c r="I84" s="214">
        <v>19992000</v>
      </c>
      <c r="J84" s="212">
        <v>0</v>
      </c>
      <c r="K84" s="214">
        <v>0</v>
      </c>
    </row>
    <row r="85" spans="1:11" s="96" customFormat="1" ht="20.25" customHeight="1" x14ac:dyDescent="0.3">
      <c r="A85" s="118">
        <v>86</v>
      </c>
      <c r="B85" s="209">
        <v>252295825</v>
      </c>
      <c r="C85" s="210">
        <v>88869975</v>
      </c>
      <c r="D85" s="211">
        <v>19174972</v>
      </c>
      <c r="E85" s="209">
        <v>2554437.38</v>
      </c>
      <c r="F85" s="210">
        <v>0</v>
      </c>
      <c r="G85" s="211">
        <v>0</v>
      </c>
      <c r="H85" s="209">
        <v>507449</v>
      </c>
      <c r="I85" s="211">
        <v>13460263</v>
      </c>
      <c r="J85" s="209">
        <v>0</v>
      </c>
      <c r="K85" s="211">
        <v>0</v>
      </c>
    </row>
    <row r="86" spans="1:11" s="96" customFormat="1" ht="20.25" customHeight="1" x14ac:dyDescent="0.3">
      <c r="A86" s="117">
        <v>87</v>
      </c>
      <c r="B86" s="212">
        <v>179946305</v>
      </c>
      <c r="C86" s="213">
        <v>126758935</v>
      </c>
      <c r="D86" s="214">
        <v>14262125</v>
      </c>
      <c r="E86" s="212">
        <v>3747898.2</v>
      </c>
      <c r="F86" s="213">
        <v>0</v>
      </c>
      <c r="G86" s="214">
        <v>0</v>
      </c>
      <c r="H86" s="212">
        <v>236858</v>
      </c>
      <c r="I86" s="214">
        <v>5544000</v>
      </c>
      <c r="J86" s="212">
        <v>0</v>
      </c>
      <c r="K86" s="214">
        <v>0</v>
      </c>
    </row>
    <row r="87" spans="1:11" s="96" customFormat="1" ht="20.25" customHeight="1" x14ac:dyDescent="0.3">
      <c r="A87" s="118">
        <v>88</v>
      </c>
      <c r="B87" s="209">
        <v>157947270</v>
      </c>
      <c r="C87" s="210">
        <v>105424887</v>
      </c>
      <c r="D87" s="211">
        <v>10360923</v>
      </c>
      <c r="E87" s="209">
        <v>4478473.2</v>
      </c>
      <c r="F87" s="210">
        <v>0</v>
      </c>
      <c r="G87" s="211">
        <v>0</v>
      </c>
      <c r="H87" s="209">
        <v>1209508</v>
      </c>
      <c r="I87" s="211">
        <v>1672000</v>
      </c>
      <c r="J87" s="209">
        <v>0</v>
      </c>
      <c r="K87" s="211">
        <v>0</v>
      </c>
    </row>
    <row r="88" spans="1:11" s="96" customFormat="1" ht="20.25" customHeight="1" x14ac:dyDescent="0.3">
      <c r="A88" s="117">
        <v>89</v>
      </c>
      <c r="B88" s="212">
        <v>123670696</v>
      </c>
      <c r="C88" s="213">
        <v>142607753</v>
      </c>
      <c r="D88" s="214">
        <v>12817544</v>
      </c>
      <c r="E88" s="212">
        <v>4700287.25</v>
      </c>
      <c r="F88" s="213">
        <v>5759267</v>
      </c>
      <c r="G88" s="214">
        <v>0</v>
      </c>
      <c r="H88" s="212">
        <v>286509</v>
      </c>
      <c r="I88" s="214">
        <v>168000</v>
      </c>
      <c r="J88" s="212">
        <v>0</v>
      </c>
      <c r="K88" s="214">
        <v>0</v>
      </c>
    </row>
    <row r="89" spans="1:11" s="96" customFormat="1" ht="20.25" customHeight="1" x14ac:dyDescent="0.3">
      <c r="A89" s="118">
        <v>90</v>
      </c>
      <c r="B89" s="209">
        <v>95036331</v>
      </c>
      <c r="C89" s="210">
        <v>87712836</v>
      </c>
      <c r="D89" s="211">
        <v>11131825</v>
      </c>
      <c r="E89" s="209">
        <v>1011312.01</v>
      </c>
      <c r="F89" s="210">
        <v>15045297</v>
      </c>
      <c r="G89" s="211">
        <v>0</v>
      </c>
      <c r="H89" s="209">
        <v>330773</v>
      </c>
      <c r="I89" s="211">
        <v>168000</v>
      </c>
      <c r="J89" s="209">
        <v>0</v>
      </c>
      <c r="K89" s="211">
        <v>0</v>
      </c>
    </row>
    <row r="90" spans="1:11" s="96" customFormat="1" ht="20.25" customHeight="1" x14ac:dyDescent="0.3">
      <c r="A90" s="117">
        <v>91</v>
      </c>
      <c r="B90" s="212">
        <v>49622111</v>
      </c>
      <c r="C90" s="213">
        <v>180827030</v>
      </c>
      <c r="D90" s="214">
        <v>6372882</v>
      </c>
      <c r="E90" s="212">
        <v>449083.5</v>
      </c>
      <c r="F90" s="213">
        <v>32476982</v>
      </c>
      <c r="G90" s="214">
        <v>0</v>
      </c>
      <c r="H90" s="212">
        <v>172766</v>
      </c>
      <c r="I90" s="214">
        <v>0</v>
      </c>
      <c r="J90" s="212">
        <v>0</v>
      </c>
      <c r="K90" s="214">
        <v>0</v>
      </c>
    </row>
    <row r="91" spans="1:11" s="96" customFormat="1" ht="20.25" customHeight="1" x14ac:dyDescent="0.3">
      <c r="A91" s="118">
        <v>92</v>
      </c>
      <c r="B91" s="209">
        <v>37135317</v>
      </c>
      <c r="C91" s="210">
        <v>63950446</v>
      </c>
      <c r="D91" s="211">
        <v>4198185</v>
      </c>
      <c r="E91" s="209">
        <v>2098317.98</v>
      </c>
      <c r="F91" s="210">
        <v>86642070</v>
      </c>
      <c r="G91" s="211">
        <v>0</v>
      </c>
      <c r="H91" s="209">
        <v>116941</v>
      </c>
      <c r="I91" s="211">
        <v>0</v>
      </c>
      <c r="J91" s="209">
        <v>0</v>
      </c>
      <c r="K91" s="211">
        <v>0</v>
      </c>
    </row>
    <row r="92" spans="1:11" s="96" customFormat="1" ht="20.25" customHeight="1" x14ac:dyDescent="0.3">
      <c r="A92" s="117">
        <v>93</v>
      </c>
      <c r="B92" s="212">
        <v>44897180</v>
      </c>
      <c r="C92" s="213">
        <v>8423314</v>
      </c>
      <c r="D92" s="214">
        <v>6997774</v>
      </c>
      <c r="E92" s="212">
        <v>1119237.57</v>
      </c>
      <c r="F92" s="213">
        <v>235549027</v>
      </c>
      <c r="G92" s="214">
        <v>0</v>
      </c>
      <c r="H92" s="212">
        <v>122713</v>
      </c>
      <c r="I92" s="214">
        <v>5404</v>
      </c>
      <c r="J92" s="212">
        <v>0</v>
      </c>
      <c r="K92" s="214">
        <v>0</v>
      </c>
    </row>
    <row r="93" spans="1:11" s="96" customFormat="1" ht="20.25" customHeight="1" x14ac:dyDescent="0.3">
      <c r="A93" s="118">
        <v>94</v>
      </c>
      <c r="B93" s="209">
        <v>33337870</v>
      </c>
      <c r="C93" s="210">
        <v>21744299</v>
      </c>
      <c r="D93" s="211">
        <v>2008405</v>
      </c>
      <c r="E93" s="209">
        <v>2452511.36</v>
      </c>
      <c r="F93" s="210">
        <v>0</v>
      </c>
      <c r="G93" s="211">
        <v>0</v>
      </c>
      <c r="H93" s="209">
        <v>64318</v>
      </c>
      <c r="I93" s="211">
        <v>168000</v>
      </c>
      <c r="J93" s="209">
        <v>0</v>
      </c>
      <c r="K93" s="211">
        <v>0</v>
      </c>
    </row>
    <row r="94" spans="1:11" s="96" customFormat="1" ht="20.25" customHeight="1" x14ac:dyDescent="0.3">
      <c r="A94" s="117">
        <v>95</v>
      </c>
      <c r="B94" s="212">
        <v>21790068</v>
      </c>
      <c r="C94" s="213">
        <v>25143319</v>
      </c>
      <c r="D94" s="214">
        <v>3386086</v>
      </c>
      <c r="E94" s="212">
        <v>255000</v>
      </c>
      <c r="F94" s="213">
        <v>0</v>
      </c>
      <c r="G94" s="214">
        <v>0</v>
      </c>
      <c r="H94" s="212">
        <v>138945</v>
      </c>
      <c r="I94" s="214">
        <v>60000</v>
      </c>
      <c r="J94" s="212">
        <v>0</v>
      </c>
      <c r="K94" s="214">
        <v>0</v>
      </c>
    </row>
    <row r="95" spans="1:11" s="96" customFormat="1" ht="20.25" customHeight="1" x14ac:dyDescent="0.3">
      <c r="A95" s="118">
        <v>96</v>
      </c>
      <c r="B95" s="209">
        <v>46978010</v>
      </c>
      <c r="C95" s="210">
        <v>10244102</v>
      </c>
      <c r="D95" s="211">
        <v>2433948</v>
      </c>
      <c r="E95" s="209">
        <v>390000</v>
      </c>
      <c r="F95" s="210">
        <v>0</v>
      </c>
      <c r="G95" s="211">
        <v>0</v>
      </c>
      <c r="H95" s="209">
        <v>25298</v>
      </c>
      <c r="I95" s="211">
        <v>0</v>
      </c>
      <c r="J95" s="209">
        <v>0</v>
      </c>
      <c r="K95" s="211">
        <v>0</v>
      </c>
    </row>
    <row r="96" spans="1:11" s="96" customFormat="1" ht="20.25" customHeight="1" x14ac:dyDescent="0.3">
      <c r="A96" s="117">
        <v>97</v>
      </c>
      <c r="B96" s="212">
        <v>18438756</v>
      </c>
      <c r="C96" s="213">
        <v>37926700</v>
      </c>
      <c r="D96" s="214">
        <v>2279547</v>
      </c>
      <c r="E96" s="212">
        <v>212062932</v>
      </c>
      <c r="F96" s="213">
        <v>0</v>
      </c>
      <c r="G96" s="214">
        <v>0</v>
      </c>
      <c r="H96" s="212">
        <v>32898</v>
      </c>
      <c r="I96" s="214">
        <v>0</v>
      </c>
      <c r="J96" s="212">
        <v>0</v>
      </c>
      <c r="K96" s="214">
        <v>0</v>
      </c>
    </row>
    <row r="97" spans="1:15" s="96" customFormat="1" ht="20.25" customHeight="1" x14ac:dyDescent="0.3">
      <c r="A97" s="118">
        <v>98</v>
      </c>
      <c r="B97" s="209">
        <v>11196038</v>
      </c>
      <c r="C97" s="210">
        <v>31424</v>
      </c>
      <c r="D97" s="211">
        <v>428884</v>
      </c>
      <c r="E97" s="209">
        <v>550000</v>
      </c>
      <c r="F97" s="210">
        <v>0</v>
      </c>
      <c r="G97" s="211">
        <v>0</v>
      </c>
      <c r="H97" s="209">
        <v>15734</v>
      </c>
      <c r="I97" s="211">
        <v>0</v>
      </c>
      <c r="J97" s="209">
        <v>0</v>
      </c>
      <c r="K97" s="211">
        <v>0</v>
      </c>
    </row>
    <row r="98" spans="1:15" s="96" customFormat="1" ht="20.25" customHeight="1" x14ac:dyDescent="0.3">
      <c r="A98" s="117">
        <v>99</v>
      </c>
      <c r="B98" s="212">
        <v>9892100</v>
      </c>
      <c r="C98" s="213">
        <v>488819</v>
      </c>
      <c r="D98" s="214">
        <v>1304949</v>
      </c>
      <c r="E98" s="212">
        <v>6161</v>
      </c>
      <c r="F98" s="213">
        <v>0</v>
      </c>
      <c r="G98" s="214">
        <v>0</v>
      </c>
      <c r="H98" s="212">
        <v>1800</v>
      </c>
      <c r="I98" s="214">
        <v>0</v>
      </c>
      <c r="J98" s="212">
        <v>0</v>
      </c>
      <c r="K98" s="214">
        <v>0</v>
      </c>
    </row>
    <row r="99" spans="1:15" s="96" customFormat="1" ht="20.25" customHeight="1" x14ac:dyDescent="0.3">
      <c r="A99" s="118" t="s">
        <v>264</v>
      </c>
      <c r="B99" s="209">
        <v>145279197</v>
      </c>
      <c r="C99" s="210">
        <v>28493880</v>
      </c>
      <c r="D99" s="211">
        <v>204181</v>
      </c>
      <c r="E99" s="209">
        <v>8000</v>
      </c>
      <c r="F99" s="210">
        <v>0</v>
      </c>
      <c r="G99" s="211">
        <v>0</v>
      </c>
      <c r="H99" s="209">
        <v>601000</v>
      </c>
      <c r="I99" s="211">
        <v>768000</v>
      </c>
      <c r="J99" s="209">
        <v>0</v>
      </c>
      <c r="K99" s="211">
        <v>0</v>
      </c>
    </row>
    <row r="100" spans="1:15" s="96" customFormat="1" ht="20.25" customHeight="1" thickBot="1" x14ac:dyDescent="0.35">
      <c r="A100" s="552" t="s">
        <v>8</v>
      </c>
      <c r="B100" s="553">
        <f>SUM(B14:B99)</f>
        <v>2671250506008</v>
      </c>
      <c r="C100" s="554">
        <f t="shared" ref="C100:K100" si="0">SUM(C14:C99)</f>
        <v>67371855334</v>
      </c>
      <c r="D100" s="555">
        <f t="shared" si="0"/>
        <v>609679364926</v>
      </c>
      <c r="E100" s="553">
        <f t="shared" si="0"/>
        <v>9627606161.7500019</v>
      </c>
      <c r="F100" s="554">
        <f t="shared" si="0"/>
        <v>487422059.23000002</v>
      </c>
      <c r="G100" s="555">
        <f t="shared" si="0"/>
        <v>214768959.40000004</v>
      </c>
      <c r="H100" s="553">
        <f t="shared" si="0"/>
        <v>792872818080</v>
      </c>
      <c r="I100" s="555">
        <f t="shared" si="0"/>
        <v>872106163474</v>
      </c>
      <c r="J100" s="553">
        <f t="shared" si="0"/>
        <v>110778527</v>
      </c>
      <c r="K100" s="555">
        <f t="shared" si="0"/>
        <v>478902318.45999992</v>
      </c>
    </row>
    <row r="101" spans="1:15" x14ac:dyDescent="0.25">
      <c r="A101" s="869" t="s">
        <v>315</v>
      </c>
      <c r="B101" s="869"/>
      <c r="C101" s="869"/>
      <c r="D101" s="869"/>
      <c r="E101" s="869"/>
      <c r="F101" s="869"/>
      <c r="G101" s="869"/>
      <c r="H101" s="869"/>
      <c r="I101" s="869"/>
      <c r="J101" s="869"/>
      <c r="K101" s="869"/>
      <c r="L101" s="869"/>
      <c r="M101" s="869"/>
      <c r="N101" s="869"/>
      <c r="O101" s="869"/>
    </row>
    <row r="102" spans="1:15" x14ac:dyDescent="0.25">
      <c r="B102" s="49"/>
      <c r="C102" s="49"/>
      <c r="D102" s="49"/>
      <c r="H102" s="24"/>
      <c r="I102" s="24"/>
      <c r="J102" s="24"/>
      <c r="K102" s="49"/>
    </row>
    <row r="103" spans="1:15" ht="13" x14ac:dyDescent="0.3">
      <c r="A103" s="23"/>
      <c r="B103" s="49"/>
      <c r="C103" s="49"/>
      <c r="D103" s="49"/>
      <c r="H103" s="24"/>
      <c r="I103" s="24"/>
      <c r="J103" s="24"/>
      <c r="K103" s="26"/>
    </row>
    <row r="104" spans="1:15" ht="13" x14ac:dyDescent="0.3">
      <c r="A104" s="23"/>
      <c r="B104" s="49"/>
      <c r="C104" s="49"/>
      <c r="D104" s="49"/>
      <c r="H104" s="24"/>
      <c r="I104" s="24"/>
      <c r="J104" s="24"/>
      <c r="K104" s="24"/>
    </row>
    <row r="105" spans="1:15" ht="13" x14ac:dyDescent="0.3">
      <c r="A105" s="23"/>
      <c r="B105" s="49"/>
      <c r="C105" s="49"/>
      <c r="D105" s="49"/>
      <c r="H105" s="24"/>
      <c r="I105" s="24"/>
      <c r="J105" s="24"/>
      <c r="K105" s="24"/>
    </row>
    <row r="106" spans="1:15" x14ac:dyDescent="0.25">
      <c r="B106" s="49"/>
      <c r="C106" s="49"/>
      <c r="D106" s="49"/>
      <c r="H106" s="24"/>
      <c r="I106" s="24"/>
      <c r="J106" s="24"/>
      <c r="K106" s="24"/>
    </row>
    <row r="107" spans="1:15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</row>
    <row r="108" spans="1:15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</row>
    <row r="109" spans="1:15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</row>
    <row r="110" spans="1:15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</row>
    <row r="111" spans="1:15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</row>
    <row r="112" spans="1:15" x14ac:dyDescent="0.25">
      <c r="A112" s="24"/>
      <c r="B112" s="119"/>
      <c r="C112" s="119"/>
      <c r="D112" s="119"/>
      <c r="E112" s="119"/>
      <c r="F112" s="119"/>
      <c r="G112" s="119"/>
      <c r="H112" s="119"/>
      <c r="I112" s="119"/>
      <c r="J112" s="119"/>
      <c r="K112" s="119"/>
    </row>
    <row r="113" spans="1:11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</row>
    <row r="114" spans="1:11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</row>
    <row r="115" spans="1:11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</row>
    <row r="116" spans="1:11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</row>
    <row r="117" spans="1:11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</row>
    <row r="118" spans="1:11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</row>
    <row r="119" spans="1:11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</row>
    <row r="120" spans="1:11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</row>
    <row r="121" spans="1:11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</row>
    <row r="122" spans="1:11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</row>
    <row r="123" spans="1:11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</row>
    <row r="124" spans="1:11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</row>
    <row r="125" spans="1:11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</row>
    <row r="126" spans="1:11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</row>
    <row r="127" spans="1:11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</row>
    <row r="128" spans="1:11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</row>
    <row r="129" spans="1:11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</row>
    <row r="130" spans="1:11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</row>
    <row r="131" spans="1:11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</row>
    <row r="132" spans="1:11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</row>
    <row r="133" spans="1:11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</row>
    <row r="134" spans="1:11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</row>
    <row r="135" spans="1:11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</row>
    <row r="136" spans="1:11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</row>
    <row r="137" spans="1:11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</row>
    <row r="138" spans="1:11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</row>
  </sheetData>
  <mergeCells count="23">
    <mergeCell ref="K12:K13"/>
    <mergeCell ref="B12:B13"/>
    <mergeCell ref="C12:C13"/>
    <mergeCell ref="D12:D13"/>
    <mergeCell ref="E12:E13"/>
    <mergeCell ref="F12:F13"/>
    <mergeCell ref="G12:G13"/>
    <mergeCell ref="A101:O101"/>
    <mergeCell ref="A7:K7"/>
    <mergeCell ref="A2:K2"/>
    <mergeCell ref="A3:K3"/>
    <mergeCell ref="A4:K4"/>
    <mergeCell ref="A5:K5"/>
    <mergeCell ref="A6:K6"/>
    <mergeCell ref="A8:K8"/>
    <mergeCell ref="A9:K9"/>
    <mergeCell ref="B11:D11"/>
    <mergeCell ref="E11:G11"/>
    <mergeCell ref="H11:I11"/>
    <mergeCell ref="J11:K11"/>
    <mergeCell ref="H12:H13"/>
    <mergeCell ref="I12:I13"/>
    <mergeCell ref="J12:J13"/>
  </mergeCells>
  <printOptions horizontalCentered="1"/>
  <pageMargins left="0.31496062992125984" right="0.19685039370078741" top="0.39370078740157483" bottom="0.23622047244094491" header="0" footer="0.23622047244094491"/>
  <pageSetup scale="48" firstPageNumber="63" fitToHeight="0" orientation="portrait" useFirstPageNumber="1" r:id="rId1"/>
  <headerFooter>
    <oddFooter>&amp;R&amp;P</oddFooter>
  </headerFooter>
  <rowBreaks count="1" manualBreakCount="1">
    <brk id="57" max="10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syncVertical="1" syncRef="A1" transitionEvaluation="1" codeName="Hoja53">
    <pageSetUpPr fitToPage="1"/>
  </sheetPr>
  <dimension ref="A1:M138"/>
  <sheetViews>
    <sheetView showGridLines="0" view="pageBreakPreview" zoomScale="70" zoomScaleNormal="75" zoomScaleSheetLayoutView="70" workbookViewId="0"/>
  </sheetViews>
  <sheetFormatPr baseColWidth="10" defaultColWidth="9.7265625" defaultRowHeight="12.5" x14ac:dyDescent="0.25"/>
  <cols>
    <col min="1" max="1" width="16.7265625" style="25" customWidth="1"/>
    <col min="2" max="2" width="19.7265625" style="25" bestFit="1" customWidth="1"/>
    <col min="3" max="3" width="19.1796875" style="25" bestFit="1" customWidth="1"/>
    <col min="4" max="4" width="18.81640625" style="25" bestFit="1" customWidth="1"/>
    <col min="5" max="5" width="14.7265625" style="25" bestFit="1" customWidth="1"/>
    <col min="6" max="6" width="17.453125" style="25" bestFit="1" customWidth="1"/>
    <col min="7" max="7" width="14.54296875" style="25" bestFit="1" customWidth="1"/>
    <col min="8" max="9" width="18.81640625" style="25" bestFit="1" customWidth="1"/>
    <col min="10" max="10" width="12.90625" style="25" bestFit="1" customWidth="1"/>
    <col min="11" max="11" width="18.26953125" style="25" bestFit="1" customWidth="1"/>
    <col min="12" max="12" width="7.7265625" style="25" customWidth="1"/>
    <col min="13" max="13" width="3.7265625" style="25" customWidth="1"/>
    <col min="14" max="16384" width="9.7265625" style="25"/>
  </cols>
  <sheetData>
    <row r="1" spans="1:13" x14ac:dyDescent="0.25">
      <c r="L1" s="24"/>
    </row>
    <row r="2" spans="1:13" ht="22.5" customHeight="1" x14ac:dyDescent="0.35">
      <c r="A2" s="871" t="s">
        <v>258</v>
      </c>
      <c r="B2" s="871"/>
      <c r="C2" s="871"/>
      <c r="D2" s="871"/>
      <c r="E2" s="871"/>
      <c r="F2" s="871"/>
      <c r="G2" s="871"/>
      <c r="H2" s="871"/>
      <c r="I2" s="871"/>
      <c r="J2" s="871"/>
      <c r="K2" s="871"/>
    </row>
    <row r="3" spans="1:13" ht="22.5" customHeight="1" x14ac:dyDescent="0.35">
      <c r="A3" s="871" t="s">
        <v>259</v>
      </c>
      <c r="B3" s="871"/>
      <c r="C3" s="871"/>
      <c r="D3" s="871"/>
      <c r="E3" s="871"/>
      <c r="F3" s="871"/>
      <c r="G3" s="871"/>
      <c r="H3" s="871"/>
      <c r="I3" s="871"/>
      <c r="J3" s="871"/>
      <c r="K3" s="871"/>
    </row>
    <row r="4" spans="1:13" s="26" customFormat="1" ht="15.75" customHeight="1" x14ac:dyDescent="0.25">
      <c r="A4" s="872"/>
      <c r="B4" s="872"/>
      <c r="C4" s="872"/>
      <c r="D4" s="872"/>
      <c r="E4" s="872"/>
      <c r="F4" s="872"/>
      <c r="G4" s="872"/>
      <c r="H4" s="872"/>
      <c r="I4" s="872"/>
      <c r="J4" s="872"/>
      <c r="K4" s="872"/>
      <c r="L4" s="49"/>
    </row>
    <row r="5" spans="1:13" s="26" customFormat="1" ht="14" x14ac:dyDescent="0.3">
      <c r="A5" s="873" t="str">
        <f>'1 Total'!A4:N4</f>
        <v>DICIEMBRE DE 2020</v>
      </c>
      <c r="B5" s="873"/>
      <c r="C5" s="873"/>
      <c r="D5" s="873"/>
      <c r="E5" s="873"/>
      <c r="F5" s="873"/>
      <c r="G5" s="873"/>
      <c r="H5" s="873"/>
      <c r="I5" s="873"/>
      <c r="J5" s="873"/>
      <c r="K5" s="873"/>
    </row>
    <row r="6" spans="1:13" s="26" customFormat="1" ht="14.25" customHeight="1" x14ac:dyDescent="0.25">
      <c r="A6" s="820"/>
      <c r="B6" s="820"/>
      <c r="C6" s="820"/>
      <c r="D6" s="820"/>
      <c r="E6" s="820"/>
      <c r="F6" s="820"/>
      <c r="G6" s="820"/>
      <c r="H6" s="820"/>
      <c r="I6" s="820"/>
      <c r="J6" s="820"/>
      <c r="K6" s="820"/>
    </row>
    <row r="7" spans="1:13" s="26" customFormat="1" ht="15.5" x14ac:dyDescent="0.35">
      <c r="A7" s="870" t="s">
        <v>141</v>
      </c>
      <c r="B7" s="870"/>
      <c r="C7" s="870"/>
      <c r="D7" s="870"/>
      <c r="E7" s="870"/>
      <c r="F7" s="870"/>
      <c r="G7" s="870"/>
      <c r="H7" s="870"/>
      <c r="I7" s="870"/>
      <c r="J7" s="870"/>
      <c r="K7" s="870"/>
    </row>
    <row r="8" spans="1:13" s="26" customFormat="1" ht="16.5" customHeight="1" x14ac:dyDescent="0.3">
      <c r="A8" s="874"/>
      <c r="B8" s="874"/>
      <c r="C8" s="874"/>
      <c r="D8" s="874"/>
      <c r="E8" s="874"/>
      <c r="F8" s="874"/>
      <c r="G8" s="874"/>
      <c r="H8" s="874"/>
      <c r="I8" s="874"/>
      <c r="J8" s="874"/>
      <c r="K8" s="874"/>
    </row>
    <row r="9" spans="1:13" s="26" customFormat="1" ht="15.5" x14ac:dyDescent="0.35">
      <c r="A9" s="870" t="s">
        <v>20</v>
      </c>
      <c r="B9" s="870"/>
      <c r="C9" s="870"/>
      <c r="D9" s="870"/>
      <c r="E9" s="870"/>
      <c r="F9" s="870"/>
      <c r="G9" s="870"/>
      <c r="H9" s="870"/>
      <c r="I9" s="870"/>
      <c r="J9" s="870"/>
      <c r="K9" s="870"/>
    </row>
    <row r="10" spans="1:13" s="26" customFormat="1" ht="21" customHeight="1" thickBot="1" x14ac:dyDescent="0.25">
      <c r="A10" s="81"/>
      <c r="B10" s="275">
        <v>2</v>
      </c>
      <c r="C10" s="275">
        <v>3</v>
      </c>
      <c r="D10" s="251">
        <v>4</v>
      </c>
      <c r="E10" s="275">
        <v>7</v>
      </c>
      <c r="F10" s="275">
        <v>8</v>
      </c>
      <c r="G10" s="251">
        <v>9</v>
      </c>
      <c r="H10" s="275">
        <v>5</v>
      </c>
      <c r="I10" s="251">
        <v>6</v>
      </c>
      <c r="J10" s="275">
        <v>10</v>
      </c>
      <c r="K10" s="275">
        <v>11</v>
      </c>
    </row>
    <row r="11" spans="1:13" ht="24.75" customHeight="1" x14ac:dyDescent="0.3">
      <c r="A11" s="558" t="s">
        <v>260</v>
      </c>
      <c r="B11" s="875" t="s">
        <v>212</v>
      </c>
      <c r="C11" s="876"/>
      <c r="D11" s="877"/>
      <c r="E11" s="878" t="s">
        <v>213</v>
      </c>
      <c r="F11" s="878"/>
      <c r="G11" s="878"/>
      <c r="H11" s="875" t="s">
        <v>212</v>
      </c>
      <c r="I11" s="877"/>
      <c r="J11" s="875" t="s">
        <v>213</v>
      </c>
      <c r="K11" s="877"/>
      <c r="L11" s="24"/>
    </row>
    <row r="12" spans="1:13" ht="13" x14ac:dyDescent="0.25">
      <c r="A12" s="559" t="s">
        <v>42</v>
      </c>
      <c r="B12" s="883" t="s">
        <v>214</v>
      </c>
      <c r="C12" s="885" t="s">
        <v>215</v>
      </c>
      <c r="D12" s="887" t="s">
        <v>261</v>
      </c>
      <c r="E12" s="883" t="s">
        <v>214</v>
      </c>
      <c r="F12" s="889" t="s">
        <v>215</v>
      </c>
      <c r="G12" s="887" t="s">
        <v>261</v>
      </c>
      <c r="H12" s="879" t="s">
        <v>262</v>
      </c>
      <c r="I12" s="881" t="s">
        <v>263</v>
      </c>
      <c r="J12" s="879" t="s">
        <v>262</v>
      </c>
      <c r="K12" s="881" t="s">
        <v>263</v>
      </c>
      <c r="L12" s="24"/>
      <c r="M12" s="24"/>
    </row>
    <row r="13" spans="1:13" ht="13.5" thickBot="1" x14ac:dyDescent="0.3">
      <c r="A13" s="642"/>
      <c r="B13" s="884"/>
      <c r="C13" s="886"/>
      <c r="D13" s="888"/>
      <c r="E13" s="884"/>
      <c r="F13" s="890"/>
      <c r="G13" s="888"/>
      <c r="H13" s="880"/>
      <c r="I13" s="882"/>
      <c r="J13" s="880"/>
      <c r="K13" s="882"/>
      <c r="L13" s="24"/>
    </row>
    <row r="14" spans="1:13" s="96" customFormat="1" ht="20.25" customHeight="1" x14ac:dyDescent="0.3">
      <c r="A14" s="618" t="s">
        <v>59</v>
      </c>
      <c r="B14" s="619">
        <v>18342697307</v>
      </c>
      <c r="C14" s="636">
        <v>14872915030</v>
      </c>
      <c r="D14" s="621">
        <v>478187988</v>
      </c>
      <c r="E14" s="619">
        <v>5113153.4400000004</v>
      </c>
      <c r="F14" s="636">
        <v>1874043.06</v>
      </c>
      <c r="G14" s="621">
        <v>0</v>
      </c>
      <c r="H14" s="619">
        <v>173877800</v>
      </c>
      <c r="I14" s="621">
        <v>4179014889</v>
      </c>
      <c r="J14" s="619">
        <v>0</v>
      </c>
      <c r="K14" s="637">
        <v>20409610.800000001</v>
      </c>
    </row>
    <row r="15" spans="1:13" s="96" customFormat="1" ht="20.25" customHeight="1" x14ac:dyDescent="0.3">
      <c r="A15" s="624">
        <v>16</v>
      </c>
      <c r="B15" s="209">
        <v>1785065271</v>
      </c>
      <c r="C15" s="210">
        <v>2391719506</v>
      </c>
      <c r="D15" s="211">
        <v>26862942</v>
      </c>
      <c r="E15" s="209">
        <v>0</v>
      </c>
      <c r="F15" s="210">
        <v>0</v>
      </c>
      <c r="G15" s="211">
        <v>0</v>
      </c>
      <c r="H15" s="209">
        <v>14110651</v>
      </c>
      <c r="I15" s="211">
        <v>479116944</v>
      </c>
      <c r="J15" s="209">
        <v>0</v>
      </c>
      <c r="K15" s="638">
        <v>4148924.4</v>
      </c>
    </row>
    <row r="16" spans="1:13" s="96" customFormat="1" ht="20.25" customHeight="1" x14ac:dyDescent="0.3">
      <c r="A16" s="626">
        <v>17</v>
      </c>
      <c r="B16" s="212">
        <v>1924123562</v>
      </c>
      <c r="C16" s="213">
        <v>2154033982</v>
      </c>
      <c r="D16" s="214">
        <v>29692292</v>
      </c>
      <c r="E16" s="212">
        <v>945410</v>
      </c>
      <c r="F16" s="213">
        <v>0</v>
      </c>
      <c r="G16" s="214">
        <v>0</v>
      </c>
      <c r="H16" s="212">
        <v>4391169</v>
      </c>
      <c r="I16" s="214">
        <v>487131350</v>
      </c>
      <c r="J16" s="212">
        <v>0</v>
      </c>
      <c r="K16" s="639">
        <v>5313296.1100000003</v>
      </c>
    </row>
    <row r="17" spans="1:11" s="96" customFormat="1" ht="20.25" customHeight="1" x14ac:dyDescent="0.3">
      <c r="A17" s="624">
        <v>18</v>
      </c>
      <c r="B17" s="209">
        <v>1491309282</v>
      </c>
      <c r="C17" s="210">
        <v>1086330158</v>
      </c>
      <c r="D17" s="211">
        <v>77915277</v>
      </c>
      <c r="E17" s="209">
        <v>0</v>
      </c>
      <c r="F17" s="210">
        <v>199572</v>
      </c>
      <c r="G17" s="211">
        <v>238343</v>
      </c>
      <c r="H17" s="209">
        <v>30148725</v>
      </c>
      <c r="I17" s="211">
        <v>264367209</v>
      </c>
      <c r="J17" s="209">
        <v>0</v>
      </c>
      <c r="K17" s="638">
        <v>2167006.8199999998</v>
      </c>
    </row>
    <row r="18" spans="1:11" s="96" customFormat="1" ht="20.25" customHeight="1" x14ac:dyDescent="0.3">
      <c r="A18" s="626">
        <v>19</v>
      </c>
      <c r="B18" s="212">
        <v>1223943992</v>
      </c>
      <c r="C18" s="213">
        <v>355017912</v>
      </c>
      <c r="D18" s="214">
        <v>127804733</v>
      </c>
      <c r="E18" s="212">
        <v>1101375</v>
      </c>
      <c r="F18" s="213">
        <v>0</v>
      </c>
      <c r="G18" s="214">
        <v>0</v>
      </c>
      <c r="H18" s="212">
        <v>87674806</v>
      </c>
      <c r="I18" s="214">
        <v>176048652</v>
      </c>
      <c r="J18" s="212">
        <v>0</v>
      </c>
      <c r="K18" s="639">
        <v>2173424.4</v>
      </c>
    </row>
    <row r="19" spans="1:11" s="96" customFormat="1" ht="20.25" customHeight="1" x14ac:dyDescent="0.3">
      <c r="A19" s="624">
        <v>20</v>
      </c>
      <c r="B19" s="209">
        <v>1529500821</v>
      </c>
      <c r="C19" s="210">
        <v>456181485</v>
      </c>
      <c r="D19" s="211">
        <v>268857051</v>
      </c>
      <c r="E19" s="209">
        <v>9880830.6199999992</v>
      </c>
      <c r="F19" s="210">
        <v>0</v>
      </c>
      <c r="G19" s="211">
        <v>257675</v>
      </c>
      <c r="H19" s="209">
        <v>221320640</v>
      </c>
      <c r="I19" s="211">
        <v>319177226</v>
      </c>
      <c r="J19" s="209">
        <v>257675</v>
      </c>
      <c r="K19" s="638">
        <v>2966401.68</v>
      </c>
    </row>
    <row r="20" spans="1:11" s="96" customFormat="1" ht="20.25" customHeight="1" x14ac:dyDescent="0.3">
      <c r="A20" s="626">
        <v>21</v>
      </c>
      <c r="B20" s="212">
        <v>1956000371</v>
      </c>
      <c r="C20" s="213">
        <v>439034036</v>
      </c>
      <c r="D20" s="214">
        <v>273796638</v>
      </c>
      <c r="E20" s="212">
        <v>0</v>
      </c>
      <c r="F20" s="213">
        <v>0</v>
      </c>
      <c r="G20" s="214">
        <v>0</v>
      </c>
      <c r="H20" s="212">
        <v>178227685</v>
      </c>
      <c r="I20" s="214">
        <v>385994361</v>
      </c>
      <c r="J20" s="212">
        <v>0</v>
      </c>
      <c r="K20" s="639">
        <v>298260</v>
      </c>
    </row>
    <row r="21" spans="1:11" s="96" customFormat="1" ht="20.25" customHeight="1" x14ac:dyDescent="0.3">
      <c r="A21" s="624">
        <v>22</v>
      </c>
      <c r="B21" s="209">
        <v>1891599812</v>
      </c>
      <c r="C21" s="210">
        <v>441894108</v>
      </c>
      <c r="D21" s="211">
        <v>464575170</v>
      </c>
      <c r="E21" s="209">
        <v>340434</v>
      </c>
      <c r="F21" s="210">
        <v>0</v>
      </c>
      <c r="G21" s="211">
        <v>0</v>
      </c>
      <c r="H21" s="209">
        <v>366354764</v>
      </c>
      <c r="I21" s="211">
        <v>566104827</v>
      </c>
      <c r="J21" s="209">
        <v>0</v>
      </c>
      <c r="K21" s="638">
        <v>0</v>
      </c>
    </row>
    <row r="22" spans="1:11" s="96" customFormat="1" ht="20.25" customHeight="1" x14ac:dyDescent="0.3">
      <c r="A22" s="626">
        <v>23</v>
      </c>
      <c r="B22" s="212">
        <v>2584279497</v>
      </c>
      <c r="C22" s="213">
        <v>454582859</v>
      </c>
      <c r="D22" s="214">
        <v>594616618</v>
      </c>
      <c r="E22" s="212">
        <v>4621242</v>
      </c>
      <c r="F22" s="213">
        <v>242398.2</v>
      </c>
      <c r="G22" s="214">
        <v>-2217780</v>
      </c>
      <c r="H22" s="212">
        <v>418258954</v>
      </c>
      <c r="I22" s="214">
        <v>761763592</v>
      </c>
      <c r="J22" s="212">
        <v>0</v>
      </c>
      <c r="K22" s="639">
        <v>577232.5</v>
      </c>
    </row>
    <row r="23" spans="1:11" s="96" customFormat="1" ht="20.25" customHeight="1" x14ac:dyDescent="0.3">
      <c r="A23" s="624">
        <v>24</v>
      </c>
      <c r="B23" s="209">
        <v>2704998852</v>
      </c>
      <c r="C23" s="210">
        <v>513592156</v>
      </c>
      <c r="D23" s="211">
        <v>562579073</v>
      </c>
      <c r="E23" s="209">
        <v>20802043</v>
      </c>
      <c r="F23" s="210">
        <v>0</v>
      </c>
      <c r="G23" s="211">
        <v>0</v>
      </c>
      <c r="H23" s="209">
        <v>431698443</v>
      </c>
      <c r="I23" s="211">
        <v>959876064</v>
      </c>
      <c r="J23" s="209">
        <v>0</v>
      </c>
      <c r="K23" s="638">
        <v>0</v>
      </c>
    </row>
    <row r="24" spans="1:11" s="96" customFormat="1" ht="20.25" customHeight="1" x14ac:dyDescent="0.3">
      <c r="A24" s="626">
        <v>25</v>
      </c>
      <c r="B24" s="212">
        <v>2977847006</v>
      </c>
      <c r="C24" s="213">
        <v>654643564</v>
      </c>
      <c r="D24" s="214">
        <v>772857517</v>
      </c>
      <c r="E24" s="212">
        <v>0</v>
      </c>
      <c r="F24" s="213">
        <v>339611.4</v>
      </c>
      <c r="G24" s="214">
        <v>0</v>
      </c>
      <c r="H24" s="212">
        <v>531346851</v>
      </c>
      <c r="I24" s="214">
        <v>1063800875</v>
      </c>
      <c r="J24" s="212">
        <v>0</v>
      </c>
      <c r="K24" s="639">
        <v>0</v>
      </c>
    </row>
    <row r="25" spans="1:11" s="96" customFormat="1" ht="20.25" customHeight="1" x14ac:dyDescent="0.3">
      <c r="A25" s="624">
        <v>26</v>
      </c>
      <c r="B25" s="209">
        <v>4471580388</v>
      </c>
      <c r="C25" s="210">
        <v>710201201</v>
      </c>
      <c r="D25" s="211">
        <v>1073723923</v>
      </c>
      <c r="E25" s="209">
        <v>4747682.6399999997</v>
      </c>
      <c r="F25" s="210">
        <v>0</v>
      </c>
      <c r="G25" s="211">
        <v>198858.5</v>
      </c>
      <c r="H25" s="209">
        <v>801433401</v>
      </c>
      <c r="I25" s="211">
        <v>1653112544</v>
      </c>
      <c r="J25" s="209">
        <v>0</v>
      </c>
      <c r="K25" s="638">
        <v>0</v>
      </c>
    </row>
    <row r="26" spans="1:11" s="96" customFormat="1" ht="20.25" customHeight="1" x14ac:dyDescent="0.3">
      <c r="A26" s="626">
        <v>27</v>
      </c>
      <c r="B26" s="212">
        <v>4358406380</v>
      </c>
      <c r="C26" s="213">
        <v>819625937</v>
      </c>
      <c r="D26" s="214">
        <v>1293457390</v>
      </c>
      <c r="E26" s="212">
        <v>3745925.02</v>
      </c>
      <c r="F26" s="213">
        <v>0</v>
      </c>
      <c r="G26" s="214">
        <v>2125080</v>
      </c>
      <c r="H26" s="212">
        <v>868983442</v>
      </c>
      <c r="I26" s="214">
        <v>2092293181</v>
      </c>
      <c r="J26" s="212">
        <v>0</v>
      </c>
      <c r="K26" s="639">
        <v>0</v>
      </c>
    </row>
    <row r="27" spans="1:11" s="96" customFormat="1" ht="20.25" customHeight="1" x14ac:dyDescent="0.3">
      <c r="A27" s="624">
        <v>28</v>
      </c>
      <c r="B27" s="209">
        <v>5448475715</v>
      </c>
      <c r="C27" s="210">
        <v>976383916</v>
      </c>
      <c r="D27" s="211">
        <v>1366305986</v>
      </c>
      <c r="E27" s="209">
        <v>150318.85</v>
      </c>
      <c r="F27" s="210">
        <v>0</v>
      </c>
      <c r="G27" s="211">
        <v>0</v>
      </c>
      <c r="H27" s="209">
        <v>995122688</v>
      </c>
      <c r="I27" s="211">
        <v>2269112906</v>
      </c>
      <c r="J27" s="209">
        <v>0</v>
      </c>
      <c r="K27" s="638">
        <v>0</v>
      </c>
    </row>
    <row r="28" spans="1:11" s="96" customFormat="1" ht="20.25" customHeight="1" x14ac:dyDescent="0.3">
      <c r="A28" s="626">
        <v>29</v>
      </c>
      <c r="B28" s="212">
        <v>5941819181</v>
      </c>
      <c r="C28" s="213">
        <v>1108589122</v>
      </c>
      <c r="D28" s="214">
        <v>1752149350</v>
      </c>
      <c r="E28" s="212">
        <v>8022077.75</v>
      </c>
      <c r="F28" s="213">
        <v>0</v>
      </c>
      <c r="G28" s="214">
        <v>0</v>
      </c>
      <c r="H28" s="212">
        <v>1192648154</v>
      </c>
      <c r="I28" s="214">
        <v>2674900381</v>
      </c>
      <c r="J28" s="212">
        <v>0</v>
      </c>
      <c r="K28" s="639">
        <v>0</v>
      </c>
    </row>
    <row r="29" spans="1:11" s="96" customFormat="1" ht="20.25" customHeight="1" x14ac:dyDescent="0.3">
      <c r="A29" s="624">
        <v>30</v>
      </c>
      <c r="B29" s="209">
        <v>7021546491</v>
      </c>
      <c r="C29" s="210">
        <v>1252410796</v>
      </c>
      <c r="D29" s="211">
        <v>2147057479</v>
      </c>
      <c r="E29" s="209">
        <v>2534375.2799999998</v>
      </c>
      <c r="F29" s="210">
        <v>659169</v>
      </c>
      <c r="G29" s="211">
        <v>0</v>
      </c>
      <c r="H29" s="209">
        <v>1351444722</v>
      </c>
      <c r="I29" s="211">
        <v>3306866021</v>
      </c>
      <c r="J29" s="209">
        <v>0</v>
      </c>
      <c r="K29" s="638">
        <v>0</v>
      </c>
    </row>
    <row r="30" spans="1:11" s="96" customFormat="1" ht="20.25" customHeight="1" x14ac:dyDescent="0.3">
      <c r="A30" s="626">
        <v>31</v>
      </c>
      <c r="B30" s="212">
        <v>7786569891</v>
      </c>
      <c r="C30" s="213">
        <v>1454785949</v>
      </c>
      <c r="D30" s="214">
        <v>2359852004</v>
      </c>
      <c r="E30" s="212">
        <v>2216092.92</v>
      </c>
      <c r="F30" s="213">
        <v>0</v>
      </c>
      <c r="G30" s="214">
        <v>1118986.5</v>
      </c>
      <c r="H30" s="212">
        <v>1495456431</v>
      </c>
      <c r="I30" s="214">
        <v>3847925160</v>
      </c>
      <c r="J30" s="212">
        <v>0</v>
      </c>
      <c r="K30" s="639">
        <v>2297151.6</v>
      </c>
    </row>
    <row r="31" spans="1:11" s="96" customFormat="1" ht="20.25" customHeight="1" x14ac:dyDescent="0.3">
      <c r="A31" s="624">
        <v>32</v>
      </c>
      <c r="B31" s="209">
        <v>9268382944</v>
      </c>
      <c r="C31" s="210">
        <v>1805598993</v>
      </c>
      <c r="D31" s="211">
        <v>2663344266</v>
      </c>
      <c r="E31" s="209">
        <v>1955919.23</v>
      </c>
      <c r="F31" s="210">
        <v>703423.56</v>
      </c>
      <c r="G31" s="211">
        <v>1931323.4</v>
      </c>
      <c r="H31" s="209">
        <v>1806646472</v>
      </c>
      <c r="I31" s="211">
        <v>4708687995</v>
      </c>
      <c r="J31" s="209">
        <v>0</v>
      </c>
      <c r="K31" s="638">
        <v>158380.45000000001</v>
      </c>
    </row>
    <row r="32" spans="1:11" s="96" customFormat="1" ht="20.25" customHeight="1" x14ac:dyDescent="0.3">
      <c r="A32" s="626">
        <v>33</v>
      </c>
      <c r="B32" s="212">
        <v>10238116367</v>
      </c>
      <c r="C32" s="213">
        <v>1860836986</v>
      </c>
      <c r="D32" s="214">
        <v>3114233543</v>
      </c>
      <c r="E32" s="212">
        <v>2630891.1</v>
      </c>
      <c r="F32" s="213">
        <v>0</v>
      </c>
      <c r="G32" s="214">
        <v>0</v>
      </c>
      <c r="H32" s="212">
        <v>2088172283</v>
      </c>
      <c r="I32" s="214">
        <v>5370022128</v>
      </c>
      <c r="J32" s="212">
        <v>0</v>
      </c>
      <c r="K32" s="639">
        <v>0</v>
      </c>
    </row>
    <row r="33" spans="1:11" s="96" customFormat="1" ht="20.25" customHeight="1" x14ac:dyDescent="0.3">
      <c r="A33" s="624">
        <v>34</v>
      </c>
      <c r="B33" s="209">
        <v>12473856988</v>
      </c>
      <c r="C33" s="210">
        <v>2159875565</v>
      </c>
      <c r="D33" s="211">
        <v>3810152443</v>
      </c>
      <c r="E33" s="209">
        <v>7220132.7400000002</v>
      </c>
      <c r="F33" s="210">
        <v>0</v>
      </c>
      <c r="G33" s="211">
        <v>3340770</v>
      </c>
      <c r="H33" s="209">
        <v>2502216236</v>
      </c>
      <c r="I33" s="211">
        <v>6608113376</v>
      </c>
      <c r="J33" s="209">
        <v>0</v>
      </c>
      <c r="K33" s="638">
        <v>704541</v>
      </c>
    </row>
    <row r="34" spans="1:11" s="96" customFormat="1" ht="20.25" customHeight="1" x14ac:dyDescent="0.3">
      <c r="A34" s="626">
        <v>35</v>
      </c>
      <c r="B34" s="212">
        <v>14088399132</v>
      </c>
      <c r="C34" s="213">
        <v>2608418109</v>
      </c>
      <c r="D34" s="214">
        <v>4552746572</v>
      </c>
      <c r="E34" s="212">
        <v>5154401.4000000004</v>
      </c>
      <c r="F34" s="213">
        <v>0</v>
      </c>
      <c r="G34" s="214">
        <v>3500310</v>
      </c>
      <c r="H34" s="212">
        <v>2802449581</v>
      </c>
      <c r="I34" s="214">
        <v>7766410219</v>
      </c>
      <c r="J34" s="212">
        <v>0</v>
      </c>
      <c r="K34" s="639">
        <v>0</v>
      </c>
    </row>
    <row r="35" spans="1:11" s="96" customFormat="1" ht="20.25" customHeight="1" x14ac:dyDescent="0.3">
      <c r="A35" s="624">
        <v>36</v>
      </c>
      <c r="B35" s="209">
        <v>15238242168</v>
      </c>
      <c r="C35" s="210">
        <v>2678461254</v>
      </c>
      <c r="D35" s="211">
        <v>5005518659</v>
      </c>
      <c r="E35" s="209">
        <v>12458704.390000001</v>
      </c>
      <c r="F35" s="210">
        <v>1666042.5</v>
      </c>
      <c r="G35" s="211">
        <v>4078539</v>
      </c>
      <c r="H35" s="209">
        <v>3109366373</v>
      </c>
      <c r="I35" s="211">
        <v>8619918825</v>
      </c>
      <c r="J35" s="209">
        <v>0</v>
      </c>
      <c r="K35" s="638">
        <v>86793.7</v>
      </c>
    </row>
    <row r="36" spans="1:11" s="96" customFormat="1" ht="20.25" customHeight="1" x14ac:dyDescent="0.3">
      <c r="A36" s="626">
        <v>37</v>
      </c>
      <c r="B36" s="212">
        <v>17248004752</v>
      </c>
      <c r="C36" s="213">
        <v>3351125530</v>
      </c>
      <c r="D36" s="214">
        <v>5567799550</v>
      </c>
      <c r="E36" s="212">
        <v>28741014.989999998</v>
      </c>
      <c r="F36" s="213">
        <v>1005875</v>
      </c>
      <c r="G36" s="214">
        <v>8761015</v>
      </c>
      <c r="H36" s="212">
        <v>3374792639</v>
      </c>
      <c r="I36" s="214">
        <v>9580954652</v>
      </c>
      <c r="J36" s="212">
        <v>0</v>
      </c>
      <c r="K36" s="639">
        <v>0</v>
      </c>
    </row>
    <row r="37" spans="1:11" s="96" customFormat="1" ht="20.25" customHeight="1" x14ac:dyDescent="0.3">
      <c r="A37" s="624">
        <v>38</v>
      </c>
      <c r="B37" s="209">
        <v>19202612163</v>
      </c>
      <c r="C37" s="210">
        <v>3791668785</v>
      </c>
      <c r="D37" s="211">
        <v>5811444038</v>
      </c>
      <c r="E37" s="209">
        <v>38129977.75</v>
      </c>
      <c r="F37" s="210">
        <v>1357095.24</v>
      </c>
      <c r="G37" s="211">
        <v>7041125</v>
      </c>
      <c r="H37" s="209">
        <v>3700168143</v>
      </c>
      <c r="I37" s="211">
        <v>10248337055</v>
      </c>
      <c r="J37" s="209">
        <v>0</v>
      </c>
      <c r="K37" s="638">
        <v>27236467.510000002</v>
      </c>
    </row>
    <row r="38" spans="1:11" s="96" customFormat="1" ht="20.25" customHeight="1" x14ac:dyDescent="0.3">
      <c r="A38" s="626">
        <v>39</v>
      </c>
      <c r="B38" s="212">
        <v>21296637589</v>
      </c>
      <c r="C38" s="213">
        <v>3972901069</v>
      </c>
      <c r="D38" s="214">
        <v>6813786638</v>
      </c>
      <c r="E38" s="212">
        <v>19297793.52</v>
      </c>
      <c r="F38" s="213">
        <v>3280605.95</v>
      </c>
      <c r="G38" s="214">
        <v>7447490.25</v>
      </c>
      <c r="H38" s="212">
        <v>4398277139</v>
      </c>
      <c r="I38" s="214">
        <v>11320091000</v>
      </c>
      <c r="J38" s="212">
        <v>0</v>
      </c>
      <c r="K38" s="639">
        <v>148081.1</v>
      </c>
    </row>
    <row r="39" spans="1:11" s="96" customFormat="1" ht="20.25" customHeight="1" x14ac:dyDescent="0.3">
      <c r="A39" s="624">
        <v>40</v>
      </c>
      <c r="B39" s="209">
        <v>23842468753</v>
      </c>
      <c r="C39" s="210">
        <v>4398831464</v>
      </c>
      <c r="D39" s="211">
        <v>7449904020</v>
      </c>
      <c r="E39" s="209">
        <v>21737115.969999999</v>
      </c>
      <c r="F39" s="210">
        <v>604194</v>
      </c>
      <c r="G39" s="211">
        <v>2237973</v>
      </c>
      <c r="H39" s="209">
        <v>4537050356</v>
      </c>
      <c r="I39" s="211">
        <v>12808822212</v>
      </c>
      <c r="J39" s="209">
        <v>0</v>
      </c>
      <c r="K39" s="638">
        <v>468.32</v>
      </c>
    </row>
    <row r="40" spans="1:11" s="96" customFormat="1" ht="20.25" customHeight="1" x14ac:dyDescent="0.3">
      <c r="A40" s="626">
        <v>41</v>
      </c>
      <c r="B40" s="212">
        <v>24896504448</v>
      </c>
      <c r="C40" s="213">
        <v>4486068112</v>
      </c>
      <c r="D40" s="214">
        <v>7608744652</v>
      </c>
      <c r="E40" s="212">
        <v>32145773.82</v>
      </c>
      <c r="F40" s="213">
        <v>0</v>
      </c>
      <c r="G40" s="214">
        <v>6025290</v>
      </c>
      <c r="H40" s="212">
        <v>4830632924</v>
      </c>
      <c r="I40" s="214">
        <v>13707036165</v>
      </c>
      <c r="J40" s="212">
        <v>0</v>
      </c>
      <c r="K40" s="639">
        <v>5519358.2699999996</v>
      </c>
    </row>
    <row r="41" spans="1:11" s="96" customFormat="1" ht="20.25" customHeight="1" x14ac:dyDescent="0.3">
      <c r="A41" s="624">
        <v>42</v>
      </c>
      <c r="B41" s="209">
        <v>26477972581</v>
      </c>
      <c r="C41" s="210">
        <v>4791089151</v>
      </c>
      <c r="D41" s="211">
        <v>8182564238</v>
      </c>
      <c r="E41" s="209">
        <v>29933507.420000002</v>
      </c>
      <c r="F41" s="210">
        <v>1122065</v>
      </c>
      <c r="G41" s="211">
        <v>9218901.0099999998</v>
      </c>
      <c r="H41" s="209">
        <v>5244934583</v>
      </c>
      <c r="I41" s="211">
        <v>14290923867</v>
      </c>
      <c r="J41" s="209">
        <v>0</v>
      </c>
      <c r="K41" s="638">
        <v>384981.12</v>
      </c>
    </row>
    <row r="42" spans="1:11" s="96" customFormat="1" ht="20.25" customHeight="1" x14ac:dyDescent="0.3">
      <c r="A42" s="626">
        <v>43</v>
      </c>
      <c r="B42" s="212">
        <v>29666508012</v>
      </c>
      <c r="C42" s="213">
        <v>5149203973</v>
      </c>
      <c r="D42" s="214">
        <v>8753875180</v>
      </c>
      <c r="E42" s="212">
        <v>37567230.850000001</v>
      </c>
      <c r="F42" s="213">
        <v>10933218.52</v>
      </c>
      <c r="G42" s="214">
        <v>4137756</v>
      </c>
      <c r="H42" s="212">
        <v>5362344638</v>
      </c>
      <c r="I42" s="214">
        <v>15564591487</v>
      </c>
      <c r="J42" s="212">
        <v>0</v>
      </c>
      <c r="K42" s="639">
        <v>4192766.46</v>
      </c>
    </row>
    <row r="43" spans="1:11" s="96" customFormat="1" ht="20.25" customHeight="1" x14ac:dyDescent="0.3">
      <c r="A43" s="624">
        <v>44</v>
      </c>
      <c r="B43" s="209">
        <v>31604436713</v>
      </c>
      <c r="C43" s="210">
        <v>5271414983</v>
      </c>
      <c r="D43" s="211">
        <v>9304554023</v>
      </c>
      <c r="E43" s="209">
        <v>80818961.379999995</v>
      </c>
      <c r="F43" s="210">
        <v>504645</v>
      </c>
      <c r="G43" s="211">
        <v>1311293.78</v>
      </c>
      <c r="H43" s="209">
        <v>5900661092</v>
      </c>
      <c r="I43" s="211">
        <v>15594851946</v>
      </c>
      <c r="J43" s="209">
        <v>0</v>
      </c>
      <c r="K43" s="638">
        <v>1284.73</v>
      </c>
    </row>
    <row r="44" spans="1:11" s="96" customFormat="1" ht="20.25" customHeight="1" x14ac:dyDescent="0.3">
      <c r="A44" s="626">
        <v>45</v>
      </c>
      <c r="B44" s="212">
        <v>35277971358</v>
      </c>
      <c r="C44" s="213">
        <v>5994598738</v>
      </c>
      <c r="D44" s="214">
        <v>10145592195</v>
      </c>
      <c r="E44" s="212">
        <v>38254663.840000004</v>
      </c>
      <c r="F44" s="213">
        <v>29.12</v>
      </c>
      <c r="G44" s="214">
        <v>775033</v>
      </c>
      <c r="H44" s="212">
        <v>6596766245</v>
      </c>
      <c r="I44" s="214">
        <v>18015948735</v>
      </c>
      <c r="J44" s="212">
        <v>0</v>
      </c>
      <c r="K44" s="639">
        <v>5685662.7800000003</v>
      </c>
    </row>
    <row r="45" spans="1:11" s="96" customFormat="1" ht="20.25" customHeight="1" x14ac:dyDescent="0.3">
      <c r="A45" s="624">
        <v>46</v>
      </c>
      <c r="B45" s="209">
        <v>36419132413</v>
      </c>
      <c r="C45" s="210">
        <v>6298949994</v>
      </c>
      <c r="D45" s="211">
        <v>10620522622</v>
      </c>
      <c r="E45" s="209">
        <v>109840825.90000001</v>
      </c>
      <c r="F45" s="210">
        <v>1372018.11</v>
      </c>
      <c r="G45" s="211">
        <v>10172880</v>
      </c>
      <c r="H45" s="209">
        <v>6768471953</v>
      </c>
      <c r="I45" s="211">
        <v>18535704347</v>
      </c>
      <c r="J45" s="209">
        <v>0</v>
      </c>
      <c r="K45" s="638">
        <v>1661197.3</v>
      </c>
    </row>
    <row r="46" spans="1:11" s="96" customFormat="1" ht="20.25" customHeight="1" x14ac:dyDescent="0.3">
      <c r="A46" s="626">
        <v>47</v>
      </c>
      <c r="B46" s="212">
        <v>37975051861</v>
      </c>
      <c r="C46" s="213">
        <v>6182282918</v>
      </c>
      <c r="D46" s="214">
        <v>10780720749</v>
      </c>
      <c r="E46" s="212">
        <v>45038805.490000002</v>
      </c>
      <c r="F46" s="213">
        <v>2426606.84</v>
      </c>
      <c r="G46" s="214">
        <v>1043132.97</v>
      </c>
      <c r="H46" s="212">
        <v>7101406085</v>
      </c>
      <c r="I46" s="214">
        <v>18290592037</v>
      </c>
      <c r="J46" s="212">
        <v>0</v>
      </c>
      <c r="K46" s="639">
        <v>288039.95</v>
      </c>
    </row>
    <row r="47" spans="1:11" s="96" customFormat="1" ht="20.25" customHeight="1" x14ac:dyDescent="0.3">
      <c r="A47" s="624">
        <v>48</v>
      </c>
      <c r="B47" s="209">
        <v>38340828586</v>
      </c>
      <c r="C47" s="210">
        <v>6149527580</v>
      </c>
      <c r="D47" s="211">
        <v>11258828717</v>
      </c>
      <c r="E47" s="209">
        <v>40212489.579999998</v>
      </c>
      <c r="F47" s="210">
        <v>3541575.16</v>
      </c>
      <c r="G47" s="211">
        <v>0</v>
      </c>
      <c r="H47" s="209">
        <v>7157494277</v>
      </c>
      <c r="I47" s="211">
        <v>18077524984</v>
      </c>
      <c r="J47" s="209">
        <v>0</v>
      </c>
      <c r="K47" s="638">
        <v>13790506.27</v>
      </c>
    </row>
    <row r="48" spans="1:11" s="96" customFormat="1" ht="20.25" customHeight="1" x14ac:dyDescent="0.3">
      <c r="A48" s="626">
        <v>49</v>
      </c>
      <c r="B48" s="212">
        <v>39191374020</v>
      </c>
      <c r="C48" s="213">
        <v>6032911107</v>
      </c>
      <c r="D48" s="214">
        <v>10650318765</v>
      </c>
      <c r="E48" s="212">
        <v>74906825.549999997</v>
      </c>
      <c r="F48" s="213">
        <v>3129290.4</v>
      </c>
      <c r="G48" s="214">
        <v>23173843.399999999</v>
      </c>
      <c r="H48" s="212">
        <v>6852044965</v>
      </c>
      <c r="I48" s="214">
        <v>17714530282</v>
      </c>
      <c r="J48" s="212">
        <v>0</v>
      </c>
      <c r="K48" s="639">
        <v>363385.59</v>
      </c>
    </row>
    <row r="49" spans="1:11" s="96" customFormat="1" ht="20.25" customHeight="1" x14ac:dyDescent="0.3">
      <c r="A49" s="624">
        <v>50</v>
      </c>
      <c r="B49" s="209">
        <v>37106242388</v>
      </c>
      <c r="C49" s="210">
        <v>5759689639</v>
      </c>
      <c r="D49" s="211">
        <v>10126259798</v>
      </c>
      <c r="E49" s="209">
        <v>50396268.420000002</v>
      </c>
      <c r="F49" s="210">
        <v>231.25</v>
      </c>
      <c r="G49" s="211">
        <v>9343443</v>
      </c>
      <c r="H49" s="209">
        <v>6284909951</v>
      </c>
      <c r="I49" s="211">
        <v>16871747705</v>
      </c>
      <c r="J49" s="209">
        <v>0</v>
      </c>
      <c r="K49" s="638">
        <v>2734493.7</v>
      </c>
    </row>
    <row r="50" spans="1:11" s="96" customFormat="1" ht="20.25" customHeight="1" x14ac:dyDescent="0.3">
      <c r="A50" s="626">
        <v>51</v>
      </c>
      <c r="B50" s="212">
        <v>32766485010</v>
      </c>
      <c r="C50" s="213">
        <v>5323329791</v>
      </c>
      <c r="D50" s="214">
        <v>9241496880</v>
      </c>
      <c r="E50" s="212">
        <v>101586367.29000001</v>
      </c>
      <c r="F50" s="213">
        <v>5893097.0499999998</v>
      </c>
      <c r="G50" s="214">
        <v>22231908.539999999</v>
      </c>
      <c r="H50" s="212">
        <v>5723390905</v>
      </c>
      <c r="I50" s="214">
        <v>15205591159</v>
      </c>
      <c r="J50" s="212">
        <v>0</v>
      </c>
      <c r="K50" s="639">
        <v>5230826.58</v>
      </c>
    </row>
    <row r="51" spans="1:11" s="96" customFormat="1" ht="20.25" customHeight="1" x14ac:dyDescent="0.3">
      <c r="A51" s="624">
        <v>52</v>
      </c>
      <c r="B51" s="209">
        <v>32086950336</v>
      </c>
      <c r="C51" s="210">
        <v>5089984591</v>
      </c>
      <c r="D51" s="211">
        <v>8550829920</v>
      </c>
      <c r="E51" s="209">
        <v>58917275.729999997</v>
      </c>
      <c r="F51" s="210">
        <v>6159635.9100000001</v>
      </c>
      <c r="G51" s="211">
        <v>8600291.1999999993</v>
      </c>
      <c r="H51" s="209">
        <v>5232643777</v>
      </c>
      <c r="I51" s="211">
        <v>13363006138</v>
      </c>
      <c r="J51" s="209">
        <v>0</v>
      </c>
      <c r="K51" s="638">
        <v>22364684.329999998</v>
      </c>
    </row>
    <row r="52" spans="1:11" s="96" customFormat="1" ht="20.25" customHeight="1" x14ac:dyDescent="0.3">
      <c r="A52" s="626">
        <v>53</v>
      </c>
      <c r="B52" s="212">
        <v>28689809709</v>
      </c>
      <c r="C52" s="213">
        <v>4573598504</v>
      </c>
      <c r="D52" s="214">
        <v>7099770492</v>
      </c>
      <c r="E52" s="212">
        <v>58979656.090000004</v>
      </c>
      <c r="F52" s="213">
        <v>9638292.2200000007</v>
      </c>
      <c r="G52" s="214">
        <v>0</v>
      </c>
      <c r="H52" s="212">
        <v>4387781060</v>
      </c>
      <c r="I52" s="214">
        <v>11735546266</v>
      </c>
      <c r="J52" s="212">
        <v>3418920</v>
      </c>
      <c r="K52" s="639">
        <v>4701974.01</v>
      </c>
    </row>
    <row r="53" spans="1:11" s="96" customFormat="1" ht="20.25" customHeight="1" x14ac:dyDescent="0.3">
      <c r="A53" s="624">
        <v>54</v>
      </c>
      <c r="B53" s="209">
        <v>26961760286</v>
      </c>
      <c r="C53" s="210">
        <v>4300634595</v>
      </c>
      <c r="D53" s="211">
        <v>7082990381</v>
      </c>
      <c r="E53" s="209">
        <v>86176330.609999999</v>
      </c>
      <c r="F53" s="210">
        <v>12398064.779999999</v>
      </c>
      <c r="G53" s="211">
        <v>2191086.06</v>
      </c>
      <c r="H53" s="209">
        <v>4280322358</v>
      </c>
      <c r="I53" s="211">
        <v>11030931032</v>
      </c>
      <c r="J53" s="209">
        <v>0</v>
      </c>
      <c r="K53" s="638">
        <v>1189401.02</v>
      </c>
    </row>
    <row r="54" spans="1:11" s="96" customFormat="1" ht="20.25" customHeight="1" x14ac:dyDescent="0.3">
      <c r="A54" s="626">
        <v>55</v>
      </c>
      <c r="B54" s="212">
        <v>25037358255</v>
      </c>
      <c r="C54" s="213">
        <v>3845177691</v>
      </c>
      <c r="D54" s="214">
        <v>6008428994</v>
      </c>
      <c r="E54" s="212">
        <v>110391110.12</v>
      </c>
      <c r="F54" s="213">
        <v>18653697.82</v>
      </c>
      <c r="G54" s="214">
        <v>7343469</v>
      </c>
      <c r="H54" s="212">
        <v>3518228933</v>
      </c>
      <c r="I54" s="214">
        <v>8931888692</v>
      </c>
      <c r="J54" s="212">
        <v>0</v>
      </c>
      <c r="K54" s="639">
        <v>8533739.7699999996</v>
      </c>
    </row>
    <row r="55" spans="1:11" s="96" customFormat="1" ht="20.25" customHeight="1" x14ac:dyDescent="0.3">
      <c r="A55" s="624">
        <v>56</v>
      </c>
      <c r="B55" s="209">
        <v>23581852118</v>
      </c>
      <c r="C55" s="210">
        <v>3485777889</v>
      </c>
      <c r="D55" s="211">
        <v>5942994899</v>
      </c>
      <c r="E55" s="209">
        <v>69026436.599999994</v>
      </c>
      <c r="F55" s="210">
        <v>10862040.57</v>
      </c>
      <c r="G55" s="211">
        <v>2096390</v>
      </c>
      <c r="H55" s="209">
        <v>3389899950</v>
      </c>
      <c r="I55" s="211">
        <v>8201593725</v>
      </c>
      <c r="J55" s="209">
        <v>1001295</v>
      </c>
      <c r="K55" s="638">
        <v>2258221.4500000002</v>
      </c>
    </row>
    <row r="56" spans="1:11" s="96" customFormat="1" ht="20.25" customHeight="1" x14ac:dyDescent="0.3">
      <c r="A56" s="626">
        <v>57</v>
      </c>
      <c r="B56" s="212">
        <v>20947839331</v>
      </c>
      <c r="C56" s="213">
        <v>3535893806</v>
      </c>
      <c r="D56" s="214">
        <v>5440081054</v>
      </c>
      <c r="E56" s="212">
        <v>62048056.57</v>
      </c>
      <c r="F56" s="213">
        <v>2050233.48</v>
      </c>
      <c r="G56" s="214">
        <v>1876826.9</v>
      </c>
      <c r="H56" s="212">
        <v>3247593417</v>
      </c>
      <c r="I56" s="214">
        <v>7245712271</v>
      </c>
      <c r="J56" s="212">
        <v>0</v>
      </c>
      <c r="K56" s="639">
        <v>5101814.3499999996</v>
      </c>
    </row>
    <row r="57" spans="1:11" s="96" customFormat="1" ht="20.25" customHeight="1" thickBot="1" x14ac:dyDescent="0.35">
      <c r="A57" s="628">
        <v>58</v>
      </c>
      <c r="B57" s="629">
        <v>20085339578</v>
      </c>
      <c r="C57" s="640">
        <v>3356233965</v>
      </c>
      <c r="D57" s="631">
        <v>5104668964</v>
      </c>
      <c r="E57" s="629">
        <v>63353060.32</v>
      </c>
      <c r="F57" s="640">
        <v>2699080</v>
      </c>
      <c r="G57" s="631">
        <v>2211680</v>
      </c>
      <c r="H57" s="629">
        <v>3103989596</v>
      </c>
      <c r="I57" s="631">
        <v>5939295441</v>
      </c>
      <c r="J57" s="629">
        <v>0</v>
      </c>
      <c r="K57" s="641">
        <v>8244115.4699999997</v>
      </c>
    </row>
    <row r="58" spans="1:11" s="96" customFormat="1" ht="20.25" customHeight="1" x14ac:dyDescent="0.3">
      <c r="A58" s="117">
        <v>59</v>
      </c>
      <c r="B58" s="212">
        <v>18188623796</v>
      </c>
      <c r="C58" s="213">
        <v>2980291550</v>
      </c>
      <c r="D58" s="214">
        <v>4711488680</v>
      </c>
      <c r="E58" s="212">
        <v>104825813.37</v>
      </c>
      <c r="F58" s="213">
        <v>33950654.240000002</v>
      </c>
      <c r="G58" s="214">
        <v>0</v>
      </c>
      <c r="H58" s="212">
        <v>2791125875</v>
      </c>
      <c r="I58" s="214">
        <v>5310543553</v>
      </c>
      <c r="J58" s="212">
        <v>0</v>
      </c>
      <c r="K58" s="214">
        <v>7314264.2400000002</v>
      </c>
    </row>
    <row r="59" spans="1:11" s="96" customFormat="1" ht="20.25" customHeight="1" x14ac:dyDescent="0.3">
      <c r="A59" s="118">
        <v>60</v>
      </c>
      <c r="B59" s="209">
        <v>16431038108</v>
      </c>
      <c r="C59" s="210">
        <v>2845326829</v>
      </c>
      <c r="D59" s="211">
        <v>4301421950</v>
      </c>
      <c r="E59" s="209">
        <v>162647283.84</v>
      </c>
      <c r="F59" s="210">
        <v>64236036.890000001</v>
      </c>
      <c r="G59" s="211">
        <v>0</v>
      </c>
      <c r="H59" s="209">
        <v>2443560671</v>
      </c>
      <c r="I59" s="211">
        <v>3708983203</v>
      </c>
      <c r="J59" s="209">
        <v>3293430</v>
      </c>
      <c r="K59" s="211">
        <v>5618587.9100000001</v>
      </c>
    </row>
    <row r="60" spans="1:11" s="96" customFormat="1" ht="20.25" customHeight="1" x14ac:dyDescent="0.3">
      <c r="A60" s="117">
        <v>61</v>
      </c>
      <c r="B60" s="212">
        <v>14034660372</v>
      </c>
      <c r="C60" s="213">
        <v>2332788941</v>
      </c>
      <c r="D60" s="214">
        <v>3397207433</v>
      </c>
      <c r="E60" s="212">
        <v>109451048.03</v>
      </c>
      <c r="F60" s="213">
        <v>1904884.56</v>
      </c>
      <c r="G60" s="214">
        <v>0</v>
      </c>
      <c r="H60" s="212">
        <v>2031712860</v>
      </c>
      <c r="I60" s="214">
        <v>2173389043</v>
      </c>
      <c r="J60" s="212">
        <v>0</v>
      </c>
      <c r="K60" s="214">
        <v>826496.61</v>
      </c>
    </row>
    <row r="61" spans="1:11" s="96" customFormat="1" ht="20.25" customHeight="1" x14ac:dyDescent="0.3">
      <c r="A61" s="118">
        <v>62</v>
      </c>
      <c r="B61" s="209">
        <v>12026893930</v>
      </c>
      <c r="C61" s="210">
        <v>1903296420</v>
      </c>
      <c r="D61" s="211">
        <v>2794991134</v>
      </c>
      <c r="E61" s="209">
        <v>71217739.870000005</v>
      </c>
      <c r="F61" s="210">
        <v>15567459.35</v>
      </c>
      <c r="G61" s="211">
        <v>198858.5</v>
      </c>
      <c r="H61" s="209">
        <v>1487594885</v>
      </c>
      <c r="I61" s="211">
        <v>1484988349</v>
      </c>
      <c r="J61" s="209">
        <v>0</v>
      </c>
      <c r="K61" s="211">
        <v>1519199.55</v>
      </c>
    </row>
    <row r="62" spans="1:11" s="96" customFormat="1" ht="20.25" customHeight="1" x14ac:dyDescent="0.3">
      <c r="A62" s="117">
        <v>63</v>
      </c>
      <c r="B62" s="212">
        <v>11382581353</v>
      </c>
      <c r="C62" s="213">
        <v>1669638911</v>
      </c>
      <c r="D62" s="214">
        <v>2281710212</v>
      </c>
      <c r="E62" s="212">
        <v>50333305.649999999</v>
      </c>
      <c r="F62" s="213">
        <v>1265114.25</v>
      </c>
      <c r="G62" s="214">
        <v>0</v>
      </c>
      <c r="H62" s="212">
        <v>1357116307</v>
      </c>
      <c r="I62" s="214">
        <v>947763107</v>
      </c>
      <c r="J62" s="212">
        <v>0</v>
      </c>
      <c r="K62" s="214">
        <v>860780.85</v>
      </c>
    </row>
    <row r="63" spans="1:11" s="96" customFormat="1" ht="20.25" customHeight="1" x14ac:dyDescent="0.3">
      <c r="A63" s="118">
        <v>64</v>
      </c>
      <c r="B63" s="209">
        <v>8650564934</v>
      </c>
      <c r="C63" s="210">
        <v>1432815846</v>
      </c>
      <c r="D63" s="211">
        <v>2247026075</v>
      </c>
      <c r="E63" s="209">
        <v>109786844.90000001</v>
      </c>
      <c r="F63" s="210">
        <v>33376472.579999998</v>
      </c>
      <c r="G63" s="211">
        <v>0</v>
      </c>
      <c r="H63" s="209">
        <v>1092038621</v>
      </c>
      <c r="I63" s="211">
        <v>698904660</v>
      </c>
      <c r="J63" s="209">
        <v>0</v>
      </c>
      <c r="K63" s="211">
        <v>1643159.46</v>
      </c>
    </row>
    <row r="64" spans="1:11" s="96" customFormat="1" ht="20.25" customHeight="1" x14ac:dyDescent="0.3">
      <c r="A64" s="117">
        <v>65</v>
      </c>
      <c r="B64" s="212">
        <v>8175765547</v>
      </c>
      <c r="C64" s="213">
        <v>1097948587</v>
      </c>
      <c r="D64" s="214">
        <v>1542377913</v>
      </c>
      <c r="E64" s="212">
        <v>96423759.909999996</v>
      </c>
      <c r="F64" s="213">
        <v>40918286.630000003</v>
      </c>
      <c r="G64" s="214">
        <v>0</v>
      </c>
      <c r="H64" s="212">
        <v>684049848</v>
      </c>
      <c r="I64" s="214">
        <v>395476954</v>
      </c>
      <c r="J64" s="212">
        <v>0</v>
      </c>
      <c r="K64" s="214">
        <v>634119.6</v>
      </c>
    </row>
    <row r="65" spans="1:11" s="96" customFormat="1" ht="20.25" customHeight="1" x14ac:dyDescent="0.3">
      <c r="A65" s="118">
        <v>66</v>
      </c>
      <c r="B65" s="209">
        <v>5998715768</v>
      </c>
      <c r="C65" s="210">
        <v>877866338</v>
      </c>
      <c r="D65" s="211">
        <v>1031427643</v>
      </c>
      <c r="E65" s="209">
        <v>32553259.210000001</v>
      </c>
      <c r="F65" s="210">
        <v>2675845.9300000002</v>
      </c>
      <c r="G65" s="211">
        <v>0</v>
      </c>
      <c r="H65" s="209">
        <v>385104448</v>
      </c>
      <c r="I65" s="211">
        <v>153550280</v>
      </c>
      <c r="J65" s="209">
        <v>0</v>
      </c>
      <c r="K65" s="211">
        <v>3949708.24</v>
      </c>
    </row>
    <row r="66" spans="1:11" s="96" customFormat="1" ht="20.25" customHeight="1" x14ac:dyDescent="0.3">
      <c r="A66" s="117">
        <v>67</v>
      </c>
      <c r="B66" s="212">
        <v>6056846812</v>
      </c>
      <c r="C66" s="213">
        <v>854603583</v>
      </c>
      <c r="D66" s="214">
        <v>852226819</v>
      </c>
      <c r="E66" s="212">
        <v>84177514.620000005</v>
      </c>
      <c r="F66" s="213">
        <v>2873286.74</v>
      </c>
      <c r="G66" s="214">
        <v>0</v>
      </c>
      <c r="H66" s="212">
        <v>269970878</v>
      </c>
      <c r="I66" s="214">
        <v>96263975</v>
      </c>
      <c r="J66" s="212">
        <v>0</v>
      </c>
      <c r="K66" s="214">
        <v>132148.29999999999</v>
      </c>
    </row>
    <row r="67" spans="1:11" s="96" customFormat="1" ht="20.25" customHeight="1" x14ac:dyDescent="0.3">
      <c r="A67" s="118">
        <v>68</v>
      </c>
      <c r="B67" s="209">
        <v>4849914601</v>
      </c>
      <c r="C67" s="210">
        <v>669750753</v>
      </c>
      <c r="D67" s="211">
        <v>690008034</v>
      </c>
      <c r="E67" s="209">
        <v>17654942.960000001</v>
      </c>
      <c r="F67" s="210">
        <v>278857.88</v>
      </c>
      <c r="G67" s="211">
        <v>0</v>
      </c>
      <c r="H67" s="209">
        <v>185489679</v>
      </c>
      <c r="I67" s="211">
        <v>46944174</v>
      </c>
      <c r="J67" s="209">
        <v>0</v>
      </c>
      <c r="K67" s="211">
        <v>0</v>
      </c>
    </row>
    <row r="68" spans="1:11" s="96" customFormat="1" ht="20.25" customHeight="1" x14ac:dyDescent="0.3">
      <c r="A68" s="117">
        <v>69</v>
      </c>
      <c r="B68" s="212">
        <v>3785092951</v>
      </c>
      <c r="C68" s="213">
        <v>475520683</v>
      </c>
      <c r="D68" s="214">
        <v>490819137</v>
      </c>
      <c r="E68" s="212">
        <v>16491542.689999999</v>
      </c>
      <c r="F68" s="213">
        <v>13038090.390000001</v>
      </c>
      <c r="G68" s="214">
        <v>0</v>
      </c>
      <c r="H68" s="212">
        <v>125148442</v>
      </c>
      <c r="I68" s="214">
        <v>12502956</v>
      </c>
      <c r="J68" s="212">
        <v>0</v>
      </c>
      <c r="K68" s="214">
        <v>119641.5</v>
      </c>
    </row>
    <row r="69" spans="1:11" s="96" customFormat="1" ht="20.25" customHeight="1" x14ac:dyDescent="0.3">
      <c r="A69" s="118">
        <v>70</v>
      </c>
      <c r="B69" s="209">
        <v>4246349430</v>
      </c>
      <c r="C69" s="210">
        <v>640999993</v>
      </c>
      <c r="D69" s="211">
        <v>348905357</v>
      </c>
      <c r="E69" s="209">
        <v>28797815.710000001</v>
      </c>
      <c r="F69" s="210">
        <v>11533698.279999999</v>
      </c>
      <c r="G69" s="211">
        <v>0</v>
      </c>
      <c r="H69" s="209">
        <v>90446921</v>
      </c>
      <c r="I69" s="211">
        <v>7790766</v>
      </c>
      <c r="J69" s="209">
        <v>0</v>
      </c>
      <c r="K69" s="211">
        <v>689.8</v>
      </c>
    </row>
    <row r="70" spans="1:11" s="96" customFormat="1" ht="20.25" customHeight="1" x14ac:dyDescent="0.3">
      <c r="A70" s="117">
        <v>71</v>
      </c>
      <c r="B70" s="212">
        <v>2642182367</v>
      </c>
      <c r="C70" s="213">
        <v>295149914</v>
      </c>
      <c r="D70" s="214">
        <v>154456439</v>
      </c>
      <c r="E70" s="212">
        <v>27946841.48</v>
      </c>
      <c r="F70" s="213">
        <v>248300.77</v>
      </c>
      <c r="G70" s="214">
        <v>0</v>
      </c>
      <c r="H70" s="212">
        <v>38254877</v>
      </c>
      <c r="I70" s="214">
        <v>2449844</v>
      </c>
      <c r="J70" s="212">
        <v>0</v>
      </c>
      <c r="K70" s="214">
        <v>0</v>
      </c>
    </row>
    <row r="71" spans="1:11" s="96" customFormat="1" ht="20.25" customHeight="1" x14ac:dyDescent="0.3">
      <c r="A71" s="118">
        <v>72</v>
      </c>
      <c r="B71" s="209">
        <v>2329515071</v>
      </c>
      <c r="C71" s="210">
        <v>539303092</v>
      </c>
      <c r="D71" s="211">
        <v>206409131</v>
      </c>
      <c r="E71" s="209">
        <v>33833823.659999996</v>
      </c>
      <c r="F71" s="210">
        <v>0</v>
      </c>
      <c r="G71" s="211">
        <v>0</v>
      </c>
      <c r="H71" s="209">
        <v>66332137</v>
      </c>
      <c r="I71" s="211">
        <v>15958960</v>
      </c>
      <c r="J71" s="209">
        <v>0</v>
      </c>
      <c r="K71" s="211">
        <v>0</v>
      </c>
    </row>
    <row r="72" spans="1:11" s="96" customFormat="1" ht="20.25" customHeight="1" x14ac:dyDescent="0.3">
      <c r="A72" s="117">
        <v>73</v>
      </c>
      <c r="B72" s="212">
        <v>1819807021</v>
      </c>
      <c r="C72" s="213">
        <v>314846598</v>
      </c>
      <c r="D72" s="214">
        <v>75249846</v>
      </c>
      <c r="E72" s="212">
        <v>88104108.069999993</v>
      </c>
      <c r="F72" s="213">
        <v>0</v>
      </c>
      <c r="G72" s="214">
        <v>0</v>
      </c>
      <c r="H72" s="212">
        <v>12875309</v>
      </c>
      <c r="I72" s="214">
        <v>5078920</v>
      </c>
      <c r="J72" s="212">
        <v>0</v>
      </c>
      <c r="K72" s="214">
        <v>0</v>
      </c>
    </row>
    <row r="73" spans="1:11" s="96" customFormat="1" ht="20.25" customHeight="1" x14ac:dyDescent="0.3">
      <c r="A73" s="118">
        <v>74</v>
      </c>
      <c r="B73" s="209">
        <v>1586302365</v>
      </c>
      <c r="C73" s="210">
        <v>118261505</v>
      </c>
      <c r="D73" s="211">
        <v>70968051</v>
      </c>
      <c r="E73" s="209">
        <v>36516483.810000002</v>
      </c>
      <c r="F73" s="210">
        <v>0</v>
      </c>
      <c r="G73" s="211">
        <v>0</v>
      </c>
      <c r="H73" s="209">
        <v>11796391</v>
      </c>
      <c r="I73" s="211">
        <v>0</v>
      </c>
      <c r="J73" s="209">
        <v>0</v>
      </c>
      <c r="K73" s="211">
        <v>298260</v>
      </c>
    </row>
    <row r="74" spans="1:11" s="96" customFormat="1" ht="20.25" customHeight="1" x14ac:dyDescent="0.3">
      <c r="A74" s="117">
        <v>75</v>
      </c>
      <c r="B74" s="212">
        <v>1502059908</v>
      </c>
      <c r="C74" s="213">
        <v>212035838</v>
      </c>
      <c r="D74" s="214">
        <v>91422268</v>
      </c>
      <c r="E74" s="212">
        <v>9118402.7300000004</v>
      </c>
      <c r="F74" s="213">
        <v>0</v>
      </c>
      <c r="G74" s="214">
        <v>0</v>
      </c>
      <c r="H74" s="212">
        <v>13887132</v>
      </c>
      <c r="I74" s="214">
        <v>3106447</v>
      </c>
      <c r="J74" s="212">
        <v>0</v>
      </c>
      <c r="K74" s="214">
        <v>0</v>
      </c>
    </row>
    <row r="75" spans="1:11" s="96" customFormat="1" ht="20.25" customHeight="1" x14ac:dyDescent="0.3">
      <c r="A75" s="118">
        <v>76</v>
      </c>
      <c r="B75" s="209">
        <v>1014091866</v>
      </c>
      <c r="C75" s="210">
        <v>101319045</v>
      </c>
      <c r="D75" s="211">
        <v>27747145</v>
      </c>
      <c r="E75" s="209">
        <v>3878458</v>
      </c>
      <c r="F75" s="210">
        <v>212998</v>
      </c>
      <c r="G75" s="211">
        <v>0</v>
      </c>
      <c r="H75" s="209">
        <v>4044960</v>
      </c>
      <c r="I75" s="211">
        <v>125896</v>
      </c>
      <c r="J75" s="209">
        <v>0</v>
      </c>
      <c r="K75" s="211">
        <v>849.47</v>
      </c>
    </row>
    <row r="76" spans="1:11" s="96" customFormat="1" ht="20.25" customHeight="1" x14ac:dyDescent="0.3">
      <c r="A76" s="117">
        <v>77</v>
      </c>
      <c r="B76" s="212">
        <v>944273228</v>
      </c>
      <c r="C76" s="213">
        <v>133214567</v>
      </c>
      <c r="D76" s="214">
        <v>23537796</v>
      </c>
      <c r="E76" s="212">
        <v>9496998.3900000006</v>
      </c>
      <c r="F76" s="213">
        <v>0</v>
      </c>
      <c r="G76" s="214">
        <v>0</v>
      </c>
      <c r="H76" s="212">
        <v>10912199</v>
      </c>
      <c r="I76" s="214">
        <v>997435</v>
      </c>
      <c r="J76" s="212">
        <v>0</v>
      </c>
      <c r="K76" s="214">
        <v>0</v>
      </c>
    </row>
    <row r="77" spans="1:11" s="96" customFormat="1" ht="20.25" customHeight="1" x14ac:dyDescent="0.3">
      <c r="A77" s="118">
        <v>78</v>
      </c>
      <c r="B77" s="209">
        <v>636076800</v>
      </c>
      <c r="C77" s="210">
        <v>160415887</v>
      </c>
      <c r="D77" s="211">
        <v>16131742</v>
      </c>
      <c r="E77" s="209">
        <v>10265615.9</v>
      </c>
      <c r="F77" s="210">
        <v>666504</v>
      </c>
      <c r="G77" s="211">
        <v>0</v>
      </c>
      <c r="H77" s="209">
        <v>2023353</v>
      </c>
      <c r="I77" s="211">
        <v>0</v>
      </c>
      <c r="J77" s="209">
        <v>0</v>
      </c>
      <c r="K77" s="211">
        <v>0</v>
      </c>
    </row>
    <row r="78" spans="1:11" s="96" customFormat="1" ht="20.25" customHeight="1" x14ac:dyDescent="0.3">
      <c r="A78" s="117">
        <v>79</v>
      </c>
      <c r="B78" s="212">
        <v>656523295</v>
      </c>
      <c r="C78" s="213">
        <v>54194343</v>
      </c>
      <c r="D78" s="214">
        <v>8494413</v>
      </c>
      <c r="E78" s="212">
        <v>8803746.7799999993</v>
      </c>
      <c r="F78" s="213">
        <v>0</v>
      </c>
      <c r="G78" s="214">
        <v>0</v>
      </c>
      <c r="H78" s="212">
        <v>6574667</v>
      </c>
      <c r="I78" s="214">
        <v>0</v>
      </c>
      <c r="J78" s="212">
        <v>0</v>
      </c>
      <c r="K78" s="214">
        <v>0</v>
      </c>
    </row>
    <row r="79" spans="1:11" s="96" customFormat="1" ht="20.25" customHeight="1" x14ac:dyDescent="0.3">
      <c r="A79" s="118">
        <v>80</v>
      </c>
      <c r="B79" s="209">
        <v>280147609</v>
      </c>
      <c r="C79" s="210">
        <v>38560174</v>
      </c>
      <c r="D79" s="211">
        <v>3542648</v>
      </c>
      <c r="E79" s="209">
        <v>1870407.12</v>
      </c>
      <c r="F79" s="210">
        <v>0</v>
      </c>
      <c r="G79" s="211">
        <v>0</v>
      </c>
      <c r="H79" s="209">
        <v>3035169</v>
      </c>
      <c r="I79" s="211">
        <v>0</v>
      </c>
      <c r="J79" s="209">
        <v>0</v>
      </c>
      <c r="K79" s="211">
        <v>0</v>
      </c>
    </row>
    <row r="80" spans="1:11" s="96" customFormat="1" ht="20.25" customHeight="1" x14ac:dyDescent="0.3">
      <c r="A80" s="117">
        <v>81</v>
      </c>
      <c r="B80" s="212">
        <v>412839104</v>
      </c>
      <c r="C80" s="213">
        <v>27109217</v>
      </c>
      <c r="D80" s="214">
        <v>8534864</v>
      </c>
      <c r="E80" s="212">
        <v>5606335.04</v>
      </c>
      <c r="F80" s="213">
        <v>0</v>
      </c>
      <c r="G80" s="214">
        <v>0</v>
      </c>
      <c r="H80" s="212">
        <v>6067440</v>
      </c>
      <c r="I80" s="214">
        <v>0</v>
      </c>
      <c r="J80" s="212">
        <v>0</v>
      </c>
      <c r="K80" s="214">
        <v>0</v>
      </c>
    </row>
    <row r="81" spans="1:11" s="96" customFormat="1" ht="20.25" customHeight="1" x14ac:dyDescent="0.3">
      <c r="A81" s="118">
        <v>82</v>
      </c>
      <c r="B81" s="209">
        <v>312709595</v>
      </c>
      <c r="C81" s="210">
        <v>23545142</v>
      </c>
      <c r="D81" s="211">
        <v>2052342</v>
      </c>
      <c r="E81" s="209">
        <v>31759623.18</v>
      </c>
      <c r="F81" s="210">
        <v>0</v>
      </c>
      <c r="G81" s="211">
        <v>0</v>
      </c>
      <c r="H81" s="209">
        <v>2022480</v>
      </c>
      <c r="I81" s="211">
        <v>0</v>
      </c>
      <c r="J81" s="209">
        <v>0</v>
      </c>
      <c r="K81" s="211">
        <v>0</v>
      </c>
    </row>
    <row r="82" spans="1:11" s="96" customFormat="1" ht="20.25" customHeight="1" x14ac:dyDescent="0.3">
      <c r="A82" s="117">
        <v>83</v>
      </c>
      <c r="B82" s="212">
        <v>135750530</v>
      </c>
      <c r="C82" s="213">
        <v>54519087</v>
      </c>
      <c r="D82" s="214">
        <v>1011240</v>
      </c>
      <c r="E82" s="212">
        <v>160194.72</v>
      </c>
      <c r="F82" s="213">
        <v>0</v>
      </c>
      <c r="G82" s="214">
        <v>0</v>
      </c>
      <c r="H82" s="212">
        <v>19544</v>
      </c>
      <c r="I82" s="214">
        <v>0</v>
      </c>
      <c r="J82" s="212">
        <v>0</v>
      </c>
      <c r="K82" s="214">
        <v>0</v>
      </c>
    </row>
    <row r="83" spans="1:11" s="96" customFormat="1" ht="20.25" customHeight="1" x14ac:dyDescent="0.3">
      <c r="A83" s="118">
        <v>84</v>
      </c>
      <c r="B83" s="209">
        <v>146851817</v>
      </c>
      <c r="C83" s="210">
        <v>13930578</v>
      </c>
      <c r="D83" s="211">
        <v>0</v>
      </c>
      <c r="E83" s="209">
        <v>6399135.0300000003</v>
      </c>
      <c r="F83" s="210">
        <v>0</v>
      </c>
      <c r="G83" s="211">
        <v>0</v>
      </c>
      <c r="H83" s="209">
        <v>0</v>
      </c>
      <c r="I83" s="211">
        <v>0</v>
      </c>
      <c r="J83" s="209">
        <v>0</v>
      </c>
      <c r="K83" s="211">
        <v>0</v>
      </c>
    </row>
    <row r="84" spans="1:11" s="96" customFormat="1" ht="20.25" customHeight="1" x14ac:dyDescent="0.3">
      <c r="A84" s="117">
        <v>85</v>
      </c>
      <c r="B84" s="212">
        <v>97537361</v>
      </c>
      <c r="C84" s="213">
        <v>24181026</v>
      </c>
      <c r="D84" s="214">
        <v>5694414</v>
      </c>
      <c r="E84" s="212">
        <v>798414</v>
      </c>
      <c r="F84" s="213">
        <v>0</v>
      </c>
      <c r="G84" s="214">
        <v>0</v>
      </c>
      <c r="H84" s="212">
        <v>0</v>
      </c>
      <c r="I84" s="214">
        <v>0</v>
      </c>
      <c r="J84" s="212">
        <v>0</v>
      </c>
      <c r="K84" s="214">
        <v>0</v>
      </c>
    </row>
    <row r="85" spans="1:11" s="96" customFormat="1" ht="20.25" customHeight="1" x14ac:dyDescent="0.3">
      <c r="A85" s="118">
        <v>86</v>
      </c>
      <c r="B85" s="209">
        <v>48040608</v>
      </c>
      <c r="C85" s="210">
        <v>1131852</v>
      </c>
      <c r="D85" s="211">
        <v>0</v>
      </c>
      <c r="E85" s="209">
        <v>1826716.45</v>
      </c>
      <c r="F85" s="210">
        <v>0</v>
      </c>
      <c r="G85" s="211">
        <v>0</v>
      </c>
      <c r="H85" s="209">
        <v>721</v>
      </c>
      <c r="I85" s="211">
        <v>0</v>
      </c>
      <c r="J85" s="209">
        <v>0</v>
      </c>
      <c r="K85" s="211">
        <v>0</v>
      </c>
    </row>
    <row r="86" spans="1:11" s="96" customFormat="1" ht="20.25" customHeight="1" x14ac:dyDescent="0.3">
      <c r="A86" s="117">
        <v>87</v>
      </c>
      <c r="B86" s="212">
        <v>40659609</v>
      </c>
      <c r="C86" s="213">
        <v>1521938</v>
      </c>
      <c r="D86" s="214">
        <v>1041103</v>
      </c>
      <c r="E86" s="212">
        <v>593280</v>
      </c>
      <c r="F86" s="213">
        <v>0</v>
      </c>
      <c r="G86" s="214">
        <v>0</v>
      </c>
      <c r="H86" s="212">
        <v>1011240</v>
      </c>
      <c r="I86" s="214">
        <v>0</v>
      </c>
      <c r="J86" s="212">
        <v>0</v>
      </c>
      <c r="K86" s="214">
        <v>0</v>
      </c>
    </row>
    <row r="87" spans="1:11" s="96" customFormat="1" ht="20.25" customHeight="1" x14ac:dyDescent="0.3">
      <c r="A87" s="118">
        <v>88</v>
      </c>
      <c r="B87" s="209">
        <v>27618684</v>
      </c>
      <c r="C87" s="210">
        <v>995435</v>
      </c>
      <c r="D87" s="211">
        <v>252102</v>
      </c>
      <c r="E87" s="209">
        <v>2468950</v>
      </c>
      <c r="F87" s="210">
        <v>361387.5</v>
      </c>
      <c r="G87" s="211">
        <v>0</v>
      </c>
      <c r="H87" s="209">
        <v>0</v>
      </c>
      <c r="I87" s="211">
        <v>0</v>
      </c>
      <c r="J87" s="209">
        <v>0</v>
      </c>
      <c r="K87" s="211">
        <v>0</v>
      </c>
    </row>
    <row r="88" spans="1:11" s="96" customFormat="1" ht="20.25" customHeight="1" x14ac:dyDescent="0.3">
      <c r="A88" s="117">
        <v>89</v>
      </c>
      <c r="B88" s="212">
        <v>20315165</v>
      </c>
      <c r="C88" s="213">
        <v>497718</v>
      </c>
      <c r="D88" s="214">
        <v>0</v>
      </c>
      <c r="E88" s="212">
        <v>3273111.48</v>
      </c>
      <c r="F88" s="213">
        <v>0</v>
      </c>
      <c r="G88" s="214">
        <v>0</v>
      </c>
      <c r="H88" s="212">
        <v>0</v>
      </c>
      <c r="I88" s="214">
        <v>0</v>
      </c>
      <c r="J88" s="212">
        <v>0</v>
      </c>
      <c r="K88" s="214">
        <v>0</v>
      </c>
    </row>
    <row r="89" spans="1:11" s="96" customFormat="1" ht="20.25" customHeight="1" x14ac:dyDescent="0.3">
      <c r="A89" s="118">
        <v>90</v>
      </c>
      <c r="B89" s="209">
        <v>23670852</v>
      </c>
      <c r="C89" s="210">
        <v>193660648</v>
      </c>
      <c r="D89" s="211">
        <v>0</v>
      </c>
      <c r="E89" s="209">
        <v>0</v>
      </c>
      <c r="F89" s="210">
        <v>0</v>
      </c>
      <c r="G89" s="211">
        <v>0</v>
      </c>
      <c r="H89" s="209">
        <v>0</v>
      </c>
      <c r="I89" s="211">
        <v>0</v>
      </c>
      <c r="J89" s="209">
        <v>0</v>
      </c>
      <c r="K89" s="211">
        <v>0</v>
      </c>
    </row>
    <row r="90" spans="1:11" s="96" customFormat="1" ht="20.25" customHeight="1" x14ac:dyDescent="0.3">
      <c r="A90" s="117">
        <v>91</v>
      </c>
      <c r="B90" s="212">
        <v>6838977</v>
      </c>
      <c r="C90" s="213">
        <v>0</v>
      </c>
      <c r="D90" s="214">
        <v>0</v>
      </c>
      <c r="E90" s="212">
        <v>2420009.63</v>
      </c>
      <c r="F90" s="213">
        <v>0</v>
      </c>
      <c r="G90" s="214">
        <v>0</v>
      </c>
      <c r="H90" s="212">
        <v>0</v>
      </c>
      <c r="I90" s="214">
        <v>0</v>
      </c>
      <c r="J90" s="212">
        <v>0</v>
      </c>
      <c r="K90" s="214">
        <v>0</v>
      </c>
    </row>
    <row r="91" spans="1:11" s="96" customFormat="1" ht="20.25" customHeight="1" x14ac:dyDescent="0.3">
      <c r="A91" s="118">
        <v>92</v>
      </c>
      <c r="B91" s="209">
        <v>1918574</v>
      </c>
      <c r="C91" s="210">
        <v>17966631</v>
      </c>
      <c r="D91" s="211">
        <v>0</v>
      </c>
      <c r="E91" s="209">
        <v>1983680.01</v>
      </c>
      <c r="F91" s="210">
        <v>0</v>
      </c>
      <c r="G91" s="211">
        <v>0</v>
      </c>
      <c r="H91" s="209">
        <v>0</v>
      </c>
      <c r="I91" s="211">
        <v>0</v>
      </c>
      <c r="J91" s="209">
        <v>0</v>
      </c>
      <c r="K91" s="211">
        <v>0</v>
      </c>
    </row>
    <row r="92" spans="1:11" s="96" customFormat="1" ht="20.25" customHeight="1" x14ac:dyDescent="0.3">
      <c r="A92" s="117">
        <v>93</v>
      </c>
      <c r="B92" s="212">
        <v>916442</v>
      </c>
      <c r="C92" s="213">
        <v>0</v>
      </c>
      <c r="D92" s="214">
        <v>0</v>
      </c>
      <c r="E92" s="212">
        <v>0</v>
      </c>
      <c r="F92" s="213">
        <v>0</v>
      </c>
      <c r="G92" s="214">
        <v>0</v>
      </c>
      <c r="H92" s="212">
        <v>0</v>
      </c>
      <c r="I92" s="214">
        <v>0</v>
      </c>
      <c r="J92" s="212">
        <v>0</v>
      </c>
      <c r="K92" s="214">
        <v>0</v>
      </c>
    </row>
    <row r="93" spans="1:11" s="96" customFormat="1" ht="20.25" customHeight="1" x14ac:dyDescent="0.3">
      <c r="A93" s="118">
        <v>94</v>
      </c>
      <c r="B93" s="209">
        <v>2956438</v>
      </c>
      <c r="C93" s="210">
        <v>0</v>
      </c>
      <c r="D93" s="211">
        <v>0</v>
      </c>
      <c r="E93" s="209">
        <v>0</v>
      </c>
      <c r="F93" s="210">
        <v>0</v>
      </c>
      <c r="G93" s="211">
        <v>0</v>
      </c>
      <c r="H93" s="209">
        <v>0</v>
      </c>
      <c r="I93" s="211">
        <v>0</v>
      </c>
      <c r="J93" s="209">
        <v>0</v>
      </c>
      <c r="K93" s="211">
        <v>0</v>
      </c>
    </row>
    <row r="94" spans="1:11" s="96" customFormat="1" ht="20.25" customHeight="1" x14ac:dyDescent="0.3">
      <c r="A94" s="117">
        <v>95</v>
      </c>
      <c r="B94" s="212">
        <v>1119157</v>
      </c>
      <c r="C94" s="213">
        <v>0</v>
      </c>
      <c r="D94" s="214">
        <v>0</v>
      </c>
      <c r="E94" s="212">
        <v>0</v>
      </c>
      <c r="F94" s="213">
        <v>0</v>
      </c>
      <c r="G94" s="214">
        <v>0</v>
      </c>
      <c r="H94" s="212">
        <v>0</v>
      </c>
      <c r="I94" s="214">
        <v>0</v>
      </c>
      <c r="J94" s="212">
        <v>0</v>
      </c>
      <c r="K94" s="214">
        <v>0</v>
      </c>
    </row>
    <row r="95" spans="1:11" s="96" customFormat="1" ht="20.25" customHeight="1" x14ac:dyDescent="0.3">
      <c r="A95" s="118">
        <v>96</v>
      </c>
      <c r="B95" s="209">
        <v>1162614</v>
      </c>
      <c r="C95" s="210">
        <v>15600</v>
      </c>
      <c r="D95" s="211">
        <v>0</v>
      </c>
      <c r="E95" s="209">
        <v>0</v>
      </c>
      <c r="F95" s="210">
        <v>0</v>
      </c>
      <c r="G95" s="211">
        <v>0</v>
      </c>
      <c r="H95" s="209">
        <v>0</v>
      </c>
      <c r="I95" s="211">
        <v>0</v>
      </c>
      <c r="J95" s="209">
        <v>0</v>
      </c>
      <c r="K95" s="211">
        <v>0</v>
      </c>
    </row>
    <row r="96" spans="1:11" s="96" customFormat="1" ht="20.25" customHeight="1" x14ac:dyDescent="0.3">
      <c r="A96" s="117">
        <v>97</v>
      </c>
      <c r="B96" s="212">
        <v>463614</v>
      </c>
      <c r="C96" s="213">
        <v>0</v>
      </c>
      <c r="D96" s="214">
        <v>0</v>
      </c>
      <c r="E96" s="212">
        <v>0</v>
      </c>
      <c r="F96" s="213">
        <v>0</v>
      </c>
      <c r="G96" s="214">
        <v>0</v>
      </c>
      <c r="H96" s="212">
        <v>0</v>
      </c>
      <c r="I96" s="214">
        <v>0</v>
      </c>
      <c r="J96" s="212">
        <v>0</v>
      </c>
      <c r="K96" s="214">
        <v>0</v>
      </c>
    </row>
    <row r="97" spans="1:11" s="96" customFormat="1" ht="20.25" customHeight="1" x14ac:dyDescent="0.3">
      <c r="A97" s="118">
        <v>98</v>
      </c>
      <c r="B97" s="209">
        <v>2233707</v>
      </c>
      <c r="C97" s="210">
        <v>0</v>
      </c>
      <c r="D97" s="211">
        <v>0</v>
      </c>
      <c r="E97" s="209">
        <v>0</v>
      </c>
      <c r="F97" s="210">
        <v>0</v>
      </c>
      <c r="G97" s="211">
        <v>0</v>
      </c>
      <c r="H97" s="209">
        <v>0</v>
      </c>
      <c r="I97" s="211">
        <v>0</v>
      </c>
      <c r="J97" s="209">
        <v>0</v>
      </c>
      <c r="K97" s="211">
        <v>0</v>
      </c>
    </row>
    <row r="98" spans="1:11" s="96" customFormat="1" ht="20.25" customHeight="1" x14ac:dyDescent="0.3">
      <c r="A98" s="117">
        <v>99</v>
      </c>
      <c r="B98" s="212">
        <v>1593</v>
      </c>
      <c r="C98" s="213">
        <v>0</v>
      </c>
      <c r="D98" s="214">
        <v>0</v>
      </c>
      <c r="E98" s="212">
        <v>0</v>
      </c>
      <c r="F98" s="213">
        <v>0</v>
      </c>
      <c r="G98" s="214">
        <v>0</v>
      </c>
      <c r="H98" s="212">
        <v>0</v>
      </c>
      <c r="I98" s="214">
        <v>0</v>
      </c>
      <c r="J98" s="212">
        <v>0</v>
      </c>
      <c r="K98" s="214">
        <v>0</v>
      </c>
    </row>
    <row r="99" spans="1:11" s="96" customFormat="1" ht="20.25" customHeight="1" x14ac:dyDescent="0.3">
      <c r="A99" s="118" t="s">
        <v>264</v>
      </c>
      <c r="B99" s="209">
        <v>511196</v>
      </c>
      <c r="C99" s="210">
        <v>0</v>
      </c>
      <c r="D99" s="211">
        <v>0</v>
      </c>
      <c r="E99" s="209">
        <v>0</v>
      </c>
      <c r="F99" s="210">
        <v>0</v>
      </c>
      <c r="G99" s="211">
        <v>0</v>
      </c>
      <c r="H99" s="209">
        <v>0</v>
      </c>
      <c r="I99" s="211">
        <v>0</v>
      </c>
      <c r="J99" s="209">
        <v>0</v>
      </c>
      <c r="K99" s="211">
        <v>0</v>
      </c>
    </row>
    <row r="100" spans="1:11" s="98" customFormat="1" ht="20.25" customHeight="1" thickBot="1" x14ac:dyDescent="0.35">
      <c r="A100" s="552" t="s">
        <v>8</v>
      </c>
      <c r="B100" s="553">
        <f>SUM(B14:B99)</f>
        <v>891972044447</v>
      </c>
      <c r="C100" s="554">
        <f t="shared" ref="C100:K100" si="0">SUM(C14:C99)</f>
        <v>166503250768</v>
      </c>
      <c r="D100" s="555">
        <f t="shared" si="0"/>
        <v>235748619614</v>
      </c>
      <c r="E100" s="553">
        <f t="shared" si="0"/>
        <v>2522625763.4300003</v>
      </c>
      <c r="F100" s="554">
        <f t="shared" si="0"/>
        <v>326423729.12999994</v>
      </c>
      <c r="G100" s="555">
        <f t="shared" si="0"/>
        <v>152011792.00999999</v>
      </c>
      <c r="H100" s="553">
        <f t="shared" si="0"/>
        <v>145587372311</v>
      </c>
      <c r="I100" s="555">
        <f t="shared" si="0"/>
        <v>365899798445</v>
      </c>
      <c r="J100" s="553">
        <f t="shared" si="0"/>
        <v>7971320</v>
      </c>
      <c r="K100" s="555">
        <f t="shared" si="0"/>
        <v>183850399.07000005</v>
      </c>
    </row>
    <row r="101" spans="1:11" x14ac:dyDescent="0.25">
      <c r="A101" s="25" t="s">
        <v>315</v>
      </c>
      <c r="G101" s="49"/>
      <c r="H101" s="24"/>
      <c r="I101" s="24"/>
      <c r="J101" s="24"/>
      <c r="K101" s="24"/>
    </row>
    <row r="102" spans="1:11" x14ac:dyDescent="0.25">
      <c r="B102" s="49"/>
      <c r="C102" s="49"/>
      <c r="D102" s="49"/>
      <c r="H102" s="24"/>
      <c r="I102" s="24"/>
      <c r="J102" s="24"/>
      <c r="K102" s="49"/>
    </row>
    <row r="103" spans="1:11" ht="13" x14ac:dyDescent="0.3">
      <c r="A103" s="23"/>
      <c r="B103" s="49"/>
      <c r="C103" s="49"/>
      <c r="D103" s="49"/>
      <c r="H103" s="24"/>
      <c r="I103" s="24"/>
      <c r="J103" s="24"/>
      <c r="K103" s="26"/>
    </row>
    <row r="104" spans="1:11" ht="13" x14ac:dyDescent="0.3">
      <c r="A104" s="23"/>
      <c r="B104" s="49"/>
      <c r="C104" s="49"/>
      <c r="D104" s="49"/>
      <c r="H104" s="24"/>
      <c r="I104" s="24"/>
      <c r="J104" s="24"/>
      <c r="K104" s="24"/>
    </row>
    <row r="105" spans="1:11" ht="13" x14ac:dyDescent="0.3">
      <c r="A105" s="23"/>
      <c r="B105" s="49"/>
      <c r="C105" s="49"/>
      <c r="D105" s="49"/>
      <c r="H105" s="24"/>
      <c r="I105" s="24"/>
      <c r="J105" s="24"/>
      <c r="K105" s="24"/>
    </row>
    <row r="106" spans="1:11" x14ac:dyDescent="0.25">
      <c r="B106" s="49"/>
      <c r="C106" s="49"/>
      <c r="D106" s="49"/>
      <c r="H106" s="24"/>
      <c r="I106" s="24"/>
      <c r="J106" s="24"/>
      <c r="K106" s="24"/>
    </row>
    <row r="107" spans="1:11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</row>
    <row r="108" spans="1:11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</row>
    <row r="109" spans="1:11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</row>
    <row r="110" spans="1:11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</row>
    <row r="111" spans="1:11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</row>
    <row r="112" spans="1:11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</row>
    <row r="113" spans="1:11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</row>
    <row r="114" spans="1:11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</row>
    <row r="115" spans="1:11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</row>
    <row r="116" spans="1:11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</row>
    <row r="117" spans="1:11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</row>
    <row r="118" spans="1:11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</row>
    <row r="119" spans="1:11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</row>
    <row r="120" spans="1:11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</row>
    <row r="121" spans="1:11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</row>
    <row r="122" spans="1:11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</row>
    <row r="123" spans="1:11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</row>
    <row r="124" spans="1:11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</row>
    <row r="125" spans="1:11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</row>
    <row r="126" spans="1:11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</row>
    <row r="127" spans="1:11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</row>
    <row r="128" spans="1:11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</row>
    <row r="129" spans="1:11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</row>
    <row r="130" spans="1:11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</row>
    <row r="131" spans="1:11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</row>
    <row r="132" spans="1:11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</row>
    <row r="133" spans="1:11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</row>
    <row r="134" spans="1:11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</row>
    <row r="135" spans="1:11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</row>
    <row r="136" spans="1:11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</row>
    <row r="137" spans="1:11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</row>
    <row r="138" spans="1:11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</row>
  </sheetData>
  <mergeCells count="22">
    <mergeCell ref="H12:H13"/>
    <mergeCell ref="I12:I13"/>
    <mergeCell ref="J12:J13"/>
    <mergeCell ref="K12:K13"/>
    <mergeCell ref="B12:B13"/>
    <mergeCell ref="C12:C13"/>
    <mergeCell ref="D12:D13"/>
    <mergeCell ref="E12:E13"/>
    <mergeCell ref="F12:F13"/>
    <mergeCell ref="G12:G13"/>
    <mergeCell ref="A8:K8"/>
    <mergeCell ref="A9:K9"/>
    <mergeCell ref="B11:D11"/>
    <mergeCell ref="E11:G11"/>
    <mergeCell ref="H11:I11"/>
    <mergeCell ref="J11:K11"/>
    <mergeCell ref="A7:K7"/>
    <mergeCell ref="A2:K2"/>
    <mergeCell ref="A3:K3"/>
    <mergeCell ref="A4:K4"/>
    <mergeCell ref="A5:K5"/>
    <mergeCell ref="A6:K6"/>
  </mergeCells>
  <printOptions horizontalCentered="1"/>
  <pageMargins left="0.31496062992125984" right="0.19685039370078741" top="0.39370078740157483" bottom="0.23622047244094491" header="0" footer="0.23622047244094491"/>
  <pageSetup scale="54" firstPageNumber="65" fitToHeight="0" orientation="portrait" useFirstPageNumber="1" r:id="rId1"/>
  <headerFooter>
    <oddFooter>&amp;R&amp;P</oddFooter>
  </headerFooter>
  <rowBreaks count="1" manualBreakCount="1">
    <brk id="57" max="10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syncVertical="1" syncRef="A1" transitionEvaluation="1" codeName="Hoja54">
    <pageSetUpPr fitToPage="1"/>
  </sheetPr>
  <dimension ref="A1:M138"/>
  <sheetViews>
    <sheetView showGridLines="0" view="pageBreakPreview" zoomScale="70" zoomScaleNormal="77" zoomScaleSheetLayoutView="70" workbookViewId="0"/>
  </sheetViews>
  <sheetFormatPr baseColWidth="10" defaultColWidth="9.7265625" defaultRowHeight="12.5" x14ac:dyDescent="0.25"/>
  <cols>
    <col min="1" max="1" width="16.7265625" style="25" customWidth="1"/>
    <col min="2" max="2" width="18.90625" style="25" bestFit="1" customWidth="1"/>
    <col min="3" max="4" width="19.1796875" style="25" bestFit="1" customWidth="1"/>
    <col min="5" max="5" width="14.54296875" style="25" bestFit="1" customWidth="1"/>
    <col min="6" max="6" width="17.453125" style="25" bestFit="1" customWidth="1"/>
    <col min="7" max="7" width="13.7265625" style="25" bestFit="1" customWidth="1"/>
    <col min="8" max="8" width="18.81640625" style="25" bestFit="1" customWidth="1"/>
    <col min="9" max="9" width="19.1796875" style="25" bestFit="1" customWidth="1"/>
    <col min="10" max="10" width="11.81640625" style="25" bestFit="1" customWidth="1"/>
    <col min="11" max="11" width="18.26953125" style="25" bestFit="1" customWidth="1"/>
    <col min="12" max="12" width="7.7265625" style="25" customWidth="1"/>
    <col min="13" max="13" width="3.7265625" style="25" customWidth="1"/>
    <col min="14" max="16384" width="9.7265625" style="25"/>
  </cols>
  <sheetData>
    <row r="1" spans="1:13" x14ac:dyDescent="0.25">
      <c r="L1" s="24"/>
    </row>
    <row r="2" spans="1:13" ht="22.5" customHeight="1" x14ac:dyDescent="0.35">
      <c r="A2" s="871" t="s">
        <v>258</v>
      </c>
      <c r="B2" s="871"/>
      <c r="C2" s="871"/>
      <c r="D2" s="871"/>
      <c r="E2" s="871"/>
      <c r="F2" s="871"/>
      <c r="G2" s="871"/>
      <c r="H2" s="871"/>
      <c r="I2" s="871"/>
      <c r="J2" s="871"/>
      <c r="K2" s="871"/>
    </row>
    <row r="3" spans="1:13" ht="22.5" customHeight="1" x14ac:dyDescent="0.35">
      <c r="A3" s="871" t="s">
        <v>259</v>
      </c>
      <c r="B3" s="871"/>
      <c r="C3" s="871"/>
      <c r="D3" s="871"/>
      <c r="E3" s="871"/>
      <c r="F3" s="871"/>
      <c r="G3" s="871"/>
      <c r="H3" s="871"/>
      <c r="I3" s="871"/>
      <c r="J3" s="871"/>
      <c r="K3" s="871"/>
    </row>
    <row r="4" spans="1:13" s="26" customFormat="1" ht="15.75" customHeight="1" x14ac:dyDescent="0.25">
      <c r="A4" s="872"/>
      <c r="B4" s="872"/>
      <c r="C4" s="872"/>
      <c r="D4" s="872"/>
      <c r="E4" s="872"/>
      <c r="F4" s="872"/>
      <c r="G4" s="872"/>
      <c r="H4" s="872"/>
      <c r="I4" s="872"/>
      <c r="J4" s="872"/>
      <c r="K4" s="872"/>
      <c r="L4" s="49"/>
    </row>
    <row r="5" spans="1:13" s="26" customFormat="1" ht="14" x14ac:dyDescent="0.3">
      <c r="A5" s="873" t="str">
        <f>'1 Total'!A4:N4</f>
        <v>DICIEMBRE DE 2020</v>
      </c>
      <c r="B5" s="873"/>
      <c r="C5" s="873"/>
      <c r="D5" s="873"/>
      <c r="E5" s="873"/>
      <c r="F5" s="873"/>
      <c r="G5" s="873"/>
      <c r="H5" s="873"/>
      <c r="I5" s="873"/>
      <c r="J5" s="873"/>
      <c r="K5" s="873"/>
    </row>
    <row r="6" spans="1:13" s="26" customFormat="1" ht="14.25" customHeight="1" x14ac:dyDescent="0.25">
      <c r="A6" s="820"/>
      <c r="B6" s="820"/>
      <c r="C6" s="820"/>
      <c r="D6" s="820"/>
      <c r="E6" s="820"/>
      <c r="F6" s="820"/>
      <c r="G6" s="820"/>
      <c r="H6" s="820"/>
      <c r="I6" s="820"/>
      <c r="J6" s="820"/>
      <c r="K6" s="820"/>
    </row>
    <row r="7" spans="1:13" s="26" customFormat="1" ht="15.5" x14ac:dyDescent="0.35">
      <c r="A7" s="870" t="s">
        <v>141</v>
      </c>
      <c r="B7" s="870"/>
      <c r="C7" s="870"/>
      <c r="D7" s="870"/>
      <c r="E7" s="870"/>
      <c r="F7" s="870"/>
      <c r="G7" s="870"/>
      <c r="H7" s="870"/>
      <c r="I7" s="870"/>
      <c r="J7" s="870"/>
      <c r="K7" s="870"/>
    </row>
    <row r="8" spans="1:13" s="26" customFormat="1" ht="16.5" customHeight="1" x14ac:dyDescent="0.3">
      <c r="A8" s="874"/>
      <c r="B8" s="874"/>
      <c r="C8" s="874"/>
      <c r="D8" s="874"/>
      <c r="E8" s="874"/>
      <c r="F8" s="874"/>
      <c r="G8" s="874"/>
      <c r="H8" s="874"/>
      <c r="I8" s="874"/>
      <c r="J8" s="874"/>
      <c r="K8" s="874"/>
    </row>
    <row r="9" spans="1:13" s="26" customFormat="1" ht="15.5" x14ac:dyDescent="0.35">
      <c r="A9" s="870" t="s">
        <v>11</v>
      </c>
      <c r="B9" s="870"/>
      <c r="C9" s="870"/>
      <c r="D9" s="870"/>
      <c r="E9" s="870"/>
      <c r="F9" s="870"/>
      <c r="G9" s="870"/>
      <c r="H9" s="870"/>
      <c r="I9" s="870"/>
      <c r="J9" s="870"/>
      <c r="K9" s="870"/>
    </row>
    <row r="10" spans="1:13" s="26" customFormat="1" ht="21" customHeight="1" thickBot="1" x14ac:dyDescent="0.25">
      <c r="A10" s="81"/>
      <c r="B10" s="275">
        <v>2</v>
      </c>
      <c r="C10" s="275">
        <v>3</v>
      </c>
      <c r="D10" s="251">
        <v>4</v>
      </c>
      <c r="E10" s="275">
        <v>7</v>
      </c>
      <c r="F10" s="275">
        <v>8</v>
      </c>
      <c r="G10" s="251">
        <v>9</v>
      </c>
      <c r="H10" s="275">
        <v>5</v>
      </c>
      <c r="I10" s="251">
        <v>6</v>
      </c>
      <c r="J10" s="275">
        <v>10</v>
      </c>
      <c r="K10" s="275">
        <v>11</v>
      </c>
    </row>
    <row r="11" spans="1:13" ht="24.75" customHeight="1" x14ac:dyDescent="0.3">
      <c r="A11" s="560" t="s">
        <v>260</v>
      </c>
      <c r="B11" s="875" t="s">
        <v>212</v>
      </c>
      <c r="C11" s="876"/>
      <c r="D11" s="877"/>
      <c r="E11" s="878" t="s">
        <v>213</v>
      </c>
      <c r="F11" s="878"/>
      <c r="G11" s="878"/>
      <c r="H11" s="875" t="s">
        <v>212</v>
      </c>
      <c r="I11" s="877"/>
      <c r="J11" s="875" t="s">
        <v>213</v>
      </c>
      <c r="K11" s="877"/>
      <c r="L11" s="24"/>
    </row>
    <row r="12" spans="1:13" ht="13" x14ac:dyDescent="0.25">
      <c r="A12" s="551" t="s">
        <v>42</v>
      </c>
      <c r="B12" s="883" t="s">
        <v>214</v>
      </c>
      <c r="C12" s="885" t="s">
        <v>215</v>
      </c>
      <c r="D12" s="887" t="s">
        <v>261</v>
      </c>
      <c r="E12" s="883" t="s">
        <v>214</v>
      </c>
      <c r="F12" s="889" t="s">
        <v>215</v>
      </c>
      <c r="G12" s="887" t="s">
        <v>261</v>
      </c>
      <c r="H12" s="879" t="s">
        <v>262</v>
      </c>
      <c r="I12" s="881" t="s">
        <v>263</v>
      </c>
      <c r="J12" s="879" t="s">
        <v>262</v>
      </c>
      <c r="K12" s="881" t="s">
        <v>263</v>
      </c>
      <c r="L12" s="24"/>
      <c r="M12" s="24"/>
    </row>
    <row r="13" spans="1:13" ht="13.5" thickBot="1" x14ac:dyDescent="0.3">
      <c r="A13" s="617"/>
      <c r="B13" s="884"/>
      <c r="C13" s="886"/>
      <c r="D13" s="888"/>
      <c r="E13" s="884"/>
      <c r="F13" s="890"/>
      <c r="G13" s="888"/>
      <c r="H13" s="880"/>
      <c r="I13" s="882"/>
      <c r="J13" s="880"/>
      <c r="K13" s="882"/>
      <c r="L13" s="24"/>
    </row>
    <row r="14" spans="1:13" s="96" customFormat="1" ht="20.25" customHeight="1" x14ac:dyDescent="0.3">
      <c r="A14" s="618" t="s">
        <v>59</v>
      </c>
      <c r="B14" s="619">
        <v>8008887251</v>
      </c>
      <c r="C14" s="636">
        <v>13645787011</v>
      </c>
      <c r="D14" s="621">
        <v>105766949</v>
      </c>
      <c r="E14" s="619">
        <v>3297226.23</v>
      </c>
      <c r="F14" s="636">
        <v>259262.66</v>
      </c>
      <c r="G14" s="621">
        <v>51191</v>
      </c>
      <c r="H14" s="619">
        <v>20939137</v>
      </c>
      <c r="I14" s="621">
        <v>501028354</v>
      </c>
      <c r="J14" s="619">
        <v>0</v>
      </c>
      <c r="K14" s="637">
        <v>0</v>
      </c>
    </row>
    <row r="15" spans="1:13" s="96" customFormat="1" ht="20.25" customHeight="1" x14ac:dyDescent="0.3">
      <c r="A15" s="624">
        <v>16</v>
      </c>
      <c r="B15" s="209">
        <v>756322133</v>
      </c>
      <c r="C15" s="210">
        <v>850853503</v>
      </c>
      <c r="D15" s="211">
        <v>71543462</v>
      </c>
      <c r="E15" s="209">
        <v>0</v>
      </c>
      <c r="F15" s="210">
        <v>0</v>
      </c>
      <c r="G15" s="211">
        <v>0</v>
      </c>
      <c r="H15" s="209">
        <v>4011887</v>
      </c>
      <c r="I15" s="211">
        <v>102582797</v>
      </c>
      <c r="J15" s="209">
        <v>0</v>
      </c>
      <c r="K15" s="638">
        <v>0</v>
      </c>
    </row>
    <row r="16" spans="1:13" s="96" customFormat="1" ht="20.25" customHeight="1" x14ac:dyDescent="0.3">
      <c r="A16" s="626">
        <v>17</v>
      </c>
      <c r="B16" s="212">
        <v>839515620</v>
      </c>
      <c r="C16" s="213">
        <v>666840583</v>
      </c>
      <c r="D16" s="214">
        <v>104477545</v>
      </c>
      <c r="E16" s="212">
        <v>0</v>
      </c>
      <c r="F16" s="213">
        <v>0</v>
      </c>
      <c r="G16" s="214">
        <v>0</v>
      </c>
      <c r="H16" s="212">
        <v>1776178</v>
      </c>
      <c r="I16" s="214">
        <v>131115871</v>
      </c>
      <c r="J16" s="212">
        <v>0</v>
      </c>
      <c r="K16" s="639">
        <v>0</v>
      </c>
    </row>
    <row r="17" spans="1:11" s="96" customFormat="1" ht="20.25" customHeight="1" x14ac:dyDescent="0.3">
      <c r="A17" s="624">
        <v>18</v>
      </c>
      <c r="B17" s="209">
        <v>909616226</v>
      </c>
      <c r="C17" s="210">
        <v>381974749</v>
      </c>
      <c r="D17" s="211">
        <v>174215147</v>
      </c>
      <c r="E17" s="209">
        <v>0</v>
      </c>
      <c r="F17" s="210">
        <v>0</v>
      </c>
      <c r="G17" s="211">
        <v>0</v>
      </c>
      <c r="H17" s="209">
        <v>46202587</v>
      </c>
      <c r="I17" s="211">
        <v>230754364</v>
      </c>
      <c r="J17" s="209">
        <v>0</v>
      </c>
      <c r="K17" s="638">
        <v>0</v>
      </c>
    </row>
    <row r="18" spans="1:11" s="96" customFormat="1" ht="20.25" customHeight="1" x14ac:dyDescent="0.3">
      <c r="A18" s="626">
        <v>19</v>
      </c>
      <c r="B18" s="212">
        <v>1156231966</v>
      </c>
      <c r="C18" s="213">
        <v>252333048</v>
      </c>
      <c r="D18" s="214">
        <v>310441082</v>
      </c>
      <c r="E18" s="212">
        <v>0</v>
      </c>
      <c r="F18" s="213">
        <v>0</v>
      </c>
      <c r="G18" s="214">
        <v>0</v>
      </c>
      <c r="H18" s="212">
        <v>132143282</v>
      </c>
      <c r="I18" s="214">
        <v>441396362</v>
      </c>
      <c r="J18" s="212">
        <v>0</v>
      </c>
      <c r="K18" s="639">
        <v>0</v>
      </c>
    </row>
    <row r="19" spans="1:11" s="96" customFormat="1" ht="20.25" customHeight="1" x14ac:dyDescent="0.3">
      <c r="A19" s="624">
        <v>20</v>
      </c>
      <c r="B19" s="209">
        <v>1408438207</v>
      </c>
      <c r="C19" s="210">
        <v>283133235</v>
      </c>
      <c r="D19" s="211">
        <v>508793880</v>
      </c>
      <c r="E19" s="209">
        <v>0</v>
      </c>
      <c r="F19" s="210">
        <v>0</v>
      </c>
      <c r="G19" s="211">
        <v>0</v>
      </c>
      <c r="H19" s="209">
        <v>245629967</v>
      </c>
      <c r="I19" s="211">
        <v>709173425</v>
      </c>
      <c r="J19" s="209">
        <v>0</v>
      </c>
      <c r="K19" s="638">
        <v>0</v>
      </c>
    </row>
    <row r="20" spans="1:11" s="96" customFormat="1" ht="20.25" customHeight="1" x14ac:dyDescent="0.3">
      <c r="A20" s="626">
        <v>21</v>
      </c>
      <c r="B20" s="212">
        <v>1796159631</v>
      </c>
      <c r="C20" s="213">
        <v>398763203</v>
      </c>
      <c r="D20" s="214">
        <v>688147560</v>
      </c>
      <c r="E20" s="212">
        <v>2103249.63</v>
      </c>
      <c r="F20" s="213">
        <v>0</v>
      </c>
      <c r="G20" s="214">
        <v>0</v>
      </c>
      <c r="H20" s="212">
        <v>376465345</v>
      </c>
      <c r="I20" s="214">
        <v>1001438272</v>
      </c>
      <c r="J20" s="212">
        <v>0</v>
      </c>
      <c r="K20" s="639">
        <v>1268491</v>
      </c>
    </row>
    <row r="21" spans="1:11" s="96" customFormat="1" ht="20.25" customHeight="1" x14ac:dyDescent="0.3">
      <c r="A21" s="624">
        <v>22</v>
      </c>
      <c r="B21" s="209">
        <v>2289275489</v>
      </c>
      <c r="C21" s="210">
        <v>444291130</v>
      </c>
      <c r="D21" s="211">
        <v>910232754</v>
      </c>
      <c r="E21" s="209">
        <v>394417.5</v>
      </c>
      <c r="F21" s="210">
        <v>0</v>
      </c>
      <c r="G21" s="211">
        <v>396510</v>
      </c>
      <c r="H21" s="209">
        <v>526759799</v>
      </c>
      <c r="I21" s="211">
        <v>1376519400</v>
      </c>
      <c r="J21" s="209">
        <v>0</v>
      </c>
      <c r="K21" s="638">
        <v>901269.93</v>
      </c>
    </row>
    <row r="22" spans="1:11" s="96" customFormat="1" ht="20.25" customHeight="1" x14ac:dyDescent="0.3">
      <c r="A22" s="626">
        <v>23</v>
      </c>
      <c r="B22" s="212">
        <v>2898284089</v>
      </c>
      <c r="C22" s="213">
        <v>606362872</v>
      </c>
      <c r="D22" s="214">
        <v>1109868610</v>
      </c>
      <c r="E22" s="212">
        <v>563742</v>
      </c>
      <c r="F22" s="213">
        <v>0</v>
      </c>
      <c r="G22" s="214">
        <v>0</v>
      </c>
      <c r="H22" s="212">
        <v>736387532</v>
      </c>
      <c r="I22" s="214">
        <v>1909009913</v>
      </c>
      <c r="J22" s="212">
        <v>0</v>
      </c>
      <c r="K22" s="639">
        <v>4178022.39</v>
      </c>
    </row>
    <row r="23" spans="1:11" s="96" customFormat="1" ht="20.25" customHeight="1" x14ac:dyDescent="0.3">
      <c r="A23" s="624">
        <v>24</v>
      </c>
      <c r="B23" s="209">
        <v>3698709759</v>
      </c>
      <c r="C23" s="210">
        <v>917376828</v>
      </c>
      <c r="D23" s="211">
        <v>1708969476</v>
      </c>
      <c r="E23" s="209">
        <v>3938547.73</v>
      </c>
      <c r="F23" s="210">
        <v>0</v>
      </c>
      <c r="G23" s="211">
        <v>391273.74</v>
      </c>
      <c r="H23" s="209">
        <v>1115914310</v>
      </c>
      <c r="I23" s="211">
        <v>2868665291</v>
      </c>
      <c r="J23" s="209">
        <v>0</v>
      </c>
      <c r="K23" s="638">
        <v>461075</v>
      </c>
    </row>
    <row r="24" spans="1:11" s="96" customFormat="1" ht="20.25" customHeight="1" x14ac:dyDescent="0.3">
      <c r="A24" s="626">
        <v>25</v>
      </c>
      <c r="B24" s="212">
        <v>4858714275</v>
      </c>
      <c r="C24" s="213">
        <v>1299839287</v>
      </c>
      <c r="D24" s="214">
        <v>2394403752</v>
      </c>
      <c r="E24" s="212">
        <v>3644547.05</v>
      </c>
      <c r="F24" s="213">
        <v>0</v>
      </c>
      <c r="G24" s="214">
        <v>3060806.39</v>
      </c>
      <c r="H24" s="212">
        <v>1504673372</v>
      </c>
      <c r="I24" s="214">
        <v>4092127620</v>
      </c>
      <c r="J24" s="212">
        <v>0</v>
      </c>
      <c r="K24" s="639">
        <v>0</v>
      </c>
    </row>
    <row r="25" spans="1:11" s="96" customFormat="1" ht="20.25" customHeight="1" x14ac:dyDescent="0.3">
      <c r="A25" s="624">
        <v>26</v>
      </c>
      <c r="B25" s="209">
        <v>6893281927</v>
      </c>
      <c r="C25" s="210">
        <v>1579797423</v>
      </c>
      <c r="D25" s="211">
        <v>3239748803</v>
      </c>
      <c r="E25" s="209">
        <v>14162954.16</v>
      </c>
      <c r="F25" s="210">
        <v>1075701.6599999999</v>
      </c>
      <c r="G25" s="211">
        <v>1979647.2</v>
      </c>
      <c r="H25" s="209">
        <v>2155176739</v>
      </c>
      <c r="I25" s="211">
        <v>5729700697</v>
      </c>
      <c r="J25" s="209">
        <v>0</v>
      </c>
      <c r="K25" s="638">
        <v>264503</v>
      </c>
    </row>
    <row r="26" spans="1:11" s="96" customFormat="1" ht="20.25" customHeight="1" x14ac:dyDescent="0.3">
      <c r="A26" s="626">
        <v>27</v>
      </c>
      <c r="B26" s="212">
        <v>8149261031</v>
      </c>
      <c r="C26" s="213">
        <v>1954414518</v>
      </c>
      <c r="D26" s="214">
        <v>4007583126</v>
      </c>
      <c r="E26" s="212">
        <v>9859467.7300000004</v>
      </c>
      <c r="F26" s="213">
        <v>340.3</v>
      </c>
      <c r="G26" s="214">
        <v>4378234.7</v>
      </c>
      <c r="H26" s="212">
        <v>2633566475</v>
      </c>
      <c r="I26" s="214">
        <v>7083567814</v>
      </c>
      <c r="J26" s="212">
        <v>0</v>
      </c>
      <c r="K26" s="639">
        <v>0</v>
      </c>
    </row>
    <row r="27" spans="1:11" s="96" customFormat="1" ht="20.25" customHeight="1" x14ac:dyDescent="0.3">
      <c r="A27" s="624">
        <v>28</v>
      </c>
      <c r="B27" s="209">
        <v>10041926836</v>
      </c>
      <c r="C27" s="210">
        <v>2471566065</v>
      </c>
      <c r="D27" s="211">
        <v>4819715293</v>
      </c>
      <c r="E27" s="209">
        <v>3423987.16</v>
      </c>
      <c r="F27" s="210">
        <v>0</v>
      </c>
      <c r="G27" s="211">
        <v>237327.1</v>
      </c>
      <c r="H27" s="209">
        <v>3332238282</v>
      </c>
      <c r="I27" s="211">
        <v>8884343508</v>
      </c>
      <c r="J27" s="209">
        <v>0</v>
      </c>
      <c r="K27" s="638">
        <v>491411</v>
      </c>
    </row>
    <row r="28" spans="1:11" s="96" customFormat="1" ht="20.25" customHeight="1" x14ac:dyDescent="0.3">
      <c r="A28" s="626">
        <v>29</v>
      </c>
      <c r="B28" s="212">
        <v>11803765836</v>
      </c>
      <c r="C28" s="213">
        <v>2976438504</v>
      </c>
      <c r="D28" s="214">
        <v>5899982777</v>
      </c>
      <c r="E28" s="212">
        <v>2653801.23</v>
      </c>
      <c r="F28" s="213">
        <v>965636.14</v>
      </c>
      <c r="G28" s="214">
        <v>843158.02</v>
      </c>
      <c r="H28" s="212">
        <v>4102498619</v>
      </c>
      <c r="I28" s="214">
        <v>10704244880</v>
      </c>
      <c r="J28" s="212">
        <v>0</v>
      </c>
      <c r="K28" s="639">
        <v>609426.30000000005</v>
      </c>
    </row>
    <row r="29" spans="1:11" s="96" customFormat="1" ht="20.25" customHeight="1" x14ac:dyDescent="0.3">
      <c r="A29" s="624">
        <v>30</v>
      </c>
      <c r="B29" s="209">
        <v>14199843210</v>
      </c>
      <c r="C29" s="210">
        <v>3422071849</v>
      </c>
      <c r="D29" s="211">
        <v>6993622221</v>
      </c>
      <c r="E29" s="209">
        <v>1901630.96</v>
      </c>
      <c r="F29" s="210">
        <v>783506.58</v>
      </c>
      <c r="G29" s="211">
        <v>0</v>
      </c>
      <c r="H29" s="209">
        <v>4957143096</v>
      </c>
      <c r="I29" s="211">
        <v>12805257595</v>
      </c>
      <c r="J29" s="209">
        <v>0</v>
      </c>
      <c r="K29" s="638">
        <v>1991570</v>
      </c>
    </row>
    <row r="30" spans="1:11" s="96" customFormat="1" ht="20.25" customHeight="1" x14ac:dyDescent="0.3">
      <c r="A30" s="626">
        <v>31</v>
      </c>
      <c r="B30" s="212">
        <v>16597099862</v>
      </c>
      <c r="C30" s="213">
        <v>3819627305</v>
      </c>
      <c r="D30" s="214">
        <v>8016900414</v>
      </c>
      <c r="E30" s="212">
        <v>834499.81</v>
      </c>
      <c r="F30" s="213">
        <v>980622.83</v>
      </c>
      <c r="G30" s="214">
        <v>1272359.7</v>
      </c>
      <c r="H30" s="212">
        <v>5737753060</v>
      </c>
      <c r="I30" s="214">
        <v>14769763068</v>
      </c>
      <c r="J30" s="212">
        <v>0</v>
      </c>
      <c r="K30" s="639">
        <v>1264587</v>
      </c>
    </row>
    <row r="31" spans="1:11" s="96" customFormat="1" ht="20.25" customHeight="1" x14ac:dyDescent="0.3">
      <c r="A31" s="624">
        <v>32</v>
      </c>
      <c r="B31" s="209">
        <v>18736559448</v>
      </c>
      <c r="C31" s="210">
        <v>4091086478</v>
      </c>
      <c r="D31" s="211">
        <v>9110208805</v>
      </c>
      <c r="E31" s="209">
        <v>11088878.75</v>
      </c>
      <c r="F31" s="210">
        <v>3201411.66</v>
      </c>
      <c r="G31" s="211">
        <v>8067166.0199999996</v>
      </c>
      <c r="H31" s="209">
        <v>6531493907</v>
      </c>
      <c r="I31" s="211">
        <v>16712554741</v>
      </c>
      <c r="J31" s="209">
        <v>0</v>
      </c>
      <c r="K31" s="638">
        <v>4811161.3099999996</v>
      </c>
    </row>
    <row r="32" spans="1:11" s="96" customFormat="1" ht="20.25" customHeight="1" x14ac:dyDescent="0.3">
      <c r="A32" s="626">
        <v>33</v>
      </c>
      <c r="B32" s="212">
        <v>20085049504</v>
      </c>
      <c r="C32" s="213">
        <v>4615620632</v>
      </c>
      <c r="D32" s="214">
        <v>9915112028</v>
      </c>
      <c r="E32" s="212">
        <v>21140020.100000001</v>
      </c>
      <c r="F32" s="213">
        <v>0</v>
      </c>
      <c r="G32" s="214">
        <v>1231095.49</v>
      </c>
      <c r="H32" s="212">
        <v>7179731197</v>
      </c>
      <c r="I32" s="214">
        <v>17995190484</v>
      </c>
      <c r="J32" s="212">
        <v>164366</v>
      </c>
      <c r="K32" s="639">
        <v>3009527</v>
      </c>
    </row>
    <row r="33" spans="1:11" s="96" customFormat="1" ht="20.25" customHeight="1" x14ac:dyDescent="0.3">
      <c r="A33" s="624">
        <v>34</v>
      </c>
      <c r="B33" s="209">
        <v>23106526667</v>
      </c>
      <c r="C33" s="210">
        <v>5063707893</v>
      </c>
      <c r="D33" s="211">
        <v>11332906394</v>
      </c>
      <c r="E33" s="209">
        <v>20125289.120000001</v>
      </c>
      <c r="F33" s="210">
        <v>651078.44999999995</v>
      </c>
      <c r="G33" s="211">
        <v>2418727.04</v>
      </c>
      <c r="H33" s="209">
        <v>8141228918</v>
      </c>
      <c r="I33" s="211">
        <v>20569881268</v>
      </c>
      <c r="J33" s="209">
        <v>0</v>
      </c>
      <c r="K33" s="638">
        <v>4977229</v>
      </c>
    </row>
    <row r="34" spans="1:11" s="96" customFormat="1" ht="20.25" customHeight="1" x14ac:dyDescent="0.3">
      <c r="A34" s="626">
        <v>35</v>
      </c>
      <c r="B34" s="212">
        <v>25238225368</v>
      </c>
      <c r="C34" s="213">
        <v>5376204490</v>
      </c>
      <c r="D34" s="214">
        <v>12509984209</v>
      </c>
      <c r="E34" s="212">
        <v>12873438.210000001</v>
      </c>
      <c r="F34" s="213">
        <v>10956.16</v>
      </c>
      <c r="G34" s="214">
        <v>1359986</v>
      </c>
      <c r="H34" s="212">
        <v>8993378529</v>
      </c>
      <c r="I34" s="214">
        <v>22330758595</v>
      </c>
      <c r="J34" s="212">
        <v>3599302</v>
      </c>
      <c r="K34" s="639">
        <v>899818</v>
      </c>
    </row>
    <row r="35" spans="1:11" s="96" customFormat="1" ht="20.25" customHeight="1" x14ac:dyDescent="0.3">
      <c r="A35" s="624">
        <v>36</v>
      </c>
      <c r="B35" s="209">
        <v>26654891873</v>
      </c>
      <c r="C35" s="210">
        <v>5448759245</v>
      </c>
      <c r="D35" s="211">
        <v>12881332723</v>
      </c>
      <c r="E35" s="209">
        <v>31266989.670000002</v>
      </c>
      <c r="F35" s="210">
        <v>425005.95</v>
      </c>
      <c r="G35" s="211">
        <v>10704390.34</v>
      </c>
      <c r="H35" s="209">
        <v>9238783455</v>
      </c>
      <c r="I35" s="211">
        <v>23379450881</v>
      </c>
      <c r="J35" s="209">
        <v>0</v>
      </c>
      <c r="K35" s="638">
        <v>12178052.369999999</v>
      </c>
    </row>
    <row r="36" spans="1:11" s="96" customFormat="1" ht="20.25" customHeight="1" x14ac:dyDescent="0.3">
      <c r="A36" s="626">
        <v>37</v>
      </c>
      <c r="B36" s="212">
        <v>28755807473</v>
      </c>
      <c r="C36" s="213">
        <v>5947353598</v>
      </c>
      <c r="D36" s="214">
        <v>13635177060</v>
      </c>
      <c r="E36" s="212">
        <v>21154233.780000001</v>
      </c>
      <c r="F36" s="213">
        <v>903894.34</v>
      </c>
      <c r="G36" s="214">
        <v>3882923.96</v>
      </c>
      <c r="H36" s="212">
        <v>9695755648</v>
      </c>
      <c r="I36" s="214">
        <v>24860050859</v>
      </c>
      <c r="J36" s="212">
        <v>0</v>
      </c>
      <c r="K36" s="639">
        <v>3974383.22</v>
      </c>
    </row>
    <row r="37" spans="1:11" s="96" customFormat="1" ht="20.25" customHeight="1" x14ac:dyDescent="0.3">
      <c r="A37" s="624">
        <v>38</v>
      </c>
      <c r="B37" s="209">
        <v>28453742576</v>
      </c>
      <c r="C37" s="210">
        <v>5686710042</v>
      </c>
      <c r="D37" s="211">
        <v>13611369408</v>
      </c>
      <c r="E37" s="209">
        <v>12569745.689999999</v>
      </c>
      <c r="F37" s="210">
        <v>1342775.58</v>
      </c>
      <c r="G37" s="211">
        <v>706062</v>
      </c>
      <c r="H37" s="209">
        <v>9622916262</v>
      </c>
      <c r="I37" s="211">
        <v>24328114288</v>
      </c>
      <c r="J37" s="209">
        <v>0</v>
      </c>
      <c r="K37" s="638">
        <v>1647718.72</v>
      </c>
    </row>
    <row r="38" spans="1:11" s="96" customFormat="1" ht="20.25" customHeight="1" x14ac:dyDescent="0.3">
      <c r="A38" s="626">
        <v>39</v>
      </c>
      <c r="B38" s="212">
        <v>28140439337</v>
      </c>
      <c r="C38" s="213">
        <v>5668267345</v>
      </c>
      <c r="D38" s="214">
        <v>13315522318</v>
      </c>
      <c r="E38" s="212">
        <v>33975155.600000001</v>
      </c>
      <c r="F38" s="213">
        <v>0</v>
      </c>
      <c r="G38" s="214">
        <v>5487510.2000000002</v>
      </c>
      <c r="H38" s="212">
        <v>9408293799</v>
      </c>
      <c r="I38" s="214">
        <v>23891179374</v>
      </c>
      <c r="J38" s="212">
        <v>0</v>
      </c>
      <c r="K38" s="639">
        <v>10980455.65</v>
      </c>
    </row>
    <row r="39" spans="1:11" s="96" customFormat="1" ht="20.25" customHeight="1" x14ac:dyDescent="0.3">
      <c r="A39" s="624">
        <v>40</v>
      </c>
      <c r="B39" s="209">
        <v>29080160551</v>
      </c>
      <c r="C39" s="210">
        <v>5518962696</v>
      </c>
      <c r="D39" s="211">
        <v>13484027385</v>
      </c>
      <c r="E39" s="209">
        <v>27496310.18</v>
      </c>
      <c r="F39" s="210">
        <v>303261.71999999997</v>
      </c>
      <c r="G39" s="211">
        <v>9163528.6300000008</v>
      </c>
      <c r="H39" s="209">
        <v>9521550411</v>
      </c>
      <c r="I39" s="211">
        <v>23841197744</v>
      </c>
      <c r="J39" s="209">
        <v>0</v>
      </c>
      <c r="K39" s="638">
        <v>5388532.5999999996</v>
      </c>
    </row>
    <row r="40" spans="1:11" s="96" customFormat="1" ht="20.25" customHeight="1" x14ac:dyDescent="0.3">
      <c r="A40" s="626">
        <v>41</v>
      </c>
      <c r="B40" s="212">
        <v>27328142569</v>
      </c>
      <c r="C40" s="213">
        <v>5282506013</v>
      </c>
      <c r="D40" s="214">
        <v>12436408972</v>
      </c>
      <c r="E40" s="212">
        <v>27084785.09</v>
      </c>
      <c r="F40" s="213">
        <v>0</v>
      </c>
      <c r="G40" s="214">
        <v>4819195.4000000004</v>
      </c>
      <c r="H40" s="212">
        <v>8707128820</v>
      </c>
      <c r="I40" s="214">
        <v>22317656262</v>
      </c>
      <c r="J40" s="212">
        <v>0</v>
      </c>
      <c r="K40" s="639">
        <v>2171825.4500000002</v>
      </c>
    </row>
    <row r="41" spans="1:11" s="96" customFormat="1" ht="20.25" customHeight="1" x14ac:dyDescent="0.3">
      <c r="A41" s="624">
        <v>42</v>
      </c>
      <c r="B41" s="209">
        <v>26620393172</v>
      </c>
      <c r="C41" s="210">
        <v>4976841971</v>
      </c>
      <c r="D41" s="211">
        <v>12048477364</v>
      </c>
      <c r="E41" s="209">
        <v>29563602.489999998</v>
      </c>
      <c r="F41" s="210">
        <v>100.4</v>
      </c>
      <c r="G41" s="211">
        <v>14030312.789999999</v>
      </c>
      <c r="H41" s="209">
        <v>8253779438</v>
      </c>
      <c r="I41" s="211">
        <v>21359929314</v>
      </c>
      <c r="J41" s="209">
        <v>0</v>
      </c>
      <c r="K41" s="638">
        <v>12542499.9</v>
      </c>
    </row>
    <row r="42" spans="1:11" s="96" customFormat="1" ht="20.25" customHeight="1" x14ac:dyDescent="0.3">
      <c r="A42" s="626">
        <v>43</v>
      </c>
      <c r="B42" s="212">
        <v>25969116632</v>
      </c>
      <c r="C42" s="213">
        <v>4988445773</v>
      </c>
      <c r="D42" s="214">
        <v>11811799405</v>
      </c>
      <c r="E42" s="212">
        <v>43635437.920000002</v>
      </c>
      <c r="F42" s="213">
        <v>0</v>
      </c>
      <c r="G42" s="214">
        <v>3870481.86</v>
      </c>
      <c r="H42" s="212">
        <v>8012743692</v>
      </c>
      <c r="I42" s="214">
        <v>20924390769</v>
      </c>
      <c r="J42" s="212">
        <v>0</v>
      </c>
      <c r="K42" s="639">
        <v>505244.49</v>
      </c>
    </row>
    <row r="43" spans="1:11" s="96" customFormat="1" ht="20.25" customHeight="1" x14ac:dyDescent="0.3">
      <c r="A43" s="624">
        <v>44</v>
      </c>
      <c r="B43" s="209">
        <v>25637189953</v>
      </c>
      <c r="C43" s="210">
        <v>4684540900</v>
      </c>
      <c r="D43" s="211">
        <v>11447566850</v>
      </c>
      <c r="E43" s="209">
        <v>42205484.060000002</v>
      </c>
      <c r="F43" s="210">
        <v>3160824.63</v>
      </c>
      <c r="G43" s="211">
        <v>3261019.44</v>
      </c>
      <c r="H43" s="209">
        <v>7681292895</v>
      </c>
      <c r="I43" s="211">
        <v>19948192672</v>
      </c>
      <c r="J43" s="209">
        <v>0</v>
      </c>
      <c r="K43" s="638">
        <v>2700015.45</v>
      </c>
    </row>
    <row r="44" spans="1:11" s="96" customFormat="1" ht="20.25" customHeight="1" x14ac:dyDescent="0.3">
      <c r="A44" s="626">
        <v>45</v>
      </c>
      <c r="B44" s="212">
        <v>25318032754</v>
      </c>
      <c r="C44" s="213">
        <v>4539115698</v>
      </c>
      <c r="D44" s="214">
        <v>11175659387</v>
      </c>
      <c r="E44" s="212">
        <v>29937143.800000001</v>
      </c>
      <c r="F44" s="213">
        <v>1597906.92</v>
      </c>
      <c r="G44" s="214">
        <v>1832531.05</v>
      </c>
      <c r="H44" s="212">
        <v>7474538652</v>
      </c>
      <c r="I44" s="214">
        <v>19518049438</v>
      </c>
      <c r="J44" s="212">
        <v>0</v>
      </c>
      <c r="K44" s="639">
        <v>5331931.01</v>
      </c>
    </row>
    <row r="45" spans="1:11" s="96" customFormat="1" ht="20.25" customHeight="1" x14ac:dyDescent="0.3">
      <c r="A45" s="624">
        <v>46</v>
      </c>
      <c r="B45" s="209">
        <v>25352906560</v>
      </c>
      <c r="C45" s="210">
        <v>4438921992</v>
      </c>
      <c r="D45" s="211">
        <v>10640825746</v>
      </c>
      <c r="E45" s="209">
        <v>43213543.600000001</v>
      </c>
      <c r="F45" s="210">
        <v>2619264.1800000002</v>
      </c>
      <c r="G45" s="211">
        <v>3821694.68</v>
      </c>
      <c r="H45" s="209">
        <v>7144802889</v>
      </c>
      <c r="I45" s="211">
        <v>19022919844</v>
      </c>
      <c r="J45" s="209">
        <v>0</v>
      </c>
      <c r="K45" s="638">
        <v>13042926.84</v>
      </c>
    </row>
    <row r="46" spans="1:11" s="96" customFormat="1" ht="20.25" customHeight="1" x14ac:dyDescent="0.3">
      <c r="A46" s="626">
        <v>47</v>
      </c>
      <c r="B46" s="212">
        <v>23659313217</v>
      </c>
      <c r="C46" s="213">
        <v>4203712115</v>
      </c>
      <c r="D46" s="214">
        <v>10298585847</v>
      </c>
      <c r="E46" s="212">
        <v>37036301.850000001</v>
      </c>
      <c r="F46" s="213">
        <v>0</v>
      </c>
      <c r="G46" s="214">
        <v>4778346.4000000004</v>
      </c>
      <c r="H46" s="212">
        <v>6708867205</v>
      </c>
      <c r="I46" s="214">
        <v>17722830012</v>
      </c>
      <c r="J46" s="212">
        <v>0</v>
      </c>
      <c r="K46" s="639">
        <v>8264959.9100000001</v>
      </c>
    </row>
    <row r="47" spans="1:11" s="96" customFormat="1" ht="20.25" customHeight="1" x14ac:dyDescent="0.3">
      <c r="A47" s="624">
        <v>48</v>
      </c>
      <c r="B47" s="209">
        <v>21654205584</v>
      </c>
      <c r="C47" s="210">
        <v>3783589100</v>
      </c>
      <c r="D47" s="211">
        <v>9236891813</v>
      </c>
      <c r="E47" s="209">
        <v>43002359.350000001</v>
      </c>
      <c r="F47" s="210">
        <v>481165.18</v>
      </c>
      <c r="G47" s="211">
        <v>2992715.9</v>
      </c>
      <c r="H47" s="209">
        <v>5672444959</v>
      </c>
      <c r="I47" s="211">
        <v>16054511177</v>
      </c>
      <c r="J47" s="209">
        <v>0</v>
      </c>
      <c r="K47" s="638">
        <v>7106119.54</v>
      </c>
    </row>
    <row r="48" spans="1:11" s="96" customFormat="1" ht="20.25" customHeight="1" x14ac:dyDescent="0.3">
      <c r="A48" s="626">
        <v>49</v>
      </c>
      <c r="B48" s="212">
        <v>19942617877</v>
      </c>
      <c r="C48" s="213">
        <v>3593657828</v>
      </c>
      <c r="D48" s="214">
        <v>8252190968</v>
      </c>
      <c r="E48" s="212">
        <v>37890358.740000002</v>
      </c>
      <c r="F48" s="213">
        <v>33.49</v>
      </c>
      <c r="G48" s="214">
        <v>4344811</v>
      </c>
      <c r="H48" s="212">
        <v>5159913012</v>
      </c>
      <c r="I48" s="214">
        <v>14385103388</v>
      </c>
      <c r="J48" s="212">
        <v>0</v>
      </c>
      <c r="K48" s="639">
        <v>20901937.239999998</v>
      </c>
    </row>
    <row r="49" spans="1:11" s="96" customFormat="1" ht="20.25" customHeight="1" x14ac:dyDescent="0.3">
      <c r="A49" s="624">
        <v>50</v>
      </c>
      <c r="B49" s="209">
        <v>18954751671</v>
      </c>
      <c r="C49" s="210">
        <v>3083089003</v>
      </c>
      <c r="D49" s="211">
        <v>7818165726</v>
      </c>
      <c r="E49" s="209">
        <v>52172206.530000001</v>
      </c>
      <c r="F49" s="210">
        <v>2574367.5299999998</v>
      </c>
      <c r="G49" s="211">
        <v>2409171.2000000002</v>
      </c>
      <c r="H49" s="209">
        <v>4768054740</v>
      </c>
      <c r="I49" s="211">
        <v>13020395982</v>
      </c>
      <c r="J49" s="209">
        <v>0</v>
      </c>
      <c r="K49" s="638">
        <v>16911942.140000001</v>
      </c>
    </row>
    <row r="50" spans="1:11" s="96" customFormat="1" ht="20.25" customHeight="1" x14ac:dyDescent="0.3">
      <c r="A50" s="626">
        <v>51</v>
      </c>
      <c r="B50" s="212">
        <v>16610120796</v>
      </c>
      <c r="C50" s="213">
        <v>2604702532</v>
      </c>
      <c r="D50" s="214">
        <v>6682464406</v>
      </c>
      <c r="E50" s="212">
        <v>34683235.450000003</v>
      </c>
      <c r="F50" s="213">
        <v>618930.93999999994</v>
      </c>
      <c r="G50" s="214">
        <v>1744854.04</v>
      </c>
      <c r="H50" s="212">
        <v>3875256578</v>
      </c>
      <c r="I50" s="214">
        <v>10839945640</v>
      </c>
      <c r="J50" s="212">
        <v>0</v>
      </c>
      <c r="K50" s="639">
        <v>7127459.6500000004</v>
      </c>
    </row>
    <row r="51" spans="1:11" s="96" customFormat="1" ht="20.25" customHeight="1" x14ac:dyDescent="0.3">
      <c r="A51" s="624">
        <v>52</v>
      </c>
      <c r="B51" s="209">
        <v>15196841457</v>
      </c>
      <c r="C51" s="210">
        <v>2355288448</v>
      </c>
      <c r="D51" s="211">
        <v>6069991515</v>
      </c>
      <c r="E51" s="209">
        <v>26833545.57</v>
      </c>
      <c r="F51" s="210">
        <v>1279384.58</v>
      </c>
      <c r="G51" s="211">
        <v>1436894</v>
      </c>
      <c r="H51" s="209">
        <v>3570467396</v>
      </c>
      <c r="I51" s="211">
        <v>9955601522</v>
      </c>
      <c r="J51" s="209">
        <v>330141</v>
      </c>
      <c r="K51" s="638">
        <v>6023445.6699999999</v>
      </c>
    </row>
    <row r="52" spans="1:11" s="96" customFormat="1" ht="20.25" customHeight="1" x14ac:dyDescent="0.3">
      <c r="A52" s="626">
        <v>53</v>
      </c>
      <c r="B52" s="212">
        <v>13099924563</v>
      </c>
      <c r="C52" s="213">
        <v>2057286994</v>
      </c>
      <c r="D52" s="214">
        <v>5268152674</v>
      </c>
      <c r="E52" s="212">
        <v>31949224.550000001</v>
      </c>
      <c r="F52" s="213">
        <v>822836.07</v>
      </c>
      <c r="G52" s="214">
        <v>451127</v>
      </c>
      <c r="H52" s="212">
        <v>3057946700</v>
      </c>
      <c r="I52" s="214">
        <v>8255245013</v>
      </c>
      <c r="J52" s="212">
        <v>955</v>
      </c>
      <c r="K52" s="639">
        <v>5512486.9000000004</v>
      </c>
    </row>
    <row r="53" spans="1:11" s="96" customFormat="1" ht="20.25" customHeight="1" x14ac:dyDescent="0.3">
      <c r="A53" s="624">
        <v>54</v>
      </c>
      <c r="B53" s="209">
        <v>11691577863</v>
      </c>
      <c r="C53" s="210">
        <v>1844016909</v>
      </c>
      <c r="D53" s="211">
        <v>4774837900</v>
      </c>
      <c r="E53" s="209">
        <v>30868994.899999999</v>
      </c>
      <c r="F53" s="210">
        <v>989837.34</v>
      </c>
      <c r="G53" s="211">
        <v>289502.8</v>
      </c>
      <c r="H53" s="209">
        <v>2596429307</v>
      </c>
      <c r="I53" s="211">
        <v>7116633100</v>
      </c>
      <c r="J53" s="209">
        <v>0</v>
      </c>
      <c r="K53" s="638">
        <v>8556353.8800000008</v>
      </c>
    </row>
    <row r="54" spans="1:11" s="96" customFormat="1" ht="20.25" customHeight="1" x14ac:dyDescent="0.3">
      <c r="A54" s="626">
        <v>55</v>
      </c>
      <c r="B54" s="212">
        <v>10593194401</v>
      </c>
      <c r="C54" s="213">
        <v>1681923235</v>
      </c>
      <c r="D54" s="214">
        <v>4138706031</v>
      </c>
      <c r="E54" s="212">
        <v>27879389.640000001</v>
      </c>
      <c r="F54" s="213">
        <v>10117590.710000001</v>
      </c>
      <c r="G54" s="214">
        <v>1458789.99</v>
      </c>
      <c r="H54" s="212">
        <v>2309618303</v>
      </c>
      <c r="I54" s="214">
        <v>6097823747</v>
      </c>
      <c r="J54" s="212">
        <v>0</v>
      </c>
      <c r="K54" s="639">
        <v>8907756.7100000009</v>
      </c>
    </row>
    <row r="55" spans="1:11" s="96" customFormat="1" ht="20.25" customHeight="1" x14ac:dyDescent="0.3">
      <c r="A55" s="624">
        <v>56</v>
      </c>
      <c r="B55" s="209">
        <v>9378287067</v>
      </c>
      <c r="C55" s="210">
        <v>1455596819</v>
      </c>
      <c r="D55" s="211">
        <v>3627486502</v>
      </c>
      <c r="E55" s="209">
        <v>28813825.210000001</v>
      </c>
      <c r="F55" s="210">
        <v>3119910.77</v>
      </c>
      <c r="G55" s="211">
        <v>2057410.04</v>
      </c>
      <c r="H55" s="209">
        <v>1995423161</v>
      </c>
      <c r="I55" s="211">
        <v>5258611594</v>
      </c>
      <c r="J55" s="209">
        <v>0</v>
      </c>
      <c r="K55" s="638">
        <v>4948258.28</v>
      </c>
    </row>
    <row r="56" spans="1:11" s="96" customFormat="1" ht="20.25" customHeight="1" x14ac:dyDescent="0.3">
      <c r="A56" s="626">
        <v>57</v>
      </c>
      <c r="B56" s="212">
        <v>8507268801</v>
      </c>
      <c r="C56" s="213">
        <v>1332802495</v>
      </c>
      <c r="D56" s="214">
        <v>3135276000</v>
      </c>
      <c r="E56" s="212">
        <v>53308259.799999997</v>
      </c>
      <c r="F56" s="213">
        <v>840505.27</v>
      </c>
      <c r="G56" s="214">
        <v>2859231.67</v>
      </c>
      <c r="H56" s="212">
        <v>1749200240</v>
      </c>
      <c r="I56" s="214">
        <v>4256193506</v>
      </c>
      <c r="J56" s="212">
        <v>0</v>
      </c>
      <c r="K56" s="639">
        <v>891351.92</v>
      </c>
    </row>
    <row r="57" spans="1:11" s="96" customFormat="1" ht="20.25" customHeight="1" thickBot="1" x14ac:dyDescent="0.35">
      <c r="A57" s="628">
        <v>58</v>
      </c>
      <c r="B57" s="629">
        <v>8373636943</v>
      </c>
      <c r="C57" s="640">
        <v>1227331548</v>
      </c>
      <c r="D57" s="631">
        <v>3064550572</v>
      </c>
      <c r="E57" s="629">
        <v>30762723.140000001</v>
      </c>
      <c r="F57" s="640">
        <v>3558824.45</v>
      </c>
      <c r="G57" s="631">
        <v>995834</v>
      </c>
      <c r="H57" s="629">
        <v>1773049741</v>
      </c>
      <c r="I57" s="631">
        <v>3668294615</v>
      </c>
      <c r="J57" s="629">
        <v>0</v>
      </c>
      <c r="K57" s="641">
        <v>2654274.36</v>
      </c>
    </row>
    <row r="58" spans="1:11" s="96" customFormat="1" ht="20.25" customHeight="1" x14ac:dyDescent="0.3">
      <c r="A58" s="117">
        <v>59</v>
      </c>
      <c r="B58" s="212">
        <v>7131623172</v>
      </c>
      <c r="C58" s="213">
        <v>927212099</v>
      </c>
      <c r="D58" s="214">
        <v>2531183009</v>
      </c>
      <c r="E58" s="212">
        <v>56361877.859999999</v>
      </c>
      <c r="F58" s="213">
        <v>22672883.620000001</v>
      </c>
      <c r="G58" s="214">
        <v>0</v>
      </c>
      <c r="H58" s="212">
        <v>1291261099</v>
      </c>
      <c r="I58" s="214">
        <v>2764601757</v>
      </c>
      <c r="J58" s="212">
        <v>0</v>
      </c>
      <c r="K58" s="214">
        <v>2920117.89</v>
      </c>
    </row>
    <row r="59" spans="1:11" s="96" customFormat="1" ht="20.25" customHeight="1" x14ac:dyDescent="0.3">
      <c r="A59" s="118">
        <v>60</v>
      </c>
      <c r="B59" s="209">
        <v>6863086279</v>
      </c>
      <c r="C59" s="210">
        <v>753571758</v>
      </c>
      <c r="D59" s="211">
        <v>2271439327</v>
      </c>
      <c r="E59" s="209">
        <v>53293159.079999998</v>
      </c>
      <c r="F59" s="210">
        <v>4278494.72</v>
      </c>
      <c r="G59" s="211">
        <v>670441</v>
      </c>
      <c r="H59" s="209">
        <v>1137549287</v>
      </c>
      <c r="I59" s="211">
        <v>1936462543</v>
      </c>
      <c r="J59" s="209">
        <v>0</v>
      </c>
      <c r="K59" s="211">
        <v>6576685.7000000002</v>
      </c>
    </row>
    <row r="60" spans="1:11" s="96" customFormat="1" ht="20.25" customHeight="1" x14ac:dyDescent="0.3">
      <c r="A60" s="117">
        <v>61</v>
      </c>
      <c r="B60" s="212">
        <v>5205851911</v>
      </c>
      <c r="C60" s="213">
        <v>655424315</v>
      </c>
      <c r="D60" s="214">
        <v>1749270588</v>
      </c>
      <c r="E60" s="212">
        <v>21553886.010000002</v>
      </c>
      <c r="F60" s="213">
        <v>-69454.58</v>
      </c>
      <c r="G60" s="214">
        <v>1386410.34</v>
      </c>
      <c r="H60" s="212">
        <v>916261007</v>
      </c>
      <c r="I60" s="214">
        <v>1005013325</v>
      </c>
      <c r="J60" s="212">
        <v>0</v>
      </c>
      <c r="K60" s="214">
        <v>2026709.26</v>
      </c>
    </row>
    <row r="61" spans="1:11" s="96" customFormat="1" ht="20.25" customHeight="1" x14ac:dyDescent="0.3">
      <c r="A61" s="118">
        <v>62</v>
      </c>
      <c r="B61" s="209">
        <v>4842549430</v>
      </c>
      <c r="C61" s="210">
        <v>634211469</v>
      </c>
      <c r="D61" s="211">
        <v>1383870827</v>
      </c>
      <c r="E61" s="209">
        <v>30790164.34</v>
      </c>
      <c r="F61" s="210">
        <v>11521026.779999999</v>
      </c>
      <c r="G61" s="211">
        <v>150378</v>
      </c>
      <c r="H61" s="209">
        <v>775674817</v>
      </c>
      <c r="I61" s="211">
        <v>690590002</v>
      </c>
      <c r="J61" s="209">
        <v>0</v>
      </c>
      <c r="K61" s="211">
        <v>264388.57</v>
      </c>
    </row>
    <row r="62" spans="1:11" s="96" customFormat="1" ht="20.25" customHeight="1" x14ac:dyDescent="0.3">
      <c r="A62" s="117">
        <v>63</v>
      </c>
      <c r="B62" s="212">
        <v>4224344639</v>
      </c>
      <c r="C62" s="213">
        <v>444270433</v>
      </c>
      <c r="D62" s="214">
        <v>1241129689</v>
      </c>
      <c r="E62" s="212">
        <v>29289510.370000001</v>
      </c>
      <c r="F62" s="213">
        <v>1355744.34</v>
      </c>
      <c r="G62" s="214">
        <v>141054.44</v>
      </c>
      <c r="H62" s="212">
        <v>686225931</v>
      </c>
      <c r="I62" s="214">
        <v>452110951</v>
      </c>
      <c r="J62" s="212">
        <v>0</v>
      </c>
      <c r="K62" s="214">
        <v>1671271.58</v>
      </c>
    </row>
    <row r="63" spans="1:11" s="96" customFormat="1" ht="20.25" customHeight="1" x14ac:dyDescent="0.3">
      <c r="A63" s="118">
        <v>64</v>
      </c>
      <c r="B63" s="209">
        <v>3486726247</v>
      </c>
      <c r="C63" s="210">
        <v>363020252</v>
      </c>
      <c r="D63" s="211">
        <v>961183930</v>
      </c>
      <c r="E63" s="209">
        <v>24266233.280000001</v>
      </c>
      <c r="F63" s="210">
        <v>25603566.16</v>
      </c>
      <c r="G63" s="211">
        <v>0</v>
      </c>
      <c r="H63" s="209">
        <v>499455203</v>
      </c>
      <c r="I63" s="211">
        <v>339246708</v>
      </c>
      <c r="J63" s="209">
        <v>0</v>
      </c>
      <c r="K63" s="211">
        <v>2971327.48</v>
      </c>
    </row>
    <row r="64" spans="1:11" s="96" customFormat="1" ht="20.25" customHeight="1" x14ac:dyDescent="0.3">
      <c r="A64" s="117">
        <v>65</v>
      </c>
      <c r="B64" s="212">
        <v>3338286673</v>
      </c>
      <c r="C64" s="213">
        <v>298697788</v>
      </c>
      <c r="D64" s="214">
        <v>682965818</v>
      </c>
      <c r="E64" s="212">
        <v>24304928.34</v>
      </c>
      <c r="F64" s="213">
        <v>22125356.100000001</v>
      </c>
      <c r="G64" s="214">
        <v>0</v>
      </c>
      <c r="H64" s="212">
        <v>262119502</v>
      </c>
      <c r="I64" s="214">
        <v>160727169</v>
      </c>
      <c r="J64" s="212">
        <v>0</v>
      </c>
      <c r="K64" s="214">
        <v>2683322.58</v>
      </c>
    </row>
    <row r="65" spans="1:11" s="96" customFormat="1" ht="20.25" customHeight="1" x14ac:dyDescent="0.3">
      <c r="A65" s="118">
        <v>66</v>
      </c>
      <c r="B65" s="209">
        <v>2425318889</v>
      </c>
      <c r="C65" s="210">
        <v>209361146</v>
      </c>
      <c r="D65" s="211">
        <v>359604940</v>
      </c>
      <c r="E65" s="209">
        <v>15368568.130000001</v>
      </c>
      <c r="F65" s="210">
        <v>295487.59000000003</v>
      </c>
      <c r="G65" s="211">
        <v>0</v>
      </c>
      <c r="H65" s="209">
        <v>74994489</v>
      </c>
      <c r="I65" s="211">
        <v>43571456</v>
      </c>
      <c r="J65" s="209">
        <v>0</v>
      </c>
      <c r="K65" s="211">
        <v>1019368.31</v>
      </c>
    </row>
    <row r="66" spans="1:11" s="96" customFormat="1" ht="20.25" customHeight="1" x14ac:dyDescent="0.3">
      <c r="A66" s="117">
        <v>67</v>
      </c>
      <c r="B66" s="212">
        <v>2071710761</v>
      </c>
      <c r="C66" s="213">
        <v>152283347</v>
      </c>
      <c r="D66" s="214">
        <v>367510219</v>
      </c>
      <c r="E66" s="212">
        <v>64094640.299999997</v>
      </c>
      <c r="F66" s="213">
        <v>1509854.34</v>
      </c>
      <c r="G66" s="214">
        <v>11344.07</v>
      </c>
      <c r="H66" s="212">
        <v>57037477</v>
      </c>
      <c r="I66" s="214">
        <v>28935860</v>
      </c>
      <c r="J66" s="212">
        <v>0</v>
      </c>
      <c r="K66" s="214">
        <v>597.87</v>
      </c>
    </row>
    <row r="67" spans="1:11" s="96" customFormat="1" ht="20.25" customHeight="1" x14ac:dyDescent="0.3">
      <c r="A67" s="118">
        <v>68</v>
      </c>
      <c r="B67" s="209">
        <v>1699655687</v>
      </c>
      <c r="C67" s="210">
        <v>123910003</v>
      </c>
      <c r="D67" s="211">
        <v>229172394</v>
      </c>
      <c r="E67" s="209">
        <v>22197962.52</v>
      </c>
      <c r="F67" s="210">
        <v>851244.66</v>
      </c>
      <c r="G67" s="211">
        <v>0</v>
      </c>
      <c r="H67" s="209">
        <v>38415804</v>
      </c>
      <c r="I67" s="211">
        <v>7354118</v>
      </c>
      <c r="J67" s="209">
        <v>0</v>
      </c>
      <c r="K67" s="211">
        <v>715233</v>
      </c>
    </row>
    <row r="68" spans="1:11" s="96" customFormat="1" ht="20.25" customHeight="1" x14ac:dyDescent="0.3">
      <c r="A68" s="117">
        <v>69</v>
      </c>
      <c r="B68" s="212">
        <v>1539469595</v>
      </c>
      <c r="C68" s="213">
        <v>86281159</v>
      </c>
      <c r="D68" s="214">
        <v>175286116</v>
      </c>
      <c r="E68" s="212">
        <v>9056215.25</v>
      </c>
      <c r="F68" s="213">
        <v>5733449.0899999999</v>
      </c>
      <c r="G68" s="214">
        <v>0</v>
      </c>
      <c r="H68" s="212">
        <v>12013513</v>
      </c>
      <c r="I68" s="214">
        <v>10225753</v>
      </c>
      <c r="J68" s="212">
        <v>0</v>
      </c>
      <c r="K68" s="214">
        <v>0</v>
      </c>
    </row>
    <row r="69" spans="1:11" s="96" customFormat="1" ht="20.25" customHeight="1" x14ac:dyDescent="0.3">
      <c r="A69" s="118">
        <v>70</v>
      </c>
      <c r="B69" s="209">
        <v>1357767337</v>
      </c>
      <c r="C69" s="210">
        <v>69600939</v>
      </c>
      <c r="D69" s="211">
        <v>151958096</v>
      </c>
      <c r="E69" s="209">
        <v>13769968.359999999</v>
      </c>
      <c r="F69" s="210">
        <v>2077637.5</v>
      </c>
      <c r="G69" s="211">
        <v>0</v>
      </c>
      <c r="H69" s="209">
        <v>15934706</v>
      </c>
      <c r="I69" s="211">
        <v>2193451</v>
      </c>
      <c r="J69" s="209">
        <v>0</v>
      </c>
      <c r="K69" s="211">
        <v>0</v>
      </c>
    </row>
    <row r="70" spans="1:11" s="96" customFormat="1" ht="20.25" customHeight="1" x14ac:dyDescent="0.3">
      <c r="A70" s="117">
        <v>71</v>
      </c>
      <c r="B70" s="212">
        <v>1163632694</v>
      </c>
      <c r="C70" s="213">
        <v>57092865</v>
      </c>
      <c r="D70" s="214">
        <v>153149448</v>
      </c>
      <c r="E70" s="212">
        <v>13842236.109999999</v>
      </c>
      <c r="F70" s="213">
        <v>190176.12</v>
      </c>
      <c r="G70" s="214">
        <v>0</v>
      </c>
      <c r="H70" s="212">
        <v>2920260</v>
      </c>
      <c r="I70" s="214">
        <v>1090345</v>
      </c>
      <c r="J70" s="212">
        <v>0</v>
      </c>
      <c r="K70" s="214">
        <v>17590.8</v>
      </c>
    </row>
    <row r="71" spans="1:11" s="96" customFormat="1" ht="20.25" customHeight="1" x14ac:dyDescent="0.3">
      <c r="A71" s="118">
        <v>72</v>
      </c>
      <c r="B71" s="209">
        <v>865305806</v>
      </c>
      <c r="C71" s="210">
        <v>33754198</v>
      </c>
      <c r="D71" s="211">
        <v>110703591</v>
      </c>
      <c r="E71" s="209">
        <v>13296555.800000001</v>
      </c>
      <c r="F71" s="210">
        <v>1261553.07</v>
      </c>
      <c r="G71" s="211">
        <v>0</v>
      </c>
      <c r="H71" s="209">
        <v>1939660</v>
      </c>
      <c r="I71" s="211">
        <v>0</v>
      </c>
      <c r="J71" s="209">
        <v>0</v>
      </c>
      <c r="K71" s="211">
        <v>0</v>
      </c>
    </row>
    <row r="72" spans="1:11" s="96" customFormat="1" ht="20.25" customHeight="1" x14ac:dyDescent="0.3">
      <c r="A72" s="117">
        <v>73</v>
      </c>
      <c r="B72" s="212">
        <v>820797927</v>
      </c>
      <c r="C72" s="213">
        <v>20402821</v>
      </c>
      <c r="D72" s="214">
        <v>93050483</v>
      </c>
      <c r="E72" s="212">
        <v>6487260.75</v>
      </c>
      <c r="F72" s="213">
        <v>0</v>
      </c>
      <c r="G72" s="214">
        <v>0</v>
      </c>
      <c r="H72" s="212">
        <v>737407</v>
      </c>
      <c r="I72" s="214">
        <v>166756</v>
      </c>
      <c r="J72" s="212">
        <v>0</v>
      </c>
      <c r="K72" s="214">
        <v>166741.79999999999</v>
      </c>
    </row>
    <row r="73" spans="1:11" s="96" customFormat="1" ht="20.25" customHeight="1" x14ac:dyDescent="0.3">
      <c r="A73" s="118">
        <v>74</v>
      </c>
      <c r="B73" s="209">
        <v>508789186</v>
      </c>
      <c r="C73" s="210">
        <v>15172315</v>
      </c>
      <c r="D73" s="211">
        <v>54738313</v>
      </c>
      <c r="E73" s="209">
        <v>7420441.9800000004</v>
      </c>
      <c r="F73" s="210">
        <v>0</v>
      </c>
      <c r="G73" s="211">
        <v>0</v>
      </c>
      <c r="H73" s="209">
        <v>3080542</v>
      </c>
      <c r="I73" s="211">
        <v>0</v>
      </c>
      <c r="J73" s="209">
        <v>0</v>
      </c>
      <c r="K73" s="211">
        <v>0</v>
      </c>
    </row>
    <row r="74" spans="1:11" s="96" customFormat="1" ht="20.25" customHeight="1" x14ac:dyDescent="0.3">
      <c r="A74" s="117">
        <v>75</v>
      </c>
      <c r="B74" s="212">
        <v>509471944</v>
      </c>
      <c r="C74" s="213">
        <v>18284575</v>
      </c>
      <c r="D74" s="214">
        <v>37740032</v>
      </c>
      <c r="E74" s="212">
        <v>6164366.29</v>
      </c>
      <c r="F74" s="213">
        <v>19062.5</v>
      </c>
      <c r="G74" s="214">
        <v>0</v>
      </c>
      <c r="H74" s="212">
        <v>2264845</v>
      </c>
      <c r="I74" s="214">
        <v>0</v>
      </c>
      <c r="J74" s="212">
        <v>0</v>
      </c>
      <c r="K74" s="214">
        <v>0</v>
      </c>
    </row>
    <row r="75" spans="1:11" s="96" customFormat="1" ht="20.25" customHeight="1" x14ac:dyDescent="0.3">
      <c r="A75" s="118">
        <v>76</v>
      </c>
      <c r="B75" s="209">
        <v>380595759</v>
      </c>
      <c r="C75" s="210">
        <v>13088054</v>
      </c>
      <c r="D75" s="211">
        <v>29977787</v>
      </c>
      <c r="E75" s="209">
        <v>16577143.58</v>
      </c>
      <c r="F75" s="210">
        <v>0</v>
      </c>
      <c r="G75" s="211">
        <v>0</v>
      </c>
      <c r="H75" s="209">
        <v>2692302</v>
      </c>
      <c r="I75" s="211">
        <v>0</v>
      </c>
      <c r="J75" s="209">
        <v>0</v>
      </c>
      <c r="K75" s="211">
        <v>0</v>
      </c>
    </row>
    <row r="76" spans="1:11" s="96" customFormat="1" ht="20.25" customHeight="1" x14ac:dyDescent="0.3">
      <c r="A76" s="117">
        <v>77</v>
      </c>
      <c r="B76" s="212">
        <v>275965705</v>
      </c>
      <c r="C76" s="213">
        <v>41289564</v>
      </c>
      <c r="D76" s="214">
        <v>20931225</v>
      </c>
      <c r="E76" s="212">
        <v>2649616.96</v>
      </c>
      <c r="F76" s="213">
        <v>0</v>
      </c>
      <c r="G76" s="214">
        <v>0</v>
      </c>
      <c r="H76" s="212">
        <v>27625</v>
      </c>
      <c r="I76" s="214">
        <v>400000</v>
      </c>
      <c r="J76" s="212">
        <v>0</v>
      </c>
      <c r="K76" s="214">
        <v>0</v>
      </c>
    </row>
    <row r="77" spans="1:11" s="96" customFormat="1" ht="20.25" customHeight="1" x14ac:dyDescent="0.3">
      <c r="A77" s="118">
        <v>78</v>
      </c>
      <c r="B77" s="209">
        <v>217958859</v>
      </c>
      <c r="C77" s="210">
        <v>9242936</v>
      </c>
      <c r="D77" s="211">
        <v>20219298</v>
      </c>
      <c r="E77" s="209">
        <v>2763417.33</v>
      </c>
      <c r="F77" s="210">
        <v>0</v>
      </c>
      <c r="G77" s="211">
        <v>0</v>
      </c>
      <c r="H77" s="209">
        <v>184005</v>
      </c>
      <c r="I77" s="211">
        <v>0</v>
      </c>
      <c r="J77" s="209">
        <v>0</v>
      </c>
      <c r="K77" s="211">
        <v>0</v>
      </c>
    </row>
    <row r="78" spans="1:11" s="96" customFormat="1" ht="20.25" customHeight="1" x14ac:dyDescent="0.3">
      <c r="A78" s="117">
        <v>79</v>
      </c>
      <c r="B78" s="212">
        <v>215499479</v>
      </c>
      <c r="C78" s="213">
        <v>11027727</v>
      </c>
      <c r="D78" s="214">
        <v>14880583</v>
      </c>
      <c r="E78" s="212">
        <v>404788.1</v>
      </c>
      <c r="F78" s="213">
        <v>0</v>
      </c>
      <c r="G78" s="214">
        <v>0</v>
      </c>
      <c r="H78" s="212">
        <v>1836</v>
      </c>
      <c r="I78" s="214">
        <v>0</v>
      </c>
      <c r="J78" s="212">
        <v>0</v>
      </c>
      <c r="K78" s="214">
        <v>0</v>
      </c>
    </row>
    <row r="79" spans="1:11" s="96" customFormat="1" ht="20.25" customHeight="1" x14ac:dyDescent="0.3">
      <c r="A79" s="118">
        <v>80</v>
      </c>
      <c r="B79" s="209">
        <v>184735271</v>
      </c>
      <c r="C79" s="210">
        <v>21862448</v>
      </c>
      <c r="D79" s="211">
        <v>13902098</v>
      </c>
      <c r="E79" s="209">
        <v>9241451.3000000007</v>
      </c>
      <c r="F79" s="210">
        <v>0</v>
      </c>
      <c r="G79" s="211">
        <v>0</v>
      </c>
      <c r="H79" s="209">
        <v>53837</v>
      </c>
      <c r="I79" s="211">
        <v>0</v>
      </c>
      <c r="J79" s="209">
        <v>0</v>
      </c>
      <c r="K79" s="211">
        <v>0</v>
      </c>
    </row>
    <row r="80" spans="1:11" s="96" customFormat="1" ht="20.25" customHeight="1" x14ac:dyDescent="0.3">
      <c r="A80" s="117">
        <v>81</v>
      </c>
      <c r="B80" s="212">
        <v>157754952</v>
      </c>
      <c r="C80" s="213">
        <v>4192155</v>
      </c>
      <c r="D80" s="214">
        <v>8544419</v>
      </c>
      <c r="E80" s="212">
        <v>1074421.01</v>
      </c>
      <c r="F80" s="213">
        <v>0</v>
      </c>
      <c r="G80" s="214">
        <v>0</v>
      </c>
      <c r="H80" s="212">
        <v>744085</v>
      </c>
      <c r="I80" s="214">
        <v>0</v>
      </c>
      <c r="J80" s="212">
        <v>0</v>
      </c>
      <c r="K80" s="214">
        <v>0</v>
      </c>
    </row>
    <row r="81" spans="1:11" s="96" customFormat="1" ht="20.25" customHeight="1" x14ac:dyDescent="0.3">
      <c r="A81" s="118">
        <v>82</v>
      </c>
      <c r="B81" s="209">
        <v>98848545</v>
      </c>
      <c r="C81" s="210">
        <v>263100</v>
      </c>
      <c r="D81" s="211">
        <v>7463674</v>
      </c>
      <c r="E81" s="209">
        <v>327115.32</v>
      </c>
      <c r="F81" s="210">
        <v>0</v>
      </c>
      <c r="G81" s="211">
        <v>0</v>
      </c>
      <c r="H81" s="209">
        <v>3516</v>
      </c>
      <c r="I81" s="211">
        <v>0</v>
      </c>
      <c r="J81" s="209">
        <v>0</v>
      </c>
      <c r="K81" s="211">
        <v>0</v>
      </c>
    </row>
    <row r="82" spans="1:11" s="96" customFormat="1" ht="20.25" customHeight="1" x14ac:dyDescent="0.3">
      <c r="A82" s="117">
        <v>83</v>
      </c>
      <c r="B82" s="212">
        <v>70095315</v>
      </c>
      <c r="C82" s="213">
        <v>529830</v>
      </c>
      <c r="D82" s="214">
        <v>6126813</v>
      </c>
      <c r="E82" s="212">
        <v>3800692.7</v>
      </c>
      <c r="F82" s="213">
        <v>0</v>
      </c>
      <c r="G82" s="214">
        <v>0</v>
      </c>
      <c r="H82" s="212">
        <v>316235</v>
      </c>
      <c r="I82" s="214">
        <v>0</v>
      </c>
      <c r="J82" s="212">
        <v>0</v>
      </c>
      <c r="K82" s="214">
        <v>0</v>
      </c>
    </row>
    <row r="83" spans="1:11" s="96" customFormat="1" ht="20.25" customHeight="1" x14ac:dyDescent="0.3">
      <c r="A83" s="118">
        <v>84</v>
      </c>
      <c r="B83" s="209">
        <v>36808789</v>
      </c>
      <c r="C83" s="210">
        <v>1439226</v>
      </c>
      <c r="D83" s="211">
        <v>2683496</v>
      </c>
      <c r="E83" s="209">
        <v>735228.96</v>
      </c>
      <c r="F83" s="210">
        <v>0</v>
      </c>
      <c r="G83" s="211">
        <v>0</v>
      </c>
      <c r="H83" s="209">
        <v>10018</v>
      </c>
      <c r="I83" s="211">
        <v>0</v>
      </c>
      <c r="J83" s="209">
        <v>0</v>
      </c>
      <c r="K83" s="211">
        <v>0</v>
      </c>
    </row>
    <row r="84" spans="1:11" s="96" customFormat="1" ht="20.25" customHeight="1" x14ac:dyDescent="0.3">
      <c r="A84" s="117">
        <v>85</v>
      </c>
      <c r="B84" s="212">
        <v>28443368</v>
      </c>
      <c r="C84" s="213">
        <v>5205652</v>
      </c>
      <c r="D84" s="214">
        <v>5649781</v>
      </c>
      <c r="E84" s="212">
        <v>1885103.17</v>
      </c>
      <c r="F84" s="213">
        <v>0</v>
      </c>
      <c r="G84" s="214">
        <v>0</v>
      </c>
      <c r="H84" s="212">
        <v>0</v>
      </c>
      <c r="I84" s="214">
        <v>0</v>
      </c>
      <c r="J84" s="212">
        <v>0</v>
      </c>
      <c r="K84" s="214">
        <v>0</v>
      </c>
    </row>
    <row r="85" spans="1:11" s="96" customFormat="1" ht="20.25" customHeight="1" x14ac:dyDescent="0.3">
      <c r="A85" s="118">
        <v>86</v>
      </c>
      <c r="B85" s="209">
        <v>20275560</v>
      </c>
      <c r="C85" s="210">
        <v>96200847</v>
      </c>
      <c r="D85" s="211">
        <v>1994690</v>
      </c>
      <c r="E85" s="209">
        <v>549545.81000000006</v>
      </c>
      <c r="F85" s="210">
        <v>0</v>
      </c>
      <c r="G85" s="211">
        <v>0</v>
      </c>
      <c r="H85" s="209">
        <v>2741</v>
      </c>
      <c r="I85" s="211">
        <v>0</v>
      </c>
      <c r="J85" s="209">
        <v>0</v>
      </c>
      <c r="K85" s="211">
        <v>0</v>
      </c>
    </row>
    <row r="86" spans="1:11" s="96" customFormat="1" ht="20.25" customHeight="1" x14ac:dyDescent="0.3">
      <c r="A86" s="117">
        <v>87</v>
      </c>
      <c r="B86" s="212">
        <v>14204866</v>
      </c>
      <c r="C86" s="213">
        <v>1085787</v>
      </c>
      <c r="D86" s="214">
        <v>2337475</v>
      </c>
      <c r="E86" s="212">
        <v>0</v>
      </c>
      <c r="F86" s="213">
        <v>0</v>
      </c>
      <c r="G86" s="214">
        <v>0</v>
      </c>
      <c r="H86" s="212">
        <v>0</v>
      </c>
      <c r="I86" s="214">
        <v>0</v>
      </c>
      <c r="J86" s="212">
        <v>0</v>
      </c>
      <c r="K86" s="214">
        <v>0</v>
      </c>
    </row>
    <row r="87" spans="1:11" s="96" customFormat="1" ht="20.25" customHeight="1" x14ac:dyDescent="0.3">
      <c r="A87" s="118">
        <v>88</v>
      </c>
      <c r="B87" s="209">
        <v>14892585</v>
      </c>
      <c r="C87" s="210">
        <v>3457177</v>
      </c>
      <c r="D87" s="211">
        <v>1864031</v>
      </c>
      <c r="E87" s="209">
        <v>57836.75</v>
      </c>
      <c r="F87" s="210">
        <v>0</v>
      </c>
      <c r="G87" s="211">
        <v>0</v>
      </c>
      <c r="H87" s="209">
        <v>605</v>
      </c>
      <c r="I87" s="211">
        <v>0</v>
      </c>
      <c r="J87" s="209">
        <v>0</v>
      </c>
      <c r="K87" s="211">
        <v>0</v>
      </c>
    </row>
    <row r="88" spans="1:11" s="96" customFormat="1" ht="20.25" customHeight="1" x14ac:dyDescent="0.3">
      <c r="A88" s="117">
        <v>89</v>
      </c>
      <c r="B88" s="212">
        <v>9174395</v>
      </c>
      <c r="C88" s="213">
        <v>0</v>
      </c>
      <c r="D88" s="214">
        <v>1593216</v>
      </c>
      <c r="E88" s="212">
        <v>29447.11</v>
      </c>
      <c r="F88" s="213">
        <v>0</v>
      </c>
      <c r="G88" s="214">
        <v>0</v>
      </c>
      <c r="H88" s="212">
        <v>2197</v>
      </c>
      <c r="I88" s="214">
        <v>0</v>
      </c>
      <c r="J88" s="212">
        <v>0</v>
      </c>
      <c r="K88" s="214">
        <v>0</v>
      </c>
    </row>
    <row r="89" spans="1:11" s="96" customFormat="1" ht="20.25" customHeight="1" x14ac:dyDescent="0.3">
      <c r="A89" s="118">
        <v>90</v>
      </c>
      <c r="B89" s="209">
        <v>25822776</v>
      </c>
      <c r="C89" s="210">
        <v>1389799</v>
      </c>
      <c r="D89" s="211">
        <v>1018032</v>
      </c>
      <c r="E89" s="209">
        <v>42303.58</v>
      </c>
      <c r="F89" s="210">
        <v>0</v>
      </c>
      <c r="G89" s="211">
        <v>0</v>
      </c>
      <c r="H89" s="209">
        <v>1211</v>
      </c>
      <c r="I89" s="211">
        <v>0</v>
      </c>
      <c r="J89" s="209">
        <v>0</v>
      </c>
      <c r="K89" s="211">
        <v>0</v>
      </c>
    </row>
    <row r="90" spans="1:11" s="96" customFormat="1" ht="20.25" customHeight="1" x14ac:dyDescent="0.3">
      <c r="A90" s="117">
        <v>91</v>
      </c>
      <c r="B90" s="212">
        <v>7502271</v>
      </c>
      <c r="C90" s="213">
        <v>6226444</v>
      </c>
      <c r="D90" s="214">
        <v>791656</v>
      </c>
      <c r="E90" s="212">
        <v>38020.78</v>
      </c>
      <c r="F90" s="213">
        <v>0</v>
      </c>
      <c r="G90" s="214">
        <v>0</v>
      </c>
      <c r="H90" s="212">
        <v>0</v>
      </c>
      <c r="I90" s="214">
        <v>0</v>
      </c>
      <c r="J90" s="212">
        <v>0</v>
      </c>
      <c r="K90" s="214">
        <v>0</v>
      </c>
    </row>
    <row r="91" spans="1:11" s="96" customFormat="1" ht="20.25" customHeight="1" x14ac:dyDescent="0.3">
      <c r="A91" s="118">
        <v>92</v>
      </c>
      <c r="B91" s="209">
        <v>4234620</v>
      </c>
      <c r="C91" s="210">
        <v>1272053</v>
      </c>
      <c r="D91" s="211">
        <v>690016</v>
      </c>
      <c r="E91" s="209">
        <v>0</v>
      </c>
      <c r="F91" s="210">
        <v>0</v>
      </c>
      <c r="G91" s="211">
        <v>0</v>
      </c>
      <c r="H91" s="209">
        <v>0</v>
      </c>
      <c r="I91" s="211">
        <v>0</v>
      </c>
      <c r="J91" s="209">
        <v>0</v>
      </c>
      <c r="K91" s="211">
        <v>0</v>
      </c>
    </row>
    <row r="92" spans="1:11" s="96" customFormat="1" ht="20.25" customHeight="1" x14ac:dyDescent="0.3">
      <c r="A92" s="117">
        <v>93</v>
      </c>
      <c r="B92" s="212">
        <v>2302355</v>
      </c>
      <c r="C92" s="213">
        <v>0</v>
      </c>
      <c r="D92" s="214">
        <v>9694</v>
      </c>
      <c r="E92" s="212">
        <v>0</v>
      </c>
      <c r="F92" s="213">
        <v>0</v>
      </c>
      <c r="G92" s="214">
        <v>0</v>
      </c>
      <c r="H92" s="212">
        <v>0</v>
      </c>
      <c r="I92" s="214">
        <v>0</v>
      </c>
      <c r="J92" s="212">
        <v>0</v>
      </c>
      <c r="K92" s="214">
        <v>0</v>
      </c>
    </row>
    <row r="93" spans="1:11" s="96" customFormat="1" ht="20.25" customHeight="1" x14ac:dyDescent="0.3">
      <c r="A93" s="118">
        <v>94</v>
      </c>
      <c r="B93" s="209">
        <v>2024427</v>
      </c>
      <c r="C93" s="210">
        <v>64754</v>
      </c>
      <c r="D93" s="211">
        <v>0</v>
      </c>
      <c r="E93" s="209">
        <v>176472.18</v>
      </c>
      <c r="F93" s="210">
        <v>0</v>
      </c>
      <c r="G93" s="211">
        <v>0</v>
      </c>
      <c r="H93" s="209">
        <v>0</v>
      </c>
      <c r="I93" s="211">
        <v>0</v>
      </c>
      <c r="J93" s="209">
        <v>0</v>
      </c>
      <c r="K93" s="211">
        <v>0</v>
      </c>
    </row>
    <row r="94" spans="1:11" s="96" customFormat="1" ht="20.25" customHeight="1" x14ac:dyDescent="0.3">
      <c r="A94" s="117">
        <v>95</v>
      </c>
      <c r="B94" s="212">
        <v>1915403</v>
      </c>
      <c r="C94" s="213">
        <v>968764</v>
      </c>
      <c r="D94" s="214">
        <v>0</v>
      </c>
      <c r="E94" s="212">
        <v>0</v>
      </c>
      <c r="F94" s="213">
        <v>0</v>
      </c>
      <c r="G94" s="214">
        <v>0</v>
      </c>
      <c r="H94" s="212">
        <v>0</v>
      </c>
      <c r="I94" s="214">
        <v>0</v>
      </c>
      <c r="J94" s="212">
        <v>0</v>
      </c>
      <c r="K94" s="214">
        <v>0</v>
      </c>
    </row>
    <row r="95" spans="1:11" s="96" customFormat="1" ht="20.25" customHeight="1" x14ac:dyDescent="0.3">
      <c r="A95" s="118">
        <v>96</v>
      </c>
      <c r="B95" s="209">
        <v>1057236</v>
      </c>
      <c r="C95" s="210">
        <v>0</v>
      </c>
      <c r="D95" s="211">
        <v>0</v>
      </c>
      <c r="E95" s="209">
        <v>11926.86</v>
      </c>
      <c r="F95" s="210">
        <v>0</v>
      </c>
      <c r="G95" s="211">
        <v>0</v>
      </c>
      <c r="H95" s="209">
        <v>0</v>
      </c>
      <c r="I95" s="211">
        <v>0</v>
      </c>
      <c r="J95" s="209">
        <v>0</v>
      </c>
      <c r="K95" s="211">
        <v>0</v>
      </c>
    </row>
    <row r="96" spans="1:11" s="96" customFormat="1" ht="20.25" customHeight="1" x14ac:dyDescent="0.3">
      <c r="A96" s="117">
        <v>97</v>
      </c>
      <c r="B96" s="212">
        <v>1391719</v>
      </c>
      <c r="C96" s="213">
        <v>0</v>
      </c>
      <c r="D96" s="214">
        <v>0</v>
      </c>
      <c r="E96" s="212">
        <v>12389</v>
      </c>
      <c r="F96" s="213">
        <v>0</v>
      </c>
      <c r="G96" s="214">
        <v>0</v>
      </c>
      <c r="H96" s="212">
        <v>0</v>
      </c>
      <c r="I96" s="214">
        <v>0</v>
      </c>
      <c r="J96" s="212">
        <v>0</v>
      </c>
      <c r="K96" s="214">
        <v>0</v>
      </c>
    </row>
    <row r="97" spans="1:11" s="96" customFormat="1" ht="20.25" customHeight="1" x14ac:dyDescent="0.3">
      <c r="A97" s="118">
        <v>98</v>
      </c>
      <c r="B97" s="209">
        <v>362155</v>
      </c>
      <c r="C97" s="210">
        <v>0</v>
      </c>
      <c r="D97" s="211">
        <v>0</v>
      </c>
      <c r="E97" s="209">
        <v>0</v>
      </c>
      <c r="F97" s="210">
        <v>0</v>
      </c>
      <c r="G97" s="211">
        <v>0</v>
      </c>
      <c r="H97" s="209">
        <v>0</v>
      </c>
      <c r="I97" s="211">
        <v>0</v>
      </c>
      <c r="J97" s="209">
        <v>0</v>
      </c>
      <c r="K97" s="211">
        <v>0</v>
      </c>
    </row>
    <row r="98" spans="1:11" s="96" customFormat="1" ht="20.25" customHeight="1" x14ac:dyDescent="0.3">
      <c r="A98" s="117">
        <v>99</v>
      </c>
      <c r="B98" s="212">
        <v>440124</v>
      </c>
      <c r="C98" s="213">
        <v>0</v>
      </c>
      <c r="D98" s="214">
        <v>0</v>
      </c>
      <c r="E98" s="212">
        <v>0</v>
      </c>
      <c r="F98" s="213">
        <v>0</v>
      </c>
      <c r="G98" s="214">
        <v>0</v>
      </c>
      <c r="H98" s="212">
        <v>0</v>
      </c>
      <c r="I98" s="214">
        <v>0</v>
      </c>
      <c r="J98" s="212">
        <v>0</v>
      </c>
      <c r="K98" s="214">
        <v>0</v>
      </c>
    </row>
    <row r="99" spans="1:11" s="96" customFormat="1" ht="20.25" customHeight="1" x14ac:dyDescent="0.3">
      <c r="A99" s="118" t="s">
        <v>264</v>
      </c>
      <c r="B99" s="209">
        <v>2790644</v>
      </c>
      <c r="C99" s="210">
        <v>0</v>
      </c>
      <c r="D99" s="211">
        <v>0</v>
      </c>
      <c r="E99" s="209">
        <v>0</v>
      </c>
      <c r="F99" s="210">
        <v>0</v>
      </c>
      <c r="G99" s="211">
        <v>0</v>
      </c>
      <c r="H99" s="209">
        <v>0</v>
      </c>
      <c r="I99" s="211">
        <v>0</v>
      </c>
      <c r="J99" s="209">
        <v>0</v>
      </c>
      <c r="K99" s="211">
        <v>0</v>
      </c>
    </row>
    <row r="100" spans="1:11" s="98" customFormat="1" ht="20.25" customHeight="1" thickBot="1" x14ac:dyDescent="0.35">
      <c r="A100" s="552" t="s">
        <v>8</v>
      </c>
      <c r="B100" s="553">
        <f>SUM(B14:B99)</f>
        <v>708273743380</v>
      </c>
      <c r="C100" s="554">
        <f t="shared" ref="C100:K100" si="0">SUM(C14:C99)</f>
        <v>146602870704</v>
      </c>
      <c r="D100" s="555">
        <f t="shared" si="0"/>
        <v>305482725663</v>
      </c>
      <c r="E100" s="553">
        <f t="shared" si="0"/>
        <v>1341243449.2499993</v>
      </c>
      <c r="F100" s="554">
        <f t="shared" si="0"/>
        <v>142111018.50000003</v>
      </c>
      <c r="G100" s="555">
        <f t="shared" si="0"/>
        <v>115445448.64000002</v>
      </c>
      <c r="H100" s="553">
        <f t="shared" si="0"/>
        <v>202255295283</v>
      </c>
      <c r="I100" s="555">
        <f t="shared" si="0"/>
        <v>518414085254</v>
      </c>
      <c r="J100" s="553">
        <f t="shared" si="0"/>
        <v>4094764</v>
      </c>
      <c r="K100" s="555">
        <f t="shared" si="0"/>
        <v>214431377.67000002</v>
      </c>
    </row>
    <row r="101" spans="1:11" x14ac:dyDescent="0.25">
      <c r="A101" s="25" t="s">
        <v>315</v>
      </c>
      <c r="G101" s="49"/>
      <c r="H101" s="24"/>
      <c r="I101" s="24"/>
      <c r="J101" s="24"/>
      <c r="K101" s="24"/>
    </row>
    <row r="102" spans="1:11" x14ac:dyDescent="0.25">
      <c r="B102" s="49"/>
      <c r="C102" s="49"/>
      <c r="D102" s="49"/>
      <c r="H102" s="24"/>
      <c r="I102" s="24"/>
      <c r="J102" s="24"/>
      <c r="K102" s="49"/>
    </row>
    <row r="103" spans="1:11" ht="13" x14ac:dyDescent="0.3">
      <c r="A103" s="23"/>
      <c r="B103" s="49"/>
      <c r="C103" s="49"/>
      <c r="D103" s="49"/>
      <c r="H103" s="24"/>
      <c r="I103" s="24"/>
      <c r="J103" s="24"/>
      <c r="K103" s="26"/>
    </row>
    <row r="104" spans="1:11" ht="13" x14ac:dyDescent="0.3">
      <c r="A104" s="23"/>
      <c r="B104" s="49"/>
      <c r="C104" s="49"/>
      <c r="D104" s="49"/>
      <c r="H104" s="24"/>
      <c r="I104" s="24"/>
      <c r="J104" s="24"/>
      <c r="K104" s="24"/>
    </row>
    <row r="105" spans="1:11" ht="13" x14ac:dyDescent="0.3">
      <c r="A105" s="23"/>
      <c r="B105" s="49"/>
      <c r="C105" s="49"/>
      <c r="D105" s="49"/>
      <c r="H105" s="24"/>
      <c r="I105" s="24"/>
      <c r="J105" s="24"/>
      <c r="K105" s="24"/>
    </row>
    <row r="106" spans="1:11" x14ac:dyDescent="0.25">
      <c r="B106" s="49"/>
      <c r="C106" s="49"/>
      <c r="D106" s="49"/>
      <c r="H106" s="24"/>
      <c r="I106" s="24"/>
      <c r="J106" s="24"/>
      <c r="K106" s="24"/>
    </row>
    <row r="107" spans="1:11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</row>
    <row r="108" spans="1:11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</row>
    <row r="109" spans="1:11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</row>
    <row r="110" spans="1:11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</row>
    <row r="111" spans="1:11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</row>
    <row r="112" spans="1:11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</row>
    <row r="113" spans="1:11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</row>
    <row r="114" spans="1:11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</row>
    <row r="115" spans="1:11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</row>
    <row r="116" spans="1:11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</row>
    <row r="117" spans="1:11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</row>
    <row r="118" spans="1:11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</row>
    <row r="119" spans="1:11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</row>
    <row r="120" spans="1:11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</row>
    <row r="121" spans="1:11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</row>
    <row r="122" spans="1:11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</row>
    <row r="123" spans="1:11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</row>
    <row r="124" spans="1:11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</row>
    <row r="125" spans="1:11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</row>
    <row r="126" spans="1:11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</row>
    <row r="127" spans="1:11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</row>
    <row r="128" spans="1:11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</row>
    <row r="129" spans="1:11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</row>
    <row r="130" spans="1:11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</row>
    <row r="131" spans="1:11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</row>
    <row r="132" spans="1:11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</row>
    <row r="133" spans="1:11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</row>
    <row r="134" spans="1:11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</row>
    <row r="135" spans="1:11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</row>
    <row r="136" spans="1:11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</row>
    <row r="137" spans="1:11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</row>
    <row r="138" spans="1:11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</row>
  </sheetData>
  <mergeCells count="22">
    <mergeCell ref="H12:H13"/>
    <mergeCell ref="I12:I13"/>
    <mergeCell ref="J12:J13"/>
    <mergeCell ref="K12:K13"/>
    <mergeCell ref="B12:B13"/>
    <mergeCell ref="C12:C13"/>
    <mergeCell ref="D12:D13"/>
    <mergeCell ref="E12:E13"/>
    <mergeCell ref="F12:F13"/>
    <mergeCell ref="G12:G13"/>
    <mergeCell ref="A8:K8"/>
    <mergeCell ref="A9:K9"/>
    <mergeCell ref="B11:D11"/>
    <mergeCell ref="E11:G11"/>
    <mergeCell ref="H11:I11"/>
    <mergeCell ref="J11:K11"/>
    <mergeCell ref="A7:K7"/>
    <mergeCell ref="A2:K2"/>
    <mergeCell ref="A3:K3"/>
    <mergeCell ref="A4:K4"/>
    <mergeCell ref="A5:K5"/>
    <mergeCell ref="A6:K6"/>
  </mergeCells>
  <printOptions horizontalCentered="1"/>
  <pageMargins left="0.31496062992125984" right="0.19685039370078741" top="0.39370078740157483" bottom="0.23622047244094491" header="0" footer="0.23622047244094491"/>
  <pageSetup scale="55" firstPageNumber="67" fitToHeight="0" orientation="portrait" useFirstPageNumber="1" r:id="rId1"/>
  <headerFooter>
    <oddFooter>&amp;R&amp;P</oddFooter>
  </headerFooter>
  <rowBreaks count="1" manualBreakCount="1">
    <brk id="57" max="10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syncVertical="1" syncRef="E13" transitionEvaluation="1" codeName="Hoja4">
    <pageSetUpPr fitToPage="1"/>
  </sheetPr>
  <dimension ref="A1:IU85"/>
  <sheetViews>
    <sheetView showGridLines="0" view="pageBreakPreview" zoomScale="55" zoomScaleNormal="75" zoomScaleSheetLayoutView="55" workbookViewId="0">
      <pane xSplit="4" ySplit="12" topLeftCell="E13" activePane="bottomRight" state="frozen"/>
      <selection pane="topRight" activeCell="E1" sqref="E1"/>
      <selection pane="bottomLeft" activeCell="A13" sqref="A13"/>
      <selection pane="bottomRight" activeCell="K89" sqref="K89"/>
    </sheetView>
  </sheetViews>
  <sheetFormatPr baseColWidth="10" defaultColWidth="9.7265625" defaultRowHeight="12.5" x14ac:dyDescent="0.25"/>
  <cols>
    <col min="1" max="2" width="2.7265625" style="1" customWidth="1"/>
    <col min="3" max="3" width="32.26953125" style="1" customWidth="1"/>
    <col min="4" max="4" width="4.54296875" style="1" customWidth="1"/>
    <col min="5" max="5" width="14.7265625" style="1" customWidth="1"/>
    <col min="6" max="6" width="20.36328125" style="1" customWidth="1"/>
    <col min="7" max="7" width="24.7265625" style="1" customWidth="1"/>
    <col min="8" max="8" width="21.54296875" style="1" customWidth="1"/>
    <col min="9" max="9" width="18.6328125" style="1" customWidth="1"/>
    <col min="10" max="10" width="15.1796875" style="1" customWidth="1"/>
    <col min="11" max="11" width="19.81640625" style="1" customWidth="1"/>
    <col min="12" max="12" width="18.90625" style="1" customWidth="1"/>
    <col min="13" max="13" width="19" style="1" customWidth="1"/>
    <col min="14" max="14" width="15.7265625" style="1" customWidth="1"/>
    <col min="15" max="15" width="16.7265625" style="1" customWidth="1"/>
    <col min="16" max="16384" width="9.7265625" style="1"/>
  </cols>
  <sheetData>
    <row r="1" spans="1:255" s="6" customFormat="1" ht="20" customHeight="1" x14ac:dyDescent="0.3">
      <c r="A1" s="720" t="s">
        <v>22</v>
      </c>
      <c r="B1" s="720"/>
      <c r="C1" s="720"/>
      <c r="D1" s="720"/>
      <c r="E1" s="720"/>
      <c r="F1" s="720"/>
      <c r="G1" s="720"/>
      <c r="H1" s="720"/>
      <c r="I1" s="720"/>
      <c r="J1" s="720"/>
      <c r="K1" s="720"/>
      <c r="L1" s="720"/>
      <c r="M1" s="720"/>
      <c r="N1" s="720"/>
      <c r="O1" s="5"/>
    </row>
    <row r="2" spans="1:255" s="6" customFormat="1" ht="19.5" customHeight="1" x14ac:dyDescent="0.3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7"/>
      <c r="P2" s="8"/>
      <c r="Q2" s="8"/>
      <c r="R2" s="8"/>
      <c r="S2" s="8"/>
      <c r="T2" s="7"/>
      <c r="U2" s="7"/>
      <c r="V2" s="7"/>
      <c r="W2" s="7"/>
      <c r="X2" s="7"/>
      <c r="Y2" s="7"/>
      <c r="Z2" s="7"/>
      <c r="AA2" s="7"/>
      <c r="AB2" s="7"/>
      <c r="AC2" s="7"/>
      <c r="AD2" s="8"/>
      <c r="AE2" s="8"/>
      <c r="AF2" s="8"/>
      <c r="AG2" s="8"/>
      <c r="AH2" s="7"/>
      <c r="AI2" s="7"/>
      <c r="AJ2" s="7"/>
      <c r="AK2" s="7"/>
      <c r="AL2" s="7"/>
      <c r="AM2" s="7"/>
      <c r="AN2" s="7"/>
      <c r="AO2" s="7"/>
      <c r="AP2" s="7"/>
      <c r="AQ2" s="7"/>
      <c r="AR2" s="8"/>
      <c r="AS2" s="8"/>
      <c r="AT2" s="8"/>
      <c r="AU2" s="8"/>
      <c r="AV2" s="7"/>
      <c r="AW2" s="7"/>
      <c r="AX2" s="7"/>
      <c r="AY2" s="7"/>
      <c r="AZ2" s="7"/>
      <c r="BA2" s="7"/>
      <c r="BB2" s="7"/>
      <c r="BC2" s="7"/>
      <c r="BD2" s="7"/>
      <c r="BE2" s="7"/>
      <c r="BF2" s="8"/>
      <c r="BG2" s="8"/>
      <c r="BH2" s="8"/>
      <c r="BI2" s="8"/>
      <c r="BJ2" s="7"/>
      <c r="BK2" s="7"/>
      <c r="BL2" s="7"/>
      <c r="BM2" s="7"/>
      <c r="BN2" s="7"/>
      <c r="BO2" s="7"/>
      <c r="BP2" s="7"/>
      <c r="BQ2" s="7"/>
      <c r="BR2" s="7"/>
      <c r="BS2" s="7"/>
      <c r="BT2" s="8"/>
      <c r="BU2" s="8"/>
      <c r="BV2" s="8"/>
      <c r="BW2" s="8"/>
      <c r="BX2" s="7"/>
      <c r="BY2" s="7"/>
      <c r="BZ2" s="7"/>
      <c r="CA2" s="7"/>
      <c r="CB2" s="7"/>
      <c r="CC2" s="7"/>
      <c r="CD2" s="7"/>
      <c r="CE2" s="7"/>
      <c r="CF2" s="7"/>
      <c r="CG2" s="7"/>
      <c r="CH2" s="8"/>
      <c r="CI2" s="8"/>
      <c r="CJ2" s="8"/>
      <c r="CK2" s="8"/>
      <c r="CL2" s="7"/>
      <c r="CM2" s="7"/>
      <c r="CN2" s="7"/>
      <c r="CO2" s="7"/>
      <c r="CP2" s="7"/>
      <c r="CQ2" s="7"/>
      <c r="CR2" s="7"/>
      <c r="CS2" s="7"/>
      <c r="CT2" s="7"/>
      <c r="CU2" s="7"/>
      <c r="CV2" s="8"/>
      <c r="CW2" s="8"/>
      <c r="CX2" s="8"/>
      <c r="CY2" s="8"/>
      <c r="CZ2" s="7"/>
      <c r="DA2" s="7"/>
      <c r="DB2" s="7"/>
      <c r="DC2" s="7"/>
      <c r="DD2" s="7"/>
      <c r="DE2" s="7"/>
      <c r="DF2" s="7"/>
      <c r="DG2" s="7"/>
      <c r="DH2" s="7"/>
      <c r="DI2" s="7"/>
      <c r="DJ2" s="8"/>
      <c r="DK2" s="8"/>
      <c r="DL2" s="8"/>
      <c r="DM2" s="8"/>
      <c r="DN2" s="7"/>
      <c r="DO2" s="7"/>
      <c r="DP2" s="7"/>
      <c r="DQ2" s="7"/>
      <c r="DR2" s="7"/>
      <c r="DS2" s="7"/>
      <c r="DT2" s="7"/>
      <c r="DU2" s="7"/>
      <c r="DV2" s="7"/>
      <c r="DW2" s="7"/>
      <c r="DX2" s="8"/>
      <c r="DY2" s="8"/>
      <c r="DZ2" s="8"/>
      <c r="EA2" s="8"/>
      <c r="EB2" s="7"/>
      <c r="EC2" s="7"/>
      <c r="ED2" s="7"/>
      <c r="EE2" s="7"/>
      <c r="EF2" s="7"/>
      <c r="EG2" s="7"/>
      <c r="EH2" s="7"/>
      <c r="EI2" s="7"/>
      <c r="EJ2" s="7"/>
      <c r="EK2" s="7"/>
      <c r="EL2" s="8"/>
      <c r="EM2" s="8"/>
      <c r="EN2" s="8"/>
      <c r="EO2" s="8"/>
      <c r="EP2" s="7"/>
      <c r="EQ2" s="7"/>
      <c r="ER2" s="7"/>
      <c r="ES2" s="7"/>
      <c r="ET2" s="7"/>
      <c r="EU2" s="7"/>
      <c r="EV2" s="7"/>
      <c r="EW2" s="7"/>
      <c r="EX2" s="7"/>
      <c r="EY2" s="7"/>
      <c r="EZ2" s="8"/>
      <c r="FA2" s="8"/>
      <c r="FB2" s="8"/>
      <c r="FC2" s="8"/>
      <c r="FD2" s="7"/>
      <c r="FE2" s="7"/>
      <c r="FF2" s="7"/>
      <c r="FG2" s="7"/>
      <c r="FH2" s="7"/>
      <c r="FI2" s="7"/>
      <c r="FJ2" s="7"/>
      <c r="FK2" s="7"/>
      <c r="FL2" s="7"/>
      <c r="FM2" s="7"/>
      <c r="FN2" s="8"/>
      <c r="FO2" s="8"/>
      <c r="FP2" s="8"/>
      <c r="FQ2" s="8"/>
      <c r="FR2" s="7"/>
      <c r="FS2" s="7"/>
      <c r="FT2" s="7"/>
      <c r="FU2" s="7"/>
      <c r="FV2" s="7"/>
      <c r="FW2" s="7"/>
      <c r="FX2" s="7"/>
      <c r="FY2" s="7"/>
      <c r="FZ2" s="7"/>
      <c r="GA2" s="7"/>
      <c r="GB2" s="8"/>
      <c r="GC2" s="8"/>
      <c r="GD2" s="8"/>
      <c r="GE2" s="8"/>
      <c r="GF2" s="7"/>
      <c r="GG2" s="7"/>
      <c r="GH2" s="7"/>
      <c r="GI2" s="7"/>
      <c r="GJ2" s="7"/>
      <c r="GK2" s="7"/>
      <c r="GL2" s="7"/>
      <c r="GM2" s="7"/>
      <c r="GN2" s="7"/>
      <c r="GO2" s="7"/>
      <c r="GP2" s="8"/>
      <c r="GQ2" s="8"/>
      <c r="GR2" s="8"/>
      <c r="GS2" s="8"/>
      <c r="GT2" s="7"/>
      <c r="GU2" s="7"/>
      <c r="GV2" s="7"/>
      <c r="GW2" s="7"/>
      <c r="GX2" s="7"/>
      <c r="GY2" s="7"/>
      <c r="GZ2" s="7"/>
      <c r="HA2" s="7"/>
      <c r="HB2" s="7"/>
      <c r="HC2" s="7"/>
      <c r="HD2" s="8"/>
      <c r="HE2" s="8"/>
      <c r="HF2" s="8"/>
      <c r="HG2" s="8"/>
      <c r="HH2" s="7"/>
      <c r="HI2" s="7"/>
      <c r="HJ2" s="7"/>
      <c r="HK2" s="7"/>
      <c r="HL2" s="7"/>
      <c r="HM2" s="7"/>
      <c r="HN2" s="7"/>
      <c r="HO2" s="7"/>
      <c r="HP2" s="7"/>
      <c r="HQ2" s="7"/>
      <c r="HR2" s="8"/>
      <c r="HS2" s="8"/>
      <c r="HT2" s="8"/>
      <c r="HU2" s="8"/>
      <c r="HV2" s="7"/>
      <c r="HW2" s="7"/>
      <c r="HX2" s="7"/>
      <c r="HY2" s="7"/>
      <c r="HZ2" s="7"/>
      <c r="IA2" s="7"/>
      <c r="IB2" s="7"/>
      <c r="IC2" s="7"/>
      <c r="ID2" s="7"/>
      <c r="IE2" s="7"/>
      <c r="IF2" s="8"/>
      <c r="IG2" s="8"/>
      <c r="IH2" s="8"/>
      <c r="II2" s="8"/>
      <c r="IJ2" s="7"/>
      <c r="IK2" s="7"/>
      <c r="IL2" s="7"/>
      <c r="IM2" s="7"/>
      <c r="IN2" s="7"/>
      <c r="IO2" s="7"/>
      <c r="IP2" s="7"/>
      <c r="IQ2" s="7"/>
      <c r="IR2" s="7"/>
      <c r="IS2" s="7"/>
      <c r="IT2" s="8"/>
      <c r="IU2" s="8"/>
    </row>
    <row r="3" spans="1:255" ht="20.25" customHeight="1" x14ac:dyDescent="0.25">
      <c r="A3" s="710" t="str">
        <f>'1 Total'!A4:N4</f>
        <v>DICIEMBRE DE 2020</v>
      </c>
      <c r="B3" s="710"/>
      <c r="C3" s="710"/>
      <c r="D3" s="710"/>
      <c r="E3" s="710"/>
      <c r="F3" s="710"/>
      <c r="G3" s="710"/>
      <c r="H3" s="710"/>
      <c r="I3" s="710"/>
      <c r="J3" s="710"/>
      <c r="K3" s="710"/>
      <c r="L3" s="710"/>
      <c r="M3" s="710"/>
      <c r="N3" s="710"/>
      <c r="O3" s="8"/>
    </row>
    <row r="4" spans="1:255" ht="6.75" customHeight="1" x14ac:dyDescent="0.25">
      <c r="A4" s="7" t="s">
        <v>4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</row>
    <row r="5" spans="1:255" ht="13" customHeight="1" x14ac:dyDescent="0.25">
      <c r="A5" s="711" t="s">
        <v>19</v>
      </c>
      <c r="B5" s="711"/>
      <c r="C5" s="711"/>
      <c r="D5" s="711"/>
      <c r="E5" s="711"/>
      <c r="F5" s="711"/>
      <c r="G5" s="711"/>
      <c r="H5" s="711"/>
      <c r="I5" s="711"/>
      <c r="J5" s="711"/>
      <c r="K5" s="711"/>
      <c r="L5" s="711"/>
      <c r="M5" s="711"/>
      <c r="N5" s="711"/>
      <c r="O5" s="9"/>
    </row>
    <row r="6" spans="1:255" ht="4.5" hidden="1" customHeight="1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7"/>
    </row>
    <row r="7" spans="1:255" ht="8.5" customHeight="1" x14ac:dyDescent="0.25">
      <c r="A7" s="711"/>
      <c r="B7" s="711"/>
      <c r="C7" s="711"/>
      <c r="D7" s="711"/>
      <c r="E7" s="711"/>
      <c r="F7" s="711"/>
      <c r="G7" s="711"/>
      <c r="H7" s="711"/>
      <c r="I7" s="711"/>
      <c r="J7" s="711"/>
      <c r="K7" s="711"/>
      <c r="L7" s="711"/>
      <c r="M7" s="711"/>
      <c r="N7" s="711"/>
      <c r="O7" s="10"/>
    </row>
    <row r="8" spans="1:255" ht="13" thickBot="1" x14ac:dyDescent="0.3">
      <c r="A8" s="12"/>
      <c r="B8" s="12"/>
      <c r="C8" s="12"/>
      <c r="D8" s="12"/>
      <c r="E8" s="247">
        <v>4</v>
      </c>
      <c r="F8" s="247">
        <v>5</v>
      </c>
      <c r="G8" s="247">
        <v>6</v>
      </c>
      <c r="H8" s="247">
        <v>7</v>
      </c>
      <c r="I8" s="247">
        <v>8</v>
      </c>
      <c r="J8" s="247">
        <v>9</v>
      </c>
      <c r="K8" s="247">
        <v>10</v>
      </c>
      <c r="L8" s="247">
        <v>11</v>
      </c>
      <c r="M8" s="247">
        <v>12</v>
      </c>
      <c r="N8" s="247">
        <v>13</v>
      </c>
    </row>
    <row r="9" spans="1:255" ht="13" x14ac:dyDescent="0.3">
      <c r="A9" s="609"/>
      <c r="B9" s="610"/>
      <c r="C9" s="610"/>
      <c r="D9" s="611"/>
      <c r="E9" s="712" t="s">
        <v>308</v>
      </c>
      <c r="F9" s="715" t="s">
        <v>9</v>
      </c>
      <c r="G9" s="701" t="s">
        <v>23</v>
      </c>
      <c r="H9" s="701" t="s">
        <v>24</v>
      </c>
      <c r="I9" s="701" t="s">
        <v>13</v>
      </c>
      <c r="J9" s="701" t="s">
        <v>307</v>
      </c>
      <c r="K9" s="701" t="s">
        <v>14</v>
      </c>
      <c r="L9" s="701" t="s">
        <v>1</v>
      </c>
      <c r="M9" s="701" t="s">
        <v>2</v>
      </c>
      <c r="N9" s="704" t="s">
        <v>15</v>
      </c>
    </row>
    <row r="10" spans="1:255" ht="13" x14ac:dyDescent="0.3">
      <c r="A10" s="612"/>
      <c r="B10" s="391"/>
      <c r="C10" s="389" t="s">
        <v>0</v>
      </c>
      <c r="D10" s="390"/>
      <c r="E10" s="713"/>
      <c r="F10" s="716"/>
      <c r="G10" s="718"/>
      <c r="H10" s="718"/>
      <c r="I10" s="702"/>
      <c r="J10" s="702"/>
      <c r="K10" s="702" t="s">
        <v>10</v>
      </c>
      <c r="L10" s="702"/>
      <c r="M10" s="702" t="s">
        <v>10</v>
      </c>
      <c r="N10" s="705"/>
    </row>
    <row r="11" spans="1:255" ht="10.5" customHeight="1" x14ac:dyDescent="0.3">
      <c r="A11" s="612"/>
      <c r="B11" s="391"/>
      <c r="C11" s="391"/>
      <c r="D11" s="390"/>
      <c r="E11" s="713"/>
      <c r="F11" s="716"/>
      <c r="G11" s="718"/>
      <c r="H11" s="718"/>
      <c r="I11" s="702"/>
      <c r="J11" s="702"/>
      <c r="K11" s="702"/>
      <c r="L11" s="702"/>
      <c r="M11" s="702"/>
      <c r="N11" s="705"/>
    </row>
    <row r="12" spans="1:255" ht="11.15" customHeight="1" thickBot="1" x14ac:dyDescent="0.35">
      <c r="A12" s="613"/>
      <c r="B12" s="614"/>
      <c r="C12" s="614"/>
      <c r="D12" s="615"/>
      <c r="E12" s="714"/>
      <c r="F12" s="717"/>
      <c r="G12" s="719"/>
      <c r="H12" s="719"/>
      <c r="I12" s="703"/>
      <c r="J12" s="703"/>
      <c r="K12" s="703"/>
      <c r="L12" s="703"/>
      <c r="M12" s="703"/>
      <c r="N12" s="706"/>
    </row>
    <row r="13" spans="1:255" ht="14.25" customHeight="1" x14ac:dyDescent="0.3">
      <c r="A13" s="579" t="s">
        <v>8</v>
      </c>
      <c r="B13" s="580"/>
      <c r="C13" s="580"/>
      <c r="D13" s="581"/>
      <c r="E13" s="582">
        <f>E14+E40</f>
        <v>9000945</v>
      </c>
      <c r="F13" s="582">
        <f t="shared" ref="F13:N13" si="0">F14+F40</f>
        <v>88383692</v>
      </c>
      <c r="G13" s="582">
        <f t="shared" si="0"/>
        <v>15580317992387</v>
      </c>
      <c r="H13" s="582">
        <f t="shared" si="0"/>
        <v>67377497210</v>
      </c>
      <c r="I13" s="582">
        <f t="shared" si="0"/>
        <v>173634247397.49997</v>
      </c>
      <c r="J13" s="582">
        <f t="shared" si="0"/>
        <v>512842</v>
      </c>
      <c r="K13" s="582">
        <f t="shared" si="0"/>
        <v>58632933077.819992</v>
      </c>
      <c r="L13" s="582">
        <f t="shared" si="0"/>
        <v>40488217050.219994</v>
      </c>
      <c r="M13" s="582">
        <f t="shared" si="0"/>
        <v>12195897975.969999</v>
      </c>
      <c r="N13" s="582">
        <f t="shared" si="0"/>
        <v>412088045.23000002</v>
      </c>
    </row>
    <row r="14" spans="1:255" ht="14.25" customHeight="1" x14ac:dyDescent="0.3">
      <c r="A14" s="3"/>
      <c r="B14" s="2" t="s">
        <v>12</v>
      </c>
      <c r="C14" s="2"/>
      <c r="D14" s="23"/>
      <c r="E14" s="292">
        <f>E15+E20+E25+E30+E35</f>
        <v>8964397</v>
      </c>
      <c r="F14" s="292">
        <f t="shared" ref="F14:N14" si="1">F15+F20+F25+F30+F35</f>
        <v>8985492</v>
      </c>
      <c r="G14" s="292">
        <f t="shared" si="1"/>
        <v>2671250506008</v>
      </c>
      <c r="H14" s="292">
        <f t="shared" si="1"/>
        <v>67371855334</v>
      </c>
      <c r="I14" s="292">
        <f t="shared" si="1"/>
        <v>111551422914.83998</v>
      </c>
      <c r="J14" s="292">
        <f t="shared" si="1"/>
        <v>49078</v>
      </c>
      <c r="K14" s="292">
        <f t="shared" si="1"/>
        <v>15150481235.799999</v>
      </c>
      <c r="L14" s="292">
        <f t="shared" si="1"/>
        <v>37915141086.619995</v>
      </c>
      <c r="M14" s="292">
        <f t="shared" si="1"/>
        <v>10670783640.959999</v>
      </c>
      <c r="N14" s="292">
        <f t="shared" si="1"/>
        <v>1507226.7500000002</v>
      </c>
    </row>
    <row r="15" spans="1:255" ht="14.25" customHeight="1" x14ac:dyDescent="0.3">
      <c r="A15" s="392"/>
      <c r="B15" s="393" t="s">
        <v>6</v>
      </c>
      <c r="C15" s="394"/>
      <c r="D15" s="394"/>
      <c r="E15" s="395">
        <f>E16+E17+E18+E19</f>
        <v>6245547</v>
      </c>
      <c r="F15" s="395">
        <f t="shared" ref="F15:N15" si="2">F16+F17+F18+F19</f>
        <v>6258366</v>
      </c>
      <c r="G15" s="395">
        <f t="shared" si="2"/>
        <v>1760689141030</v>
      </c>
      <c r="H15" s="395">
        <f t="shared" si="2"/>
        <v>20681068073</v>
      </c>
      <c r="I15" s="395">
        <f t="shared" si="2"/>
        <v>17140021486.609999</v>
      </c>
      <c r="J15" s="395">
        <f>J16+J17+J18+J19</f>
        <v>23169</v>
      </c>
      <c r="K15" s="395">
        <f t="shared" si="2"/>
        <v>4788473055.5700006</v>
      </c>
      <c r="L15" s="395">
        <f t="shared" si="2"/>
        <v>764727414.38999999</v>
      </c>
      <c r="M15" s="395">
        <f t="shared" si="2"/>
        <v>1093049392.3299999</v>
      </c>
      <c r="N15" s="395">
        <f t="shared" si="2"/>
        <v>1174345.4800000002</v>
      </c>
    </row>
    <row r="16" spans="1:255" ht="14.25" customHeight="1" x14ac:dyDescent="0.25">
      <c r="A16" s="3"/>
      <c r="C16" s="4" t="s">
        <v>5</v>
      </c>
      <c r="E16" s="294">
        <v>1683112</v>
      </c>
      <c r="F16" s="294">
        <v>1683895</v>
      </c>
      <c r="G16" s="294">
        <v>798521169473</v>
      </c>
      <c r="H16" s="294">
        <v>2772889457</v>
      </c>
      <c r="I16" s="294">
        <v>7887169119.6300001</v>
      </c>
      <c r="J16" s="294">
        <v>4008</v>
      </c>
      <c r="K16" s="294">
        <v>844601613.86000001</v>
      </c>
      <c r="L16" s="294">
        <v>221479579.31999999</v>
      </c>
      <c r="M16" s="294">
        <v>14938382.02</v>
      </c>
      <c r="N16" s="294">
        <v>-99840.95</v>
      </c>
    </row>
    <row r="17" spans="1:14" ht="14.25" customHeight="1" x14ac:dyDescent="0.25">
      <c r="A17" s="13"/>
      <c r="B17" s="14"/>
      <c r="C17" s="15" t="s">
        <v>3</v>
      </c>
      <c r="D17" s="14"/>
      <c r="E17" s="293">
        <v>3506897</v>
      </c>
      <c r="F17" s="293">
        <v>3518920</v>
      </c>
      <c r="G17" s="293">
        <v>870703050132</v>
      </c>
      <c r="H17" s="293">
        <v>17100931268</v>
      </c>
      <c r="I17" s="293">
        <v>7860458519.5799999</v>
      </c>
      <c r="J17" s="293">
        <v>13531</v>
      </c>
      <c r="K17" s="293">
        <v>3248945746.3600001</v>
      </c>
      <c r="L17" s="293">
        <v>529756942.05000001</v>
      </c>
      <c r="M17" s="293">
        <v>1078013062.1199999</v>
      </c>
      <c r="N17" s="293">
        <v>1269986.8400000001</v>
      </c>
    </row>
    <row r="18" spans="1:14" s="18" customFormat="1" ht="14.25" customHeight="1" x14ac:dyDescent="0.25">
      <c r="A18" s="17"/>
      <c r="C18" s="19" t="s">
        <v>21</v>
      </c>
      <c r="E18" s="294">
        <v>1055538</v>
      </c>
      <c r="F18" s="294">
        <v>1055551</v>
      </c>
      <c r="G18" s="294">
        <v>91464921425</v>
      </c>
      <c r="H18" s="294">
        <v>807247348</v>
      </c>
      <c r="I18" s="294">
        <v>1392393847.4000001</v>
      </c>
      <c r="J18" s="294">
        <v>4174</v>
      </c>
      <c r="K18" s="294">
        <v>329829567.29000002</v>
      </c>
      <c r="L18" s="294">
        <v>13490893.02</v>
      </c>
      <c r="M18" s="294">
        <v>97948.19</v>
      </c>
      <c r="N18" s="294">
        <v>4199.59</v>
      </c>
    </row>
    <row r="19" spans="1:14" ht="14.25" customHeight="1" x14ac:dyDescent="0.25">
      <c r="A19" s="13"/>
      <c r="B19" s="14"/>
      <c r="C19" s="15" t="s">
        <v>300</v>
      </c>
      <c r="D19" s="14"/>
      <c r="E19" s="293">
        <v>0</v>
      </c>
      <c r="F19" s="293">
        <v>0</v>
      </c>
      <c r="G19" s="293">
        <v>0</v>
      </c>
      <c r="H19" s="293">
        <v>0</v>
      </c>
      <c r="I19" s="293">
        <v>0</v>
      </c>
      <c r="J19" s="293">
        <v>1456</v>
      </c>
      <c r="K19" s="293">
        <v>365096128.06</v>
      </c>
      <c r="L19" s="293">
        <v>0</v>
      </c>
      <c r="M19" s="293">
        <v>0</v>
      </c>
      <c r="N19" s="293">
        <v>0</v>
      </c>
    </row>
    <row r="20" spans="1:14" s="21" customFormat="1" ht="14.25" customHeight="1" x14ac:dyDescent="0.3">
      <c r="A20" s="397"/>
      <c r="B20" s="398" t="s">
        <v>7</v>
      </c>
      <c r="C20" s="399"/>
      <c r="D20" s="399"/>
      <c r="E20" s="400">
        <f>E21+E22+E23+E24</f>
        <v>158679</v>
      </c>
      <c r="F20" s="400">
        <f t="shared" ref="F20" si="3">F21+F22+F23+F24</f>
        <v>160599</v>
      </c>
      <c r="G20" s="400">
        <f t="shared" ref="G20" si="4">G21+G22+G23+G24</f>
        <v>58944500090</v>
      </c>
      <c r="H20" s="400">
        <f t="shared" ref="H20" si="5">H21+H22+H23+H24</f>
        <v>5825217412</v>
      </c>
      <c r="I20" s="400">
        <f t="shared" ref="I20" si="6">I21+I22+I23+I24</f>
        <v>3296459154.9099998</v>
      </c>
      <c r="J20" s="400">
        <f>J21+J22+J23+J24</f>
        <v>502</v>
      </c>
      <c r="K20" s="400">
        <f t="shared" ref="K20" si="7">K21+K22+K23+K24</f>
        <v>191846474.99000001</v>
      </c>
      <c r="L20" s="400">
        <f t="shared" ref="L20" si="8">L21+L22+L23+L24</f>
        <v>1064717981.88</v>
      </c>
      <c r="M20" s="400">
        <f t="shared" ref="M20" si="9">M21+M22+M23+M24</f>
        <v>585952404.66999996</v>
      </c>
      <c r="N20" s="400">
        <f t="shared" ref="N20" si="10">N21+N22+N23+N24</f>
        <v>20891.79</v>
      </c>
    </row>
    <row r="21" spans="1:14" ht="14.25" customHeight="1" x14ac:dyDescent="0.25">
      <c r="A21" s="13"/>
      <c r="B21" s="14"/>
      <c r="C21" s="15" t="s">
        <v>5</v>
      </c>
      <c r="D21" s="14"/>
      <c r="E21" s="293">
        <v>39795</v>
      </c>
      <c r="F21" s="293">
        <v>40983</v>
      </c>
      <c r="G21" s="293">
        <v>16446752964</v>
      </c>
      <c r="H21" s="293">
        <v>145270879</v>
      </c>
      <c r="I21" s="293">
        <v>2425725776.52</v>
      </c>
      <c r="J21" s="293">
        <v>92</v>
      </c>
      <c r="K21" s="293">
        <v>21620266.039999999</v>
      </c>
      <c r="L21" s="293">
        <v>359004512.26999998</v>
      </c>
      <c r="M21" s="293">
        <v>248903096.72</v>
      </c>
      <c r="N21" s="293">
        <v>0</v>
      </c>
    </row>
    <row r="22" spans="1:14" s="18" customFormat="1" ht="14.25" customHeight="1" x14ac:dyDescent="0.25">
      <c r="A22" s="17"/>
      <c r="C22" s="19" t="s">
        <v>3</v>
      </c>
      <c r="E22" s="294">
        <v>83613</v>
      </c>
      <c r="F22" s="294">
        <v>84345</v>
      </c>
      <c r="G22" s="294">
        <v>31009538359</v>
      </c>
      <c r="H22" s="294">
        <v>5678631827</v>
      </c>
      <c r="I22" s="294">
        <v>716383483.5</v>
      </c>
      <c r="J22" s="294">
        <v>281</v>
      </c>
      <c r="K22" s="294">
        <v>130108622.81</v>
      </c>
      <c r="L22" s="294">
        <v>515570770.64999998</v>
      </c>
      <c r="M22" s="294">
        <v>336983209.68000001</v>
      </c>
      <c r="N22" s="294">
        <v>20891.79</v>
      </c>
    </row>
    <row r="23" spans="1:14" ht="14.25" customHeight="1" x14ac:dyDescent="0.25">
      <c r="A23" s="13"/>
      <c r="B23" s="14"/>
      <c r="C23" s="15" t="s">
        <v>21</v>
      </c>
      <c r="D23" s="14"/>
      <c r="E23" s="293">
        <v>35271</v>
      </c>
      <c r="F23" s="293">
        <v>35271</v>
      </c>
      <c r="G23" s="293">
        <v>11488208767</v>
      </c>
      <c r="H23" s="293">
        <v>1314706</v>
      </c>
      <c r="I23" s="293">
        <v>154349894.88999999</v>
      </c>
      <c r="J23" s="293">
        <v>82</v>
      </c>
      <c r="K23" s="293">
        <v>26710284.34</v>
      </c>
      <c r="L23" s="293">
        <v>190142698.96000001</v>
      </c>
      <c r="M23" s="293">
        <v>66098.27</v>
      </c>
      <c r="N23" s="293">
        <v>0</v>
      </c>
    </row>
    <row r="24" spans="1:14" s="18" customFormat="1" ht="14.25" customHeight="1" x14ac:dyDescent="0.25">
      <c r="A24" s="17"/>
      <c r="C24" s="19" t="s">
        <v>300</v>
      </c>
      <c r="E24" s="294">
        <v>0</v>
      </c>
      <c r="F24" s="294">
        <v>0</v>
      </c>
      <c r="G24" s="294">
        <v>0</v>
      </c>
      <c r="H24" s="294">
        <v>0</v>
      </c>
      <c r="I24" s="294">
        <v>0</v>
      </c>
      <c r="J24" s="294">
        <v>47</v>
      </c>
      <c r="K24" s="294">
        <v>13407301.800000001</v>
      </c>
      <c r="L24" s="294">
        <v>0</v>
      </c>
      <c r="M24" s="294">
        <v>0</v>
      </c>
      <c r="N24" s="294">
        <v>0</v>
      </c>
    </row>
    <row r="25" spans="1:14" ht="14.25" customHeight="1" x14ac:dyDescent="0.3">
      <c r="A25" s="392"/>
      <c r="B25" s="393" t="s">
        <v>16</v>
      </c>
      <c r="C25" s="394"/>
      <c r="D25" s="394"/>
      <c r="E25" s="395">
        <f>E26+E27+E28+E29</f>
        <v>2520890</v>
      </c>
      <c r="F25" s="395">
        <f t="shared" ref="F25" si="11">F26+F27+F28+F29</f>
        <v>2526845</v>
      </c>
      <c r="G25" s="395">
        <f t="shared" ref="G25" si="12">G26+G27+G28+G29</f>
        <v>848282929971</v>
      </c>
      <c r="H25" s="395">
        <f t="shared" ref="H25" si="13">H26+H27+H28+H29</f>
        <v>40583854580</v>
      </c>
      <c r="I25" s="395">
        <f t="shared" ref="I25" si="14">I26+I27+I28+I29</f>
        <v>91067672447.679993</v>
      </c>
      <c r="J25" s="395">
        <f>J26+J27+J28+J29</f>
        <v>25028</v>
      </c>
      <c r="K25" s="395">
        <f t="shared" ref="K25" si="15">K26+K27+K28+K29</f>
        <v>10137234516.969999</v>
      </c>
      <c r="L25" s="395">
        <f t="shared" ref="L25" si="16">L26+L27+L28+L29</f>
        <v>36082196634.860001</v>
      </c>
      <c r="M25" s="395">
        <f t="shared" ref="M25" si="17">M26+M27+M28+M29</f>
        <v>8973142992.039999</v>
      </c>
      <c r="N25" s="395">
        <f t="shared" ref="N25" si="18">N26+N27+N28+N29</f>
        <v>309963.82</v>
      </c>
    </row>
    <row r="26" spans="1:14" ht="14.25" customHeight="1" x14ac:dyDescent="0.25">
      <c r="A26" s="3"/>
      <c r="C26" s="4" t="s">
        <v>5</v>
      </c>
      <c r="E26" s="294">
        <v>167017</v>
      </c>
      <c r="F26" s="294">
        <v>167061</v>
      </c>
      <c r="G26" s="294">
        <v>50201112848</v>
      </c>
      <c r="H26" s="294">
        <v>269699911</v>
      </c>
      <c r="I26" s="294">
        <v>40942235359.699997</v>
      </c>
      <c r="J26" s="294">
        <v>342</v>
      </c>
      <c r="K26" s="294">
        <v>458198504.41000003</v>
      </c>
      <c r="L26" s="294">
        <v>4594639943.1099997</v>
      </c>
      <c r="M26" s="294">
        <v>-3879795.31</v>
      </c>
      <c r="N26" s="294">
        <v>60.95</v>
      </c>
    </row>
    <row r="27" spans="1:14" ht="14.25" customHeight="1" x14ac:dyDescent="0.25">
      <c r="A27" s="13"/>
      <c r="B27" s="14"/>
      <c r="C27" s="15" t="s">
        <v>3</v>
      </c>
      <c r="D27" s="14"/>
      <c r="E27" s="293">
        <v>2336307</v>
      </c>
      <c r="F27" s="293">
        <v>2342058</v>
      </c>
      <c r="G27" s="293">
        <v>797620857115</v>
      </c>
      <c r="H27" s="293">
        <v>9441704340</v>
      </c>
      <c r="I27" s="293">
        <v>43280728570.559998</v>
      </c>
      <c r="J27" s="293">
        <v>24618</v>
      </c>
      <c r="K27" s="293">
        <v>8779949576.1299992</v>
      </c>
      <c r="L27" s="293">
        <v>28428007789.669998</v>
      </c>
      <c r="M27" s="293">
        <v>8000589721.5900002</v>
      </c>
      <c r="N27" s="293">
        <v>309902.87</v>
      </c>
    </row>
    <row r="28" spans="1:14" s="18" customFormat="1" ht="14.25" customHeight="1" x14ac:dyDescent="0.25">
      <c r="A28" s="17"/>
      <c r="C28" s="19" t="s">
        <v>21</v>
      </c>
      <c r="E28" s="294">
        <v>17566</v>
      </c>
      <c r="F28" s="294">
        <v>17726</v>
      </c>
      <c r="G28" s="294">
        <v>460960008</v>
      </c>
      <c r="H28" s="294">
        <v>30872450329</v>
      </c>
      <c r="I28" s="294">
        <v>6844708517.4200001</v>
      </c>
      <c r="J28" s="294">
        <v>29</v>
      </c>
      <c r="K28" s="294">
        <v>472745435</v>
      </c>
      <c r="L28" s="294">
        <v>3059548902.0799999</v>
      </c>
      <c r="M28" s="294">
        <v>976433065.75999999</v>
      </c>
      <c r="N28" s="294">
        <v>0</v>
      </c>
    </row>
    <row r="29" spans="1:14" ht="14.25" customHeight="1" x14ac:dyDescent="0.25">
      <c r="A29" s="13"/>
      <c r="B29" s="14"/>
      <c r="C29" s="15" t="s">
        <v>300</v>
      </c>
      <c r="D29" s="14"/>
      <c r="E29" s="293">
        <v>0</v>
      </c>
      <c r="F29" s="293">
        <v>0</v>
      </c>
      <c r="G29" s="293">
        <v>0</v>
      </c>
      <c r="H29" s="293">
        <v>0</v>
      </c>
      <c r="I29" s="293">
        <v>0</v>
      </c>
      <c r="J29" s="293">
        <v>39</v>
      </c>
      <c r="K29" s="293">
        <v>426341001.43000001</v>
      </c>
      <c r="L29" s="293">
        <v>0</v>
      </c>
      <c r="M29" s="293">
        <v>0</v>
      </c>
      <c r="N29" s="293">
        <v>0</v>
      </c>
    </row>
    <row r="30" spans="1:14" s="21" customFormat="1" ht="14.25" customHeight="1" x14ac:dyDescent="0.3">
      <c r="A30" s="397"/>
      <c r="B30" s="398" t="s">
        <v>17</v>
      </c>
      <c r="C30" s="399"/>
      <c r="D30" s="399"/>
      <c r="E30" s="400">
        <f>E31+E32+E33+E34</f>
        <v>2030</v>
      </c>
      <c r="F30" s="400">
        <f t="shared" ref="F30" si="19">F31+F32+F33+F34</f>
        <v>2431</v>
      </c>
      <c r="G30" s="400">
        <f t="shared" ref="G30" si="20">G31+G32+G33+G34</f>
        <v>809314746</v>
      </c>
      <c r="H30" s="400">
        <f t="shared" ref="H30" si="21">H31+H32+H33+H34</f>
        <v>267621963</v>
      </c>
      <c r="I30" s="400">
        <f t="shared" ref="I30" si="22">I31+I32+I33+I34</f>
        <v>23953771.440000001</v>
      </c>
      <c r="J30" s="400">
        <f>J31+J32+J33+J34</f>
        <v>21</v>
      </c>
      <c r="K30" s="400">
        <f t="shared" ref="K30" si="23">K31+K32+K33+K34</f>
        <v>4820079.33</v>
      </c>
      <c r="L30" s="400">
        <f t="shared" ref="L30" si="24">L31+L32+L33+L34</f>
        <v>3499055.49</v>
      </c>
      <c r="M30" s="400">
        <f t="shared" ref="M30" si="25">M31+M32+M33+M34</f>
        <v>18638851.920000002</v>
      </c>
      <c r="N30" s="400">
        <f t="shared" ref="N30" si="26">N31+N32+N33+N34</f>
        <v>2025.66</v>
      </c>
    </row>
    <row r="31" spans="1:14" ht="14.25" customHeight="1" x14ac:dyDescent="0.25">
      <c r="A31" s="13"/>
      <c r="B31" s="14"/>
      <c r="C31" s="15" t="s">
        <v>5</v>
      </c>
      <c r="D31" s="14"/>
      <c r="E31" s="293">
        <v>0</v>
      </c>
      <c r="F31" s="293">
        <v>0</v>
      </c>
      <c r="G31" s="293">
        <v>0</v>
      </c>
      <c r="H31" s="293">
        <v>0</v>
      </c>
      <c r="I31" s="293">
        <v>0</v>
      </c>
      <c r="J31" s="293">
        <v>0</v>
      </c>
      <c r="K31" s="293">
        <v>0</v>
      </c>
      <c r="L31" s="293">
        <v>0</v>
      </c>
      <c r="M31" s="293">
        <v>0</v>
      </c>
      <c r="N31" s="293">
        <v>0</v>
      </c>
    </row>
    <row r="32" spans="1:14" s="18" customFormat="1" ht="14.25" customHeight="1" x14ac:dyDescent="0.25">
      <c r="A32" s="17"/>
      <c r="C32" s="19" t="s">
        <v>3</v>
      </c>
      <c r="E32" s="294">
        <v>2030</v>
      </c>
      <c r="F32" s="294">
        <v>2431</v>
      </c>
      <c r="G32" s="294">
        <v>809314746</v>
      </c>
      <c r="H32" s="294">
        <v>267621963</v>
      </c>
      <c r="I32" s="294">
        <v>23953771.440000001</v>
      </c>
      <c r="J32" s="294">
        <v>21</v>
      </c>
      <c r="K32" s="294">
        <v>4820079.33</v>
      </c>
      <c r="L32" s="294">
        <v>3499055.49</v>
      </c>
      <c r="M32" s="294">
        <v>18638851.920000002</v>
      </c>
      <c r="N32" s="294">
        <v>2025.66</v>
      </c>
    </row>
    <row r="33" spans="1:14" ht="14.25" customHeight="1" x14ac:dyDescent="0.25">
      <c r="A33" s="13"/>
      <c r="B33" s="14"/>
      <c r="C33" s="15" t="s">
        <v>21</v>
      </c>
      <c r="D33" s="14"/>
      <c r="E33" s="293">
        <v>0</v>
      </c>
      <c r="F33" s="293">
        <v>0</v>
      </c>
      <c r="G33" s="293">
        <v>0</v>
      </c>
      <c r="H33" s="293">
        <v>0</v>
      </c>
      <c r="I33" s="293">
        <v>0</v>
      </c>
      <c r="J33" s="293">
        <v>0</v>
      </c>
      <c r="K33" s="293">
        <v>0</v>
      </c>
      <c r="L33" s="293">
        <v>0</v>
      </c>
      <c r="M33" s="293">
        <v>0</v>
      </c>
      <c r="N33" s="293">
        <v>0</v>
      </c>
    </row>
    <row r="34" spans="1:14" s="18" customFormat="1" ht="14.25" customHeight="1" x14ac:dyDescent="0.25">
      <c r="A34" s="17"/>
      <c r="C34" s="19" t="s">
        <v>300</v>
      </c>
      <c r="E34" s="294">
        <v>0</v>
      </c>
      <c r="F34" s="294">
        <v>0</v>
      </c>
      <c r="G34" s="294">
        <v>0</v>
      </c>
      <c r="H34" s="294">
        <v>0</v>
      </c>
      <c r="I34" s="294">
        <v>0</v>
      </c>
      <c r="J34" s="294">
        <v>0</v>
      </c>
      <c r="K34" s="294">
        <v>0</v>
      </c>
      <c r="L34" s="294">
        <v>0</v>
      </c>
      <c r="M34" s="294">
        <v>0</v>
      </c>
      <c r="N34" s="294">
        <v>0</v>
      </c>
    </row>
    <row r="35" spans="1:14" ht="14.25" customHeight="1" x14ac:dyDescent="0.3">
      <c r="A35" s="392"/>
      <c r="B35" s="393" t="s">
        <v>18</v>
      </c>
      <c r="C35" s="394"/>
      <c r="D35" s="394"/>
      <c r="E35" s="395">
        <f>E36+E37+E38+E39</f>
        <v>37251</v>
      </c>
      <c r="F35" s="395">
        <f t="shared" ref="F35" si="27">F36+F37+F38+F39</f>
        <v>37251</v>
      </c>
      <c r="G35" s="395">
        <f t="shared" ref="G35" si="28">G36+G37+G38+G39</f>
        <v>2524620171</v>
      </c>
      <c r="H35" s="395">
        <f t="shared" ref="H35" si="29">H36+H37+H38+H39</f>
        <v>14093306</v>
      </c>
      <c r="I35" s="395">
        <f t="shared" ref="I35" si="30">I36+I37+I38+I39</f>
        <v>23316054.199999999</v>
      </c>
      <c r="J35" s="395">
        <f t="shared" ref="J35" si="31">J36+J37+J38+J39</f>
        <v>358</v>
      </c>
      <c r="K35" s="395">
        <f t="shared" ref="K35" si="32">K36+K37+K38+K39</f>
        <v>28107108.940000001</v>
      </c>
      <c r="L35" s="395">
        <f t="shared" ref="L35" si="33">L36+L37+L38+L39</f>
        <v>0</v>
      </c>
      <c r="M35" s="395">
        <f t="shared" ref="M35" si="34">M36+M37+M38+M39</f>
        <v>0</v>
      </c>
      <c r="N35" s="395">
        <f t="shared" ref="N35" si="35">N36+N37+N38+N39</f>
        <v>0</v>
      </c>
    </row>
    <row r="36" spans="1:14" ht="14.25" customHeight="1" x14ac:dyDescent="0.25">
      <c r="A36" s="3"/>
      <c r="C36" s="4" t="s">
        <v>5</v>
      </c>
      <c r="E36" s="294">
        <v>36552</v>
      </c>
      <c r="F36" s="294">
        <v>36552</v>
      </c>
      <c r="G36" s="294">
        <v>2518860000</v>
      </c>
      <c r="H36" s="294">
        <v>0</v>
      </c>
      <c r="I36" s="294">
        <v>22124965.149999999</v>
      </c>
      <c r="J36" s="294">
        <v>97</v>
      </c>
      <c r="K36" s="294">
        <v>6400808.8399999999</v>
      </c>
      <c r="L36" s="294">
        <v>0</v>
      </c>
      <c r="M36" s="294">
        <v>0</v>
      </c>
      <c r="N36" s="294">
        <v>0</v>
      </c>
    </row>
    <row r="37" spans="1:14" ht="14.25" customHeight="1" x14ac:dyDescent="0.25">
      <c r="A37" s="13"/>
      <c r="B37" s="14"/>
      <c r="C37" s="15" t="s">
        <v>3</v>
      </c>
      <c r="D37" s="14"/>
      <c r="E37" s="293">
        <v>1</v>
      </c>
      <c r="F37" s="293">
        <v>1</v>
      </c>
      <c r="G37" s="293">
        <v>200000</v>
      </c>
      <c r="H37" s="293">
        <v>0</v>
      </c>
      <c r="I37" s="293">
        <v>412.05</v>
      </c>
      <c r="J37" s="293">
        <v>0</v>
      </c>
      <c r="K37" s="293">
        <v>0</v>
      </c>
      <c r="L37" s="293">
        <v>0</v>
      </c>
      <c r="M37" s="293">
        <v>0</v>
      </c>
      <c r="N37" s="293">
        <v>0</v>
      </c>
    </row>
    <row r="38" spans="1:14" s="18" customFormat="1" ht="14.25" customHeight="1" x14ac:dyDescent="0.25">
      <c r="A38" s="17"/>
      <c r="C38" s="19" t="s">
        <v>21</v>
      </c>
      <c r="E38" s="294">
        <v>698</v>
      </c>
      <c r="F38" s="294">
        <v>698</v>
      </c>
      <c r="G38" s="294">
        <v>5560171</v>
      </c>
      <c r="H38" s="294">
        <v>14093306</v>
      </c>
      <c r="I38" s="294">
        <v>1190677</v>
      </c>
      <c r="J38" s="294">
        <v>0</v>
      </c>
      <c r="K38" s="294">
        <v>0</v>
      </c>
      <c r="L38" s="294">
        <v>0</v>
      </c>
      <c r="M38" s="294">
        <v>0</v>
      </c>
      <c r="N38" s="294">
        <v>0</v>
      </c>
    </row>
    <row r="39" spans="1:14" ht="14.25" customHeight="1" x14ac:dyDescent="0.25">
      <c r="A39" s="13"/>
      <c r="B39" s="14"/>
      <c r="C39" s="15" t="s">
        <v>300</v>
      </c>
      <c r="D39" s="14"/>
      <c r="E39" s="293">
        <v>0</v>
      </c>
      <c r="F39" s="293">
        <v>0</v>
      </c>
      <c r="G39" s="293">
        <v>0</v>
      </c>
      <c r="H39" s="293">
        <v>0</v>
      </c>
      <c r="I39" s="293">
        <v>0</v>
      </c>
      <c r="J39" s="293">
        <v>261</v>
      </c>
      <c r="K39" s="293">
        <v>21706300.100000001</v>
      </c>
      <c r="L39" s="293">
        <v>0</v>
      </c>
      <c r="M39" s="293">
        <v>0</v>
      </c>
      <c r="N39" s="293">
        <v>0</v>
      </c>
    </row>
    <row r="40" spans="1:14" s="21" customFormat="1" ht="14.25" customHeight="1" x14ac:dyDescent="0.3">
      <c r="A40" s="22"/>
      <c r="B40" s="20" t="s">
        <v>26</v>
      </c>
      <c r="E40" s="339">
        <f>E41+E46+E51+E56+E61+E67+E72+E77+E66</f>
        <v>36548</v>
      </c>
      <c r="F40" s="339">
        <f>F41+F46+F51+F56+F61+F67+F72+F77+F66</f>
        <v>79398200</v>
      </c>
      <c r="G40" s="339">
        <f t="shared" ref="G40:N40" si="36">G41+G46+G51+G56+G61+G67+G72+G77+G66</f>
        <v>12909067486379</v>
      </c>
      <c r="H40" s="339">
        <f t="shared" si="36"/>
        <v>5641876</v>
      </c>
      <c r="I40" s="339">
        <f t="shared" si="36"/>
        <v>62082824482.659996</v>
      </c>
      <c r="J40" s="339">
        <f t="shared" si="36"/>
        <v>463764</v>
      </c>
      <c r="K40" s="339">
        <f t="shared" si="36"/>
        <v>43482451842.019997</v>
      </c>
      <c r="L40" s="339">
        <f t="shared" si="36"/>
        <v>2573075963.5999999</v>
      </c>
      <c r="M40" s="339">
        <f t="shared" si="36"/>
        <v>1525114335.01</v>
      </c>
      <c r="N40" s="339">
        <f t="shared" si="36"/>
        <v>410580818.48000002</v>
      </c>
    </row>
    <row r="41" spans="1:14" ht="14.25" customHeight="1" x14ac:dyDescent="0.3">
      <c r="A41" s="392"/>
      <c r="B41" s="393" t="s">
        <v>27</v>
      </c>
      <c r="C41" s="394"/>
      <c r="D41" s="394"/>
      <c r="E41" s="395">
        <f>E42+E43+E44+E45</f>
        <v>26863</v>
      </c>
      <c r="F41" s="395">
        <f t="shared" ref="F41" si="37">F42+F43+F44+F45</f>
        <v>24204167</v>
      </c>
      <c r="G41" s="395">
        <f t="shared" ref="G41" si="38">G42+G43+G44+G45</f>
        <v>7935774242853</v>
      </c>
      <c r="H41" s="395">
        <f t="shared" ref="H41" si="39">H42+H43+H44+H45</f>
        <v>5641876</v>
      </c>
      <c r="I41" s="395">
        <f t="shared" ref="I41" si="40">I42+I43+I44+I45</f>
        <v>24007985984.330002</v>
      </c>
      <c r="J41" s="395">
        <f>J42+J43+J44+J45</f>
        <v>135688</v>
      </c>
      <c r="K41" s="395">
        <f t="shared" ref="K41" si="41">K42+K43+K44+K45</f>
        <v>18147337163.970001</v>
      </c>
      <c r="L41" s="395">
        <f t="shared" ref="L41" si="42">L42+L43+L44+L45</f>
        <v>156836794</v>
      </c>
      <c r="M41" s="395">
        <f t="shared" ref="M41" si="43">M42+M43+M44+M45</f>
        <v>0</v>
      </c>
      <c r="N41" s="395">
        <f t="shared" ref="N41" si="44">N42+N43+N44+N45</f>
        <v>316477564.58000004</v>
      </c>
    </row>
    <row r="42" spans="1:14" ht="14.25" customHeight="1" x14ac:dyDescent="0.25">
      <c r="A42" s="3"/>
      <c r="C42" s="4" t="s">
        <v>5</v>
      </c>
      <c r="E42" s="294">
        <v>13645</v>
      </c>
      <c r="F42" s="294">
        <v>7818803</v>
      </c>
      <c r="G42" s="294">
        <v>3381298839066</v>
      </c>
      <c r="H42" s="294">
        <v>0</v>
      </c>
      <c r="I42" s="294">
        <v>6014437163.21</v>
      </c>
      <c r="J42" s="294">
        <v>18582</v>
      </c>
      <c r="K42" s="294">
        <v>3325949895.0500002</v>
      </c>
      <c r="L42" s="294">
        <v>0</v>
      </c>
      <c r="M42" s="294">
        <v>0</v>
      </c>
      <c r="N42" s="294">
        <v>66334539.719999999</v>
      </c>
    </row>
    <row r="43" spans="1:14" ht="14.25" customHeight="1" x14ac:dyDescent="0.25">
      <c r="A43" s="13"/>
      <c r="B43" s="14"/>
      <c r="C43" s="15" t="s">
        <v>3</v>
      </c>
      <c r="D43" s="14"/>
      <c r="E43" s="293">
        <v>13117</v>
      </c>
      <c r="F43" s="293">
        <v>16253146</v>
      </c>
      <c r="G43" s="293">
        <v>4503519843975</v>
      </c>
      <c r="H43" s="293">
        <v>0</v>
      </c>
      <c r="I43" s="293">
        <v>17884681287.810001</v>
      </c>
      <c r="J43" s="293">
        <v>39918</v>
      </c>
      <c r="K43" s="293">
        <v>10655118103.940001</v>
      </c>
      <c r="L43" s="293">
        <v>156836794</v>
      </c>
      <c r="M43" s="293">
        <v>0</v>
      </c>
      <c r="N43" s="293">
        <v>260485719.87</v>
      </c>
    </row>
    <row r="44" spans="1:14" s="18" customFormat="1" ht="14.25" customHeight="1" x14ac:dyDescent="0.25">
      <c r="A44" s="17"/>
      <c r="C44" s="19" t="s">
        <v>21</v>
      </c>
      <c r="E44" s="294">
        <v>101</v>
      </c>
      <c r="F44" s="294">
        <v>132218</v>
      </c>
      <c r="G44" s="294">
        <v>50955559812</v>
      </c>
      <c r="H44" s="294">
        <v>5641876</v>
      </c>
      <c r="I44" s="294">
        <v>108867533.31</v>
      </c>
      <c r="J44" s="294">
        <v>503</v>
      </c>
      <c r="K44" s="294">
        <v>131793134.8</v>
      </c>
      <c r="L44" s="294">
        <v>0</v>
      </c>
      <c r="M44" s="294">
        <v>0</v>
      </c>
      <c r="N44" s="294">
        <v>-10342695.01</v>
      </c>
    </row>
    <row r="45" spans="1:14" ht="14.25" customHeight="1" x14ac:dyDescent="0.25">
      <c r="A45" s="13"/>
      <c r="B45" s="14"/>
      <c r="C45" s="15" t="s">
        <v>300</v>
      </c>
      <c r="D45" s="14"/>
      <c r="E45" s="293">
        <v>0</v>
      </c>
      <c r="F45" s="293">
        <v>0</v>
      </c>
      <c r="G45" s="293">
        <v>0</v>
      </c>
      <c r="H45" s="293">
        <v>0</v>
      </c>
      <c r="I45" s="293">
        <v>0</v>
      </c>
      <c r="J45" s="293">
        <v>76685</v>
      </c>
      <c r="K45" s="293">
        <v>4034476030.1799998</v>
      </c>
      <c r="L45" s="293">
        <v>0</v>
      </c>
      <c r="M45" s="293">
        <v>0</v>
      </c>
      <c r="N45" s="293">
        <v>0</v>
      </c>
    </row>
    <row r="46" spans="1:14" s="21" customFormat="1" ht="14.25" customHeight="1" x14ac:dyDescent="0.3">
      <c r="A46" s="397"/>
      <c r="B46" s="398" t="s">
        <v>28</v>
      </c>
      <c r="C46" s="399"/>
      <c r="D46" s="399"/>
      <c r="E46" s="400">
        <f>E47+E48+E49+E50</f>
        <v>0</v>
      </c>
      <c r="F46" s="400">
        <f t="shared" ref="F46" si="45">F47+F48+F49+F50</f>
        <v>0</v>
      </c>
      <c r="G46" s="400">
        <f t="shared" ref="G46" si="46">G47+G48+G49+G50</f>
        <v>0</v>
      </c>
      <c r="H46" s="400">
        <f t="shared" ref="H46" si="47">H47+H48+H49+H50</f>
        <v>0</v>
      </c>
      <c r="I46" s="400">
        <f t="shared" ref="I46" si="48">I47+I48+I49+I50</f>
        <v>0</v>
      </c>
      <c r="J46" s="400">
        <f t="shared" ref="J46" si="49">J47+J48+J49+J50</f>
        <v>11</v>
      </c>
      <c r="K46" s="400">
        <f t="shared" ref="K46" si="50">K47+K48+K49+K50</f>
        <v>173539</v>
      </c>
      <c r="L46" s="400">
        <f t="shared" ref="L46" si="51">L47+L48+L49+L50</f>
        <v>0</v>
      </c>
      <c r="M46" s="400">
        <f t="shared" ref="M46" si="52">M47+M48+M49+M50</f>
        <v>0</v>
      </c>
      <c r="N46" s="400">
        <f t="shared" ref="N46" si="53">N47+N48+N49+N50</f>
        <v>0</v>
      </c>
    </row>
    <row r="47" spans="1:14" ht="14.25" customHeight="1" x14ac:dyDescent="0.25">
      <c r="A47" s="13"/>
      <c r="B47" s="14"/>
      <c r="C47" s="15" t="s">
        <v>5</v>
      </c>
      <c r="D47" s="14"/>
      <c r="E47" s="293">
        <v>0</v>
      </c>
      <c r="F47" s="293">
        <v>0</v>
      </c>
      <c r="G47" s="293">
        <v>0</v>
      </c>
      <c r="H47" s="293">
        <v>0</v>
      </c>
      <c r="I47" s="293">
        <v>0</v>
      </c>
      <c r="J47" s="293">
        <v>0</v>
      </c>
      <c r="K47" s="293">
        <v>0</v>
      </c>
      <c r="L47" s="293">
        <v>0</v>
      </c>
      <c r="M47" s="293">
        <v>0</v>
      </c>
      <c r="N47" s="293">
        <v>0</v>
      </c>
    </row>
    <row r="48" spans="1:14" s="18" customFormat="1" ht="14.25" customHeight="1" x14ac:dyDescent="0.25">
      <c r="A48" s="17"/>
      <c r="C48" s="19" t="s">
        <v>3</v>
      </c>
      <c r="E48" s="294">
        <v>0</v>
      </c>
      <c r="F48" s="294">
        <v>0</v>
      </c>
      <c r="G48" s="294">
        <v>0</v>
      </c>
      <c r="H48" s="294">
        <v>0</v>
      </c>
      <c r="I48" s="294">
        <v>0</v>
      </c>
      <c r="J48" s="294">
        <v>0</v>
      </c>
      <c r="K48" s="294">
        <v>0</v>
      </c>
      <c r="L48" s="294">
        <v>0</v>
      </c>
      <c r="M48" s="294">
        <v>0</v>
      </c>
      <c r="N48" s="294">
        <v>0</v>
      </c>
    </row>
    <row r="49" spans="1:14" ht="14.25" customHeight="1" x14ac:dyDescent="0.25">
      <c r="A49" s="13"/>
      <c r="B49" s="14"/>
      <c r="C49" s="15" t="s">
        <v>21</v>
      </c>
      <c r="D49" s="14"/>
      <c r="E49" s="293">
        <v>0</v>
      </c>
      <c r="F49" s="293">
        <v>0</v>
      </c>
      <c r="G49" s="293">
        <v>0</v>
      </c>
      <c r="H49" s="293">
        <v>0</v>
      </c>
      <c r="I49" s="293">
        <v>0</v>
      </c>
      <c r="J49" s="293">
        <v>0</v>
      </c>
      <c r="K49" s="293">
        <v>0</v>
      </c>
      <c r="L49" s="293">
        <v>0</v>
      </c>
      <c r="M49" s="293">
        <v>0</v>
      </c>
      <c r="N49" s="293">
        <v>0</v>
      </c>
    </row>
    <row r="50" spans="1:14" s="18" customFormat="1" ht="14.25" customHeight="1" x14ac:dyDescent="0.25">
      <c r="A50" s="17"/>
      <c r="C50" s="19" t="s">
        <v>300</v>
      </c>
      <c r="E50" s="294">
        <v>0</v>
      </c>
      <c r="F50" s="294">
        <v>0</v>
      </c>
      <c r="G50" s="294">
        <v>0</v>
      </c>
      <c r="H50" s="294">
        <v>0</v>
      </c>
      <c r="I50" s="294">
        <v>0</v>
      </c>
      <c r="J50" s="294">
        <v>11</v>
      </c>
      <c r="K50" s="294">
        <v>173539</v>
      </c>
      <c r="L50" s="294">
        <v>0</v>
      </c>
      <c r="M50" s="294">
        <v>0</v>
      </c>
      <c r="N50" s="294">
        <v>0</v>
      </c>
    </row>
    <row r="51" spans="1:14" ht="14.25" customHeight="1" x14ac:dyDescent="0.3">
      <c r="A51" s="392"/>
      <c r="B51" s="393" t="s">
        <v>29</v>
      </c>
      <c r="C51" s="394"/>
      <c r="D51" s="394"/>
      <c r="E51" s="395">
        <f>E52+E53+E54+E55</f>
        <v>422</v>
      </c>
      <c r="F51" s="395">
        <f t="shared" ref="F51" si="54">F52+F53+F54+F55</f>
        <v>69714</v>
      </c>
      <c r="G51" s="395">
        <f t="shared" ref="G51" si="55">G52+G53+G54+G55</f>
        <v>2278838518</v>
      </c>
      <c r="H51" s="395">
        <f t="shared" ref="H51" si="56">H52+H53+H54+H55</f>
        <v>0</v>
      </c>
      <c r="I51" s="395">
        <f t="shared" ref="I51" si="57">I52+I53+I54+I55</f>
        <v>284114957.00999999</v>
      </c>
      <c r="J51" s="395">
        <f t="shared" ref="J51" si="58">J52+J53+J54+J55</f>
        <v>28</v>
      </c>
      <c r="K51" s="395">
        <f t="shared" ref="K51" si="59">K52+K53+K54+K55</f>
        <v>18065941.5</v>
      </c>
      <c r="L51" s="395">
        <f t="shared" ref="L51" si="60">L52+L53+L54+L55</f>
        <v>110928865.72</v>
      </c>
      <c r="M51" s="395">
        <f t="shared" ref="M51" si="61">M52+M53+M54+M55</f>
        <v>1356276268.8</v>
      </c>
      <c r="N51" s="395">
        <f t="shared" ref="N51" si="62">N52+N53+N54+N55</f>
        <v>0</v>
      </c>
    </row>
    <row r="52" spans="1:14" ht="14.25" customHeight="1" x14ac:dyDescent="0.25">
      <c r="A52" s="3"/>
      <c r="C52" s="4" t="s">
        <v>5</v>
      </c>
      <c r="E52" s="294">
        <v>136</v>
      </c>
      <c r="F52" s="294">
        <v>30758</v>
      </c>
      <c r="G52" s="294">
        <v>1444771644</v>
      </c>
      <c r="H52" s="294">
        <v>0</v>
      </c>
      <c r="I52" s="294">
        <v>8046937.4900000002</v>
      </c>
      <c r="J52" s="294">
        <v>3</v>
      </c>
      <c r="K52" s="294">
        <v>255297</v>
      </c>
      <c r="L52" s="294">
        <v>838851.02</v>
      </c>
      <c r="M52" s="294">
        <v>0</v>
      </c>
      <c r="N52" s="294">
        <v>0</v>
      </c>
    </row>
    <row r="53" spans="1:14" ht="14.25" customHeight="1" x14ac:dyDescent="0.25">
      <c r="A53" s="13"/>
      <c r="B53" s="14"/>
      <c r="C53" s="15" t="s">
        <v>3</v>
      </c>
      <c r="D53" s="14"/>
      <c r="E53" s="293">
        <v>280</v>
      </c>
      <c r="F53" s="293">
        <v>28222</v>
      </c>
      <c r="G53" s="293">
        <v>409139674</v>
      </c>
      <c r="H53" s="293">
        <v>0</v>
      </c>
      <c r="I53" s="293">
        <v>276066769.51999998</v>
      </c>
      <c r="J53" s="293">
        <v>18</v>
      </c>
      <c r="K53" s="293">
        <v>16762008</v>
      </c>
      <c r="L53" s="293">
        <v>110090014.7</v>
      </c>
      <c r="M53" s="293">
        <v>1356276268.8</v>
      </c>
      <c r="N53" s="293">
        <v>0</v>
      </c>
    </row>
    <row r="54" spans="1:14" s="18" customFormat="1" ht="14.25" customHeight="1" x14ac:dyDescent="0.25">
      <c r="A54" s="17"/>
      <c r="C54" s="19" t="s">
        <v>21</v>
      </c>
      <c r="E54" s="294">
        <v>6</v>
      </c>
      <c r="F54" s="294">
        <v>10734</v>
      </c>
      <c r="G54" s="294">
        <v>424927200</v>
      </c>
      <c r="H54" s="294">
        <v>0</v>
      </c>
      <c r="I54" s="294">
        <v>1250</v>
      </c>
      <c r="J54" s="294">
        <v>1</v>
      </c>
      <c r="K54" s="294">
        <v>300000</v>
      </c>
      <c r="L54" s="294">
        <v>0</v>
      </c>
      <c r="M54" s="294">
        <v>0</v>
      </c>
      <c r="N54" s="294">
        <v>0</v>
      </c>
    </row>
    <row r="55" spans="1:14" ht="14.25" customHeight="1" x14ac:dyDescent="0.25">
      <c r="A55" s="13"/>
      <c r="B55" s="14"/>
      <c r="C55" s="15" t="s">
        <v>300</v>
      </c>
      <c r="D55" s="14"/>
      <c r="E55" s="293">
        <v>0</v>
      </c>
      <c r="F55" s="293">
        <v>0</v>
      </c>
      <c r="G55" s="293">
        <v>0</v>
      </c>
      <c r="H55" s="293">
        <v>0</v>
      </c>
      <c r="I55" s="293">
        <v>0</v>
      </c>
      <c r="J55" s="293">
        <v>6</v>
      </c>
      <c r="K55" s="293">
        <v>748636.5</v>
      </c>
      <c r="L55" s="293">
        <v>0</v>
      </c>
      <c r="M55" s="293">
        <v>0</v>
      </c>
      <c r="N55" s="293">
        <v>0</v>
      </c>
    </row>
    <row r="56" spans="1:14" s="21" customFormat="1" ht="14.25" customHeight="1" x14ac:dyDescent="0.3">
      <c r="A56" s="397"/>
      <c r="B56" s="398" t="s">
        <v>30</v>
      </c>
      <c r="C56" s="399"/>
      <c r="D56" s="399"/>
      <c r="E56" s="400">
        <f>E57+E58+E59+E60</f>
        <v>226</v>
      </c>
      <c r="F56" s="400">
        <f t="shared" ref="F56" si="63">F57+F58+F59+F60</f>
        <v>124945</v>
      </c>
      <c r="G56" s="400">
        <f t="shared" ref="G56" si="64">G57+G58+G59+G60</f>
        <v>0</v>
      </c>
      <c r="H56" s="400">
        <f t="shared" ref="H56" si="65">H57+H58+H59+H60</f>
        <v>0</v>
      </c>
      <c r="I56" s="400">
        <f t="shared" ref="I56" si="66">I57+I58+I59+I60</f>
        <v>4724719822.2800007</v>
      </c>
      <c r="J56" s="400">
        <f t="shared" ref="J56" si="67">J57+J58+J59+J60</f>
        <v>13003</v>
      </c>
      <c r="K56" s="400">
        <f t="shared" ref="K56" si="68">K57+K58+K59+K60</f>
        <v>5324431047.0500002</v>
      </c>
      <c r="L56" s="400">
        <f t="shared" ref="L56" si="69">L57+L58+L59+L60</f>
        <v>2299272005.25</v>
      </c>
      <c r="M56" s="400">
        <f t="shared" ref="M56" si="70">M57+M58+M59+M60</f>
        <v>0</v>
      </c>
      <c r="N56" s="400">
        <f t="shared" ref="N56" si="71">N57+N58+N59+N60</f>
        <v>0</v>
      </c>
    </row>
    <row r="57" spans="1:14" ht="14.25" customHeight="1" x14ac:dyDescent="0.25">
      <c r="A57" s="13"/>
      <c r="B57" s="14"/>
      <c r="C57" s="15" t="s">
        <v>5</v>
      </c>
      <c r="D57" s="14"/>
      <c r="E57" s="293">
        <v>0</v>
      </c>
      <c r="F57" s="293">
        <v>53</v>
      </c>
      <c r="G57" s="293">
        <v>0</v>
      </c>
      <c r="H57" s="293">
        <v>0</v>
      </c>
      <c r="I57" s="293">
        <v>3550178.77</v>
      </c>
      <c r="J57" s="293">
        <v>0</v>
      </c>
      <c r="K57" s="293">
        <v>0</v>
      </c>
      <c r="L57" s="293">
        <v>0</v>
      </c>
      <c r="M57" s="293">
        <v>0</v>
      </c>
      <c r="N57" s="293">
        <v>0</v>
      </c>
    </row>
    <row r="58" spans="1:14" s="18" customFormat="1" ht="14.25" customHeight="1" x14ac:dyDescent="0.25">
      <c r="A58" s="17"/>
      <c r="C58" s="19" t="s">
        <v>3</v>
      </c>
      <c r="E58" s="294">
        <v>226</v>
      </c>
      <c r="F58" s="294">
        <v>124892</v>
      </c>
      <c r="G58" s="294">
        <v>0</v>
      </c>
      <c r="H58" s="294">
        <v>0</v>
      </c>
      <c r="I58" s="294">
        <v>4721169643.5100002</v>
      </c>
      <c r="J58" s="294">
        <v>13003</v>
      </c>
      <c r="K58" s="294">
        <v>5324431047.0500002</v>
      </c>
      <c r="L58" s="294">
        <v>2299272005.25</v>
      </c>
      <c r="M58" s="294">
        <v>0</v>
      </c>
      <c r="N58" s="294">
        <v>0</v>
      </c>
    </row>
    <row r="59" spans="1:14" ht="14.25" customHeight="1" x14ac:dyDescent="0.25">
      <c r="A59" s="13"/>
      <c r="B59" s="14"/>
      <c r="C59" s="15" t="s">
        <v>21</v>
      </c>
      <c r="D59" s="14"/>
      <c r="E59" s="293">
        <v>0</v>
      </c>
      <c r="F59" s="293">
        <v>0</v>
      </c>
      <c r="G59" s="293">
        <v>0</v>
      </c>
      <c r="H59" s="293">
        <v>0</v>
      </c>
      <c r="I59" s="293">
        <v>0</v>
      </c>
      <c r="J59" s="293">
        <v>0</v>
      </c>
      <c r="K59" s="293">
        <v>0</v>
      </c>
      <c r="L59" s="293">
        <v>0</v>
      </c>
      <c r="M59" s="293">
        <v>0</v>
      </c>
      <c r="N59" s="293">
        <v>0</v>
      </c>
    </row>
    <row r="60" spans="1:14" s="18" customFormat="1" ht="14.25" customHeight="1" x14ac:dyDescent="0.25">
      <c r="A60" s="17"/>
      <c r="C60" s="19" t="s">
        <v>300</v>
      </c>
      <c r="E60" s="294">
        <v>0</v>
      </c>
      <c r="F60" s="294">
        <v>0</v>
      </c>
      <c r="G60" s="294">
        <v>0</v>
      </c>
      <c r="H60" s="294">
        <v>0</v>
      </c>
      <c r="I60" s="294">
        <v>0</v>
      </c>
      <c r="J60" s="294">
        <v>0</v>
      </c>
      <c r="K60" s="294">
        <v>0</v>
      </c>
      <c r="L60" s="294">
        <v>0</v>
      </c>
      <c r="M60" s="294">
        <v>0</v>
      </c>
      <c r="N60" s="294">
        <v>0</v>
      </c>
    </row>
    <row r="61" spans="1:14" ht="14.25" customHeight="1" x14ac:dyDescent="0.3">
      <c r="A61" s="392"/>
      <c r="B61" s="393" t="s">
        <v>31</v>
      </c>
      <c r="C61" s="394"/>
      <c r="D61" s="394"/>
      <c r="E61" s="395">
        <f>E62+E63+E64+E65</f>
        <v>3906</v>
      </c>
      <c r="F61" s="395">
        <f t="shared" ref="F61" si="72">F62+F63+F64+F65</f>
        <v>15589349</v>
      </c>
      <c r="G61" s="395">
        <f t="shared" ref="G61" si="73">G62+G63+G64+G65</f>
        <v>1526131172886</v>
      </c>
      <c r="H61" s="395">
        <f t="shared" ref="H61" si="74">H62+H63+H64+H65</f>
        <v>0</v>
      </c>
      <c r="I61" s="395">
        <f t="shared" ref="I61" si="75">I62+I63+I64+I65</f>
        <v>12154965545.41</v>
      </c>
      <c r="J61" s="395">
        <f t="shared" ref="J61" si="76">J62+J63+J64+J65</f>
        <v>144956</v>
      </c>
      <c r="K61" s="395">
        <f t="shared" ref="K61" si="77">K62+K63+K64+K65</f>
        <v>8530995352.6299992</v>
      </c>
      <c r="L61" s="395">
        <f t="shared" ref="L61" si="78">L62+L63+L64+L65</f>
        <v>1202767.0900000001</v>
      </c>
      <c r="M61" s="395">
        <f t="shared" ref="M61" si="79">M62+M63+M64+M65</f>
        <v>0</v>
      </c>
      <c r="N61" s="395">
        <f t="shared" ref="N61" si="80">N62+N63+N64+N65</f>
        <v>21107839.189999998</v>
      </c>
    </row>
    <row r="62" spans="1:14" ht="14.25" customHeight="1" x14ac:dyDescent="0.25">
      <c r="A62" s="3"/>
      <c r="C62" s="4" t="s">
        <v>5</v>
      </c>
      <c r="E62" s="294">
        <v>354</v>
      </c>
      <c r="F62" s="294">
        <v>7483260</v>
      </c>
      <c r="G62" s="294">
        <v>290932586970</v>
      </c>
      <c r="H62" s="294">
        <v>0</v>
      </c>
      <c r="I62" s="294">
        <v>3274160907.9099998</v>
      </c>
      <c r="J62" s="294">
        <v>62539</v>
      </c>
      <c r="K62" s="294">
        <v>2094012800.25</v>
      </c>
      <c r="L62" s="294">
        <v>0</v>
      </c>
      <c r="M62" s="294">
        <v>0</v>
      </c>
      <c r="N62" s="294">
        <v>-833906.03</v>
      </c>
    </row>
    <row r="63" spans="1:14" ht="14.25" customHeight="1" x14ac:dyDescent="0.25">
      <c r="A63" s="13"/>
      <c r="B63" s="14"/>
      <c r="C63" s="15" t="s">
        <v>3</v>
      </c>
      <c r="D63" s="14"/>
      <c r="E63" s="293">
        <v>502</v>
      </c>
      <c r="F63" s="293">
        <v>4263708</v>
      </c>
      <c r="G63" s="293">
        <v>757819101226</v>
      </c>
      <c r="H63" s="293">
        <v>0</v>
      </c>
      <c r="I63" s="293">
        <v>5932434745.2700005</v>
      </c>
      <c r="J63" s="293">
        <v>53096</v>
      </c>
      <c r="K63" s="293">
        <v>4060397962.1399999</v>
      </c>
      <c r="L63" s="293">
        <v>0</v>
      </c>
      <c r="M63" s="293">
        <v>0</v>
      </c>
      <c r="N63" s="293">
        <v>21941745.219999999</v>
      </c>
    </row>
    <row r="64" spans="1:14" s="18" customFormat="1" ht="14.25" customHeight="1" x14ac:dyDescent="0.25">
      <c r="A64" s="17"/>
      <c r="C64" s="19" t="s">
        <v>21</v>
      </c>
      <c r="E64" s="294">
        <v>3050</v>
      </c>
      <c r="F64" s="294">
        <v>3842381</v>
      </c>
      <c r="G64" s="294">
        <v>477379484690</v>
      </c>
      <c r="H64" s="294">
        <v>0</v>
      </c>
      <c r="I64" s="294">
        <v>2948369892.23</v>
      </c>
      <c r="J64" s="294">
        <v>17572</v>
      </c>
      <c r="K64" s="294">
        <v>1442405998.45</v>
      </c>
      <c r="L64" s="294">
        <v>1202767.0900000001</v>
      </c>
      <c r="M64" s="294">
        <v>0</v>
      </c>
      <c r="N64" s="294">
        <v>0</v>
      </c>
    </row>
    <row r="65" spans="1:14" ht="14.25" customHeight="1" x14ac:dyDescent="0.25">
      <c r="A65" s="13"/>
      <c r="B65" s="14"/>
      <c r="C65" s="15" t="s">
        <v>300</v>
      </c>
      <c r="D65" s="14"/>
      <c r="E65" s="293">
        <v>0</v>
      </c>
      <c r="F65" s="293">
        <v>0</v>
      </c>
      <c r="G65" s="293">
        <v>0</v>
      </c>
      <c r="H65" s="293">
        <v>0</v>
      </c>
      <c r="I65" s="293">
        <v>0</v>
      </c>
      <c r="J65" s="293">
        <v>11749</v>
      </c>
      <c r="K65" s="293">
        <v>934178591.78999996</v>
      </c>
      <c r="L65" s="293">
        <v>0</v>
      </c>
      <c r="M65" s="293">
        <v>0</v>
      </c>
      <c r="N65" s="293">
        <v>0</v>
      </c>
    </row>
    <row r="66" spans="1:14" s="18" customFormat="1" ht="14.25" customHeight="1" x14ac:dyDescent="0.3">
      <c r="A66" s="17"/>
      <c r="B66" s="398" t="s">
        <v>316</v>
      </c>
      <c r="C66" s="19"/>
      <c r="E66" s="294">
        <v>0</v>
      </c>
      <c r="F66" s="294">
        <v>0</v>
      </c>
      <c r="G66" s="294">
        <v>0</v>
      </c>
      <c r="H66" s="294">
        <v>0</v>
      </c>
      <c r="I66" s="294">
        <v>0</v>
      </c>
      <c r="J66" s="294">
        <v>0</v>
      </c>
      <c r="K66" s="294">
        <v>0</v>
      </c>
      <c r="L66" s="294">
        <v>0</v>
      </c>
      <c r="M66" s="294">
        <v>0</v>
      </c>
      <c r="N66" s="294">
        <v>0</v>
      </c>
    </row>
    <row r="67" spans="1:14" s="21" customFormat="1" ht="14.25" customHeight="1" x14ac:dyDescent="0.3">
      <c r="A67" s="397"/>
      <c r="B67" s="398" t="s">
        <v>32</v>
      </c>
      <c r="C67" s="399"/>
      <c r="D67" s="399"/>
      <c r="E67" s="400">
        <f>E68+E69+E70+E71</f>
        <v>213</v>
      </c>
      <c r="F67" s="400">
        <f t="shared" ref="F67" si="81">F68+F69+F70+F71</f>
        <v>1982885</v>
      </c>
      <c r="G67" s="400">
        <f>G68+G69+G70+G71</f>
        <v>191930549448</v>
      </c>
      <c r="H67" s="400">
        <f t="shared" ref="H67" si="82">H68+H69+H70+H71</f>
        <v>0</v>
      </c>
      <c r="I67" s="400">
        <f t="shared" ref="I67" si="83">I68+I69+I70+I71</f>
        <v>2148857589.0599999</v>
      </c>
      <c r="J67" s="400">
        <f t="shared" ref="J67" si="84">J68+J69+J70+J71</f>
        <v>21891</v>
      </c>
      <c r="K67" s="400">
        <f t="shared" ref="K67" si="85">K68+K69+K70+K71</f>
        <v>2043682387.8900001</v>
      </c>
      <c r="L67" s="400">
        <f t="shared" ref="L67" si="86">L68+L69+L70+L71</f>
        <v>0</v>
      </c>
      <c r="M67" s="400">
        <f t="shared" ref="M67" si="87">M68+M69+M70+M71</f>
        <v>168801434.41</v>
      </c>
      <c r="N67" s="400">
        <f t="shared" ref="N67" si="88">N68+N69+N70+N71</f>
        <v>22386.78</v>
      </c>
    </row>
    <row r="68" spans="1:14" ht="14.25" customHeight="1" x14ac:dyDescent="0.25">
      <c r="A68" s="13"/>
      <c r="B68" s="14"/>
      <c r="C68" s="15" t="s">
        <v>5</v>
      </c>
      <c r="D68" s="14"/>
      <c r="E68" s="293">
        <v>72</v>
      </c>
      <c r="F68" s="293">
        <v>356965</v>
      </c>
      <c r="G68" s="293">
        <v>179738985106</v>
      </c>
      <c r="H68" s="293">
        <v>0</v>
      </c>
      <c r="I68" s="293">
        <v>1323020693.6900001</v>
      </c>
      <c r="J68" s="293">
        <v>4296</v>
      </c>
      <c r="K68" s="293">
        <v>1333974209.76</v>
      </c>
      <c r="L68" s="293">
        <v>0</v>
      </c>
      <c r="M68" s="293">
        <v>0</v>
      </c>
      <c r="N68" s="293">
        <v>0</v>
      </c>
    </row>
    <row r="69" spans="1:14" s="18" customFormat="1" ht="14.25" customHeight="1" x14ac:dyDescent="0.25">
      <c r="A69" s="17"/>
      <c r="C69" s="19" t="s">
        <v>3</v>
      </c>
      <c r="E69" s="294">
        <v>141</v>
      </c>
      <c r="F69" s="294">
        <v>1625920</v>
      </c>
      <c r="G69" s="294">
        <v>12191564342</v>
      </c>
      <c r="H69" s="294">
        <v>0</v>
      </c>
      <c r="I69" s="294">
        <v>825836895.37</v>
      </c>
      <c r="J69" s="294">
        <v>17006</v>
      </c>
      <c r="K69" s="294">
        <v>480666757.91000003</v>
      </c>
      <c r="L69" s="294">
        <v>0</v>
      </c>
      <c r="M69" s="294">
        <v>168801434.41</v>
      </c>
      <c r="N69" s="294">
        <v>22386.78</v>
      </c>
    </row>
    <row r="70" spans="1:14" ht="14.25" customHeight="1" x14ac:dyDescent="0.25">
      <c r="A70" s="13"/>
      <c r="B70" s="14"/>
      <c r="C70" s="15" t="s">
        <v>21</v>
      </c>
      <c r="D70" s="14"/>
      <c r="E70" s="293">
        <v>0</v>
      </c>
      <c r="F70" s="293">
        <v>0</v>
      </c>
      <c r="G70" s="293">
        <v>0</v>
      </c>
      <c r="H70" s="293">
        <v>0</v>
      </c>
      <c r="I70" s="293">
        <v>0</v>
      </c>
      <c r="J70" s="293">
        <v>0</v>
      </c>
      <c r="K70" s="293">
        <v>0</v>
      </c>
      <c r="L70" s="293">
        <v>0</v>
      </c>
      <c r="M70" s="293">
        <v>0</v>
      </c>
      <c r="N70" s="293">
        <v>0</v>
      </c>
    </row>
    <row r="71" spans="1:14" s="18" customFormat="1" ht="14.25" customHeight="1" x14ac:dyDescent="0.25">
      <c r="A71" s="17"/>
      <c r="C71" s="19" t="s">
        <v>300</v>
      </c>
      <c r="E71" s="294">
        <v>0</v>
      </c>
      <c r="F71" s="294">
        <v>0</v>
      </c>
      <c r="G71" s="294">
        <v>0</v>
      </c>
      <c r="H71" s="294">
        <v>0</v>
      </c>
      <c r="I71" s="294">
        <v>0</v>
      </c>
      <c r="J71" s="294">
        <v>589</v>
      </c>
      <c r="K71" s="294">
        <v>229041420.22</v>
      </c>
      <c r="L71" s="294">
        <v>0</v>
      </c>
      <c r="M71" s="294">
        <v>0</v>
      </c>
      <c r="N71" s="294">
        <v>0</v>
      </c>
    </row>
    <row r="72" spans="1:14" ht="14.25" customHeight="1" x14ac:dyDescent="0.3">
      <c r="A72" s="392"/>
      <c r="B72" s="393" t="s">
        <v>33</v>
      </c>
      <c r="C72" s="394"/>
      <c r="D72" s="394"/>
      <c r="E72" s="395">
        <f>E73+E74+E75+E76</f>
        <v>4078</v>
      </c>
      <c r="F72" s="395">
        <f t="shared" ref="F72" si="89">F73+F74+F75+F76</f>
        <v>4818608</v>
      </c>
      <c r="G72" s="395">
        <f t="shared" ref="G72" si="90">G73+G74+G75+G76</f>
        <v>1764875637948</v>
      </c>
      <c r="H72" s="395">
        <f t="shared" ref="H72" si="91">H73+H74+H75+H76</f>
        <v>0</v>
      </c>
      <c r="I72" s="395">
        <f t="shared" ref="I72" si="92">I73+I74+I75+I76</f>
        <v>9704115741.6099987</v>
      </c>
      <c r="J72" s="395">
        <f t="shared" ref="J72" si="93">J73+J74+J75+J76</f>
        <v>27411</v>
      </c>
      <c r="K72" s="395">
        <f t="shared" ref="K72" si="94">K73+K74+K75+K76</f>
        <v>7641071308.2799997</v>
      </c>
      <c r="L72" s="395">
        <f t="shared" ref="L72" si="95">L73+L74+L75+L76</f>
        <v>0</v>
      </c>
      <c r="M72" s="395">
        <f t="shared" ref="M72" si="96">M73+M74+M75+M76</f>
        <v>0</v>
      </c>
      <c r="N72" s="395">
        <f t="shared" ref="N72" si="97">N73+N74+N75+N76</f>
        <v>49142769.580000006</v>
      </c>
    </row>
    <row r="73" spans="1:14" ht="14.25" customHeight="1" x14ac:dyDescent="0.25">
      <c r="A73" s="3"/>
      <c r="C73" s="4" t="s">
        <v>5</v>
      </c>
      <c r="E73" s="294">
        <v>1333</v>
      </c>
      <c r="F73" s="294">
        <v>716784</v>
      </c>
      <c r="G73" s="294">
        <v>204941375236</v>
      </c>
      <c r="H73" s="294">
        <v>0</v>
      </c>
      <c r="I73" s="294">
        <v>1106225708.6800001</v>
      </c>
      <c r="J73" s="294">
        <v>5307</v>
      </c>
      <c r="K73" s="294">
        <v>1245888491.4300001</v>
      </c>
      <c r="L73" s="294">
        <v>0</v>
      </c>
      <c r="M73" s="294">
        <v>0</v>
      </c>
      <c r="N73" s="294">
        <v>-28997.37</v>
      </c>
    </row>
    <row r="74" spans="1:14" ht="14.25" customHeight="1" x14ac:dyDescent="0.25">
      <c r="A74" s="13"/>
      <c r="B74" s="14"/>
      <c r="C74" s="15" t="s">
        <v>3</v>
      </c>
      <c r="D74" s="14"/>
      <c r="E74" s="293">
        <v>2745</v>
      </c>
      <c r="F74" s="293">
        <v>4101824</v>
      </c>
      <c r="G74" s="293">
        <v>1559934262712</v>
      </c>
      <c r="H74" s="293">
        <v>0</v>
      </c>
      <c r="I74" s="293">
        <v>8580683649.6899996</v>
      </c>
      <c r="J74" s="293">
        <v>21722</v>
      </c>
      <c r="K74" s="293">
        <v>6372293461.4399996</v>
      </c>
      <c r="L74" s="293">
        <v>0</v>
      </c>
      <c r="M74" s="293">
        <v>0</v>
      </c>
      <c r="N74" s="293">
        <v>49171766.950000003</v>
      </c>
    </row>
    <row r="75" spans="1:14" s="18" customFormat="1" ht="14.25" customHeight="1" x14ac:dyDescent="0.25">
      <c r="A75" s="17"/>
      <c r="C75" s="19" t="s">
        <v>21</v>
      </c>
      <c r="E75" s="294">
        <v>0</v>
      </c>
      <c r="F75" s="294">
        <v>0</v>
      </c>
      <c r="G75" s="294">
        <v>0</v>
      </c>
      <c r="H75" s="294">
        <v>0</v>
      </c>
      <c r="I75" s="294">
        <v>17206383.239999998</v>
      </c>
      <c r="J75" s="294">
        <v>282</v>
      </c>
      <c r="K75" s="294">
        <v>13081963.880000001</v>
      </c>
      <c r="L75" s="294">
        <v>0</v>
      </c>
      <c r="M75" s="294">
        <v>0</v>
      </c>
      <c r="N75" s="294">
        <v>0</v>
      </c>
    </row>
    <row r="76" spans="1:14" ht="14.25" customHeight="1" x14ac:dyDescent="0.25">
      <c r="A76" s="13"/>
      <c r="B76" s="14"/>
      <c r="C76" s="15" t="s">
        <v>300</v>
      </c>
      <c r="D76" s="14"/>
      <c r="E76" s="293">
        <v>0</v>
      </c>
      <c r="F76" s="293">
        <v>0</v>
      </c>
      <c r="G76" s="293">
        <v>0</v>
      </c>
      <c r="H76" s="293">
        <v>0</v>
      </c>
      <c r="I76" s="293">
        <v>0</v>
      </c>
      <c r="J76" s="293">
        <v>100</v>
      </c>
      <c r="K76" s="293">
        <v>9807391.5299999993</v>
      </c>
      <c r="L76" s="293">
        <v>0</v>
      </c>
      <c r="M76" s="293">
        <v>0</v>
      </c>
      <c r="N76" s="293">
        <v>0</v>
      </c>
    </row>
    <row r="77" spans="1:14" ht="14.25" customHeight="1" thickBot="1" x14ac:dyDescent="0.35">
      <c r="A77" s="401"/>
      <c r="B77" s="291" t="s">
        <v>35</v>
      </c>
      <c r="C77" s="402"/>
      <c r="D77" s="402"/>
      <c r="E77" s="403">
        <v>840</v>
      </c>
      <c r="F77" s="403">
        <v>32608532</v>
      </c>
      <c r="G77" s="403">
        <v>1488077044726</v>
      </c>
      <c r="H77" s="403">
        <v>0</v>
      </c>
      <c r="I77" s="403">
        <v>9058064842.9599991</v>
      </c>
      <c r="J77" s="403">
        <v>120776</v>
      </c>
      <c r="K77" s="403">
        <v>1776695101.7</v>
      </c>
      <c r="L77" s="403">
        <v>4835531.54</v>
      </c>
      <c r="M77" s="403">
        <v>36631.800000000003</v>
      </c>
      <c r="N77" s="604">
        <v>23830258.350000001</v>
      </c>
    </row>
    <row r="78" spans="1:14" s="24" customFormat="1" ht="12.75" customHeight="1" x14ac:dyDescent="0.2">
      <c r="B78" s="707" t="s">
        <v>309</v>
      </c>
      <c r="C78" s="707"/>
      <c r="D78" s="707"/>
      <c r="E78" s="707"/>
      <c r="F78" s="707"/>
      <c r="G78" s="707"/>
      <c r="H78" s="707"/>
      <c r="I78" s="707"/>
      <c r="J78" s="707"/>
      <c r="K78" s="707"/>
      <c r="L78" s="707"/>
      <c r="M78" s="707"/>
      <c r="N78" s="707"/>
    </row>
    <row r="79" spans="1:14" s="24" customFormat="1" ht="7.5" customHeight="1" x14ac:dyDescent="0.2">
      <c r="B79" s="708"/>
      <c r="C79" s="708"/>
      <c r="D79" s="708"/>
      <c r="E79" s="708"/>
      <c r="F79" s="708"/>
      <c r="G79" s="708"/>
      <c r="H79" s="708"/>
      <c r="I79" s="708"/>
      <c r="J79" s="708"/>
      <c r="K79" s="708"/>
      <c r="L79" s="708"/>
      <c r="M79" s="708"/>
      <c r="N79" s="708"/>
    </row>
    <row r="80" spans="1:14" s="24" customFormat="1" ht="9" x14ac:dyDescent="0.2">
      <c r="B80" s="24" t="s">
        <v>315</v>
      </c>
    </row>
    <row r="81" spans="1:14" ht="13" thickBot="1" x14ac:dyDescent="0.3">
      <c r="I81" s="301"/>
    </row>
    <row r="82" spans="1:14" s="300" customFormat="1" ht="14.25" customHeight="1" thickBot="1" x14ac:dyDescent="0.35">
      <c r="A82" s="295"/>
      <c r="B82" s="296" t="s">
        <v>265</v>
      </c>
      <c r="C82" s="296"/>
      <c r="D82" s="297"/>
      <c r="E82" s="298">
        <f>E40-E77</f>
        <v>35708</v>
      </c>
      <c r="F82" s="298">
        <f>F40-F77</f>
        <v>46789668</v>
      </c>
      <c r="G82" s="298">
        <f t="shared" ref="G82:N82" si="98">G40-G77</f>
        <v>11420990441653</v>
      </c>
      <c r="H82" s="298">
        <f t="shared" si="98"/>
        <v>5641876</v>
      </c>
      <c r="I82" s="298">
        <f t="shared" si="98"/>
        <v>53024759639.699997</v>
      </c>
      <c r="J82" s="298">
        <f t="shared" si="98"/>
        <v>342988</v>
      </c>
      <c r="K82" s="298">
        <f>K40-K77</f>
        <v>41705756740.32</v>
      </c>
      <c r="L82" s="298">
        <f t="shared" si="98"/>
        <v>2568240432.0599999</v>
      </c>
      <c r="M82" s="298">
        <f t="shared" si="98"/>
        <v>1525077703.21</v>
      </c>
      <c r="N82" s="299">
        <f t="shared" si="98"/>
        <v>386750560.13</v>
      </c>
    </row>
    <row r="84" spans="1:14" x14ac:dyDescent="0.25">
      <c r="E84" s="16"/>
      <c r="F84" s="16"/>
      <c r="G84" s="16"/>
      <c r="H84" s="16"/>
      <c r="I84" s="16"/>
      <c r="J84" s="16"/>
      <c r="K84" s="16"/>
      <c r="L84" s="16"/>
      <c r="M84" s="16"/>
      <c r="N84" s="16"/>
    </row>
    <row r="85" spans="1:14" x14ac:dyDescent="0.25">
      <c r="I85" s="301"/>
    </row>
  </sheetData>
  <mergeCells count="15">
    <mergeCell ref="B78:N79"/>
    <mergeCell ref="M9:M12"/>
    <mergeCell ref="K9:K12"/>
    <mergeCell ref="F9:F12"/>
    <mergeCell ref="G9:G12"/>
    <mergeCell ref="A1:N1"/>
    <mergeCell ref="A3:N3"/>
    <mergeCell ref="A5:N5"/>
    <mergeCell ref="A7:N7"/>
    <mergeCell ref="N9:N12"/>
    <mergeCell ref="J9:J12"/>
    <mergeCell ref="E9:E12"/>
    <mergeCell ref="H9:H12"/>
    <mergeCell ref="I9:I12"/>
    <mergeCell ref="L9:L12"/>
  </mergeCells>
  <phoneticPr fontId="0" type="noConversion"/>
  <printOptions horizontalCentered="1" verticalCentered="1"/>
  <pageMargins left="0.31496062992125984" right="0.19685039370078741" top="0.39370078740157483" bottom="0.23622047244094491" header="0" footer="0.23622047244094491"/>
  <pageSetup scale="53" firstPageNumber="2" orientation="landscape" useFirstPageNumber="1" r:id="rId1"/>
  <headerFooter>
    <oddFooter>&amp;R&amp;P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syncVertical="1" syncRef="A1" transitionEvaluation="1" codeName="Hoja55">
    <pageSetUpPr fitToPage="1"/>
  </sheetPr>
  <dimension ref="A1:K139"/>
  <sheetViews>
    <sheetView showGridLines="0" view="pageBreakPreview" zoomScale="55" zoomScaleNormal="69" zoomScaleSheetLayoutView="55" workbookViewId="0">
      <selection activeCell="B29" sqref="B29"/>
    </sheetView>
  </sheetViews>
  <sheetFormatPr baseColWidth="10" defaultColWidth="9.7265625" defaultRowHeight="12.5" x14ac:dyDescent="0.25"/>
  <cols>
    <col min="1" max="1" width="26.453125" style="25" customWidth="1"/>
    <col min="2" max="2" width="23.90625" style="25" bestFit="1" customWidth="1"/>
    <col min="3" max="3" width="24.90625" style="25" bestFit="1" customWidth="1"/>
    <col min="4" max="4" width="17.26953125" style="25" bestFit="1" customWidth="1"/>
    <col min="5" max="5" width="15.26953125" style="25" bestFit="1" customWidth="1"/>
    <col min="6" max="7" width="25.1796875" style="25" bestFit="1" customWidth="1"/>
    <col min="8" max="8" width="14" style="25" bestFit="1" customWidth="1"/>
    <col min="9" max="9" width="16.81640625" style="25" customWidth="1"/>
    <col min="10" max="10" width="7.7265625" style="25" customWidth="1"/>
    <col min="11" max="11" width="3.7265625" style="25" customWidth="1"/>
    <col min="12" max="16384" width="9.7265625" style="25"/>
  </cols>
  <sheetData>
    <row r="1" spans="1:11" ht="5.15" customHeight="1" x14ac:dyDescent="0.25">
      <c r="J1" s="24"/>
    </row>
    <row r="2" spans="1:11" ht="22.5" customHeight="1" x14ac:dyDescent="0.35">
      <c r="A2" s="871" t="s">
        <v>258</v>
      </c>
      <c r="B2" s="871"/>
      <c r="C2" s="871"/>
      <c r="D2" s="871"/>
      <c r="E2" s="871"/>
      <c r="F2" s="871"/>
      <c r="G2" s="871"/>
      <c r="H2" s="871"/>
      <c r="I2" s="871"/>
    </row>
    <row r="3" spans="1:11" ht="22.5" customHeight="1" x14ac:dyDescent="0.35">
      <c r="A3" s="871" t="s">
        <v>259</v>
      </c>
      <c r="B3" s="871"/>
      <c r="C3" s="871"/>
      <c r="D3" s="871"/>
      <c r="E3" s="871"/>
      <c r="F3" s="871"/>
      <c r="G3" s="871"/>
      <c r="H3" s="871"/>
      <c r="I3" s="871"/>
    </row>
    <row r="4" spans="1:11" s="26" customFormat="1" ht="5.15" customHeight="1" x14ac:dyDescent="0.25">
      <c r="A4" s="872"/>
      <c r="B4" s="872"/>
      <c r="C4" s="872"/>
      <c r="D4" s="872"/>
      <c r="E4" s="872"/>
      <c r="F4" s="872"/>
      <c r="G4" s="872"/>
      <c r="H4" s="872"/>
      <c r="I4" s="872"/>
      <c r="J4" s="49"/>
    </row>
    <row r="5" spans="1:11" s="26" customFormat="1" ht="14" x14ac:dyDescent="0.3">
      <c r="A5" s="873" t="str">
        <f>'1 Total'!A4:N4</f>
        <v>DICIEMBRE DE 2020</v>
      </c>
      <c r="B5" s="873"/>
      <c r="C5" s="873"/>
      <c r="D5" s="873"/>
      <c r="E5" s="873"/>
      <c r="F5" s="873"/>
      <c r="G5" s="873"/>
      <c r="H5" s="873"/>
      <c r="I5" s="873"/>
    </row>
    <row r="6" spans="1:11" s="26" customFormat="1" ht="14.25" customHeight="1" x14ac:dyDescent="0.25">
      <c r="A6" s="820"/>
      <c r="B6" s="820"/>
      <c r="C6" s="820"/>
      <c r="D6" s="820"/>
      <c r="E6" s="820"/>
      <c r="F6" s="820"/>
      <c r="G6" s="820"/>
      <c r="H6" s="820"/>
      <c r="I6" s="820"/>
    </row>
    <row r="7" spans="1:11" s="26" customFormat="1" ht="15.5" x14ac:dyDescent="0.35">
      <c r="A7" s="870" t="s">
        <v>58</v>
      </c>
      <c r="B7" s="870"/>
      <c r="C7" s="870"/>
      <c r="D7" s="870"/>
      <c r="E7" s="870"/>
      <c r="F7" s="870"/>
      <c r="G7" s="870"/>
      <c r="H7" s="870"/>
      <c r="I7" s="870"/>
    </row>
    <row r="8" spans="1:11" s="26" customFormat="1" ht="5.15" customHeight="1" x14ac:dyDescent="0.3">
      <c r="A8" s="874"/>
      <c r="B8" s="874"/>
      <c r="C8" s="874"/>
      <c r="D8" s="874"/>
      <c r="E8" s="874"/>
      <c r="F8" s="874"/>
      <c r="G8" s="874"/>
      <c r="H8" s="874"/>
      <c r="I8" s="874"/>
    </row>
    <row r="9" spans="1:11" s="26" customFormat="1" ht="15.5" x14ac:dyDescent="0.35">
      <c r="A9" s="870" t="s">
        <v>8</v>
      </c>
      <c r="B9" s="870"/>
      <c r="C9" s="870"/>
      <c r="D9" s="870"/>
      <c r="E9" s="870"/>
      <c r="F9" s="870"/>
      <c r="G9" s="870"/>
      <c r="H9" s="870"/>
      <c r="I9" s="870"/>
    </row>
    <row r="10" spans="1:11" s="26" customFormat="1" ht="5.15" customHeight="1" thickBot="1" x14ac:dyDescent="0.25">
      <c r="A10" s="81"/>
      <c r="C10" s="81"/>
      <c r="E10" s="81"/>
      <c r="G10" s="81"/>
    </row>
    <row r="11" spans="1:11" ht="13" x14ac:dyDescent="0.25">
      <c r="A11" s="550" t="s">
        <v>260</v>
      </c>
      <c r="B11" s="875" t="s">
        <v>212</v>
      </c>
      <c r="C11" s="877"/>
      <c r="D11" s="878" t="s">
        <v>213</v>
      </c>
      <c r="E11" s="878"/>
      <c r="F11" s="875" t="s">
        <v>212</v>
      </c>
      <c r="G11" s="877"/>
      <c r="H11" s="876" t="s">
        <v>213</v>
      </c>
      <c r="I11" s="877"/>
      <c r="J11" s="24"/>
    </row>
    <row r="12" spans="1:11" ht="13" x14ac:dyDescent="0.25">
      <c r="A12" s="551" t="s">
        <v>42</v>
      </c>
      <c r="B12" s="883" t="s">
        <v>214</v>
      </c>
      <c r="C12" s="887" t="s">
        <v>261</v>
      </c>
      <c r="D12" s="883" t="s">
        <v>214</v>
      </c>
      <c r="E12" s="887" t="s">
        <v>261</v>
      </c>
      <c r="F12" s="879" t="s">
        <v>262</v>
      </c>
      <c r="G12" s="881" t="s">
        <v>263</v>
      </c>
      <c r="H12" s="879" t="s">
        <v>262</v>
      </c>
      <c r="I12" s="881" t="s">
        <v>263</v>
      </c>
      <c r="J12" s="24"/>
      <c r="K12" s="24"/>
    </row>
    <row r="13" spans="1:11" ht="13.5" thickBot="1" x14ac:dyDescent="0.3">
      <c r="A13" s="617"/>
      <c r="B13" s="884"/>
      <c r="C13" s="888"/>
      <c r="D13" s="884"/>
      <c r="E13" s="888"/>
      <c r="F13" s="880"/>
      <c r="G13" s="882"/>
      <c r="H13" s="880"/>
      <c r="I13" s="882"/>
      <c r="J13" s="24"/>
    </row>
    <row r="14" spans="1:11" s="96" customFormat="1" ht="20.25" customHeight="1" x14ac:dyDescent="0.3">
      <c r="A14" s="618" t="s">
        <v>59</v>
      </c>
      <c r="B14" s="619">
        <f>'9GM.N.'!B14+'9GM.E.'!B14+'9GM.I.'!B14</f>
        <v>8110929723</v>
      </c>
      <c r="C14" s="620">
        <f>'9GM.N.'!C14+'9GM.E.'!C14+'9GM.I.'!C14</f>
        <v>1045413506</v>
      </c>
      <c r="D14" s="619">
        <f>'9GM.N.'!D14+'9GM.E.'!D14+'9GM.I.'!D14</f>
        <v>15349300.51</v>
      </c>
      <c r="E14" s="621">
        <f>'9GM.N.'!E14+'9GM.E.'!E14+'9GM.I.'!E14</f>
        <v>0</v>
      </c>
      <c r="F14" s="619">
        <f>'9GM.N.'!F14+'9GM.E.'!F14+'9GM.I.'!F14</f>
        <v>2156800</v>
      </c>
      <c r="G14" s="620">
        <f>'9GM.N.'!G14+'9GM.E.'!G14+'9GM.I.'!G14</f>
        <v>1211479218</v>
      </c>
      <c r="H14" s="622">
        <f>'9GM.N.'!H14+'9GM.E.'!H14+'9GM.I.'!H14</f>
        <v>0</v>
      </c>
      <c r="I14" s="623">
        <f>'9GM.N.'!I14+'9GM.E.'!I14+'9GM.I.'!I14</f>
        <v>20000</v>
      </c>
    </row>
    <row r="15" spans="1:11" s="96" customFormat="1" ht="20.25" customHeight="1" x14ac:dyDescent="0.3">
      <c r="A15" s="624">
        <v>16</v>
      </c>
      <c r="B15" s="209">
        <f>'9GM.N.'!B15+'9GM.E.'!B15+'9GM.I.'!B15</f>
        <v>3837970614</v>
      </c>
      <c r="C15" s="217">
        <f>'9GM.N.'!C15+'9GM.E.'!C15+'9GM.I.'!C15</f>
        <v>367858683</v>
      </c>
      <c r="D15" s="209">
        <f>'9GM.N.'!D15+'9GM.E.'!D15+'9GM.I.'!D15</f>
        <v>1656883.89</v>
      </c>
      <c r="E15" s="211">
        <f>'9GM.N.'!E15+'9GM.E.'!E15+'9GM.I.'!E15</f>
        <v>0</v>
      </c>
      <c r="F15" s="209">
        <f>'9GM.N.'!F15+'9GM.E.'!F15+'9GM.I.'!F15</f>
        <v>1811174</v>
      </c>
      <c r="G15" s="217">
        <f>'9GM.N.'!G15+'9GM.E.'!G15+'9GM.I.'!G15</f>
        <v>2716030253</v>
      </c>
      <c r="H15" s="218">
        <f>'9GM.N.'!H15+'9GM.E.'!H15+'9GM.I.'!H15</f>
        <v>0</v>
      </c>
      <c r="I15" s="625">
        <f>'9GM.N.'!I15+'9GM.E.'!I15+'9GM.I.'!I15</f>
        <v>0</v>
      </c>
    </row>
    <row r="16" spans="1:11" s="96" customFormat="1" ht="20.25" customHeight="1" x14ac:dyDescent="0.3">
      <c r="A16" s="626">
        <v>17</v>
      </c>
      <c r="B16" s="207">
        <f>'9GM.N.'!B16+'9GM.E.'!B16+'9GM.I.'!B16</f>
        <v>4828441549</v>
      </c>
      <c r="C16" s="215">
        <f>'9GM.N.'!C16+'9GM.E.'!C16+'9GM.I.'!C16</f>
        <v>615212696</v>
      </c>
      <c r="D16" s="207">
        <f>'9GM.N.'!D16+'9GM.E.'!D16+'9GM.I.'!D16</f>
        <v>944064.95</v>
      </c>
      <c r="E16" s="208">
        <f>'9GM.N.'!E16+'9GM.E.'!E16+'9GM.I.'!E16</f>
        <v>147864</v>
      </c>
      <c r="F16" s="207">
        <f>'9GM.N.'!F16+'9GM.E.'!F16+'9GM.I.'!F16</f>
        <v>11930588</v>
      </c>
      <c r="G16" s="215">
        <f>'9GM.N.'!G16+'9GM.E.'!G16+'9GM.I.'!G16</f>
        <v>3305579794</v>
      </c>
      <c r="H16" s="216">
        <f>'9GM.N.'!H16+'9GM.E.'!H16+'9GM.I.'!H16</f>
        <v>0</v>
      </c>
      <c r="I16" s="627">
        <f>'9GM.N.'!I16+'9GM.E.'!I16+'9GM.I.'!I16</f>
        <v>156143</v>
      </c>
    </row>
    <row r="17" spans="1:9" s="96" customFormat="1" ht="20.25" customHeight="1" x14ac:dyDescent="0.3">
      <c r="A17" s="624">
        <v>18</v>
      </c>
      <c r="B17" s="209">
        <f>'9GM.N.'!B17+'9GM.E.'!B17+'9GM.I.'!B17</f>
        <v>17922169921</v>
      </c>
      <c r="C17" s="217">
        <f>'9GM.N.'!C17+'9GM.E.'!C17+'9GM.I.'!C17</f>
        <v>2056610065</v>
      </c>
      <c r="D17" s="209">
        <f>'9GM.N.'!D17+'9GM.E.'!D17+'9GM.I.'!D17</f>
        <v>10806878.619999999</v>
      </c>
      <c r="E17" s="211">
        <f>'9GM.N.'!E17+'9GM.E.'!E17+'9GM.I.'!E17</f>
        <v>333362</v>
      </c>
      <c r="F17" s="209">
        <f>'9GM.N.'!F17+'9GM.E.'!F17+'9GM.I.'!F17</f>
        <v>94377476</v>
      </c>
      <c r="G17" s="217">
        <f>'9GM.N.'!G17+'9GM.E.'!G17+'9GM.I.'!G17</f>
        <v>4554330445</v>
      </c>
      <c r="H17" s="218">
        <f>'9GM.N.'!H17+'9GM.E.'!H17+'9GM.I.'!H17</f>
        <v>0</v>
      </c>
      <c r="I17" s="625">
        <f>'9GM.N.'!I17+'9GM.E.'!I17+'9GM.I.'!I17</f>
        <v>300797.56</v>
      </c>
    </row>
    <row r="18" spans="1:9" s="96" customFormat="1" ht="20.25" customHeight="1" x14ac:dyDescent="0.3">
      <c r="A18" s="626">
        <v>19</v>
      </c>
      <c r="B18" s="207">
        <f>'9GM.N.'!B18+'9GM.E.'!B18+'9GM.I.'!B18</f>
        <v>63466314238</v>
      </c>
      <c r="C18" s="215">
        <f>'9GM.N.'!C18+'9GM.E.'!C18+'9GM.I.'!C18</f>
        <v>13514920018</v>
      </c>
      <c r="D18" s="207">
        <f>'9GM.N.'!D18+'9GM.E.'!D18+'9GM.I.'!D18</f>
        <v>9961166.3599999994</v>
      </c>
      <c r="E18" s="208">
        <f>'9GM.N.'!E18+'9GM.E.'!E18+'9GM.I.'!E18</f>
        <v>1559544</v>
      </c>
      <c r="F18" s="207">
        <f>'9GM.N.'!F18+'9GM.E.'!F18+'9GM.I.'!F18</f>
        <v>635227728</v>
      </c>
      <c r="G18" s="215">
        <f>'9GM.N.'!G18+'9GM.E.'!G18+'9GM.I.'!G18</f>
        <v>15436259484</v>
      </c>
      <c r="H18" s="216">
        <f>'9GM.N.'!H18+'9GM.E.'!H18+'9GM.I.'!H18</f>
        <v>373900.39</v>
      </c>
      <c r="I18" s="627">
        <f>'9GM.N.'!I18+'9GM.E.'!I18+'9GM.I.'!I18</f>
        <v>223967</v>
      </c>
    </row>
    <row r="19" spans="1:9" s="96" customFormat="1" ht="20.25" customHeight="1" x14ac:dyDescent="0.3">
      <c r="A19" s="624">
        <v>20</v>
      </c>
      <c r="B19" s="209">
        <f>'9GM.N.'!B19+'9GM.E.'!B19+'9GM.I.'!B19</f>
        <v>80211280821</v>
      </c>
      <c r="C19" s="217">
        <f>'9GM.N.'!C19+'9GM.E.'!C19+'9GM.I.'!C19</f>
        <v>23357316656</v>
      </c>
      <c r="D19" s="209">
        <f>'9GM.N.'!D19+'9GM.E.'!D19+'9GM.I.'!D19</f>
        <v>12475573.439999999</v>
      </c>
      <c r="E19" s="211">
        <f>'9GM.N.'!E19+'9GM.E.'!E19+'9GM.I.'!E19</f>
        <v>2651771</v>
      </c>
      <c r="F19" s="209">
        <f>'9GM.N.'!F19+'9GM.E.'!F19+'9GM.I.'!F19</f>
        <v>1101031766</v>
      </c>
      <c r="G19" s="217">
        <f>'9GM.N.'!G19+'9GM.E.'!G19+'9GM.I.'!G19</f>
        <v>24432278849</v>
      </c>
      <c r="H19" s="218">
        <f>'9GM.N.'!H19+'9GM.E.'!H19+'9GM.I.'!H19</f>
        <v>0</v>
      </c>
      <c r="I19" s="625">
        <f>'9GM.N.'!I19+'9GM.E.'!I19+'9GM.I.'!I19</f>
        <v>1003058</v>
      </c>
    </row>
    <row r="20" spans="1:9" s="96" customFormat="1" ht="20.25" customHeight="1" x14ac:dyDescent="0.3">
      <c r="A20" s="626">
        <v>21</v>
      </c>
      <c r="B20" s="207">
        <f>'9GM.N.'!B20+'9GM.E.'!B20+'9GM.I.'!B20</f>
        <v>83491857608</v>
      </c>
      <c r="C20" s="215">
        <f>'9GM.N.'!C20+'9GM.E.'!C20+'9GM.I.'!C20</f>
        <v>27131496649</v>
      </c>
      <c r="D20" s="207">
        <f>'9GM.N.'!D20+'9GM.E.'!D20+'9GM.I.'!D20</f>
        <v>20722240.949999999</v>
      </c>
      <c r="E20" s="208">
        <f>'9GM.N.'!E20+'9GM.E.'!E20+'9GM.I.'!E20</f>
        <v>2604907</v>
      </c>
      <c r="F20" s="207">
        <f>'9GM.N.'!F20+'9GM.E.'!F20+'9GM.I.'!F20</f>
        <v>1342530959</v>
      </c>
      <c r="G20" s="215">
        <f>'9GM.N.'!G20+'9GM.E.'!G20+'9GM.I.'!G20</f>
        <v>28998997908</v>
      </c>
      <c r="H20" s="216">
        <f>'9GM.N.'!H20+'9GM.E.'!H20+'9GM.I.'!H20</f>
        <v>0</v>
      </c>
      <c r="I20" s="627">
        <f>'9GM.N.'!I20+'9GM.E.'!I20+'9GM.I.'!I20</f>
        <v>4828527</v>
      </c>
    </row>
    <row r="21" spans="1:9" s="96" customFormat="1" ht="20.25" customHeight="1" x14ac:dyDescent="0.3">
      <c r="A21" s="624">
        <v>22</v>
      </c>
      <c r="B21" s="209">
        <f>'9GM.N.'!B21+'9GM.E.'!B21+'9GM.I.'!B21</f>
        <v>101299717102</v>
      </c>
      <c r="C21" s="217">
        <f>'9GM.N.'!C21+'9GM.E.'!C21+'9GM.I.'!C21</f>
        <v>30961091542</v>
      </c>
      <c r="D21" s="209">
        <f>'9GM.N.'!D21+'9GM.E.'!D21+'9GM.I.'!D21</f>
        <v>27573096.07</v>
      </c>
      <c r="E21" s="211">
        <f>'9GM.N.'!E21+'9GM.E.'!E21+'9GM.I.'!E21</f>
        <v>5346870</v>
      </c>
      <c r="F21" s="209">
        <f>'9GM.N.'!F21+'9GM.E.'!F21+'9GM.I.'!F21</f>
        <v>1712765488</v>
      </c>
      <c r="G21" s="217">
        <f>'9GM.N.'!G21+'9GM.E.'!G21+'9GM.I.'!G21</f>
        <v>33475954451</v>
      </c>
      <c r="H21" s="218">
        <f>'9GM.N.'!H21+'9GM.E.'!H21+'9GM.I.'!H21</f>
        <v>130000</v>
      </c>
      <c r="I21" s="625">
        <f>'9GM.N.'!I21+'9GM.E.'!I21+'9GM.I.'!I21</f>
        <v>3094079.56</v>
      </c>
    </row>
    <row r="22" spans="1:9" s="96" customFormat="1" ht="20.25" customHeight="1" x14ac:dyDescent="0.3">
      <c r="A22" s="626">
        <v>23</v>
      </c>
      <c r="B22" s="207">
        <f>'9GM.N.'!B22+'9GM.E.'!B22+'9GM.I.'!B22</f>
        <v>100624362016</v>
      </c>
      <c r="C22" s="215">
        <f>'9GM.N.'!C22+'9GM.E.'!C22+'9GM.I.'!C22</f>
        <v>36910076177</v>
      </c>
      <c r="D22" s="207">
        <f>'9GM.N.'!D22+'9GM.E.'!D22+'9GM.I.'!D22</f>
        <v>35109760.039999999</v>
      </c>
      <c r="E22" s="208">
        <f>'9GM.N.'!E22+'9GM.E.'!E22+'9GM.I.'!E22</f>
        <v>6289216</v>
      </c>
      <c r="F22" s="207">
        <f>'9GM.N.'!F22+'9GM.E.'!F22+'9GM.I.'!F22</f>
        <v>2276151709</v>
      </c>
      <c r="G22" s="215">
        <f>'9GM.N.'!G22+'9GM.E.'!G22+'9GM.I.'!G22</f>
        <v>41778090874</v>
      </c>
      <c r="H22" s="216">
        <f>'9GM.N.'!H22+'9GM.E.'!H22+'9GM.I.'!H22</f>
        <v>806042.7</v>
      </c>
      <c r="I22" s="627">
        <f>'9GM.N.'!I22+'9GM.E.'!I22+'9GM.I.'!I22</f>
        <v>283773.92</v>
      </c>
    </row>
    <row r="23" spans="1:9" s="96" customFormat="1" ht="20.25" customHeight="1" x14ac:dyDescent="0.3">
      <c r="A23" s="624">
        <v>24</v>
      </c>
      <c r="B23" s="209">
        <f>'9GM.N.'!B23+'9GM.E.'!B23+'9GM.I.'!B23</f>
        <v>120127877988</v>
      </c>
      <c r="C23" s="217">
        <f>'9GM.N.'!C23+'9GM.E.'!C23+'9GM.I.'!C23</f>
        <v>45426747459</v>
      </c>
      <c r="D23" s="209">
        <f>'9GM.N.'!D23+'9GM.E.'!D23+'9GM.I.'!D23</f>
        <v>55330391.340000004</v>
      </c>
      <c r="E23" s="211">
        <f>'9GM.N.'!E23+'9GM.E.'!E23+'9GM.I.'!E23</f>
        <v>11460545</v>
      </c>
      <c r="F23" s="209">
        <f>'9GM.N.'!F23+'9GM.E.'!F23+'9GM.I.'!F23</f>
        <v>3146227186</v>
      </c>
      <c r="G23" s="217">
        <f>'9GM.N.'!G23+'9GM.E.'!G23+'9GM.I.'!G23</f>
        <v>54666168258</v>
      </c>
      <c r="H23" s="218">
        <f>'9GM.N.'!H23+'9GM.E.'!H23+'9GM.I.'!H23</f>
        <v>632716.4</v>
      </c>
      <c r="I23" s="625">
        <f>'9GM.N.'!I23+'9GM.E.'!I23+'9GM.I.'!I23</f>
        <v>1816075.42</v>
      </c>
    </row>
    <row r="24" spans="1:9" s="96" customFormat="1" ht="20.25" customHeight="1" x14ac:dyDescent="0.3">
      <c r="A24" s="626">
        <v>25</v>
      </c>
      <c r="B24" s="207">
        <f>'9GM.N.'!B24+'9GM.E.'!B24+'9GM.I.'!B24</f>
        <v>141037498229</v>
      </c>
      <c r="C24" s="215">
        <f>'9GM.N.'!C24+'9GM.E.'!C24+'9GM.I.'!C24</f>
        <v>54551553886</v>
      </c>
      <c r="D24" s="207">
        <f>'9GM.N.'!D24+'9GM.E.'!D24+'9GM.I.'!D24</f>
        <v>57243121.859999999</v>
      </c>
      <c r="E24" s="208">
        <f>'9GM.N.'!E24+'9GM.E.'!E24+'9GM.I.'!E24</f>
        <v>9865193</v>
      </c>
      <c r="F24" s="207">
        <f>'9GM.N.'!F24+'9GM.E.'!F24+'9GM.I.'!F24</f>
        <v>4212396533</v>
      </c>
      <c r="G24" s="215">
        <f>'9GM.N.'!G24+'9GM.E.'!G24+'9GM.I.'!G24</f>
        <v>69751828216</v>
      </c>
      <c r="H24" s="216">
        <f>'9GM.N.'!H24+'9GM.E.'!H24+'9GM.I.'!H24</f>
        <v>492856.8</v>
      </c>
      <c r="I24" s="627">
        <f>'9GM.N.'!I24+'9GM.E.'!I24+'9GM.I.'!I24</f>
        <v>1451579.48</v>
      </c>
    </row>
    <row r="25" spans="1:9" s="96" customFormat="1" ht="20.25" customHeight="1" x14ac:dyDescent="0.3">
      <c r="A25" s="624">
        <v>26</v>
      </c>
      <c r="B25" s="209">
        <f>'9GM.N.'!B25+'9GM.E.'!B25+'9GM.I.'!B25</f>
        <v>162194888942</v>
      </c>
      <c r="C25" s="217">
        <f>'9GM.N.'!C25+'9GM.E.'!C25+'9GM.I.'!C25</f>
        <v>62629326219</v>
      </c>
      <c r="D25" s="209">
        <f>'9GM.N.'!D25+'9GM.E.'!D25+'9GM.I.'!D25</f>
        <v>72139927.480000004</v>
      </c>
      <c r="E25" s="211">
        <f>'9GM.N.'!E25+'9GM.E.'!E25+'9GM.I.'!E25</f>
        <v>9234270</v>
      </c>
      <c r="F25" s="209">
        <f>'9GM.N.'!F25+'9GM.E.'!F25+'9GM.I.'!F25</f>
        <v>4904255524</v>
      </c>
      <c r="G25" s="217">
        <f>'9GM.N.'!G25+'9GM.E.'!G25+'9GM.I.'!G25</f>
        <v>84437844491</v>
      </c>
      <c r="H25" s="218">
        <f>'9GM.N.'!H25+'9GM.E.'!H25+'9GM.I.'!H25</f>
        <v>200764.79999999999</v>
      </c>
      <c r="I25" s="625">
        <f>'9GM.N.'!I25+'9GM.E.'!I25+'9GM.I.'!I25</f>
        <v>4918101.13</v>
      </c>
    </row>
    <row r="26" spans="1:9" s="96" customFormat="1" ht="20.25" customHeight="1" x14ac:dyDescent="0.3">
      <c r="A26" s="626">
        <v>27</v>
      </c>
      <c r="B26" s="207">
        <f>'9GM.N.'!B26+'9GM.E.'!B26+'9GM.I.'!B26</f>
        <v>178693319151</v>
      </c>
      <c r="C26" s="215">
        <f>'9GM.N.'!C26+'9GM.E.'!C26+'9GM.I.'!C26</f>
        <v>67514252262</v>
      </c>
      <c r="D26" s="207">
        <f>'9GM.N.'!D26+'9GM.E.'!D26+'9GM.I.'!D26</f>
        <v>114685731.55</v>
      </c>
      <c r="E26" s="208">
        <f>'9GM.N.'!E26+'9GM.E.'!E26+'9GM.I.'!E26</f>
        <v>10508003</v>
      </c>
      <c r="F26" s="207">
        <f>'9GM.N.'!F26+'9GM.E.'!F26+'9GM.I.'!F26</f>
        <v>5311718831</v>
      </c>
      <c r="G26" s="215">
        <f>'9GM.N.'!G26+'9GM.E.'!G26+'9GM.I.'!G26</f>
        <v>96128381942</v>
      </c>
      <c r="H26" s="216">
        <f>'9GM.N.'!H26+'9GM.E.'!H26+'9GM.I.'!H26</f>
        <v>1932340.32</v>
      </c>
      <c r="I26" s="627">
        <f>'9GM.N.'!I26+'9GM.E.'!I26+'9GM.I.'!I26</f>
        <v>6860439.2199999997</v>
      </c>
    </row>
    <row r="27" spans="1:9" s="96" customFormat="1" ht="20.25" customHeight="1" x14ac:dyDescent="0.3">
      <c r="A27" s="624">
        <v>28</v>
      </c>
      <c r="B27" s="209">
        <f>'9GM.N.'!B27+'9GM.E.'!B27+'9GM.I.'!B27</f>
        <v>196138409771</v>
      </c>
      <c r="C27" s="217">
        <f>'9GM.N.'!C27+'9GM.E.'!C27+'9GM.I.'!C27</f>
        <v>72707709366</v>
      </c>
      <c r="D27" s="209">
        <f>'9GM.N.'!D27+'9GM.E.'!D27+'9GM.I.'!D27</f>
        <v>122214971.38</v>
      </c>
      <c r="E27" s="211">
        <f>'9GM.N.'!E27+'9GM.E.'!E27+'9GM.I.'!E27</f>
        <v>12055214</v>
      </c>
      <c r="F27" s="209">
        <f>'9GM.N.'!F27+'9GM.E.'!F27+'9GM.I.'!F27</f>
        <v>5771752576</v>
      </c>
      <c r="G27" s="217">
        <f>'9GM.N.'!G27+'9GM.E.'!G27+'9GM.I.'!G27</f>
        <v>108098342997</v>
      </c>
      <c r="H27" s="218">
        <f>'9GM.N.'!H27+'9GM.E.'!H27+'9GM.I.'!H27</f>
        <v>934464.8</v>
      </c>
      <c r="I27" s="625">
        <f>'9GM.N.'!I27+'9GM.E.'!I27+'9GM.I.'!I27</f>
        <v>2389204.6</v>
      </c>
    </row>
    <row r="28" spans="1:9" s="96" customFormat="1" ht="20.25" customHeight="1" x14ac:dyDescent="0.3">
      <c r="A28" s="626">
        <v>29</v>
      </c>
      <c r="B28" s="207">
        <f>'9GM.N.'!B28+'9GM.E.'!B28+'9GM.I.'!B28</f>
        <v>207540130447</v>
      </c>
      <c r="C28" s="215">
        <f>'9GM.N.'!C28+'9GM.E.'!C28+'9GM.I.'!C28</f>
        <v>75766573270</v>
      </c>
      <c r="D28" s="207">
        <f>'9GM.N.'!D28+'9GM.E.'!D28+'9GM.I.'!D28</f>
        <v>138409589.41</v>
      </c>
      <c r="E28" s="208">
        <f>'9GM.N.'!E28+'9GM.E.'!E28+'9GM.I.'!E28</f>
        <v>14152766</v>
      </c>
      <c r="F28" s="207">
        <f>'9GM.N.'!F28+'9GM.E.'!F28+'9GM.I.'!F28</f>
        <v>6260394201</v>
      </c>
      <c r="G28" s="215">
        <f>'9GM.N.'!G28+'9GM.E.'!G28+'9GM.I.'!G28</f>
        <v>117205934248</v>
      </c>
      <c r="H28" s="216">
        <f>'9GM.N.'!H28+'9GM.E.'!H28+'9GM.I.'!H28</f>
        <v>300000</v>
      </c>
      <c r="I28" s="627">
        <f>'9GM.N.'!I28+'9GM.E.'!I28+'9GM.I.'!I28</f>
        <v>7415893.5499999998</v>
      </c>
    </row>
    <row r="29" spans="1:9" s="96" customFormat="1" ht="20.25" customHeight="1" x14ac:dyDescent="0.3">
      <c r="A29" s="624">
        <v>30</v>
      </c>
      <c r="B29" s="209">
        <f>'9GM.N.'!B29+'9GM.E.'!B29+'9GM.I.'!B29</f>
        <v>224716710216</v>
      </c>
      <c r="C29" s="217">
        <f>'9GM.N.'!C29+'9GM.E.'!C29+'9GM.I.'!C29</f>
        <v>78969404652</v>
      </c>
      <c r="D29" s="209">
        <f>'9GM.N.'!D29+'9GM.E.'!D29+'9GM.I.'!D29</f>
        <v>132598598.18000001</v>
      </c>
      <c r="E29" s="211">
        <f>'9GM.N.'!E29+'9GM.E.'!E29+'9GM.I.'!E29</f>
        <v>13462014</v>
      </c>
      <c r="F29" s="209">
        <f>'9GM.N.'!F29+'9GM.E.'!F29+'9GM.I.'!F29</f>
        <v>6730573640</v>
      </c>
      <c r="G29" s="217">
        <f>'9GM.N.'!G29+'9GM.E.'!G29+'9GM.I.'!G29</f>
        <v>128389994669</v>
      </c>
      <c r="H29" s="218">
        <f>'9GM.N.'!H29+'9GM.E.'!H29+'9GM.I.'!H29</f>
        <v>852380.82</v>
      </c>
      <c r="I29" s="625">
        <f>'9GM.N.'!I29+'9GM.E.'!I29+'9GM.I.'!I29</f>
        <v>9148041.8499999996</v>
      </c>
    </row>
    <row r="30" spans="1:9" s="96" customFormat="1" ht="20.25" customHeight="1" x14ac:dyDescent="0.3">
      <c r="A30" s="626">
        <v>31</v>
      </c>
      <c r="B30" s="207">
        <f>'9GM.N.'!B30+'9GM.E.'!B30+'9GM.I.'!B30</f>
        <v>231783157362</v>
      </c>
      <c r="C30" s="215">
        <f>'9GM.N.'!C30+'9GM.E.'!C30+'9GM.I.'!C30</f>
        <v>79467690305</v>
      </c>
      <c r="D30" s="207">
        <f>'9GM.N.'!D30+'9GM.E.'!D30+'9GM.I.'!D30</f>
        <v>129690817.2</v>
      </c>
      <c r="E30" s="208">
        <f>'9GM.N.'!E30+'9GM.E.'!E30+'9GM.I.'!E30</f>
        <v>14207693</v>
      </c>
      <c r="F30" s="207">
        <f>'9GM.N.'!F30+'9GM.E.'!F30+'9GM.I.'!F30</f>
        <v>6608714022</v>
      </c>
      <c r="G30" s="215">
        <f>'9GM.N.'!G30+'9GM.E.'!G30+'9GM.I.'!G30</f>
        <v>134622483535</v>
      </c>
      <c r="H30" s="216">
        <f>'9GM.N.'!H30+'9GM.E.'!H30+'9GM.I.'!H30</f>
        <v>839114.4</v>
      </c>
      <c r="I30" s="627">
        <f>'9GM.N.'!I30+'9GM.E.'!I30+'9GM.I.'!I30</f>
        <v>7131275.21</v>
      </c>
    </row>
    <row r="31" spans="1:9" s="96" customFormat="1" ht="20.25" customHeight="1" x14ac:dyDescent="0.3">
      <c r="A31" s="624">
        <v>32</v>
      </c>
      <c r="B31" s="209">
        <f>'9GM.N.'!B31+'9GM.E.'!B31+'9GM.I.'!B31</f>
        <v>242200195506</v>
      </c>
      <c r="C31" s="217">
        <f>'9GM.N.'!C31+'9GM.E.'!C31+'9GM.I.'!C31</f>
        <v>81075837200</v>
      </c>
      <c r="D31" s="209">
        <f>'9GM.N.'!D31+'9GM.E.'!D31+'9GM.I.'!D31</f>
        <v>151472012.41999999</v>
      </c>
      <c r="E31" s="211">
        <f>'9GM.N.'!E31+'9GM.E.'!E31+'9GM.I.'!E31</f>
        <v>15768491</v>
      </c>
      <c r="F31" s="209">
        <f>'9GM.N.'!F31+'9GM.E.'!F31+'9GM.I.'!F31</f>
        <v>6800651565</v>
      </c>
      <c r="G31" s="217">
        <f>'9GM.N.'!G31+'9GM.E.'!G31+'9GM.I.'!G31</f>
        <v>142413454194</v>
      </c>
      <c r="H31" s="218">
        <f>'9GM.N.'!H31+'9GM.E.'!H31+'9GM.I.'!H31</f>
        <v>174000</v>
      </c>
      <c r="I31" s="625">
        <f>'9GM.N.'!I31+'9GM.E.'!I31+'9GM.I.'!I31</f>
        <v>8099206.1299999999</v>
      </c>
    </row>
    <row r="32" spans="1:9" s="96" customFormat="1" ht="20.25" customHeight="1" x14ac:dyDescent="0.3">
      <c r="A32" s="626">
        <v>33</v>
      </c>
      <c r="B32" s="207">
        <f>'9GM.N.'!B32+'9GM.E.'!B32+'9GM.I.'!B32</f>
        <v>247930745627</v>
      </c>
      <c r="C32" s="215">
        <f>'9GM.N.'!C32+'9GM.E.'!C32+'9GM.I.'!C32</f>
        <v>80520608105</v>
      </c>
      <c r="D32" s="207">
        <f>'9GM.N.'!D32+'9GM.E.'!D32+'9GM.I.'!D32</f>
        <v>152274347.06</v>
      </c>
      <c r="E32" s="208">
        <f>'9GM.N.'!E32+'9GM.E.'!E32+'9GM.I.'!E32</f>
        <v>10635254</v>
      </c>
      <c r="F32" s="207">
        <f>'9GM.N.'!F32+'9GM.E.'!F32+'9GM.I.'!F32</f>
        <v>6801168647</v>
      </c>
      <c r="G32" s="215">
        <f>'9GM.N.'!G32+'9GM.E.'!G32+'9GM.I.'!G32</f>
        <v>146821384389</v>
      </c>
      <c r="H32" s="216">
        <f>'9GM.N.'!H32+'9GM.E.'!H32+'9GM.I.'!H32</f>
        <v>1375000</v>
      </c>
      <c r="I32" s="627">
        <f>'9GM.N.'!I32+'9GM.E.'!I32+'9GM.I.'!I32</f>
        <v>12931014.76</v>
      </c>
    </row>
    <row r="33" spans="1:9" s="96" customFormat="1" ht="20.25" customHeight="1" x14ac:dyDescent="0.3">
      <c r="A33" s="624">
        <v>34</v>
      </c>
      <c r="B33" s="209">
        <f>'9GM.N.'!B33+'9GM.E.'!B33+'9GM.I.'!B33</f>
        <v>392046640724</v>
      </c>
      <c r="C33" s="217">
        <f>'9GM.N.'!C33+'9GM.E.'!C33+'9GM.I.'!C33</f>
        <v>82533051275</v>
      </c>
      <c r="D33" s="209">
        <f>'9GM.N.'!D33+'9GM.E.'!D33+'9GM.I.'!D33</f>
        <v>184791852.59999999</v>
      </c>
      <c r="E33" s="211">
        <f>'9GM.N.'!E33+'9GM.E.'!E33+'9GM.I.'!E33</f>
        <v>12967643</v>
      </c>
      <c r="F33" s="209">
        <f>'9GM.N.'!F33+'9GM.E.'!F33+'9GM.I.'!F33</f>
        <v>7088879643</v>
      </c>
      <c r="G33" s="217">
        <f>'9GM.N.'!G33+'9GM.E.'!G33+'9GM.I.'!G33</f>
        <v>286018113304</v>
      </c>
      <c r="H33" s="218">
        <f>'9GM.N.'!H33+'9GM.E.'!H33+'9GM.I.'!H33</f>
        <v>170340</v>
      </c>
      <c r="I33" s="625">
        <f>'9GM.N.'!I33+'9GM.E.'!I33+'9GM.I.'!I33</f>
        <v>13406354.41</v>
      </c>
    </row>
    <row r="34" spans="1:9" s="96" customFormat="1" ht="20.25" customHeight="1" x14ac:dyDescent="0.3">
      <c r="A34" s="626">
        <v>35</v>
      </c>
      <c r="B34" s="207">
        <f>'9GM.N.'!B34+'9GM.E.'!B34+'9GM.I.'!B34</f>
        <v>264756600033</v>
      </c>
      <c r="C34" s="215">
        <f>'9GM.N.'!C34+'9GM.E.'!C34+'9GM.I.'!C34</f>
        <v>82856443964</v>
      </c>
      <c r="D34" s="207">
        <f>'9GM.N.'!D34+'9GM.E.'!D34+'9GM.I.'!D34</f>
        <v>199367593.5</v>
      </c>
      <c r="E34" s="208">
        <f>'9GM.N.'!E34+'9GM.E.'!E34+'9GM.I.'!E34</f>
        <v>8766574</v>
      </c>
      <c r="F34" s="207">
        <f>'9GM.N.'!F34+'9GM.E.'!F34+'9GM.I.'!F34</f>
        <v>7202439695</v>
      </c>
      <c r="G34" s="215">
        <f>'9GM.N.'!G34+'9GM.E.'!G34+'9GM.I.'!G34</f>
        <v>158966311933</v>
      </c>
      <c r="H34" s="216">
        <f>'9GM.N.'!H34+'9GM.E.'!H34+'9GM.I.'!H34</f>
        <v>678391.17</v>
      </c>
      <c r="I34" s="627">
        <f>'9GM.N.'!I34+'9GM.E.'!I34+'9GM.I.'!I34</f>
        <v>13005596.380000001</v>
      </c>
    </row>
    <row r="35" spans="1:9" s="96" customFormat="1" ht="20.25" customHeight="1" x14ac:dyDescent="0.3">
      <c r="A35" s="624">
        <v>36</v>
      </c>
      <c r="B35" s="209">
        <f>'9GM.N.'!B35+'9GM.E.'!B35+'9GM.I.'!B35</f>
        <v>272321534514</v>
      </c>
      <c r="C35" s="217">
        <f>'9GM.N.'!C35+'9GM.E.'!C35+'9GM.I.'!C35</f>
        <v>84831426775</v>
      </c>
      <c r="D35" s="209">
        <f>'9GM.N.'!D35+'9GM.E.'!D35+'9GM.I.'!D35</f>
        <v>234476108.14000002</v>
      </c>
      <c r="E35" s="211">
        <f>'9GM.N.'!E35+'9GM.E.'!E35+'9GM.I.'!E35</f>
        <v>10593198</v>
      </c>
      <c r="F35" s="209">
        <f>'9GM.N.'!F35+'9GM.E.'!F35+'9GM.I.'!F35</f>
        <v>7406842966</v>
      </c>
      <c r="G35" s="217">
        <f>'9GM.N.'!G35+'9GM.E.'!G35+'9GM.I.'!G35</f>
        <v>164469029650</v>
      </c>
      <c r="H35" s="218">
        <f>'9GM.N.'!H35+'9GM.E.'!H35+'9GM.I.'!H35</f>
        <v>1069861.3</v>
      </c>
      <c r="I35" s="625">
        <f>'9GM.N.'!I35+'9GM.E.'!I35+'9GM.I.'!I35</f>
        <v>28877855.16</v>
      </c>
    </row>
    <row r="36" spans="1:9" s="96" customFormat="1" ht="20.25" customHeight="1" x14ac:dyDescent="0.3">
      <c r="A36" s="626">
        <v>37</v>
      </c>
      <c r="B36" s="207">
        <f>'9GM.N.'!B36+'9GM.E.'!B36+'9GM.I.'!B36</f>
        <v>279720048271</v>
      </c>
      <c r="C36" s="215">
        <f>'9GM.N.'!C36+'9GM.E.'!C36+'9GM.I.'!C36</f>
        <v>86465296464</v>
      </c>
      <c r="D36" s="207">
        <f>'9GM.N.'!D36+'9GM.E.'!D36+'9GM.I.'!D36</f>
        <v>273263555.03999996</v>
      </c>
      <c r="E36" s="208">
        <f>'9GM.N.'!E36+'9GM.E.'!E36+'9GM.I.'!E36</f>
        <v>10671041</v>
      </c>
      <c r="F36" s="207">
        <f>'9GM.N.'!F36+'9GM.E.'!F36+'9GM.I.'!F36</f>
        <v>7626902647</v>
      </c>
      <c r="G36" s="215">
        <f>'9GM.N.'!G36+'9GM.E.'!G36+'9GM.I.'!G36</f>
        <v>169374816934</v>
      </c>
      <c r="H36" s="216">
        <f>'9GM.N.'!H36+'9GM.E.'!H36+'9GM.I.'!H36</f>
        <v>784420.28</v>
      </c>
      <c r="I36" s="627">
        <f>'9GM.N.'!I36+'9GM.E.'!I36+'9GM.I.'!I36</f>
        <v>23397892.329999998</v>
      </c>
    </row>
    <row r="37" spans="1:9" s="96" customFormat="1" ht="20.25" customHeight="1" x14ac:dyDescent="0.3">
      <c r="A37" s="624">
        <v>38</v>
      </c>
      <c r="B37" s="209">
        <f>'9GM.N.'!B37+'9GM.E.'!B37+'9GM.I.'!B37</f>
        <v>279671535157</v>
      </c>
      <c r="C37" s="217">
        <f>'9GM.N.'!C37+'9GM.E.'!C37+'9GM.I.'!C37</f>
        <v>85373166017</v>
      </c>
      <c r="D37" s="209">
        <f>'9GM.N.'!D37+'9GM.E.'!D37+'9GM.I.'!D37</f>
        <v>285149335.36000001</v>
      </c>
      <c r="E37" s="211">
        <f>'9GM.N.'!E37+'9GM.E.'!E37+'9GM.I.'!E37</f>
        <v>8800239</v>
      </c>
      <c r="F37" s="209">
        <f>'9GM.N.'!F37+'9GM.E.'!F37+'9GM.I.'!F37</f>
        <v>7593352884</v>
      </c>
      <c r="G37" s="217">
        <f>'9GM.N.'!G37+'9GM.E.'!G37+'9GM.I.'!G37</f>
        <v>169618099167</v>
      </c>
      <c r="H37" s="218">
        <f>'9GM.N.'!H37+'9GM.E.'!H37+'9GM.I.'!H37</f>
        <v>2070002.4</v>
      </c>
      <c r="I37" s="625">
        <f>'9GM.N.'!I37+'9GM.E.'!I37+'9GM.I.'!I37</f>
        <v>23428659.359999999</v>
      </c>
    </row>
    <row r="38" spans="1:9" s="96" customFormat="1" ht="20.25" customHeight="1" x14ac:dyDescent="0.3">
      <c r="A38" s="626">
        <v>39</v>
      </c>
      <c r="B38" s="207">
        <f>'9GM.N.'!B38+'9GM.E.'!B38+'9GM.I.'!B38</f>
        <v>276036281116</v>
      </c>
      <c r="C38" s="215">
        <f>'9GM.N.'!C38+'9GM.E.'!C38+'9GM.I.'!C38</f>
        <v>83109034414</v>
      </c>
      <c r="D38" s="207">
        <f>'9GM.N.'!D38+'9GM.E.'!D38+'9GM.I.'!D38</f>
        <v>282235531.12</v>
      </c>
      <c r="E38" s="208">
        <f>'9GM.N.'!E38+'9GM.E.'!E38+'9GM.I.'!E38</f>
        <v>5574114</v>
      </c>
      <c r="F38" s="207">
        <f>'9GM.N.'!F38+'9GM.E.'!F38+'9GM.I.'!F38</f>
        <v>7455914897</v>
      </c>
      <c r="G38" s="215">
        <f>'9GM.N.'!G38+'9GM.E.'!G38+'9GM.I.'!G38</f>
        <v>168056711588</v>
      </c>
      <c r="H38" s="216">
        <f>'9GM.N.'!H38+'9GM.E.'!H38+'9GM.I.'!H38</f>
        <v>252818.4</v>
      </c>
      <c r="I38" s="627">
        <f>'9GM.N.'!I38+'9GM.E.'!I38+'9GM.I.'!I38</f>
        <v>30693367.109999999</v>
      </c>
    </row>
    <row r="39" spans="1:9" s="96" customFormat="1" ht="20.25" customHeight="1" x14ac:dyDescent="0.3">
      <c r="A39" s="624">
        <v>40</v>
      </c>
      <c r="B39" s="209">
        <f>'9GM.N.'!B39+'9GM.E.'!B39+'9GM.I.'!B39</f>
        <v>1408626630353</v>
      </c>
      <c r="C39" s="217">
        <f>'9GM.N.'!C39+'9GM.E.'!C39+'9GM.I.'!C39</f>
        <v>132468133909</v>
      </c>
      <c r="D39" s="209">
        <f>'9GM.N.'!D39+'9GM.E.'!D39+'9GM.I.'!D39</f>
        <v>436982072.48000002</v>
      </c>
      <c r="E39" s="211">
        <f>'9GM.N.'!E39+'9GM.E.'!E39+'9GM.I.'!E39</f>
        <v>13637000</v>
      </c>
      <c r="F39" s="209">
        <f>'9GM.N.'!F39+'9GM.E.'!F39+'9GM.I.'!F39</f>
        <v>7370613790</v>
      </c>
      <c r="G39" s="217">
        <f>'9GM.N.'!G39+'9GM.E.'!G39+'9GM.I.'!G39</f>
        <v>169944557547</v>
      </c>
      <c r="H39" s="218">
        <f>'9GM.N.'!H39+'9GM.E.'!H39+'9GM.I.'!H39</f>
        <v>913552.8</v>
      </c>
      <c r="I39" s="625">
        <f>'9GM.N.'!I39+'9GM.E.'!I39+'9GM.I.'!I39</f>
        <v>24259764.690000001</v>
      </c>
    </row>
    <row r="40" spans="1:9" s="96" customFormat="1" ht="20.25" customHeight="1" x14ac:dyDescent="0.3">
      <c r="A40" s="626">
        <v>41</v>
      </c>
      <c r="B40" s="207">
        <f>'9GM.N.'!B40+'9GM.E.'!B40+'9GM.I.'!B40</f>
        <v>269742691366</v>
      </c>
      <c r="C40" s="215">
        <f>'9GM.N.'!C40+'9GM.E.'!C40+'9GM.I.'!C40</f>
        <v>78508213025</v>
      </c>
      <c r="D40" s="207">
        <f>'9GM.N.'!D40+'9GM.E.'!D40+'9GM.I.'!D40</f>
        <v>349281187.56999999</v>
      </c>
      <c r="E40" s="208">
        <f>'9GM.N.'!E40+'9GM.E.'!E40+'9GM.I.'!E40</f>
        <v>9387905</v>
      </c>
      <c r="F40" s="207">
        <f>'9GM.N.'!F40+'9GM.E.'!F40+'9GM.I.'!F40</f>
        <v>7016922618</v>
      </c>
      <c r="G40" s="215">
        <f>'9GM.N.'!G40+'9GM.E.'!G40+'9GM.I.'!G40</f>
        <v>163922238378</v>
      </c>
      <c r="H40" s="216">
        <f>'9GM.N.'!H40+'9GM.E.'!H40+'9GM.I.'!H40</f>
        <v>424500</v>
      </c>
      <c r="I40" s="627">
        <f>'9GM.N.'!I40+'9GM.E.'!I40+'9GM.I.'!I40</f>
        <v>21762388.050000001</v>
      </c>
    </row>
    <row r="41" spans="1:9" s="96" customFormat="1" ht="20.25" customHeight="1" x14ac:dyDescent="0.3">
      <c r="A41" s="624">
        <v>42</v>
      </c>
      <c r="B41" s="209">
        <f>'9GM.N.'!B41+'9GM.E.'!B41+'9GM.I.'!B41</f>
        <v>269332379693</v>
      </c>
      <c r="C41" s="217">
        <f>'9GM.N.'!C41+'9GM.E.'!C41+'9GM.I.'!C41</f>
        <v>77299070349</v>
      </c>
      <c r="D41" s="209">
        <f>'9GM.N.'!D41+'9GM.E.'!D41+'9GM.I.'!D41</f>
        <v>364609517.04000002</v>
      </c>
      <c r="E41" s="211">
        <f>'9GM.N.'!E41+'9GM.E.'!E41+'9GM.I.'!E41</f>
        <v>10010931</v>
      </c>
      <c r="F41" s="209">
        <f>'9GM.N.'!F41+'9GM.E.'!F41+'9GM.I.'!F41</f>
        <v>6844856128</v>
      </c>
      <c r="G41" s="217">
        <f>'9GM.N.'!G41+'9GM.E.'!G41+'9GM.I.'!G41</f>
        <v>163641963056</v>
      </c>
      <c r="H41" s="218">
        <f>'9GM.N.'!H41+'9GM.E.'!H41+'9GM.I.'!H41</f>
        <v>641949.19999999995</v>
      </c>
      <c r="I41" s="625">
        <f>'9GM.N.'!I41+'9GM.E.'!I41+'9GM.I.'!I41</f>
        <v>32362822.300000001</v>
      </c>
    </row>
    <row r="42" spans="1:9" s="96" customFormat="1" ht="20.25" customHeight="1" x14ac:dyDescent="0.3">
      <c r="A42" s="626">
        <v>43</v>
      </c>
      <c r="B42" s="207">
        <f>'9GM.N.'!B42+'9GM.E.'!B42+'9GM.I.'!B42</f>
        <v>272327060387</v>
      </c>
      <c r="C42" s="215">
        <f>'9GM.N.'!C42+'9GM.E.'!C42+'9GM.I.'!C42</f>
        <v>77427515390</v>
      </c>
      <c r="D42" s="207">
        <f>'9GM.N.'!D42+'9GM.E.'!D42+'9GM.I.'!D42</f>
        <v>425076639.26999998</v>
      </c>
      <c r="E42" s="208">
        <f>'9GM.N.'!E42+'9GM.E.'!E42+'9GM.I.'!E42</f>
        <v>14599794</v>
      </c>
      <c r="F42" s="207">
        <f>'9GM.N.'!F42+'9GM.E.'!F42+'9GM.I.'!F42</f>
        <v>7346301462</v>
      </c>
      <c r="G42" s="215">
        <f>'9GM.N.'!G42+'9GM.E.'!G42+'9GM.I.'!G42</f>
        <v>163717309159</v>
      </c>
      <c r="H42" s="216">
        <f>'9GM.N.'!H42+'9GM.E.'!H42+'9GM.I.'!H42</f>
        <v>-2396283.5199999996</v>
      </c>
      <c r="I42" s="627">
        <f>'9GM.N.'!I42+'9GM.E.'!I42+'9GM.I.'!I42</f>
        <v>53583367.350000001</v>
      </c>
    </row>
    <row r="43" spans="1:9" s="96" customFormat="1" ht="20.25" customHeight="1" x14ac:dyDescent="0.3">
      <c r="A43" s="624">
        <v>44</v>
      </c>
      <c r="B43" s="209">
        <f>'9GM.N.'!B43+'9GM.E.'!B43+'9GM.I.'!B43</f>
        <v>267108528770</v>
      </c>
      <c r="C43" s="217">
        <f>'9GM.N.'!C43+'9GM.E.'!C43+'9GM.I.'!C43</f>
        <v>74629104358</v>
      </c>
      <c r="D43" s="209">
        <f>'9GM.N.'!D43+'9GM.E.'!D43+'9GM.I.'!D43</f>
        <v>399252381.88</v>
      </c>
      <c r="E43" s="211">
        <f>'9GM.N.'!E43+'9GM.E.'!E43+'9GM.I.'!E43</f>
        <v>11760210</v>
      </c>
      <c r="F43" s="209">
        <f>'9GM.N.'!F43+'9GM.E.'!F43+'9GM.I.'!F43</f>
        <v>7089722649</v>
      </c>
      <c r="G43" s="217">
        <f>'9GM.N.'!G43+'9GM.E.'!G43+'9GM.I.'!G43</f>
        <v>160619191925</v>
      </c>
      <c r="H43" s="218">
        <f>'9GM.N.'!H43+'9GM.E.'!H43+'9GM.I.'!H43</f>
        <v>930000</v>
      </c>
      <c r="I43" s="625">
        <f>'9GM.N.'!I43+'9GM.E.'!I43+'9GM.I.'!I43</f>
        <v>41258278.880000003</v>
      </c>
    </row>
    <row r="44" spans="1:9" s="96" customFormat="1" ht="20.25" customHeight="1" x14ac:dyDescent="0.3">
      <c r="A44" s="626">
        <v>45</v>
      </c>
      <c r="B44" s="207">
        <f>'9GM.N.'!B44+'9GM.E.'!B44+'9GM.I.'!B44</f>
        <v>280372449423</v>
      </c>
      <c r="C44" s="215">
        <f>'9GM.N.'!C44+'9GM.E.'!C44+'9GM.I.'!C44</f>
        <v>75080920114</v>
      </c>
      <c r="D44" s="207">
        <f>'9GM.N.'!D44+'9GM.E.'!D44+'9GM.I.'!D44</f>
        <v>452139111.43000001</v>
      </c>
      <c r="E44" s="208">
        <f>'9GM.N.'!E44+'9GM.E.'!E44+'9GM.I.'!E44</f>
        <v>13521813</v>
      </c>
      <c r="F44" s="207">
        <f>'9GM.N.'!F44+'9GM.E.'!F44+'9GM.I.'!F44</f>
        <v>7240945519</v>
      </c>
      <c r="G44" s="215">
        <f>'9GM.N.'!G44+'9GM.E.'!G44+'9GM.I.'!G44</f>
        <v>170633049531</v>
      </c>
      <c r="H44" s="216">
        <f>'9GM.N.'!H44+'9GM.E.'!H44+'9GM.I.'!H44</f>
        <v>251789.44</v>
      </c>
      <c r="I44" s="627">
        <f>'9GM.N.'!I44+'9GM.E.'!I44+'9GM.I.'!I44</f>
        <v>54032918.210000001</v>
      </c>
    </row>
    <row r="45" spans="1:9" s="96" customFormat="1" ht="20.25" customHeight="1" x14ac:dyDescent="0.3">
      <c r="A45" s="624">
        <v>46</v>
      </c>
      <c r="B45" s="209">
        <f>'9GM.N.'!B45+'9GM.E.'!B45+'9GM.I.'!B45</f>
        <v>279059004495</v>
      </c>
      <c r="C45" s="217">
        <f>'9GM.N.'!C45+'9GM.E.'!C45+'9GM.I.'!C45</f>
        <v>76074910347</v>
      </c>
      <c r="D45" s="209">
        <f>'9GM.N.'!D45+'9GM.E.'!D45+'9GM.I.'!D45</f>
        <v>522494533.83999997</v>
      </c>
      <c r="E45" s="211">
        <f>'9GM.N.'!E45+'9GM.E.'!E45+'9GM.I.'!E45</f>
        <v>11699261</v>
      </c>
      <c r="F45" s="209">
        <f>'9GM.N.'!F45+'9GM.E.'!F45+'9GM.I.'!F45</f>
        <v>6975580266</v>
      </c>
      <c r="G45" s="217">
        <f>'9GM.N.'!G45+'9GM.E.'!G45+'9GM.I.'!G45</f>
        <v>167176554177</v>
      </c>
      <c r="H45" s="218">
        <f>'9GM.N.'!H45+'9GM.E.'!H45+'9GM.I.'!H45</f>
        <v>5080000</v>
      </c>
      <c r="I45" s="625">
        <f>'9GM.N.'!I45+'9GM.E.'!I45+'9GM.I.'!I45</f>
        <v>60956101.409999996</v>
      </c>
    </row>
    <row r="46" spans="1:9" s="96" customFormat="1" ht="20.25" customHeight="1" x14ac:dyDescent="0.3">
      <c r="A46" s="626">
        <v>47</v>
      </c>
      <c r="B46" s="207">
        <f>'9GM.N.'!B46+'9GM.E.'!B46+'9GM.I.'!B46</f>
        <v>275158855396</v>
      </c>
      <c r="C46" s="215">
        <f>'9GM.N.'!C46+'9GM.E.'!C46+'9GM.I.'!C46</f>
        <v>74213463956</v>
      </c>
      <c r="D46" s="207">
        <f>'9GM.N.'!D46+'9GM.E.'!D46+'9GM.I.'!D46</f>
        <v>535336320.13</v>
      </c>
      <c r="E46" s="208">
        <f>'9GM.N.'!E46+'9GM.E.'!E46+'9GM.I.'!E46</f>
        <v>8893789</v>
      </c>
      <c r="F46" s="207">
        <f>'9GM.N.'!F46+'9GM.E.'!F46+'9GM.I.'!F46</f>
        <v>7335868297</v>
      </c>
      <c r="G46" s="215">
        <f>'9GM.N.'!G46+'9GM.E.'!G46+'9GM.I.'!G46</f>
        <v>164828985428</v>
      </c>
      <c r="H46" s="216">
        <f>'9GM.N.'!H46+'9GM.E.'!H46+'9GM.I.'!H46</f>
        <v>880998.8</v>
      </c>
      <c r="I46" s="627">
        <f>'9GM.N.'!I46+'9GM.E.'!I46+'9GM.I.'!I46</f>
        <v>76988584.579999998</v>
      </c>
    </row>
    <row r="47" spans="1:9" s="96" customFormat="1" ht="20.25" customHeight="1" x14ac:dyDescent="0.3">
      <c r="A47" s="624">
        <v>48</v>
      </c>
      <c r="B47" s="209">
        <f>'9GM.N.'!B47+'9GM.E.'!B47+'9GM.I.'!B47</f>
        <v>272392365900</v>
      </c>
      <c r="C47" s="217">
        <f>'9GM.N.'!C47+'9GM.E.'!C47+'9GM.I.'!C47</f>
        <v>71311704866</v>
      </c>
      <c r="D47" s="209">
        <f>'9GM.N.'!D47+'9GM.E.'!D47+'9GM.I.'!D47</f>
        <v>531196435.12</v>
      </c>
      <c r="E47" s="211">
        <f>'9GM.N.'!E47+'9GM.E.'!E47+'9GM.I.'!E47</f>
        <v>8292574</v>
      </c>
      <c r="F47" s="209">
        <f>'9GM.N.'!F47+'9GM.E.'!F47+'9GM.I.'!F47</f>
        <v>6993717381</v>
      </c>
      <c r="G47" s="217">
        <f>'9GM.N.'!G47+'9GM.E.'!G47+'9GM.I.'!G47</f>
        <v>162062329334</v>
      </c>
      <c r="H47" s="218">
        <f>'9GM.N.'!H47+'9GM.E.'!H47+'9GM.I.'!H47</f>
        <v>1596054</v>
      </c>
      <c r="I47" s="625">
        <f>'9GM.N.'!I47+'9GM.E.'!I47+'9GM.I.'!I47</f>
        <v>87494083.209999993</v>
      </c>
    </row>
    <row r="48" spans="1:9" s="96" customFormat="1" ht="20.25" customHeight="1" x14ac:dyDescent="0.3">
      <c r="A48" s="626">
        <v>49</v>
      </c>
      <c r="B48" s="207">
        <f>'9GM.N.'!B48+'9GM.E.'!B48+'9GM.I.'!B48</f>
        <v>262761690488</v>
      </c>
      <c r="C48" s="215">
        <f>'9GM.N.'!C48+'9GM.E.'!C48+'9GM.I.'!C48</f>
        <v>67107444462</v>
      </c>
      <c r="D48" s="207">
        <f>'9GM.N.'!D48+'9GM.E.'!D48+'9GM.I.'!D48</f>
        <v>712765824.91999996</v>
      </c>
      <c r="E48" s="208">
        <f>'9GM.N.'!E48+'9GM.E.'!E48+'9GM.I.'!E48</f>
        <v>10086577</v>
      </c>
      <c r="F48" s="207">
        <f>'9GM.N.'!F48+'9GM.E.'!F48+'9GM.I.'!F48</f>
        <v>6638126868</v>
      </c>
      <c r="G48" s="215">
        <f>'9GM.N.'!G48+'9GM.E.'!G48+'9GM.I.'!G48</f>
        <v>155748494955</v>
      </c>
      <c r="H48" s="216">
        <f>'9GM.N.'!H48+'9GM.E.'!H48+'9GM.I.'!H48</f>
        <v>325280</v>
      </c>
      <c r="I48" s="627">
        <f>'9GM.N.'!I48+'9GM.E.'!I48+'9GM.I.'!I48</f>
        <v>96172946.280000001</v>
      </c>
    </row>
    <row r="49" spans="1:9" s="96" customFormat="1" ht="20.25" customHeight="1" x14ac:dyDescent="0.3">
      <c r="A49" s="624">
        <v>50</v>
      </c>
      <c r="B49" s="209">
        <f>'9GM.N.'!B49+'9GM.E.'!B49+'9GM.I.'!B49</f>
        <v>249689445928</v>
      </c>
      <c r="C49" s="217">
        <f>'9GM.N.'!C49+'9GM.E.'!C49+'9GM.I.'!C49</f>
        <v>62986055841</v>
      </c>
      <c r="D49" s="209">
        <f>'9GM.N.'!D49+'9GM.E.'!D49+'9GM.I.'!D49</f>
        <v>634629773.11000001</v>
      </c>
      <c r="E49" s="211">
        <f>'9GM.N.'!E49+'9GM.E.'!E49+'9GM.I.'!E49</f>
        <v>4345288</v>
      </c>
      <c r="F49" s="209">
        <f>'9GM.N.'!F49+'9GM.E.'!F49+'9GM.I.'!F49</f>
        <v>5984316336</v>
      </c>
      <c r="G49" s="217">
        <f>'9GM.N.'!G49+'9GM.E.'!G49+'9GM.I.'!G49</f>
        <v>147256288794</v>
      </c>
      <c r="H49" s="218">
        <f>'9GM.N.'!H49+'9GM.E.'!H49+'9GM.I.'!H49</f>
        <v>922932</v>
      </c>
      <c r="I49" s="625">
        <f>'9GM.N.'!I49+'9GM.E.'!I49+'9GM.I.'!I49</f>
        <v>81110349.780000001</v>
      </c>
    </row>
    <row r="50" spans="1:9" s="96" customFormat="1" ht="20.25" customHeight="1" x14ac:dyDescent="0.3">
      <c r="A50" s="626">
        <v>51</v>
      </c>
      <c r="B50" s="207">
        <f>'9GM.N.'!B50+'9GM.E.'!B50+'9GM.I.'!B50</f>
        <v>237241789281</v>
      </c>
      <c r="C50" s="215">
        <f>'9GM.N.'!C50+'9GM.E.'!C50+'9GM.I.'!C50</f>
        <v>58117206161</v>
      </c>
      <c r="D50" s="207">
        <f>'9GM.N.'!D50+'9GM.E.'!D50+'9GM.I.'!D50</f>
        <v>647660222.75999999</v>
      </c>
      <c r="E50" s="208">
        <f>'9GM.N.'!E50+'9GM.E.'!E50+'9GM.I.'!E50</f>
        <v>8194321</v>
      </c>
      <c r="F50" s="207">
        <f>'9GM.N.'!F50+'9GM.E.'!F50+'9GM.I.'!F50</f>
        <v>6174950658</v>
      </c>
      <c r="G50" s="215">
        <f>'9GM.N.'!G50+'9GM.E.'!G50+'9GM.I.'!G50</f>
        <v>140946644372</v>
      </c>
      <c r="H50" s="216">
        <f>'9GM.N.'!H50+'9GM.E.'!H50+'9GM.I.'!H50</f>
        <v>0</v>
      </c>
      <c r="I50" s="627">
        <f>'9GM.N.'!I50+'9GM.E.'!I50+'9GM.I.'!I50</f>
        <v>102575260.38</v>
      </c>
    </row>
    <row r="51" spans="1:9" s="96" customFormat="1" ht="20.25" customHeight="1" x14ac:dyDescent="0.3">
      <c r="A51" s="624">
        <v>52</v>
      </c>
      <c r="B51" s="209">
        <f>'9GM.N.'!B51+'9GM.E.'!B51+'9GM.I.'!B51</f>
        <v>235050368637</v>
      </c>
      <c r="C51" s="217">
        <f>'9GM.N.'!C51+'9GM.E.'!C51+'9GM.I.'!C51</f>
        <v>54563133668</v>
      </c>
      <c r="D51" s="209">
        <f>'9GM.N.'!D51+'9GM.E.'!D51+'9GM.I.'!D51</f>
        <v>702628521.75</v>
      </c>
      <c r="E51" s="211">
        <f>'9GM.N.'!E51+'9GM.E.'!E51+'9GM.I.'!E51</f>
        <v>2638372</v>
      </c>
      <c r="F51" s="209">
        <f>'9GM.N.'!F51+'9GM.E.'!F51+'9GM.I.'!F51</f>
        <v>5950135551</v>
      </c>
      <c r="G51" s="217">
        <f>'9GM.N.'!G51+'9GM.E.'!G51+'9GM.I.'!G51</f>
        <v>136856205327</v>
      </c>
      <c r="H51" s="218">
        <f>'9GM.N.'!H51+'9GM.E.'!H51+'9GM.I.'!H51</f>
        <v>913550</v>
      </c>
      <c r="I51" s="625">
        <f>'9GM.N.'!I51+'9GM.E.'!I51+'9GM.I.'!I51</f>
        <v>104048478.05</v>
      </c>
    </row>
    <row r="52" spans="1:9" s="96" customFormat="1" ht="20.25" customHeight="1" x14ac:dyDescent="0.3">
      <c r="A52" s="626">
        <v>53</v>
      </c>
      <c r="B52" s="207">
        <f>'9GM.N.'!B52+'9GM.E.'!B52+'9GM.I.'!B52</f>
        <v>220818473541</v>
      </c>
      <c r="C52" s="215">
        <f>'9GM.N.'!C52+'9GM.E.'!C52+'9GM.I.'!C52</f>
        <v>50831000166</v>
      </c>
      <c r="D52" s="207">
        <f>'9GM.N.'!D52+'9GM.E.'!D52+'9GM.I.'!D52</f>
        <v>732868048.02999997</v>
      </c>
      <c r="E52" s="208">
        <f>'9GM.N.'!E52+'9GM.E.'!E52+'9GM.I.'!E52</f>
        <v>11086417</v>
      </c>
      <c r="F52" s="207">
        <f>'9GM.N.'!F52+'9GM.E.'!F52+'9GM.I.'!F52</f>
        <v>5428912708</v>
      </c>
      <c r="G52" s="215">
        <f>'9GM.N.'!G52+'9GM.E.'!G52+'9GM.I.'!G52</f>
        <v>132585861699</v>
      </c>
      <c r="H52" s="216">
        <f>'9GM.N.'!H52+'9GM.E.'!H52+'9GM.I.'!H52</f>
        <v>0</v>
      </c>
      <c r="I52" s="627">
        <f>'9GM.N.'!I52+'9GM.E.'!I52+'9GM.I.'!I52</f>
        <v>110409342.95999999</v>
      </c>
    </row>
    <row r="53" spans="1:9" s="96" customFormat="1" ht="20.25" customHeight="1" x14ac:dyDescent="0.3">
      <c r="A53" s="624">
        <v>54</v>
      </c>
      <c r="B53" s="209">
        <f>'9GM.N.'!B53+'9GM.E.'!B53+'9GM.I.'!B53</f>
        <v>219994997572</v>
      </c>
      <c r="C53" s="217">
        <f>'9GM.N.'!C53+'9GM.E.'!C53+'9GM.I.'!C53</f>
        <v>47922964090</v>
      </c>
      <c r="D53" s="209">
        <f>'9GM.N.'!D53+'9GM.E.'!D53+'9GM.I.'!D53</f>
        <v>749075445.29999995</v>
      </c>
      <c r="E53" s="211">
        <f>'9GM.N.'!E53+'9GM.E.'!E53+'9GM.I.'!E53</f>
        <v>5535259</v>
      </c>
      <c r="F53" s="209">
        <f>'9GM.N.'!F53+'9GM.E.'!F53+'9GM.I.'!F53</f>
        <v>5314477088</v>
      </c>
      <c r="G53" s="217">
        <f>'9GM.N.'!G53+'9GM.E.'!G53+'9GM.I.'!G53</f>
        <v>127003947202</v>
      </c>
      <c r="H53" s="218">
        <f>'9GM.N.'!H53+'9GM.E.'!H53+'9GM.I.'!H53</f>
        <v>0</v>
      </c>
      <c r="I53" s="625">
        <f>'9GM.N.'!I53+'9GM.E.'!I53+'9GM.I.'!I53</f>
        <v>108683552.81</v>
      </c>
    </row>
    <row r="54" spans="1:9" s="96" customFormat="1" ht="20.25" customHeight="1" x14ac:dyDescent="0.3">
      <c r="A54" s="626">
        <v>55</v>
      </c>
      <c r="B54" s="207">
        <f>'9GM.N.'!B54+'9GM.E.'!B54+'9GM.I.'!B54</f>
        <v>203677477220</v>
      </c>
      <c r="C54" s="215">
        <f>'9GM.N.'!C54+'9GM.E.'!C54+'9GM.I.'!C54</f>
        <v>44548479542</v>
      </c>
      <c r="D54" s="207">
        <f>'9GM.N.'!D54+'9GM.E.'!D54+'9GM.I.'!D54</f>
        <v>828261308.32000005</v>
      </c>
      <c r="E54" s="208">
        <f>'9GM.N.'!E54+'9GM.E.'!E54+'9GM.I.'!E54</f>
        <v>8198018</v>
      </c>
      <c r="F54" s="207">
        <f>'9GM.N.'!F54+'9GM.E.'!F54+'9GM.I.'!F54</f>
        <v>4985637136</v>
      </c>
      <c r="G54" s="215">
        <f>'9GM.N.'!G54+'9GM.E.'!G54+'9GM.I.'!G54</f>
        <v>117120510802</v>
      </c>
      <c r="H54" s="216">
        <f>'9GM.N.'!H54+'9GM.E.'!H54+'9GM.I.'!H54</f>
        <v>0</v>
      </c>
      <c r="I54" s="627">
        <f>'9GM.N.'!I54+'9GM.E.'!I54+'9GM.I.'!I54</f>
        <v>110273049.34999999</v>
      </c>
    </row>
    <row r="55" spans="1:9" s="96" customFormat="1" ht="20.25" customHeight="1" x14ac:dyDescent="0.3">
      <c r="A55" s="624">
        <v>56</v>
      </c>
      <c r="B55" s="209">
        <f>'9GM.N.'!B55+'9GM.E.'!B55+'9GM.I.'!B55</f>
        <v>196605084424</v>
      </c>
      <c r="C55" s="217">
        <f>'9GM.N.'!C55+'9GM.E.'!C55+'9GM.I.'!C55</f>
        <v>40698372398</v>
      </c>
      <c r="D55" s="209">
        <f>'9GM.N.'!D55+'9GM.E.'!D55+'9GM.I.'!D55</f>
        <v>932776162.02999997</v>
      </c>
      <c r="E55" s="211">
        <f>'9GM.N.'!E55+'9GM.E.'!E55+'9GM.I.'!E55</f>
        <v>5568696</v>
      </c>
      <c r="F55" s="209">
        <f>'9GM.N.'!F55+'9GM.E.'!F55+'9GM.I.'!F55</f>
        <v>4615474203</v>
      </c>
      <c r="G55" s="217">
        <f>'9GM.N.'!G55+'9GM.E.'!G55+'9GM.I.'!G55</f>
        <v>110544375870</v>
      </c>
      <c r="H55" s="218">
        <f>'9GM.N.'!H55+'9GM.E.'!H55+'9GM.I.'!H55</f>
        <v>2538773.8199999998</v>
      </c>
      <c r="I55" s="625">
        <f>'9GM.N.'!I55+'9GM.E.'!I55+'9GM.I.'!I55</f>
        <v>141931166.80000001</v>
      </c>
    </row>
    <row r="56" spans="1:9" s="96" customFormat="1" ht="20.25" customHeight="1" x14ac:dyDescent="0.3">
      <c r="A56" s="626">
        <v>57</v>
      </c>
      <c r="B56" s="207">
        <f>'9GM.N.'!B56+'9GM.E.'!B56+'9GM.I.'!B56</f>
        <v>188224910624</v>
      </c>
      <c r="C56" s="215">
        <f>'9GM.N.'!C56+'9GM.E.'!C56+'9GM.I.'!C56</f>
        <v>37295079350</v>
      </c>
      <c r="D56" s="207">
        <f>'9GM.N.'!D56+'9GM.E.'!D56+'9GM.I.'!D56</f>
        <v>857046525.74000001</v>
      </c>
      <c r="E56" s="208">
        <f>'9GM.N.'!E56+'9GM.E.'!E56+'9GM.I.'!E56</f>
        <v>5501700</v>
      </c>
      <c r="F56" s="207">
        <f>'9GM.N.'!F56+'9GM.E.'!F56+'9GM.I.'!F56</f>
        <v>4565078110</v>
      </c>
      <c r="G56" s="215">
        <f>'9GM.N.'!G56+'9GM.E.'!G56+'9GM.I.'!G56</f>
        <v>103138714453</v>
      </c>
      <c r="H56" s="216">
        <f>'9GM.N.'!H56+'9GM.E.'!H56+'9GM.I.'!H56</f>
        <v>0</v>
      </c>
      <c r="I56" s="627">
        <f>'9GM.N.'!I56+'9GM.E.'!I56+'9GM.I.'!I56</f>
        <v>130602200.88</v>
      </c>
    </row>
    <row r="57" spans="1:9" s="96" customFormat="1" ht="20.25" customHeight="1" thickBot="1" x14ac:dyDescent="0.35">
      <c r="A57" s="628">
        <v>58</v>
      </c>
      <c r="B57" s="629">
        <f>'9GM.N.'!B57+'9GM.E.'!B57+'9GM.I.'!B57</f>
        <v>176718053399</v>
      </c>
      <c r="C57" s="630">
        <f>'9GM.N.'!C57+'9GM.E.'!C57+'9GM.I.'!C57</f>
        <v>32531815426</v>
      </c>
      <c r="D57" s="629">
        <f>'9GM.N.'!D57+'9GM.E.'!D57+'9GM.I.'!D57</f>
        <v>845649009.53000009</v>
      </c>
      <c r="E57" s="631">
        <f>'9GM.N.'!E57+'9GM.E.'!E57+'9GM.I.'!E57</f>
        <v>2603208</v>
      </c>
      <c r="F57" s="629">
        <f>'9GM.N.'!F57+'9GM.E.'!F57+'9GM.I.'!F57</f>
        <v>4213853738</v>
      </c>
      <c r="G57" s="630">
        <f>'9GM.N.'!G57+'9GM.E.'!G57+'9GM.I.'!G57</f>
        <v>93544764952</v>
      </c>
      <c r="H57" s="632">
        <f>'9GM.N.'!H57+'9GM.E.'!H57+'9GM.I.'!H57</f>
        <v>560000</v>
      </c>
      <c r="I57" s="633">
        <f>'9GM.N.'!I57+'9GM.E.'!I57+'9GM.I.'!I57</f>
        <v>156576692.61000001</v>
      </c>
    </row>
    <row r="58" spans="1:9" s="96" customFormat="1" ht="20.25" customHeight="1" x14ac:dyDescent="0.3">
      <c r="A58" s="117">
        <v>59</v>
      </c>
      <c r="B58" s="207">
        <f>'9GM.N.'!B58+'9GM.E.'!B58+'9GM.I.'!B58</f>
        <v>163986908194</v>
      </c>
      <c r="C58" s="215">
        <f>'9GM.N.'!C58+'9GM.E.'!C58+'9GM.I.'!C58</f>
        <v>29298008528</v>
      </c>
      <c r="D58" s="207">
        <f>'9GM.N.'!D58+'9GM.E.'!D58+'9GM.I.'!D58</f>
        <v>955670560.7299999</v>
      </c>
      <c r="E58" s="208">
        <f>'9GM.N.'!E58+'9GM.E.'!E58+'9GM.I.'!E58</f>
        <v>2713100</v>
      </c>
      <c r="F58" s="207">
        <f>'9GM.N.'!F58+'9GM.E.'!F58+'9GM.I.'!F58</f>
        <v>3806358560</v>
      </c>
      <c r="G58" s="215">
        <f>'9GM.N.'!G58+'9GM.E.'!G58+'9GM.I.'!G58</f>
        <v>85213962417</v>
      </c>
      <c r="H58" s="216">
        <f>'9GM.N.'!H58+'9GM.E.'!H58+'9GM.I.'!H58</f>
        <v>657649.12</v>
      </c>
      <c r="I58" s="215">
        <f>'9GM.N.'!I58+'9GM.E.'!I58+'9GM.I.'!I58</f>
        <v>158483404.96000001</v>
      </c>
    </row>
    <row r="59" spans="1:9" s="96" customFormat="1" ht="20.25" customHeight="1" x14ac:dyDescent="0.3">
      <c r="A59" s="118">
        <v>60</v>
      </c>
      <c r="B59" s="209">
        <f>'9GM.N.'!B59+'9GM.E.'!B59+'9GM.I.'!B59</f>
        <v>154643749956</v>
      </c>
      <c r="C59" s="217">
        <f>'9GM.N.'!C59+'9GM.E.'!C59+'9GM.I.'!C59</f>
        <v>26064686376</v>
      </c>
      <c r="D59" s="209">
        <f>'9GM.N.'!D59+'9GM.E.'!D59+'9GM.I.'!D59</f>
        <v>1592415723.0799999</v>
      </c>
      <c r="E59" s="211">
        <f>'9GM.N.'!E59+'9GM.E.'!E59+'9GM.I.'!E59</f>
        <v>9701527</v>
      </c>
      <c r="F59" s="209">
        <f>'9GM.N.'!F59+'9GM.E.'!F59+'9GM.I.'!F59</f>
        <v>3470972669</v>
      </c>
      <c r="G59" s="217">
        <f>'9GM.N.'!G59+'9GM.E.'!G59+'9GM.I.'!G59</f>
        <v>79423101735</v>
      </c>
      <c r="H59" s="218">
        <f>'9GM.N.'!H59+'9GM.E.'!H59+'9GM.I.'!H59</f>
        <v>993054.76</v>
      </c>
      <c r="I59" s="217">
        <f>'9GM.N.'!I59+'9GM.E.'!I59+'9GM.I.'!I59</f>
        <v>136403693.22999999</v>
      </c>
    </row>
    <row r="60" spans="1:9" s="96" customFormat="1" ht="20.25" customHeight="1" x14ac:dyDescent="0.3">
      <c r="A60" s="117">
        <v>61</v>
      </c>
      <c r="B60" s="207">
        <f>'9GM.N.'!B60+'9GM.E.'!B60+'9GM.I.'!B60</f>
        <v>140984065818</v>
      </c>
      <c r="C60" s="215">
        <f>'9GM.N.'!C60+'9GM.E.'!C60+'9GM.I.'!C60</f>
        <v>20057835358</v>
      </c>
      <c r="D60" s="207">
        <f>'9GM.N.'!D60+'9GM.E.'!D60+'9GM.I.'!D60</f>
        <v>831658065.75999999</v>
      </c>
      <c r="E60" s="208">
        <f>'9GM.N.'!E60+'9GM.E.'!E60+'9GM.I.'!E60</f>
        <v>3669935</v>
      </c>
      <c r="F60" s="207">
        <f>'9GM.N.'!F60+'9GM.E.'!F60+'9GM.I.'!F60</f>
        <v>2899062314</v>
      </c>
      <c r="G60" s="215">
        <f>'9GM.N.'!G60+'9GM.E.'!G60+'9GM.I.'!G60</f>
        <v>67805507745</v>
      </c>
      <c r="H60" s="216">
        <f>'9GM.N.'!H60+'9GM.E.'!H60+'9GM.I.'!H60</f>
        <v>695762.53</v>
      </c>
      <c r="I60" s="215">
        <f>'9GM.N.'!I60+'9GM.E.'!I60+'9GM.I.'!I60</f>
        <v>109389463.95</v>
      </c>
    </row>
    <row r="61" spans="1:9" s="96" customFormat="1" ht="20.25" customHeight="1" x14ac:dyDescent="0.3">
      <c r="A61" s="118">
        <v>62</v>
      </c>
      <c r="B61" s="209">
        <f>'9GM.N.'!B61+'9GM.E.'!B61+'9GM.I.'!B61</f>
        <v>122502364411</v>
      </c>
      <c r="C61" s="217">
        <f>'9GM.N.'!C61+'9GM.E.'!C61+'9GM.I.'!C61</f>
        <v>16336923659</v>
      </c>
      <c r="D61" s="209">
        <f>'9GM.N.'!D61+'9GM.E.'!D61+'9GM.I.'!D61</f>
        <v>929574897.22000003</v>
      </c>
      <c r="E61" s="211">
        <f>'9GM.N.'!E61+'9GM.E.'!E61+'9GM.I.'!E61</f>
        <v>2221501</v>
      </c>
      <c r="F61" s="209">
        <f>'9GM.N.'!F61+'9GM.E.'!F61+'9GM.I.'!F61</f>
        <v>2577080387</v>
      </c>
      <c r="G61" s="217">
        <f>'9GM.N.'!G61+'9GM.E.'!G61+'9GM.I.'!G61</f>
        <v>59014850046</v>
      </c>
      <c r="H61" s="218">
        <f>'9GM.N.'!H61+'9GM.E.'!H61+'9GM.I.'!H61</f>
        <v>677500</v>
      </c>
      <c r="I61" s="217">
        <f>'9GM.N.'!I61+'9GM.E.'!I61+'9GM.I.'!I61</f>
        <v>108849359.90000001</v>
      </c>
    </row>
    <row r="62" spans="1:9" s="96" customFormat="1" ht="20.25" customHeight="1" x14ac:dyDescent="0.3">
      <c r="A62" s="117">
        <v>63</v>
      </c>
      <c r="B62" s="207">
        <f>'9GM.N.'!B62+'9GM.E.'!B62+'9GM.I.'!B62</f>
        <v>112717448289</v>
      </c>
      <c r="C62" s="215">
        <f>'9GM.N.'!C62+'9GM.E.'!C62+'9GM.I.'!C62</f>
        <v>14051211011</v>
      </c>
      <c r="D62" s="207">
        <f>'9GM.N.'!D62+'9GM.E.'!D62+'9GM.I.'!D62</f>
        <v>1150473594.71</v>
      </c>
      <c r="E62" s="208">
        <f>'9GM.N.'!E62+'9GM.E.'!E62+'9GM.I.'!E62</f>
        <v>1460762</v>
      </c>
      <c r="F62" s="207">
        <f>'9GM.N.'!F62+'9GM.E.'!F62+'9GM.I.'!F62</f>
        <v>2242805860</v>
      </c>
      <c r="G62" s="215">
        <f>'9GM.N.'!G62+'9GM.E.'!G62+'9GM.I.'!G62</f>
        <v>52556293833</v>
      </c>
      <c r="H62" s="216">
        <f>'9GM.N.'!H62+'9GM.E.'!H62+'9GM.I.'!H62</f>
        <v>0</v>
      </c>
      <c r="I62" s="215">
        <f>'9GM.N.'!I62+'9GM.E.'!I62+'9GM.I.'!I62</f>
        <v>67409936.859999999</v>
      </c>
    </row>
    <row r="63" spans="1:9" s="96" customFormat="1" ht="20.25" customHeight="1" x14ac:dyDescent="0.3">
      <c r="A63" s="118">
        <v>64</v>
      </c>
      <c r="B63" s="209">
        <f>'9GM.N.'!B63+'9GM.E.'!B63+'9GM.I.'!B63</f>
        <v>101311937645</v>
      </c>
      <c r="C63" s="217">
        <f>'9GM.N.'!C63+'9GM.E.'!C63+'9GM.I.'!C63</f>
        <v>11632728280</v>
      </c>
      <c r="D63" s="209">
        <f>'9GM.N.'!D63+'9GM.E.'!D63+'9GM.I.'!D63</f>
        <v>838438713.45999992</v>
      </c>
      <c r="E63" s="211">
        <f>'9GM.N.'!E63+'9GM.E.'!E63+'9GM.I.'!E63</f>
        <v>473863</v>
      </c>
      <c r="F63" s="209">
        <f>'9GM.N.'!F63+'9GM.E.'!F63+'9GM.I.'!F63</f>
        <v>1906692463</v>
      </c>
      <c r="G63" s="217">
        <f>'9GM.N.'!G63+'9GM.E.'!G63+'9GM.I.'!G63</f>
        <v>46186072306</v>
      </c>
      <c r="H63" s="218">
        <f>'9GM.N.'!H63+'9GM.E.'!H63+'9GM.I.'!H63</f>
        <v>440000</v>
      </c>
      <c r="I63" s="217">
        <f>'9GM.N.'!I63+'9GM.E.'!I63+'9GM.I.'!I63</f>
        <v>48923887.549999997</v>
      </c>
    </row>
    <row r="64" spans="1:9" s="96" customFormat="1" ht="20.25" customHeight="1" x14ac:dyDescent="0.3">
      <c r="A64" s="117">
        <v>65</v>
      </c>
      <c r="B64" s="207">
        <f>'9GM.N.'!B64+'9GM.E.'!B64+'9GM.I.'!B64</f>
        <v>94411380483</v>
      </c>
      <c r="C64" s="215">
        <f>'9GM.N.'!C64+'9GM.E.'!C64+'9GM.I.'!C64</f>
        <v>10554093174</v>
      </c>
      <c r="D64" s="207">
        <f>'9GM.N.'!D64+'9GM.E.'!D64+'9GM.I.'!D64</f>
        <v>816573919.34000003</v>
      </c>
      <c r="E64" s="208">
        <f>'9GM.N.'!E64+'9GM.E.'!E64+'9GM.I.'!E64</f>
        <v>4853978</v>
      </c>
      <c r="F64" s="207">
        <f>'9GM.N.'!F64+'9GM.E.'!F64+'9GM.I.'!F64</f>
        <v>1736669043</v>
      </c>
      <c r="G64" s="215">
        <f>'9GM.N.'!G64+'9GM.E.'!G64+'9GM.I.'!G64</f>
        <v>40934954574</v>
      </c>
      <c r="H64" s="216">
        <f>'9GM.N.'!H64+'9GM.E.'!H64+'9GM.I.'!H64</f>
        <v>0</v>
      </c>
      <c r="I64" s="215">
        <f>'9GM.N.'!I64+'9GM.E.'!I64+'9GM.I.'!I64</f>
        <v>58544219.289999999</v>
      </c>
    </row>
    <row r="65" spans="1:9" s="96" customFormat="1" ht="20.25" customHeight="1" x14ac:dyDescent="0.3">
      <c r="A65" s="118">
        <v>66</v>
      </c>
      <c r="B65" s="209">
        <f>'9GM.N.'!B65+'9GM.E.'!B65+'9GM.I.'!B65</f>
        <v>83933605824</v>
      </c>
      <c r="C65" s="217">
        <f>'9GM.N.'!C65+'9GM.E.'!C65+'9GM.I.'!C65</f>
        <v>8717312201</v>
      </c>
      <c r="D65" s="209">
        <f>'9GM.N.'!D65+'9GM.E.'!D65+'9GM.I.'!D65</f>
        <v>791632551.5999999</v>
      </c>
      <c r="E65" s="211">
        <f>'9GM.N.'!E65+'9GM.E.'!E65+'9GM.I.'!E65</f>
        <v>960000</v>
      </c>
      <c r="F65" s="209">
        <f>'9GM.N.'!F65+'9GM.E.'!F65+'9GM.I.'!F65</f>
        <v>1496541414</v>
      </c>
      <c r="G65" s="217">
        <f>'9GM.N.'!G65+'9GM.E.'!G65+'9GM.I.'!G65</f>
        <v>32150984939</v>
      </c>
      <c r="H65" s="218">
        <f>'9GM.N.'!H65+'9GM.E.'!H65+'9GM.I.'!H65</f>
        <v>0</v>
      </c>
      <c r="I65" s="217">
        <f>'9GM.N.'!I65+'9GM.E.'!I65+'9GM.I.'!I65</f>
        <v>37392207.340000004</v>
      </c>
    </row>
    <row r="66" spans="1:9" s="96" customFormat="1" ht="20.25" customHeight="1" x14ac:dyDescent="0.3">
      <c r="A66" s="117">
        <v>67</v>
      </c>
      <c r="B66" s="207">
        <f>'9GM.N.'!B66+'9GM.E.'!B66+'9GM.I.'!B66</f>
        <v>71735107177</v>
      </c>
      <c r="C66" s="215">
        <f>'9GM.N.'!C66+'9GM.E.'!C66+'9GM.I.'!C66</f>
        <v>7193958554</v>
      </c>
      <c r="D66" s="207">
        <f>'9GM.N.'!D66+'9GM.E.'!D66+'9GM.I.'!D66</f>
        <v>721322991.16999996</v>
      </c>
      <c r="E66" s="208">
        <f>'9GM.N.'!E66+'9GM.E.'!E66+'9GM.I.'!E66</f>
        <v>186048</v>
      </c>
      <c r="F66" s="207">
        <f>'9GM.N.'!F66+'9GM.E.'!F66+'9GM.I.'!F66</f>
        <v>1315861602</v>
      </c>
      <c r="G66" s="215">
        <f>'9GM.N.'!G66+'9GM.E.'!G66+'9GM.I.'!G66</f>
        <v>27446266729</v>
      </c>
      <c r="H66" s="216">
        <f>'9GM.N.'!H66+'9GM.E.'!H66+'9GM.I.'!H66</f>
        <v>0</v>
      </c>
      <c r="I66" s="215">
        <f>'9GM.N.'!I66+'9GM.E.'!I66+'9GM.I.'!I66</f>
        <v>35882406.710000001</v>
      </c>
    </row>
    <row r="67" spans="1:9" s="96" customFormat="1" ht="20.25" customHeight="1" x14ac:dyDescent="0.3">
      <c r="A67" s="118">
        <v>68</v>
      </c>
      <c r="B67" s="209">
        <f>'9GM.N.'!B67+'9GM.E.'!B67+'9GM.I.'!B67</f>
        <v>62669208036</v>
      </c>
      <c r="C67" s="217">
        <f>'9GM.N.'!C67+'9GM.E.'!C67+'9GM.I.'!C67</f>
        <v>6022674667</v>
      </c>
      <c r="D67" s="209">
        <f>'9GM.N.'!D67+'9GM.E.'!D67+'9GM.I.'!D67</f>
        <v>782772147.58999991</v>
      </c>
      <c r="E67" s="211">
        <f>'9GM.N.'!E67+'9GM.E.'!E67+'9GM.I.'!E67</f>
        <v>3046741</v>
      </c>
      <c r="F67" s="209">
        <f>'9GM.N.'!F67+'9GM.E.'!F67+'9GM.I.'!F67</f>
        <v>1137460295</v>
      </c>
      <c r="G67" s="217">
        <f>'9GM.N.'!G67+'9GM.E.'!G67+'9GM.I.'!G67</f>
        <v>23457691880</v>
      </c>
      <c r="H67" s="218">
        <f>'9GM.N.'!H67+'9GM.E.'!H67+'9GM.I.'!H67</f>
        <v>590000</v>
      </c>
      <c r="I67" s="217">
        <f>'9GM.N.'!I67+'9GM.E.'!I67+'9GM.I.'!I67</f>
        <v>30459283.879999999</v>
      </c>
    </row>
    <row r="68" spans="1:9" s="96" customFormat="1" ht="20.25" customHeight="1" x14ac:dyDescent="0.3">
      <c r="A68" s="117">
        <v>69</v>
      </c>
      <c r="B68" s="207">
        <f>'9GM.N.'!B68+'9GM.E.'!B68+'9GM.I.'!B68</f>
        <v>56923009003</v>
      </c>
      <c r="C68" s="215">
        <f>'9GM.N.'!C68+'9GM.E.'!C68+'9GM.I.'!C68</f>
        <v>5729871817</v>
      </c>
      <c r="D68" s="207">
        <f>'9GM.N.'!D68+'9GM.E.'!D68+'9GM.I.'!D68</f>
        <v>690871013.64999998</v>
      </c>
      <c r="E68" s="208">
        <f>'9GM.N.'!E68+'9GM.E.'!E68+'9GM.I.'!E68</f>
        <v>250001</v>
      </c>
      <c r="F68" s="207">
        <f>'9GM.N.'!F68+'9GM.E.'!F68+'9GM.I.'!F68</f>
        <v>970065033</v>
      </c>
      <c r="G68" s="215">
        <f>'9GM.N.'!G68+'9GM.E.'!G68+'9GM.I.'!G68</f>
        <v>20989335952</v>
      </c>
      <c r="H68" s="216">
        <f>'9GM.N.'!H68+'9GM.E.'!H68+'9GM.I.'!H68</f>
        <v>0</v>
      </c>
      <c r="I68" s="215">
        <f>'9GM.N.'!I68+'9GM.E.'!I68+'9GM.I.'!I68</f>
        <v>30955583.48</v>
      </c>
    </row>
    <row r="69" spans="1:9" s="96" customFormat="1" ht="20.25" customHeight="1" x14ac:dyDescent="0.3">
      <c r="A69" s="118">
        <v>70</v>
      </c>
      <c r="B69" s="209">
        <f>'9GM.N.'!B69+'9GM.E.'!B69+'9GM.I.'!B69</f>
        <v>47609237736</v>
      </c>
      <c r="C69" s="217">
        <f>'9GM.N.'!C69+'9GM.E.'!C69+'9GM.I.'!C69</f>
        <v>4291916523</v>
      </c>
      <c r="D69" s="209">
        <f>'9GM.N.'!D69+'9GM.E.'!D69+'9GM.I.'!D69</f>
        <v>623577803.50999999</v>
      </c>
      <c r="E69" s="211">
        <f>'9GM.N.'!E69+'9GM.E.'!E69+'9GM.I.'!E69</f>
        <v>2654859</v>
      </c>
      <c r="F69" s="209">
        <f>'9GM.N.'!F69+'9GM.E.'!F69+'9GM.I.'!F69</f>
        <v>796856803</v>
      </c>
      <c r="G69" s="217">
        <f>'9GM.N.'!G69+'9GM.E.'!G69+'9GM.I.'!G69</f>
        <v>14994864688</v>
      </c>
      <c r="H69" s="218">
        <f>'9GM.N.'!H69+'9GM.E.'!H69+'9GM.I.'!H69</f>
        <v>590000</v>
      </c>
      <c r="I69" s="217">
        <f>'9GM.N.'!I69+'9GM.E.'!I69+'9GM.I.'!I69</f>
        <v>25216468.800000001</v>
      </c>
    </row>
    <row r="70" spans="1:9" s="96" customFormat="1" ht="20.25" customHeight="1" x14ac:dyDescent="0.3">
      <c r="A70" s="117">
        <v>71</v>
      </c>
      <c r="B70" s="207">
        <f>'9GM.N.'!B70+'9GM.E.'!B70+'9GM.I.'!B70</f>
        <v>39181946980</v>
      </c>
      <c r="C70" s="215">
        <f>'9GM.N.'!C70+'9GM.E.'!C70+'9GM.I.'!C70</f>
        <v>2978082662</v>
      </c>
      <c r="D70" s="207">
        <f>'9GM.N.'!D70+'9GM.E.'!D70+'9GM.I.'!D70</f>
        <v>591857553.32000005</v>
      </c>
      <c r="E70" s="208">
        <f>'9GM.N.'!E70+'9GM.E.'!E70+'9GM.I.'!E70</f>
        <v>1250000</v>
      </c>
      <c r="F70" s="207">
        <f>'9GM.N.'!F70+'9GM.E.'!F70+'9GM.I.'!F70</f>
        <v>583870174</v>
      </c>
      <c r="G70" s="215">
        <f>'9GM.N.'!G70+'9GM.E.'!G70+'9GM.I.'!G70</f>
        <v>11680396870</v>
      </c>
      <c r="H70" s="216">
        <f>'9GM.N.'!H70+'9GM.E.'!H70+'9GM.I.'!H70</f>
        <v>0</v>
      </c>
      <c r="I70" s="215">
        <f>'9GM.N.'!I70+'9GM.E.'!I70+'9GM.I.'!I70</f>
        <v>26163165.23</v>
      </c>
    </row>
    <row r="71" spans="1:9" s="96" customFormat="1" ht="20.25" customHeight="1" x14ac:dyDescent="0.3">
      <c r="A71" s="118">
        <v>72</v>
      </c>
      <c r="B71" s="209">
        <f>'9GM.N.'!B71+'9GM.E.'!B71+'9GM.I.'!B71</f>
        <v>33364614776</v>
      </c>
      <c r="C71" s="217">
        <f>'9GM.N.'!C71+'9GM.E.'!C71+'9GM.I.'!C71</f>
        <v>2441331804</v>
      </c>
      <c r="D71" s="209">
        <f>'9GM.N.'!D71+'9GM.E.'!D71+'9GM.I.'!D71</f>
        <v>525426899.58999997</v>
      </c>
      <c r="E71" s="211">
        <f>'9GM.N.'!E71+'9GM.E.'!E71+'9GM.I.'!E71</f>
        <v>700000</v>
      </c>
      <c r="F71" s="209">
        <f>'9GM.N.'!F71+'9GM.E.'!F71+'9GM.I.'!F71</f>
        <v>529904780</v>
      </c>
      <c r="G71" s="217">
        <f>'9GM.N.'!G71+'9GM.E.'!G71+'9GM.I.'!G71</f>
        <v>8959903437</v>
      </c>
      <c r="H71" s="218">
        <f>'9GM.N.'!H71+'9GM.E.'!H71+'9GM.I.'!H71</f>
        <v>0</v>
      </c>
      <c r="I71" s="217">
        <f>'9GM.N.'!I71+'9GM.E.'!I71+'9GM.I.'!I71</f>
        <v>19318152.16</v>
      </c>
    </row>
    <row r="72" spans="1:9" s="96" customFormat="1" ht="20.25" customHeight="1" x14ac:dyDescent="0.3">
      <c r="A72" s="117">
        <v>73</v>
      </c>
      <c r="B72" s="207">
        <f>'9GM.N.'!B72+'9GM.E.'!B72+'9GM.I.'!B72</f>
        <v>28969853523</v>
      </c>
      <c r="C72" s="215">
        <f>'9GM.N.'!C72+'9GM.E.'!C72+'9GM.I.'!C72</f>
        <v>2022979612</v>
      </c>
      <c r="D72" s="207">
        <f>'9GM.N.'!D72+'9GM.E.'!D72+'9GM.I.'!D72</f>
        <v>476804676.30000001</v>
      </c>
      <c r="E72" s="208">
        <f>'9GM.N.'!E72+'9GM.E.'!E72+'9GM.I.'!E72</f>
        <v>280000</v>
      </c>
      <c r="F72" s="207">
        <f>'9GM.N.'!F72+'9GM.E.'!F72+'9GM.I.'!F72</f>
        <v>440507073</v>
      </c>
      <c r="G72" s="215">
        <f>'9GM.N.'!G72+'9GM.E.'!G72+'9GM.I.'!G72</f>
        <v>7480046396</v>
      </c>
      <c r="H72" s="216">
        <f>'9GM.N.'!H72+'9GM.E.'!H72+'9GM.I.'!H72</f>
        <v>0</v>
      </c>
      <c r="I72" s="215">
        <f>'9GM.N.'!I72+'9GM.E.'!I72+'9GM.I.'!I72</f>
        <v>16822115.41</v>
      </c>
    </row>
    <row r="73" spans="1:9" s="96" customFormat="1" ht="20.25" customHeight="1" x14ac:dyDescent="0.3">
      <c r="A73" s="118">
        <v>74</v>
      </c>
      <c r="B73" s="209">
        <f>'9GM.N.'!B73+'9GM.E.'!B73+'9GM.I.'!B73</f>
        <v>23784237228</v>
      </c>
      <c r="C73" s="217">
        <f>'9GM.N.'!C73+'9GM.E.'!C73+'9GM.I.'!C73</f>
        <v>1584412872</v>
      </c>
      <c r="D73" s="209">
        <f>'9GM.N.'!D73+'9GM.E.'!D73+'9GM.I.'!D73</f>
        <v>417813933.17000002</v>
      </c>
      <c r="E73" s="211">
        <f>'9GM.N.'!E73+'9GM.E.'!E73+'9GM.I.'!E73</f>
        <v>240000</v>
      </c>
      <c r="F73" s="209">
        <f>'9GM.N.'!F73+'9GM.E.'!F73+'9GM.I.'!F73</f>
        <v>372214544</v>
      </c>
      <c r="G73" s="217">
        <f>'9GM.N.'!G73+'9GM.E.'!G73+'9GM.I.'!G73</f>
        <v>5926187022</v>
      </c>
      <c r="H73" s="218">
        <f>'9GM.N.'!H73+'9GM.E.'!H73+'9GM.I.'!H73</f>
        <v>0</v>
      </c>
      <c r="I73" s="211">
        <f>'9GM.N.'!I73+'9GM.E.'!I73+'9GM.I.'!I73</f>
        <v>3102794.78</v>
      </c>
    </row>
    <row r="74" spans="1:9" s="96" customFormat="1" ht="20.25" customHeight="1" x14ac:dyDescent="0.3">
      <c r="A74" s="117">
        <v>75</v>
      </c>
      <c r="B74" s="207">
        <f>'9GM.N.'!B74+'9GM.E.'!B74+'9GM.I.'!B74</f>
        <v>20003462880</v>
      </c>
      <c r="C74" s="215">
        <f>'9GM.N.'!C74+'9GM.E.'!C74+'9GM.I.'!C74</f>
        <v>1328126045</v>
      </c>
      <c r="D74" s="207">
        <f>'9GM.N.'!D74+'9GM.E.'!D74+'9GM.I.'!D74</f>
        <v>499917046.68000001</v>
      </c>
      <c r="E74" s="208">
        <f>'9GM.N.'!E74+'9GM.E.'!E74+'9GM.I.'!E74</f>
        <v>882080</v>
      </c>
      <c r="F74" s="207">
        <f>'9GM.N.'!F74+'9GM.E.'!F74+'9GM.I.'!F74</f>
        <v>328971092</v>
      </c>
      <c r="G74" s="215">
        <f>'9GM.N.'!G74+'9GM.E.'!G74+'9GM.I.'!G74</f>
        <v>5036232759</v>
      </c>
      <c r="H74" s="216">
        <f>'9GM.N.'!H74+'9GM.E.'!H74+'9GM.I.'!H74</f>
        <v>0</v>
      </c>
      <c r="I74" s="208">
        <f>'9GM.N.'!I74+'9GM.E.'!I74+'9GM.I.'!I74</f>
        <v>9613360.5999999996</v>
      </c>
    </row>
    <row r="75" spans="1:9" s="96" customFormat="1" ht="20.25" customHeight="1" x14ac:dyDescent="0.3">
      <c r="A75" s="118">
        <v>76</v>
      </c>
      <c r="B75" s="209">
        <f>'9GM.N.'!B75+'9GM.E.'!B75+'9GM.I.'!B75</f>
        <v>16254580562</v>
      </c>
      <c r="C75" s="217">
        <f>'9GM.N.'!C75+'9GM.E.'!C75+'9GM.I.'!C75</f>
        <v>1029134420</v>
      </c>
      <c r="D75" s="209">
        <f>'9GM.N.'!D75+'9GM.E.'!D75+'9GM.I.'!D75</f>
        <v>379445724.82999998</v>
      </c>
      <c r="E75" s="211">
        <f>'9GM.N.'!E75+'9GM.E.'!E75+'9GM.I.'!E75</f>
        <v>399108</v>
      </c>
      <c r="F75" s="209">
        <f>'9GM.N.'!F75+'9GM.E.'!F75+'9GM.I.'!F75</f>
        <v>258226270</v>
      </c>
      <c r="G75" s="217">
        <f>'9GM.N.'!G75+'9GM.E.'!G75+'9GM.I.'!G75</f>
        <v>3939438000</v>
      </c>
      <c r="H75" s="218">
        <f>'9GM.N.'!H75+'9GM.E.'!H75+'9GM.I.'!H75</f>
        <v>0</v>
      </c>
      <c r="I75" s="211">
        <f>'9GM.N.'!I75+'9GM.E.'!I75+'9GM.I.'!I75</f>
        <v>12186443.08</v>
      </c>
    </row>
    <row r="76" spans="1:9" s="96" customFormat="1" ht="20.25" customHeight="1" x14ac:dyDescent="0.3">
      <c r="A76" s="117">
        <v>77</v>
      </c>
      <c r="B76" s="207">
        <f>'9GM.N.'!B76+'9GM.E.'!B76+'9GM.I.'!B76</f>
        <v>14029335428</v>
      </c>
      <c r="C76" s="215">
        <f>'9GM.N.'!C76+'9GM.E.'!C76+'9GM.I.'!C76</f>
        <v>790804570</v>
      </c>
      <c r="D76" s="207">
        <f>'9GM.N.'!D76+'9GM.E.'!D76+'9GM.I.'!D76</f>
        <v>300789079.81</v>
      </c>
      <c r="E76" s="208">
        <f>'9GM.N.'!E76+'9GM.E.'!E76+'9GM.I.'!E76</f>
        <v>740000</v>
      </c>
      <c r="F76" s="207">
        <f>'9GM.N.'!F76+'9GM.E.'!F76+'9GM.I.'!F76</f>
        <v>249194253</v>
      </c>
      <c r="G76" s="215">
        <f>'9GM.N.'!G76+'9GM.E.'!G76+'9GM.I.'!G76</f>
        <v>3210918716</v>
      </c>
      <c r="H76" s="216">
        <f>'9GM.N.'!H76+'9GM.E.'!H76+'9GM.I.'!H76</f>
        <v>0</v>
      </c>
      <c r="I76" s="208">
        <f>'9GM.N.'!I76+'9GM.E.'!I76+'9GM.I.'!I76</f>
        <v>819330.48</v>
      </c>
    </row>
    <row r="77" spans="1:9" s="96" customFormat="1" ht="20.25" customHeight="1" x14ac:dyDescent="0.3">
      <c r="A77" s="118">
        <v>78</v>
      </c>
      <c r="B77" s="209">
        <f>'9GM.N.'!B77+'9GM.E.'!B77+'9GM.I.'!B77</f>
        <v>12007743766</v>
      </c>
      <c r="C77" s="217">
        <f>'9GM.N.'!C77+'9GM.E.'!C77+'9GM.I.'!C77</f>
        <v>720262294</v>
      </c>
      <c r="D77" s="209">
        <f>'9GM.N.'!D77+'9GM.E.'!D77+'9GM.I.'!D77</f>
        <v>304316286.89999998</v>
      </c>
      <c r="E77" s="211">
        <f>'9GM.N.'!E77+'9GM.E.'!E77+'9GM.I.'!E77</f>
        <v>235000</v>
      </c>
      <c r="F77" s="209">
        <f>'9GM.N.'!F77+'9GM.E.'!F77+'9GM.I.'!F77</f>
        <v>235657034</v>
      </c>
      <c r="G77" s="217">
        <f>'9GM.N.'!G77+'9GM.E.'!G77+'9GM.I.'!G77</f>
        <v>2650270625</v>
      </c>
      <c r="H77" s="218">
        <f>'9GM.N.'!H77+'9GM.E.'!H77+'9GM.I.'!H77</f>
        <v>0</v>
      </c>
      <c r="I77" s="217">
        <f>'9GM.N.'!I77+'9GM.E.'!I77+'9GM.I.'!I77</f>
        <v>1547315</v>
      </c>
    </row>
    <row r="78" spans="1:9" s="96" customFormat="1" ht="20.25" customHeight="1" x14ac:dyDescent="0.3">
      <c r="A78" s="117">
        <v>79</v>
      </c>
      <c r="B78" s="207">
        <f>'9GM.N.'!B78+'9GM.E.'!B78+'9GM.I.'!B78</f>
        <v>9789340543</v>
      </c>
      <c r="C78" s="215">
        <f>'9GM.N.'!C78+'9GM.E.'!C78+'9GM.I.'!C78</f>
        <v>644242005</v>
      </c>
      <c r="D78" s="207">
        <f>'9GM.N.'!D78+'9GM.E.'!D78+'9GM.I.'!D78</f>
        <v>289724695.36000001</v>
      </c>
      <c r="E78" s="208">
        <f>'9GM.N.'!E78+'9GM.E.'!E78+'9GM.I.'!E78</f>
        <v>0</v>
      </c>
      <c r="F78" s="207">
        <f>'9GM.N.'!F78+'9GM.E.'!F78+'9GM.I.'!F78</f>
        <v>199589759</v>
      </c>
      <c r="G78" s="215">
        <f>'9GM.N.'!G78+'9GM.E.'!G78+'9GM.I.'!G78</f>
        <v>2102470426</v>
      </c>
      <c r="H78" s="216">
        <f>'9GM.N.'!H78+'9GM.E.'!H78+'9GM.I.'!H78</f>
        <v>0</v>
      </c>
      <c r="I78" s="215">
        <f>'9GM.N.'!I78+'9GM.E.'!I78+'9GM.I.'!I78</f>
        <v>138319.37</v>
      </c>
    </row>
    <row r="79" spans="1:9" s="96" customFormat="1" ht="20.25" customHeight="1" x14ac:dyDescent="0.3">
      <c r="A79" s="118">
        <v>80</v>
      </c>
      <c r="B79" s="209">
        <f>'9GM.N.'!B79+'9GM.E.'!B79+'9GM.I.'!B79</f>
        <v>8522817588</v>
      </c>
      <c r="C79" s="217">
        <f>'9GM.N.'!C79+'9GM.E.'!C79+'9GM.I.'!C79</f>
        <v>570851153</v>
      </c>
      <c r="D79" s="209">
        <f>'9GM.N.'!D79+'9GM.E.'!D79+'9GM.I.'!D79</f>
        <v>255984133.93000001</v>
      </c>
      <c r="E79" s="211">
        <f>'9GM.N.'!E79+'9GM.E.'!E79+'9GM.I.'!E79</f>
        <v>1280000</v>
      </c>
      <c r="F79" s="209">
        <f>'9GM.N.'!F79+'9GM.E.'!F79+'9GM.I.'!F79</f>
        <v>166736126</v>
      </c>
      <c r="G79" s="217">
        <f>'9GM.N.'!G79+'9GM.E.'!G79+'9GM.I.'!G79</f>
        <v>1786509374</v>
      </c>
      <c r="H79" s="218">
        <f>'9GM.N.'!H79+'9GM.E.'!H79+'9GM.I.'!H79</f>
        <v>265325.14</v>
      </c>
      <c r="I79" s="217">
        <f>'9GM.N.'!I79+'9GM.E.'!I79+'9GM.I.'!I79</f>
        <v>0</v>
      </c>
    </row>
    <row r="80" spans="1:9" s="96" customFormat="1" ht="20.25" customHeight="1" x14ac:dyDescent="0.3">
      <c r="A80" s="117">
        <v>81</v>
      </c>
      <c r="B80" s="207">
        <f>'9GM.N.'!B80+'9GM.E.'!B80+'9GM.I.'!B80</f>
        <v>6743551122</v>
      </c>
      <c r="C80" s="215">
        <f>'9GM.N.'!C80+'9GM.E.'!C80+'9GM.I.'!C80</f>
        <v>462484722</v>
      </c>
      <c r="D80" s="207">
        <f>'9GM.N.'!D80+'9GM.E.'!D80+'9GM.I.'!D80</f>
        <v>217373174.81</v>
      </c>
      <c r="E80" s="208">
        <f>'9GM.N.'!E80+'9GM.E.'!E80+'9GM.I.'!E80</f>
        <v>630000</v>
      </c>
      <c r="F80" s="207">
        <f>'9GM.N.'!F80+'9GM.E.'!F80+'9GM.I.'!F80</f>
        <v>154528407</v>
      </c>
      <c r="G80" s="215">
        <f>'9GM.N.'!G80+'9GM.E.'!G80+'9GM.I.'!G80</f>
        <v>1280912231</v>
      </c>
      <c r="H80" s="216">
        <f>'9GM.N.'!H80+'9GM.E.'!H80+'9GM.I.'!H80</f>
        <v>0</v>
      </c>
      <c r="I80" s="215">
        <f>'9GM.N.'!I80+'9GM.E.'!I80+'9GM.I.'!I80</f>
        <v>1821681.86</v>
      </c>
    </row>
    <row r="81" spans="1:9" s="96" customFormat="1" ht="20.25" customHeight="1" x14ac:dyDescent="0.3">
      <c r="A81" s="118">
        <v>82</v>
      </c>
      <c r="B81" s="209">
        <f>'9GM.N.'!B81+'9GM.E.'!B81+'9GM.I.'!B81</f>
        <v>5491870154</v>
      </c>
      <c r="C81" s="217">
        <f>'9GM.N.'!C81+'9GM.E.'!C81+'9GM.I.'!C81</f>
        <v>419417817</v>
      </c>
      <c r="D81" s="209">
        <f>'9GM.N.'!D81+'9GM.E.'!D81+'9GM.I.'!D81</f>
        <v>240636875.66999999</v>
      </c>
      <c r="E81" s="211">
        <f>'9GM.N.'!E81+'9GM.E.'!E81+'9GM.I.'!E81</f>
        <v>120000</v>
      </c>
      <c r="F81" s="209">
        <f>'9GM.N.'!F81+'9GM.E.'!F81+'9GM.I.'!F81</f>
        <v>132659033</v>
      </c>
      <c r="G81" s="217">
        <f>'9GM.N.'!G81+'9GM.E.'!G81+'9GM.I.'!G81</f>
        <v>942058947</v>
      </c>
      <c r="H81" s="218">
        <f>'9GM.N.'!H81+'9GM.E.'!H81+'9GM.I.'!H81</f>
        <v>0</v>
      </c>
      <c r="I81" s="217">
        <f>'9GM.N.'!I81+'9GM.E.'!I81+'9GM.I.'!I81</f>
        <v>0</v>
      </c>
    </row>
    <row r="82" spans="1:9" s="96" customFormat="1" ht="20.25" customHeight="1" x14ac:dyDescent="0.3">
      <c r="A82" s="117">
        <v>83</v>
      </c>
      <c r="B82" s="207">
        <f>'9GM.N.'!B82+'9GM.E.'!B82+'9GM.I.'!B82</f>
        <v>4346770859</v>
      </c>
      <c r="C82" s="215">
        <f>'9GM.N.'!C82+'9GM.E.'!C82+'9GM.I.'!C82</f>
        <v>418858907</v>
      </c>
      <c r="D82" s="207">
        <f>'9GM.N.'!D82+'9GM.E.'!D82+'9GM.I.'!D82</f>
        <v>193516629.59999999</v>
      </c>
      <c r="E82" s="208">
        <f>'9GM.N.'!E82+'9GM.E.'!E82+'9GM.I.'!E82</f>
        <v>0</v>
      </c>
      <c r="F82" s="207">
        <f>'9GM.N.'!F82+'9GM.E.'!F82+'9GM.I.'!F82</f>
        <v>109177616</v>
      </c>
      <c r="G82" s="215">
        <f>'9GM.N.'!G82+'9GM.E.'!G82+'9GM.I.'!G82</f>
        <v>670357073</v>
      </c>
      <c r="H82" s="216">
        <f>'9GM.N.'!H82+'9GM.E.'!H82+'9GM.I.'!H82</f>
        <v>0</v>
      </c>
      <c r="I82" s="215">
        <f>'9GM.N.'!I82+'9GM.E.'!I82+'9GM.I.'!I82</f>
        <v>420000</v>
      </c>
    </row>
    <row r="83" spans="1:9" s="96" customFormat="1" ht="20.25" customHeight="1" x14ac:dyDescent="0.3">
      <c r="A83" s="118">
        <v>84</v>
      </c>
      <c r="B83" s="209">
        <f>'9GM.N.'!B83+'9GM.E.'!B83+'9GM.I.'!B83</f>
        <v>3557534884</v>
      </c>
      <c r="C83" s="217">
        <f>'9GM.N.'!C83+'9GM.E.'!C83+'9GM.I.'!C83</f>
        <v>348965114</v>
      </c>
      <c r="D83" s="209">
        <f>'9GM.N.'!D83+'9GM.E.'!D83+'9GM.I.'!D83</f>
        <v>189129267.34</v>
      </c>
      <c r="E83" s="211">
        <f>'9GM.N.'!E83+'9GM.E.'!E83+'9GM.I.'!E83</f>
        <v>0</v>
      </c>
      <c r="F83" s="209">
        <f>'9GM.N.'!F83+'9GM.E.'!F83+'9GM.I.'!F83</f>
        <v>104487265</v>
      </c>
      <c r="G83" s="217">
        <f>'9GM.N.'!G83+'9GM.E.'!G83+'9GM.I.'!G83</f>
        <v>485280595</v>
      </c>
      <c r="H83" s="218">
        <f>'9GM.N.'!H83+'9GM.E.'!H83+'9GM.I.'!H83</f>
        <v>0</v>
      </c>
      <c r="I83" s="217">
        <f>'9GM.N.'!I83+'9GM.E.'!I83+'9GM.I.'!I83</f>
        <v>1363692</v>
      </c>
    </row>
    <row r="84" spans="1:9" s="96" customFormat="1" ht="20.25" customHeight="1" x14ac:dyDescent="0.3">
      <c r="A84" s="117">
        <v>85</v>
      </c>
      <c r="B84" s="207">
        <f>'9GM.N.'!B84+'9GM.E.'!B84+'9GM.I.'!B84</f>
        <v>3007006139</v>
      </c>
      <c r="C84" s="215">
        <f>'9GM.N.'!C84+'9GM.E.'!C84+'9GM.I.'!C84</f>
        <v>358378927</v>
      </c>
      <c r="D84" s="207">
        <f>'9GM.N.'!D84+'9GM.E.'!D84+'9GM.I.'!D84</f>
        <v>203182015.41999999</v>
      </c>
      <c r="E84" s="208">
        <f>'9GM.N.'!E84+'9GM.E.'!E84+'9GM.I.'!E84</f>
        <v>0</v>
      </c>
      <c r="F84" s="207">
        <f>'9GM.N.'!F84+'9GM.E.'!F84+'9GM.I.'!F84</f>
        <v>82703344</v>
      </c>
      <c r="G84" s="215">
        <f>'9GM.N.'!G84+'9GM.E.'!G84+'9GM.I.'!G84</f>
        <v>487571113</v>
      </c>
      <c r="H84" s="216">
        <f>'9GM.N.'!H84+'9GM.E.'!H84+'9GM.I.'!H84</f>
        <v>0</v>
      </c>
      <c r="I84" s="215">
        <f>'9GM.N.'!I84+'9GM.E.'!I84+'9GM.I.'!I84</f>
        <v>120000</v>
      </c>
    </row>
    <row r="85" spans="1:9" s="96" customFormat="1" ht="20.25" customHeight="1" x14ac:dyDescent="0.3">
      <c r="A85" s="118">
        <v>86</v>
      </c>
      <c r="B85" s="209">
        <f>'9GM.N.'!B85+'9GM.E.'!B85+'9GM.I.'!B85</f>
        <v>2434999862</v>
      </c>
      <c r="C85" s="217">
        <f>'9GM.N.'!C85+'9GM.E.'!C85+'9GM.I.'!C85</f>
        <v>348505009</v>
      </c>
      <c r="D85" s="209">
        <f>'9GM.N.'!D85+'9GM.E.'!D85+'9GM.I.'!D85</f>
        <v>133111261.92</v>
      </c>
      <c r="E85" s="211">
        <f>'9GM.N.'!E85+'9GM.E.'!E85+'9GM.I.'!E85</f>
        <v>0</v>
      </c>
      <c r="F85" s="209">
        <f>'9GM.N.'!F85+'9GM.E.'!F85+'9GM.I.'!F85</f>
        <v>66335368</v>
      </c>
      <c r="G85" s="217">
        <f>'9GM.N.'!G85+'9GM.E.'!G85+'9GM.I.'!G85</f>
        <v>425081782</v>
      </c>
      <c r="H85" s="218">
        <f>'9GM.N.'!H85+'9GM.E.'!H85+'9GM.I.'!H85</f>
        <v>0</v>
      </c>
      <c r="I85" s="217">
        <f>'9GM.N.'!I85+'9GM.E.'!I85+'9GM.I.'!I85</f>
        <v>0</v>
      </c>
    </row>
    <row r="86" spans="1:9" s="96" customFormat="1" ht="20.25" customHeight="1" x14ac:dyDescent="0.3">
      <c r="A86" s="117">
        <v>87</v>
      </c>
      <c r="B86" s="207">
        <f>'9GM.N.'!B86+'9GM.E.'!B86+'9GM.I.'!B86</f>
        <v>2028132165</v>
      </c>
      <c r="C86" s="215">
        <f>'9GM.N.'!C86+'9GM.E.'!C86+'9GM.I.'!C86</f>
        <v>332475848</v>
      </c>
      <c r="D86" s="207">
        <f>'9GM.N.'!D86+'9GM.E.'!D86+'9GM.I.'!D86</f>
        <v>127262370.15000001</v>
      </c>
      <c r="E86" s="208">
        <f>'9GM.N.'!E86+'9GM.E.'!E86+'9GM.I.'!E86</f>
        <v>0</v>
      </c>
      <c r="F86" s="207">
        <f>'9GM.N.'!F86+'9GM.E.'!F86+'9GM.I.'!F86</f>
        <v>58295655</v>
      </c>
      <c r="G86" s="215">
        <f>'9GM.N.'!G86+'9GM.E.'!G86+'9GM.I.'!G86</f>
        <v>383563504</v>
      </c>
      <c r="H86" s="216">
        <f>'9GM.N.'!H86+'9GM.E.'!H86+'9GM.I.'!H86</f>
        <v>0</v>
      </c>
      <c r="I86" s="215">
        <f>'9GM.N.'!I86+'9GM.E.'!I86+'9GM.I.'!I86</f>
        <v>0</v>
      </c>
    </row>
    <row r="87" spans="1:9" s="96" customFormat="1" ht="20.25" customHeight="1" x14ac:dyDescent="0.3">
      <c r="A87" s="118">
        <v>88</v>
      </c>
      <c r="B87" s="209">
        <f>'9GM.N.'!B87+'9GM.E.'!B87+'9GM.I.'!B87</f>
        <v>1556882286</v>
      </c>
      <c r="C87" s="217">
        <f>'9GM.N.'!C87+'9GM.E.'!C87+'9GM.I.'!C87</f>
        <v>290962271</v>
      </c>
      <c r="D87" s="209">
        <f>'9GM.N.'!D87+'9GM.E.'!D87+'9GM.I.'!D87</f>
        <v>115000977.19</v>
      </c>
      <c r="E87" s="211">
        <f>'9GM.N.'!E87+'9GM.E.'!E87+'9GM.I.'!E87</f>
        <v>0</v>
      </c>
      <c r="F87" s="209">
        <f>'9GM.N.'!F87+'9GM.E.'!F87+'9GM.I.'!F87</f>
        <v>42071367</v>
      </c>
      <c r="G87" s="217">
        <f>'9GM.N.'!G87+'9GM.E.'!G87+'9GM.I.'!G87</f>
        <v>335135465</v>
      </c>
      <c r="H87" s="218">
        <f>'9GM.N.'!H87+'9GM.E.'!H87+'9GM.I.'!H87</f>
        <v>0</v>
      </c>
      <c r="I87" s="217">
        <f>'9GM.N.'!I87+'9GM.E.'!I87+'9GM.I.'!I87</f>
        <v>0</v>
      </c>
    </row>
    <row r="88" spans="1:9" s="96" customFormat="1" ht="20.25" customHeight="1" x14ac:dyDescent="0.3">
      <c r="A88" s="117">
        <v>89</v>
      </c>
      <c r="B88" s="207">
        <f>'9GM.N.'!B88+'9GM.E.'!B88+'9GM.I.'!B88</f>
        <v>1253815588</v>
      </c>
      <c r="C88" s="215">
        <f>'9GM.N.'!C88+'9GM.E.'!C88+'9GM.I.'!C88</f>
        <v>224752814</v>
      </c>
      <c r="D88" s="207">
        <f>'9GM.N.'!D88+'9GM.E.'!D88+'9GM.I.'!D88</f>
        <v>119936453.06999999</v>
      </c>
      <c r="E88" s="208">
        <f>'9GM.N.'!E88+'9GM.E.'!E88+'9GM.I.'!E88</f>
        <v>0</v>
      </c>
      <c r="F88" s="207">
        <f>'9GM.N.'!F88+'9GM.E.'!F88+'9GM.I.'!F88</f>
        <v>38902228</v>
      </c>
      <c r="G88" s="215">
        <f>'9GM.N.'!G88+'9GM.E.'!G88+'9GM.I.'!G88</f>
        <v>255970569</v>
      </c>
      <c r="H88" s="216">
        <f>'9GM.N.'!H88+'9GM.E.'!H88+'9GM.I.'!H88</f>
        <v>0</v>
      </c>
      <c r="I88" s="215">
        <f>'9GM.N.'!I88+'9GM.E.'!I88+'9GM.I.'!I88</f>
        <v>0</v>
      </c>
    </row>
    <row r="89" spans="1:9" s="96" customFormat="1" ht="20.25" customHeight="1" x14ac:dyDescent="0.3">
      <c r="A89" s="118">
        <v>90</v>
      </c>
      <c r="B89" s="209">
        <f>'9GM.N.'!B89+'9GM.E.'!B89+'9GM.I.'!B89</f>
        <v>1286421248</v>
      </c>
      <c r="C89" s="217">
        <f>'9GM.N.'!C89+'9GM.E.'!C89+'9GM.I.'!C89</f>
        <v>398914478</v>
      </c>
      <c r="D89" s="209">
        <f>'9GM.N.'!D89+'9GM.E.'!D89+'9GM.I.'!D89</f>
        <v>127233717.88</v>
      </c>
      <c r="E89" s="211">
        <f>'9GM.N.'!E89+'9GM.E.'!E89+'9GM.I.'!E89</f>
        <v>0</v>
      </c>
      <c r="F89" s="209">
        <f>'9GM.N.'!F89+'9GM.E.'!F89+'9GM.I.'!F89</f>
        <v>36215092</v>
      </c>
      <c r="G89" s="217">
        <f>'9GM.N.'!G89+'9GM.E.'!G89+'9GM.I.'!G89</f>
        <v>405507953</v>
      </c>
      <c r="H89" s="218">
        <f>'9GM.N.'!H89+'9GM.E.'!H89+'9GM.I.'!H89</f>
        <v>0</v>
      </c>
      <c r="I89" s="217">
        <f>'9GM.N.'!I89+'9GM.E.'!I89+'9GM.I.'!I89</f>
        <v>0</v>
      </c>
    </row>
    <row r="90" spans="1:9" s="96" customFormat="1" ht="20.25" customHeight="1" x14ac:dyDescent="0.3">
      <c r="A90" s="117">
        <v>91</v>
      </c>
      <c r="B90" s="207">
        <f>'9GM.N.'!B90+'9GM.E.'!B90+'9GM.I.'!B90</f>
        <v>951092154</v>
      </c>
      <c r="C90" s="215">
        <f>'9GM.N.'!C90+'9GM.E.'!C90+'9GM.I.'!C90</f>
        <v>293149578</v>
      </c>
      <c r="D90" s="207">
        <f>'9GM.N.'!D90+'9GM.E.'!D90+'9GM.I.'!D90</f>
        <v>73511097.219999999</v>
      </c>
      <c r="E90" s="208">
        <f>'9GM.N.'!E90+'9GM.E.'!E90+'9GM.I.'!E90</f>
        <v>0</v>
      </c>
      <c r="F90" s="207">
        <f>'9GM.N.'!F90+'9GM.E.'!F90+'9GM.I.'!F90</f>
        <v>32175098</v>
      </c>
      <c r="G90" s="215">
        <f>'9GM.N.'!G90+'9GM.E.'!G90+'9GM.I.'!G90</f>
        <v>313824976</v>
      </c>
      <c r="H90" s="216">
        <f>'9GM.N.'!H90+'9GM.E.'!H90+'9GM.I.'!H90</f>
        <v>0</v>
      </c>
      <c r="I90" s="215">
        <f>'9GM.N.'!I90+'9GM.E.'!I90+'9GM.I.'!I90</f>
        <v>300000</v>
      </c>
    </row>
    <row r="91" spans="1:9" s="96" customFormat="1" ht="20.25" customHeight="1" x14ac:dyDescent="0.3">
      <c r="A91" s="118">
        <v>92</v>
      </c>
      <c r="B91" s="209">
        <f>'9GM.N.'!B91+'9GM.E.'!B91+'9GM.I.'!B91</f>
        <v>722393140</v>
      </c>
      <c r="C91" s="217">
        <f>'9GM.N.'!C91+'9GM.E.'!C91+'9GM.I.'!C91</f>
        <v>249955904</v>
      </c>
      <c r="D91" s="209">
        <f>'9GM.N.'!D91+'9GM.E.'!D91+'9GM.I.'!D91</f>
        <v>64640281.409999996</v>
      </c>
      <c r="E91" s="211">
        <f>'9GM.N.'!E91+'9GM.E.'!E91+'9GM.I.'!E91</f>
        <v>200000</v>
      </c>
      <c r="F91" s="209">
        <f>'9GM.N.'!F91+'9GM.E.'!F91+'9GM.I.'!F91</f>
        <v>23819228</v>
      </c>
      <c r="G91" s="217">
        <f>'9GM.N.'!G91+'9GM.E.'!G91+'9GM.I.'!G91</f>
        <v>256094824</v>
      </c>
      <c r="H91" s="218">
        <f>'9GM.N.'!H91+'9GM.E.'!H91+'9GM.I.'!H91</f>
        <v>0</v>
      </c>
      <c r="I91" s="217">
        <f>'9GM.N.'!I91+'9GM.E.'!I91+'9GM.I.'!I91</f>
        <v>0</v>
      </c>
    </row>
    <row r="92" spans="1:9" s="96" customFormat="1" ht="20.25" customHeight="1" x14ac:dyDescent="0.3">
      <c r="A92" s="117">
        <v>93</v>
      </c>
      <c r="B92" s="207">
        <f>'9GM.N.'!B92+'9GM.E.'!B92+'9GM.I.'!B92</f>
        <v>635694433</v>
      </c>
      <c r="C92" s="215">
        <f>'9GM.N.'!C92+'9GM.E.'!C92+'9GM.I.'!C92</f>
        <v>250141575</v>
      </c>
      <c r="D92" s="207">
        <f>'9GM.N.'!D92+'9GM.E.'!D92+'9GM.I.'!D92</f>
        <v>64083827.810000002</v>
      </c>
      <c r="E92" s="208">
        <f>'9GM.N.'!E92+'9GM.E.'!E92+'9GM.I.'!E92</f>
        <v>0</v>
      </c>
      <c r="F92" s="207">
        <f>'9GM.N.'!F92+'9GM.E.'!F92+'9GM.I.'!F92</f>
        <v>27500200</v>
      </c>
      <c r="G92" s="215">
        <f>'9GM.N.'!G92+'9GM.E.'!G92+'9GM.I.'!G92</f>
        <v>252251437</v>
      </c>
      <c r="H92" s="216">
        <f>'9GM.N.'!H92+'9GM.E.'!H92+'9GM.I.'!H92</f>
        <v>0</v>
      </c>
      <c r="I92" s="215">
        <f>'9GM.N.'!I92+'9GM.E.'!I92+'9GM.I.'!I92</f>
        <v>0</v>
      </c>
    </row>
    <row r="93" spans="1:9" s="96" customFormat="1" ht="20.25" customHeight="1" x14ac:dyDescent="0.3">
      <c r="A93" s="118">
        <v>94</v>
      </c>
      <c r="B93" s="209">
        <f>'9GM.N.'!B93+'9GM.E.'!B93+'9GM.I.'!B93</f>
        <v>567098708</v>
      </c>
      <c r="C93" s="217">
        <f>'9GM.N.'!C93+'9GM.E.'!C93+'9GM.I.'!C93</f>
        <v>291680786</v>
      </c>
      <c r="D93" s="209">
        <f>'9GM.N.'!D93+'9GM.E.'!D93+'9GM.I.'!D93</f>
        <v>44014436.280000001</v>
      </c>
      <c r="E93" s="211">
        <f>'9GM.N.'!E93+'9GM.E.'!E93+'9GM.I.'!E93</f>
        <v>0</v>
      </c>
      <c r="F93" s="209">
        <f>'9GM.N.'!F93+'9GM.E.'!F93+'9GM.I.'!F93</f>
        <v>21252595</v>
      </c>
      <c r="G93" s="217">
        <f>'9GM.N.'!G93+'9GM.E.'!G93+'9GM.I.'!G93</f>
        <v>287828167</v>
      </c>
      <c r="H93" s="218">
        <f>'9GM.N.'!H93+'9GM.E.'!H93+'9GM.I.'!H93</f>
        <v>0</v>
      </c>
      <c r="I93" s="217">
        <f>'9GM.N.'!I93+'9GM.E.'!I93+'9GM.I.'!I93</f>
        <v>0</v>
      </c>
    </row>
    <row r="94" spans="1:9" s="96" customFormat="1" ht="20.25" customHeight="1" x14ac:dyDescent="0.3">
      <c r="A94" s="117">
        <v>95</v>
      </c>
      <c r="B94" s="207">
        <f>'9GM.N.'!B94+'9GM.E.'!B94+'9GM.I.'!B94</f>
        <v>487868235</v>
      </c>
      <c r="C94" s="215">
        <f>'9GM.N.'!C94+'9GM.E.'!C94+'9GM.I.'!C94</f>
        <v>270125168</v>
      </c>
      <c r="D94" s="207">
        <f>'9GM.N.'!D94+'9GM.E.'!D94+'9GM.I.'!D94</f>
        <v>32040770.079999998</v>
      </c>
      <c r="E94" s="208">
        <f>'9GM.N.'!E94+'9GM.E.'!E94+'9GM.I.'!E94</f>
        <v>0</v>
      </c>
      <c r="F94" s="207">
        <f>'9GM.N.'!F94+'9GM.E.'!F94+'9GM.I.'!F94</f>
        <v>9532500</v>
      </c>
      <c r="G94" s="215">
        <f>'9GM.N.'!G94+'9GM.E.'!G94+'9GM.I.'!G94</f>
        <v>257624284</v>
      </c>
      <c r="H94" s="216">
        <f>'9GM.N.'!H94+'9GM.E.'!H94+'9GM.I.'!H94</f>
        <v>0</v>
      </c>
      <c r="I94" s="215">
        <f>'9GM.N.'!I94+'9GM.E.'!I94+'9GM.I.'!I94</f>
        <v>0</v>
      </c>
    </row>
    <row r="95" spans="1:9" s="96" customFormat="1" ht="20.25" customHeight="1" x14ac:dyDescent="0.3">
      <c r="A95" s="118">
        <v>96</v>
      </c>
      <c r="B95" s="209">
        <f>'9GM.N.'!B95+'9GM.E.'!B95+'9GM.I.'!B95</f>
        <v>372508264</v>
      </c>
      <c r="C95" s="217">
        <f>'9GM.N.'!C95+'9GM.E.'!C95+'9GM.I.'!C95</f>
        <v>215036325</v>
      </c>
      <c r="D95" s="209">
        <f>'9GM.N.'!D95+'9GM.E.'!D95+'9GM.I.'!D95</f>
        <v>28415545.66</v>
      </c>
      <c r="E95" s="211">
        <f>'9GM.N.'!E95+'9GM.E.'!E95+'9GM.I.'!E95</f>
        <v>0</v>
      </c>
      <c r="F95" s="209">
        <f>'9GM.N.'!F95+'9GM.E.'!F95+'9GM.I.'!F95</f>
        <v>13705790</v>
      </c>
      <c r="G95" s="217">
        <f>'9GM.N.'!G95+'9GM.E.'!G95+'9GM.I.'!G95</f>
        <v>213758685</v>
      </c>
      <c r="H95" s="209">
        <f>'9GM.N.'!H95+'9GM.E.'!H95+'9GM.I.'!H95</f>
        <v>0</v>
      </c>
      <c r="I95" s="217">
        <f>'9GM.N.'!I95+'9GM.E.'!I95+'9GM.I.'!I95</f>
        <v>0</v>
      </c>
    </row>
    <row r="96" spans="1:9" s="96" customFormat="1" ht="20.25" customHeight="1" x14ac:dyDescent="0.3">
      <c r="A96" s="117">
        <v>97</v>
      </c>
      <c r="B96" s="207">
        <f>'9GM.N.'!B96+'9GM.E.'!B96+'9GM.I.'!B96</f>
        <v>403432976</v>
      </c>
      <c r="C96" s="215">
        <f>'9GM.N.'!C96+'9GM.E.'!C96+'9GM.I.'!C96</f>
        <v>274872912</v>
      </c>
      <c r="D96" s="207">
        <f>'9GM.N.'!D96+'9GM.E.'!D96+'9GM.I.'!D96</f>
        <v>20095885.940000001</v>
      </c>
      <c r="E96" s="208">
        <f>'9GM.N.'!E96+'9GM.E.'!E96+'9GM.I.'!E96</f>
        <v>0</v>
      </c>
      <c r="F96" s="207">
        <f>'9GM.N.'!F96+'9GM.E.'!F96+'9GM.I.'!F96</f>
        <v>8860328</v>
      </c>
      <c r="G96" s="215">
        <f>'9GM.N.'!G96+'9GM.E.'!G96+'9GM.I.'!G96</f>
        <v>285705966</v>
      </c>
      <c r="H96" s="207">
        <f>'9GM.N.'!H96+'9GM.E.'!H96+'9GM.I.'!H96</f>
        <v>0</v>
      </c>
      <c r="I96" s="215">
        <f>'9GM.N.'!I96+'9GM.E.'!I96+'9GM.I.'!I96</f>
        <v>0</v>
      </c>
    </row>
    <row r="97" spans="1:9" s="96" customFormat="1" ht="20.25" customHeight="1" x14ac:dyDescent="0.3">
      <c r="A97" s="118">
        <v>98</v>
      </c>
      <c r="B97" s="209">
        <f>'9GM.N.'!B97+'9GM.E.'!B97+'9GM.I.'!B97</f>
        <v>396868001</v>
      </c>
      <c r="C97" s="217">
        <f>'9GM.N.'!C97+'9GM.E.'!C97+'9GM.I.'!C97</f>
        <v>281737432</v>
      </c>
      <c r="D97" s="209">
        <f>'9GM.N.'!D97+'9GM.E.'!D97+'9GM.I.'!D97</f>
        <v>22853975.84</v>
      </c>
      <c r="E97" s="211">
        <f>'9GM.N.'!E97+'9GM.E.'!E97+'9GM.I.'!E97</f>
        <v>0</v>
      </c>
      <c r="F97" s="209">
        <f>'9GM.N.'!F97+'9GM.E.'!F97+'9GM.I.'!F97</f>
        <v>8970000</v>
      </c>
      <c r="G97" s="217">
        <f>'9GM.N.'!G97+'9GM.E.'!G97+'9GM.I.'!G97</f>
        <v>280694172</v>
      </c>
      <c r="H97" s="209">
        <f>'9GM.N.'!H97+'9GM.E.'!H97+'9GM.I.'!H97</f>
        <v>0</v>
      </c>
      <c r="I97" s="217">
        <f>'9GM.N.'!I97+'9GM.E.'!I97+'9GM.I.'!I97</f>
        <v>0</v>
      </c>
    </row>
    <row r="98" spans="1:9" s="96" customFormat="1" ht="20.25" customHeight="1" x14ac:dyDescent="0.3">
      <c r="A98" s="117">
        <v>99</v>
      </c>
      <c r="B98" s="207">
        <f>'9GM.N.'!B98+'9GM.E.'!B98+'9GM.I.'!B98</f>
        <v>105614497</v>
      </c>
      <c r="C98" s="215">
        <f>'9GM.N.'!C98+'9GM.E.'!C98+'9GM.I.'!C98</f>
        <v>17728683</v>
      </c>
      <c r="D98" s="207">
        <f>'9GM.N.'!D98+'9GM.E.'!D98+'9GM.I.'!D98</f>
        <v>12482154.49</v>
      </c>
      <c r="E98" s="208">
        <f>'9GM.N.'!E98+'9GM.E.'!E98+'9GM.I.'!E98</f>
        <v>0</v>
      </c>
      <c r="F98" s="207">
        <f>'9GM.N.'!F98+'9GM.E.'!F98+'9GM.I.'!F98</f>
        <v>2360100</v>
      </c>
      <c r="G98" s="208">
        <f>'9GM.N.'!G98+'9GM.E.'!G98+'9GM.I.'!G98</f>
        <v>17070833</v>
      </c>
      <c r="H98" s="207">
        <f>'9GM.N.'!H98+'9GM.E.'!H98+'9GM.I.'!H98</f>
        <v>0</v>
      </c>
      <c r="I98" s="215">
        <f>'9GM.N.'!I98+'9GM.E.'!I98+'9GM.I.'!I98</f>
        <v>0</v>
      </c>
    </row>
    <row r="99" spans="1:9" s="96" customFormat="1" ht="20.25" customHeight="1" x14ac:dyDescent="0.3">
      <c r="A99" s="118" t="s">
        <v>264</v>
      </c>
      <c r="B99" s="209">
        <f>'9GM.N.'!B99+'9GM.E.'!B99+'9GM.I.'!B99</f>
        <v>205865607</v>
      </c>
      <c r="C99" s="217">
        <f>'9GM.N.'!C99+'9GM.E.'!C99+'9GM.I.'!C99</f>
        <v>31585682</v>
      </c>
      <c r="D99" s="209">
        <f>'9GM.N.'!D99+'9GM.E.'!D99+'9GM.I.'!D99</f>
        <v>15338249.359999999</v>
      </c>
      <c r="E99" s="211">
        <f>'9GM.N.'!E99+'9GM.E.'!E99+'9GM.I.'!E99</f>
        <v>0</v>
      </c>
      <c r="F99" s="209">
        <f>'9GM.N.'!F99+'9GM.E.'!F99+'9GM.I.'!F99</f>
        <v>13782275</v>
      </c>
      <c r="G99" s="211">
        <f>'9GM.N.'!G99+'9GM.E.'!G99+'9GM.I.'!G99</f>
        <v>139299789</v>
      </c>
      <c r="H99" s="209">
        <f>'9GM.N.'!H99+'9GM.E.'!H99+'9GM.I.'!H99</f>
        <v>0</v>
      </c>
      <c r="I99" s="211">
        <f>'9GM.N.'!I99+'9GM.E.'!I99+'9GM.I.'!I99</f>
        <v>0</v>
      </c>
    </row>
    <row r="100" spans="1:9" s="96" customFormat="1" ht="20.25" customHeight="1" x14ac:dyDescent="0.3">
      <c r="A100" s="120" t="s">
        <v>314</v>
      </c>
      <c r="B100" s="219">
        <f>'9GM.N.'!B100+'9GM.E.'!B100+'9GM.I.'!B100</f>
        <v>1488079664176</v>
      </c>
      <c r="C100" s="220">
        <f>'9GM.N.'!C100+'9GM.E.'!C100+'9GM.I.'!C100</f>
        <v>599060786649</v>
      </c>
      <c r="D100" s="219">
        <f>'9GM.N.'!D100+'9GM.E.'!D100+'9GM.I.'!D100</f>
        <v>1522282173.8</v>
      </c>
      <c r="E100" s="220">
        <f>'9GM.N.'!E100+'9GM.E.'!E100+'9GM.I.'!E100</f>
        <v>1263066</v>
      </c>
      <c r="F100" s="219">
        <f>'9GM.N.'!F100+'9GM.E.'!F100+'9GM.I.'!F100</f>
        <v>285561206974</v>
      </c>
      <c r="G100" s="220">
        <f>'9GM.N.'!G100+'9GM.E.'!G100+'9GM.I.'!G100</f>
        <v>512264066870</v>
      </c>
      <c r="H100" s="219">
        <f>'9GM.N.'!H100+'9GM.E.'!H100+'9GM.I.'!H100</f>
        <v>0</v>
      </c>
      <c r="I100" s="220">
        <f>'9GM.N.'!I100+'9GM.E.'!I100+'9GM.I.'!I100</f>
        <v>2277128.0099999998</v>
      </c>
    </row>
    <row r="101" spans="1:9" s="96" customFormat="1" ht="20.25" customHeight="1" thickBot="1" x14ac:dyDescent="0.35">
      <c r="A101" s="561" t="s">
        <v>8</v>
      </c>
      <c r="B101" s="562">
        <f>SUM(B14:B100)</f>
        <v>12909581913887</v>
      </c>
      <c r="C101" s="563">
        <f t="shared" ref="C101:I101" si="0">SUM(C14:C100)</f>
        <v>3352274669229</v>
      </c>
      <c r="D101" s="562">
        <f t="shared" si="0"/>
        <v>32712874641.369999</v>
      </c>
      <c r="E101" s="563">
        <f t="shared" si="0"/>
        <v>403628488</v>
      </c>
      <c r="F101" s="562">
        <f t="shared" si="0"/>
        <v>540455497662</v>
      </c>
      <c r="G101" s="563">
        <f t="shared" si="0"/>
        <v>6229425807456</v>
      </c>
      <c r="H101" s="562">
        <f t="shared" si="0"/>
        <v>32561803.070000004</v>
      </c>
      <c r="I101" s="563">
        <f t="shared" si="0"/>
        <v>2743885664.6500006</v>
      </c>
    </row>
    <row r="102" spans="1:9" ht="33" customHeight="1" x14ac:dyDescent="0.25">
      <c r="A102" s="868" t="s">
        <v>309</v>
      </c>
      <c r="B102" s="868"/>
      <c r="C102" s="868"/>
      <c r="D102" s="868"/>
      <c r="E102" s="868"/>
      <c r="F102" s="868"/>
      <c r="G102" s="868"/>
      <c r="H102" s="868"/>
      <c r="I102" s="868"/>
    </row>
    <row r="103" spans="1:9" ht="13" thickBot="1" x14ac:dyDescent="0.3">
      <c r="A103" s="25" t="s">
        <v>315</v>
      </c>
      <c r="B103" s="49"/>
      <c r="C103" s="49"/>
      <c r="F103" s="24"/>
      <c r="G103" s="24"/>
      <c r="H103" s="24"/>
      <c r="I103" s="49"/>
    </row>
    <row r="104" spans="1:9" ht="13" thickBot="1" x14ac:dyDescent="0.3">
      <c r="A104" s="244" t="s">
        <v>268</v>
      </c>
      <c r="B104" s="245">
        <f>B101-B100</f>
        <v>11421502249711</v>
      </c>
      <c r="C104" s="245">
        <f t="shared" ref="C104:I104" si="1">C101-C100</f>
        <v>2753213882580</v>
      </c>
      <c r="D104" s="245">
        <f t="shared" si="1"/>
        <v>31190592467.57</v>
      </c>
      <c r="E104" s="245">
        <f t="shared" si="1"/>
        <v>402365422</v>
      </c>
      <c r="F104" s="245">
        <f t="shared" si="1"/>
        <v>254894290688</v>
      </c>
      <c r="G104" s="245">
        <f t="shared" si="1"/>
        <v>5717161740586</v>
      </c>
      <c r="H104" s="245">
        <f t="shared" si="1"/>
        <v>32561803.070000004</v>
      </c>
      <c r="I104" s="246">
        <f t="shared" si="1"/>
        <v>2741608536.6400003</v>
      </c>
    </row>
    <row r="105" spans="1:9" ht="13" x14ac:dyDescent="0.3">
      <c r="A105" s="23"/>
      <c r="B105" s="49"/>
      <c r="C105" s="49"/>
      <c r="F105" s="24"/>
      <c r="G105" s="24"/>
      <c r="H105" s="24"/>
      <c r="I105" s="24"/>
    </row>
    <row r="106" spans="1:9" ht="13" x14ac:dyDescent="0.3">
      <c r="A106" s="23"/>
      <c r="B106" s="49"/>
      <c r="C106" s="49"/>
      <c r="F106" s="24"/>
      <c r="G106" s="24"/>
      <c r="H106" s="24"/>
      <c r="I106" s="24"/>
    </row>
    <row r="107" spans="1:9" x14ac:dyDescent="0.25">
      <c r="B107" s="49"/>
      <c r="C107" s="49"/>
      <c r="F107" s="24"/>
      <c r="G107" s="24"/>
      <c r="H107" s="24"/>
      <c r="I107" s="24"/>
    </row>
    <row r="108" spans="1:9" x14ac:dyDescent="0.25">
      <c r="A108" s="24"/>
      <c r="B108" s="24"/>
      <c r="C108" s="24"/>
      <c r="D108" s="24"/>
      <c r="E108" s="24"/>
      <c r="F108" s="24"/>
      <c r="G108" s="24"/>
      <c r="H108" s="24"/>
      <c r="I108" s="24"/>
    </row>
    <row r="109" spans="1:9" x14ac:dyDescent="0.25">
      <c r="A109" s="24"/>
      <c r="B109" s="24"/>
      <c r="C109" s="24"/>
      <c r="D109" s="24"/>
      <c r="E109" s="24"/>
      <c r="F109" s="24"/>
      <c r="G109" s="24"/>
      <c r="H109" s="24"/>
      <c r="I109" s="24"/>
    </row>
    <row r="110" spans="1:9" x14ac:dyDescent="0.25">
      <c r="A110" s="24"/>
      <c r="B110" s="24"/>
      <c r="C110" s="24"/>
      <c r="D110" s="24"/>
      <c r="E110" s="24"/>
      <c r="F110" s="24"/>
      <c r="G110" s="24"/>
      <c r="H110" s="24"/>
      <c r="I110" s="24"/>
    </row>
    <row r="111" spans="1:9" x14ac:dyDescent="0.25">
      <c r="A111" s="24"/>
      <c r="B111" s="24"/>
      <c r="C111" s="24"/>
      <c r="D111" s="24"/>
      <c r="E111" s="24"/>
      <c r="F111" s="24"/>
      <c r="G111" s="24"/>
      <c r="H111" s="24"/>
      <c r="I111" s="24"/>
    </row>
    <row r="112" spans="1:9" x14ac:dyDescent="0.25">
      <c r="A112" s="24"/>
      <c r="B112" s="24"/>
      <c r="C112" s="24"/>
      <c r="D112" s="24"/>
      <c r="E112" s="24"/>
      <c r="F112" s="119"/>
      <c r="G112" s="24"/>
      <c r="H112" s="24"/>
      <c r="I112" s="24"/>
    </row>
    <row r="113" spans="1:9" x14ac:dyDescent="0.25">
      <c r="A113" s="24"/>
      <c r="B113" s="24"/>
      <c r="C113" s="24"/>
      <c r="D113" s="24"/>
      <c r="E113" s="24"/>
      <c r="F113" s="24"/>
      <c r="G113" s="24"/>
      <c r="H113" s="24"/>
      <c r="I113" s="24"/>
    </row>
    <row r="114" spans="1:9" x14ac:dyDescent="0.25">
      <c r="A114" s="24"/>
      <c r="B114" s="24"/>
      <c r="C114" s="24"/>
      <c r="D114" s="24"/>
      <c r="E114" s="24"/>
      <c r="F114" s="24"/>
      <c r="G114" s="24"/>
      <c r="H114" s="24"/>
      <c r="I114" s="24"/>
    </row>
    <row r="115" spans="1:9" x14ac:dyDescent="0.25">
      <c r="A115" s="24"/>
      <c r="B115" s="24"/>
      <c r="C115" s="24"/>
      <c r="D115" s="24"/>
      <c r="E115" s="24"/>
      <c r="F115" s="24"/>
      <c r="G115" s="24"/>
      <c r="H115" s="24"/>
      <c r="I115" s="24"/>
    </row>
    <row r="116" spans="1:9" x14ac:dyDescent="0.25">
      <c r="A116" s="24"/>
      <c r="B116" s="24"/>
      <c r="C116" s="24"/>
      <c r="D116" s="24"/>
      <c r="E116" s="24"/>
      <c r="F116" s="24"/>
      <c r="G116" s="24"/>
      <c r="H116" s="24"/>
      <c r="I116" s="24"/>
    </row>
    <row r="117" spans="1:9" x14ac:dyDescent="0.25">
      <c r="A117" s="24"/>
      <c r="B117" s="24"/>
      <c r="C117" s="24"/>
      <c r="D117" s="24"/>
      <c r="E117" s="24"/>
      <c r="F117" s="24"/>
      <c r="G117" s="24"/>
      <c r="H117" s="24"/>
      <c r="I117" s="24"/>
    </row>
    <row r="118" spans="1:9" x14ac:dyDescent="0.25">
      <c r="A118" s="24"/>
      <c r="B118" s="24"/>
      <c r="C118" s="24"/>
      <c r="D118" s="24"/>
      <c r="E118" s="24"/>
      <c r="F118" s="24"/>
      <c r="G118" s="24"/>
      <c r="H118" s="24"/>
      <c r="I118" s="24"/>
    </row>
    <row r="119" spans="1:9" x14ac:dyDescent="0.25">
      <c r="A119" s="24"/>
      <c r="B119" s="24"/>
      <c r="C119" s="24"/>
      <c r="D119" s="24"/>
      <c r="E119" s="24"/>
      <c r="F119" s="24"/>
      <c r="G119" s="24"/>
      <c r="H119" s="24"/>
      <c r="I119" s="24"/>
    </row>
    <row r="120" spans="1:9" x14ac:dyDescent="0.25">
      <c r="A120" s="24"/>
      <c r="B120" s="24"/>
      <c r="C120" s="24"/>
      <c r="D120" s="24"/>
      <c r="E120" s="24"/>
      <c r="F120" s="24"/>
      <c r="G120" s="24"/>
      <c r="H120" s="24"/>
      <c r="I120" s="24"/>
    </row>
    <row r="121" spans="1:9" x14ac:dyDescent="0.25">
      <c r="A121" s="24"/>
      <c r="B121" s="24"/>
      <c r="C121" s="24"/>
      <c r="D121" s="24"/>
      <c r="E121" s="24"/>
      <c r="F121" s="24"/>
      <c r="G121" s="24"/>
      <c r="H121" s="24"/>
      <c r="I121" s="24"/>
    </row>
    <row r="122" spans="1:9" x14ac:dyDescent="0.25">
      <c r="A122" s="24"/>
      <c r="B122" s="24"/>
      <c r="C122" s="24"/>
      <c r="D122" s="24"/>
      <c r="E122" s="24"/>
      <c r="F122" s="24"/>
      <c r="G122" s="24"/>
      <c r="H122" s="24"/>
      <c r="I122" s="24"/>
    </row>
    <row r="123" spans="1:9" x14ac:dyDescent="0.25">
      <c r="A123" s="24"/>
      <c r="B123" s="24"/>
      <c r="C123" s="24"/>
      <c r="D123" s="24"/>
      <c r="E123" s="24"/>
      <c r="F123" s="24"/>
      <c r="G123" s="24"/>
      <c r="H123" s="24"/>
      <c r="I123" s="24"/>
    </row>
    <row r="124" spans="1:9" x14ac:dyDescent="0.25">
      <c r="A124" s="24"/>
      <c r="B124" s="24"/>
      <c r="C124" s="24"/>
      <c r="D124" s="24"/>
      <c r="E124" s="24"/>
      <c r="F124" s="24"/>
      <c r="G124" s="24"/>
      <c r="H124" s="24"/>
      <c r="I124" s="24"/>
    </row>
    <row r="125" spans="1:9" x14ac:dyDescent="0.25">
      <c r="A125" s="24"/>
      <c r="B125" s="24"/>
      <c r="C125" s="24"/>
      <c r="D125" s="24"/>
      <c r="E125" s="24"/>
      <c r="F125" s="24"/>
      <c r="G125" s="24"/>
      <c r="H125" s="24"/>
      <c r="I125" s="24"/>
    </row>
    <row r="126" spans="1:9" x14ac:dyDescent="0.25">
      <c r="A126" s="24"/>
      <c r="B126" s="24"/>
      <c r="C126" s="24"/>
      <c r="D126" s="24"/>
      <c r="E126" s="24"/>
      <c r="F126" s="24"/>
      <c r="G126" s="24"/>
      <c r="H126" s="24"/>
      <c r="I126" s="24"/>
    </row>
    <row r="127" spans="1:9" x14ac:dyDescent="0.25">
      <c r="A127" s="24"/>
      <c r="B127" s="24"/>
      <c r="C127" s="24"/>
      <c r="D127" s="24"/>
      <c r="E127" s="24"/>
      <c r="F127" s="24"/>
      <c r="G127" s="24"/>
      <c r="H127" s="24"/>
      <c r="I127" s="24"/>
    </row>
    <row r="128" spans="1:9" x14ac:dyDescent="0.25">
      <c r="A128" s="24"/>
      <c r="B128" s="24"/>
      <c r="C128" s="24"/>
      <c r="D128" s="24"/>
      <c r="E128" s="24"/>
      <c r="F128" s="24"/>
      <c r="G128" s="24"/>
      <c r="H128" s="24"/>
      <c r="I128" s="24"/>
    </row>
    <row r="129" spans="1:9" x14ac:dyDescent="0.25">
      <c r="A129" s="24"/>
      <c r="B129" s="24"/>
      <c r="C129" s="24"/>
      <c r="D129" s="24"/>
      <c r="E129" s="24"/>
      <c r="F129" s="24"/>
      <c r="G129" s="24"/>
      <c r="H129" s="24"/>
      <c r="I129" s="24"/>
    </row>
    <row r="130" spans="1:9" x14ac:dyDescent="0.25">
      <c r="A130" s="24"/>
      <c r="B130" s="24"/>
      <c r="C130" s="24"/>
      <c r="D130" s="24"/>
      <c r="E130" s="24"/>
      <c r="F130" s="24"/>
      <c r="G130" s="24"/>
      <c r="H130" s="24"/>
      <c r="I130" s="24"/>
    </row>
    <row r="131" spans="1:9" x14ac:dyDescent="0.25">
      <c r="A131" s="24"/>
      <c r="B131" s="24"/>
      <c r="C131" s="24"/>
      <c r="D131" s="24"/>
      <c r="E131" s="24"/>
      <c r="F131" s="24"/>
      <c r="G131" s="24"/>
      <c r="H131" s="24"/>
      <c r="I131" s="24"/>
    </row>
    <row r="132" spans="1:9" x14ac:dyDescent="0.25">
      <c r="A132" s="24"/>
      <c r="B132" s="24"/>
      <c r="C132" s="24"/>
      <c r="D132" s="24"/>
      <c r="E132" s="24"/>
      <c r="F132" s="24"/>
      <c r="G132" s="24"/>
      <c r="H132" s="24"/>
      <c r="I132" s="24"/>
    </row>
    <row r="133" spans="1:9" x14ac:dyDescent="0.25">
      <c r="A133" s="24"/>
      <c r="B133" s="24"/>
      <c r="C133" s="24"/>
      <c r="D133" s="24"/>
      <c r="E133" s="24"/>
      <c r="F133" s="24"/>
      <c r="G133" s="24"/>
      <c r="H133" s="24"/>
      <c r="I133" s="24"/>
    </row>
    <row r="134" spans="1:9" x14ac:dyDescent="0.25">
      <c r="A134" s="24"/>
      <c r="B134" s="24"/>
      <c r="C134" s="24"/>
      <c r="D134" s="24"/>
      <c r="E134" s="24"/>
      <c r="F134" s="24"/>
      <c r="G134" s="24"/>
      <c r="H134" s="24"/>
      <c r="I134" s="24"/>
    </row>
    <row r="135" spans="1:9" x14ac:dyDescent="0.25">
      <c r="A135" s="24"/>
      <c r="B135" s="24"/>
      <c r="C135" s="24"/>
      <c r="D135" s="24"/>
      <c r="E135" s="24"/>
      <c r="F135" s="24"/>
      <c r="G135" s="24"/>
      <c r="H135" s="24"/>
      <c r="I135" s="24"/>
    </row>
    <row r="136" spans="1:9" x14ac:dyDescent="0.25">
      <c r="A136" s="24"/>
      <c r="B136" s="24"/>
      <c r="C136" s="24"/>
      <c r="D136" s="24"/>
      <c r="E136" s="24"/>
      <c r="F136" s="24"/>
      <c r="G136" s="24"/>
      <c r="H136" s="24"/>
      <c r="I136" s="24"/>
    </row>
    <row r="137" spans="1:9" x14ac:dyDescent="0.25">
      <c r="A137" s="24"/>
      <c r="B137" s="24"/>
      <c r="C137" s="24"/>
      <c r="D137" s="24"/>
      <c r="E137" s="24"/>
      <c r="F137" s="24"/>
      <c r="G137" s="24"/>
      <c r="H137" s="24"/>
      <c r="I137" s="24"/>
    </row>
    <row r="138" spans="1:9" x14ac:dyDescent="0.25">
      <c r="A138" s="24"/>
      <c r="B138" s="24"/>
      <c r="C138" s="24"/>
      <c r="D138" s="24"/>
      <c r="E138" s="24"/>
      <c r="F138" s="24"/>
      <c r="G138" s="24"/>
      <c r="H138" s="24"/>
      <c r="I138" s="24"/>
    </row>
    <row r="139" spans="1:9" x14ac:dyDescent="0.25">
      <c r="A139" s="24"/>
      <c r="B139" s="24"/>
      <c r="C139" s="24"/>
      <c r="D139" s="24"/>
      <c r="E139" s="24"/>
      <c r="F139" s="24"/>
      <c r="G139" s="24"/>
      <c r="H139" s="24"/>
      <c r="I139" s="24"/>
    </row>
  </sheetData>
  <mergeCells count="21">
    <mergeCell ref="H12:H13"/>
    <mergeCell ref="I12:I13"/>
    <mergeCell ref="A102:I102"/>
    <mergeCell ref="B12:B13"/>
    <mergeCell ref="C12:C13"/>
    <mergeCell ref="D12:D13"/>
    <mergeCell ref="E12:E13"/>
    <mergeCell ref="F12:F13"/>
    <mergeCell ref="G12:G13"/>
    <mergeCell ref="A8:I8"/>
    <mergeCell ref="A9:I9"/>
    <mergeCell ref="B11:C11"/>
    <mergeCell ref="D11:E11"/>
    <mergeCell ref="F11:G11"/>
    <mergeCell ref="H11:I11"/>
    <mergeCell ref="A7:I7"/>
    <mergeCell ref="A2:I2"/>
    <mergeCell ref="A3:I3"/>
    <mergeCell ref="A4:I4"/>
    <mergeCell ref="A5:I5"/>
    <mergeCell ref="A6:I6"/>
  </mergeCells>
  <printOptions horizontalCentered="1"/>
  <pageMargins left="0.31496062992125984" right="0.19685039370078741" top="0.39370078740157483" bottom="0.23622047244094491" header="0" footer="0.23622047244094491"/>
  <pageSetup scale="55" firstPageNumber="69" fitToHeight="0" orientation="portrait" useFirstPageNumber="1" r:id="rId1"/>
  <headerFooter>
    <oddFooter>&amp;R&amp;P</oddFooter>
  </headerFooter>
  <rowBreaks count="1" manualBreakCount="1">
    <brk id="57" max="8" man="1"/>
  </row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syncVertical="1" syncRef="A1" transitionEvaluation="1" codeName="Hoja56">
    <pageSetUpPr fitToPage="1"/>
  </sheetPr>
  <dimension ref="A1:K139"/>
  <sheetViews>
    <sheetView showGridLines="0" view="pageBreakPreview" zoomScale="55" zoomScaleNormal="64" zoomScaleSheetLayoutView="55" workbookViewId="0">
      <selection activeCell="A7" sqref="A7:I7"/>
    </sheetView>
  </sheetViews>
  <sheetFormatPr baseColWidth="10" defaultColWidth="9.7265625" defaultRowHeight="12.5" x14ac:dyDescent="0.25"/>
  <cols>
    <col min="1" max="1" width="22.7265625" style="25" customWidth="1"/>
    <col min="2" max="2" width="24.90625" style="25" bestFit="1" customWidth="1"/>
    <col min="3" max="3" width="24.54296875" style="25" bestFit="1" customWidth="1"/>
    <col min="4" max="4" width="18" style="25" bestFit="1" customWidth="1"/>
    <col min="5" max="5" width="15.54296875" style="25" bestFit="1" customWidth="1"/>
    <col min="6" max="6" width="25.1796875" style="25" bestFit="1" customWidth="1"/>
    <col min="7" max="7" width="24.90625" style="25" bestFit="1" customWidth="1"/>
    <col min="8" max="9" width="16.81640625" style="25" customWidth="1"/>
    <col min="10" max="10" width="7.7265625" style="25" customWidth="1"/>
    <col min="11" max="11" width="3.7265625" style="25" customWidth="1"/>
    <col min="12" max="16384" width="9.7265625" style="25"/>
  </cols>
  <sheetData>
    <row r="1" spans="1:11" ht="5.15" customHeight="1" x14ac:dyDescent="0.25">
      <c r="J1" s="24"/>
    </row>
    <row r="2" spans="1:11" ht="22.5" customHeight="1" x14ac:dyDescent="0.35">
      <c r="A2" s="871" t="s">
        <v>258</v>
      </c>
      <c r="B2" s="871"/>
      <c r="C2" s="871"/>
      <c r="D2" s="871"/>
      <c r="E2" s="871"/>
      <c r="F2" s="871"/>
      <c r="G2" s="871"/>
      <c r="H2" s="871"/>
      <c r="I2" s="871"/>
    </row>
    <row r="3" spans="1:11" ht="22.5" customHeight="1" x14ac:dyDescent="0.35">
      <c r="A3" s="871" t="s">
        <v>259</v>
      </c>
      <c r="B3" s="871"/>
      <c r="C3" s="871"/>
      <c r="D3" s="871"/>
      <c r="E3" s="871"/>
      <c r="F3" s="871"/>
      <c r="G3" s="871"/>
      <c r="H3" s="871"/>
      <c r="I3" s="871"/>
    </row>
    <row r="4" spans="1:11" s="26" customFormat="1" ht="5.15" customHeight="1" x14ac:dyDescent="0.25">
      <c r="A4" s="872"/>
      <c r="B4" s="872"/>
      <c r="C4" s="872"/>
      <c r="D4" s="872"/>
      <c r="E4" s="872"/>
      <c r="F4" s="872"/>
      <c r="G4" s="872"/>
      <c r="H4" s="872"/>
      <c r="I4" s="872"/>
      <c r="J4" s="49"/>
    </row>
    <row r="5" spans="1:11" s="26" customFormat="1" ht="14" x14ac:dyDescent="0.3">
      <c r="A5" s="873" t="str">
        <f>'1 Total'!A4:N4</f>
        <v>DICIEMBRE DE 2020</v>
      </c>
      <c r="B5" s="873"/>
      <c r="C5" s="873"/>
      <c r="D5" s="873"/>
      <c r="E5" s="873"/>
      <c r="F5" s="873"/>
      <c r="G5" s="873"/>
      <c r="H5" s="873"/>
      <c r="I5" s="873"/>
    </row>
    <row r="6" spans="1:11" s="26" customFormat="1" ht="14.25" customHeight="1" x14ac:dyDescent="0.25">
      <c r="A6" s="820"/>
      <c r="B6" s="820"/>
      <c r="C6" s="820"/>
      <c r="D6" s="820"/>
      <c r="E6" s="820"/>
      <c r="F6" s="820"/>
      <c r="G6" s="820"/>
      <c r="H6" s="820"/>
      <c r="I6" s="820"/>
    </row>
    <row r="7" spans="1:11" s="26" customFormat="1" ht="15.5" x14ac:dyDescent="0.35">
      <c r="A7" s="870" t="s">
        <v>58</v>
      </c>
      <c r="B7" s="870"/>
      <c r="C7" s="870"/>
      <c r="D7" s="870"/>
      <c r="E7" s="870"/>
      <c r="F7" s="870"/>
      <c r="G7" s="870"/>
      <c r="H7" s="870"/>
      <c r="I7" s="870"/>
    </row>
    <row r="8" spans="1:11" s="26" customFormat="1" ht="5.15" customHeight="1" x14ac:dyDescent="0.3">
      <c r="A8" s="874"/>
      <c r="B8" s="874"/>
      <c r="C8" s="874"/>
      <c r="D8" s="874"/>
      <c r="E8" s="874"/>
      <c r="F8" s="874"/>
      <c r="G8" s="874"/>
      <c r="H8" s="874"/>
      <c r="I8" s="874"/>
    </row>
    <row r="9" spans="1:11" s="26" customFormat="1" ht="15.5" x14ac:dyDescent="0.35">
      <c r="A9" s="870" t="s">
        <v>19</v>
      </c>
      <c r="B9" s="870"/>
      <c r="C9" s="870"/>
      <c r="D9" s="870"/>
      <c r="E9" s="870"/>
      <c r="F9" s="870"/>
      <c r="G9" s="870"/>
      <c r="H9" s="870"/>
      <c r="I9" s="870"/>
    </row>
    <row r="10" spans="1:11" s="26" customFormat="1" ht="10.5" thickBot="1" x14ac:dyDescent="0.25">
      <c r="A10" s="81"/>
      <c r="B10" s="275">
        <v>2</v>
      </c>
      <c r="C10" s="251">
        <v>4</v>
      </c>
      <c r="D10" s="275">
        <v>7</v>
      </c>
      <c r="E10" s="251">
        <v>9</v>
      </c>
      <c r="F10" s="275">
        <v>5</v>
      </c>
      <c r="G10" s="251">
        <v>6</v>
      </c>
      <c r="H10" s="275">
        <v>11</v>
      </c>
      <c r="I10" s="275">
        <v>10</v>
      </c>
    </row>
    <row r="11" spans="1:11" ht="13" x14ac:dyDescent="0.3">
      <c r="A11" s="564" t="s">
        <v>260</v>
      </c>
      <c r="B11" s="875" t="s">
        <v>212</v>
      </c>
      <c r="C11" s="877"/>
      <c r="D11" s="878" t="s">
        <v>213</v>
      </c>
      <c r="E11" s="878"/>
      <c r="F11" s="875" t="s">
        <v>212</v>
      </c>
      <c r="G11" s="877"/>
      <c r="H11" s="876" t="s">
        <v>213</v>
      </c>
      <c r="I11" s="877"/>
      <c r="J11" s="24"/>
    </row>
    <row r="12" spans="1:11" ht="27.75" customHeight="1" x14ac:dyDescent="0.25">
      <c r="A12" s="565" t="s">
        <v>42</v>
      </c>
      <c r="B12" s="883" t="s">
        <v>214</v>
      </c>
      <c r="C12" s="893" t="s">
        <v>261</v>
      </c>
      <c r="D12" s="883" t="s">
        <v>214</v>
      </c>
      <c r="E12" s="893" t="s">
        <v>261</v>
      </c>
      <c r="F12" s="891" t="s">
        <v>262</v>
      </c>
      <c r="G12" s="881" t="s">
        <v>263</v>
      </c>
      <c r="H12" s="891" t="s">
        <v>262</v>
      </c>
      <c r="I12" s="881" t="s">
        <v>263</v>
      </c>
      <c r="J12" s="24"/>
      <c r="K12" s="24"/>
    </row>
    <row r="13" spans="1:11" ht="13.5" thickBot="1" x14ac:dyDescent="0.3">
      <c r="A13" s="635"/>
      <c r="B13" s="884"/>
      <c r="C13" s="882"/>
      <c r="D13" s="884"/>
      <c r="E13" s="882"/>
      <c r="F13" s="884"/>
      <c r="G13" s="882"/>
      <c r="H13" s="884"/>
      <c r="I13" s="882"/>
      <c r="J13" s="24"/>
    </row>
    <row r="14" spans="1:11" s="96" customFormat="1" ht="20.25" customHeight="1" x14ac:dyDescent="0.3">
      <c r="A14" s="618" t="s">
        <v>59</v>
      </c>
      <c r="B14" s="619">
        <v>8110929723</v>
      </c>
      <c r="C14" s="620">
        <v>1045413506</v>
      </c>
      <c r="D14" s="619">
        <v>15321992.439999999</v>
      </c>
      <c r="E14" s="621">
        <v>0</v>
      </c>
      <c r="F14" s="619">
        <v>2156800</v>
      </c>
      <c r="G14" s="620">
        <v>1211479218</v>
      </c>
      <c r="H14" s="622">
        <v>0</v>
      </c>
      <c r="I14" s="623">
        <v>20000</v>
      </c>
    </row>
    <row r="15" spans="1:11" s="96" customFormat="1" ht="20.25" customHeight="1" x14ac:dyDescent="0.3">
      <c r="A15" s="624">
        <v>16</v>
      </c>
      <c r="B15" s="209">
        <v>3837970614</v>
      </c>
      <c r="C15" s="217">
        <v>367858683</v>
      </c>
      <c r="D15" s="209">
        <v>1656883.89</v>
      </c>
      <c r="E15" s="211">
        <v>0</v>
      </c>
      <c r="F15" s="209">
        <v>1811174</v>
      </c>
      <c r="G15" s="217">
        <v>2716030253</v>
      </c>
      <c r="H15" s="218">
        <v>0</v>
      </c>
      <c r="I15" s="625">
        <v>0</v>
      </c>
    </row>
    <row r="16" spans="1:11" s="96" customFormat="1" ht="20.25" customHeight="1" x14ac:dyDescent="0.3">
      <c r="A16" s="626">
        <v>17</v>
      </c>
      <c r="B16" s="207">
        <v>4828441549</v>
      </c>
      <c r="C16" s="215">
        <v>615212696</v>
      </c>
      <c r="D16" s="207">
        <v>944064.95</v>
      </c>
      <c r="E16" s="208">
        <v>147864</v>
      </c>
      <c r="F16" s="207">
        <v>11930588</v>
      </c>
      <c r="G16" s="215">
        <v>3305579794</v>
      </c>
      <c r="H16" s="216">
        <v>0</v>
      </c>
      <c r="I16" s="627">
        <v>156143</v>
      </c>
    </row>
    <row r="17" spans="1:9" s="96" customFormat="1" ht="20.25" customHeight="1" x14ac:dyDescent="0.3">
      <c r="A17" s="624">
        <v>18</v>
      </c>
      <c r="B17" s="209">
        <v>17922169921</v>
      </c>
      <c r="C17" s="217">
        <v>2056610065</v>
      </c>
      <c r="D17" s="209">
        <v>10806878.619999999</v>
      </c>
      <c r="E17" s="211">
        <v>333362</v>
      </c>
      <c r="F17" s="209">
        <v>94377476</v>
      </c>
      <c r="G17" s="217">
        <v>4554330445</v>
      </c>
      <c r="H17" s="218">
        <v>0</v>
      </c>
      <c r="I17" s="625">
        <v>300797.56</v>
      </c>
    </row>
    <row r="18" spans="1:9" s="96" customFormat="1" ht="20.25" customHeight="1" x14ac:dyDescent="0.3">
      <c r="A18" s="626">
        <v>19</v>
      </c>
      <c r="B18" s="207">
        <v>63466314238</v>
      </c>
      <c r="C18" s="215">
        <v>13514920018</v>
      </c>
      <c r="D18" s="207">
        <v>9961166.3599999994</v>
      </c>
      <c r="E18" s="208">
        <v>1559544</v>
      </c>
      <c r="F18" s="207">
        <v>635227728</v>
      </c>
      <c r="G18" s="215">
        <v>15436259484</v>
      </c>
      <c r="H18" s="216">
        <v>373900.39</v>
      </c>
      <c r="I18" s="627">
        <v>223967</v>
      </c>
    </row>
    <row r="19" spans="1:9" s="96" customFormat="1" ht="20.25" customHeight="1" x14ac:dyDescent="0.3">
      <c r="A19" s="624">
        <v>20</v>
      </c>
      <c r="B19" s="209">
        <v>80211280821</v>
      </c>
      <c r="C19" s="217">
        <v>23357316656</v>
      </c>
      <c r="D19" s="209">
        <v>12475573.439999999</v>
      </c>
      <c r="E19" s="211">
        <v>2651771</v>
      </c>
      <c r="F19" s="209">
        <v>1101031766</v>
      </c>
      <c r="G19" s="217">
        <v>24432278849</v>
      </c>
      <c r="H19" s="218">
        <v>0</v>
      </c>
      <c r="I19" s="625">
        <v>1003058</v>
      </c>
    </row>
    <row r="20" spans="1:9" s="96" customFormat="1" ht="20.25" customHeight="1" x14ac:dyDescent="0.3">
      <c r="A20" s="626">
        <v>21</v>
      </c>
      <c r="B20" s="207">
        <v>83491857608</v>
      </c>
      <c r="C20" s="215">
        <v>27131496649</v>
      </c>
      <c r="D20" s="207">
        <v>20722240.949999999</v>
      </c>
      <c r="E20" s="208">
        <v>2604907</v>
      </c>
      <c r="F20" s="207">
        <v>1342530959</v>
      </c>
      <c r="G20" s="215">
        <v>28998997908</v>
      </c>
      <c r="H20" s="216">
        <v>0</v>
      </c>
      <c r="I20" s="627">
        <v>4828527</v>
      </c>
    </row>
    <row r="21" spans="1:9" s="96" customFormat="1" ht="20.25" customHeight="1" x14ac:dyDescent="0.3">
      <c r="A21" s="624">
        <v>22</v>
      </c>
      <c r="B21" s="209">
        <v>101299717102</v>
      </c>
      <c r="C21" s="217">
        <v>30961091542</v>
      </c>
      <c r="D21" s="209">
        <v>27573096.07</v>
      </c>
      <c r="E21" s="211">
        <v>5346870</v>
      </c>
      <c r="F21" s="209">
        <v>1712765488</v>
      </c>
      <c r="G21" s="217">
        <v>33475954451</v>
      </c>
      <c r="H21" s="218">
        <v>130000</v>
      </c>
      <c r="I21" s="625">
        <v>3094079.56</v>
      </c>
    </row>
    <row r="22" spans="1:9" s="96" customFormat="1" ht="20.25" customHeight="1" x14ac:dyDescent="0.3">
      <c r="A22" s="626">
        <v>23</v>
      </c>
      <c r="B22" s="207">
        <v>100624362016</v>
      </c>
      <c r="C22" s="215">
        <v>36910076177</v>
      </c>
      <c r="D22" s="207">
        <v>35109760.039999999</v>
      </c>
      <c r="E22" s="208">
        <v>6289216</v>
      </c>
      <c r="F22" s="207">
        <v>2276151709</v>
      </c>
      <c r="G22" s="215">
        <v>41778090874</v>
      </c>
      <c r="H22" s="216">
        <v>806042.7</v>
      </c>
      <c r="I22" s="627">
        <v>283773.92</v>
      </c>
    </row>
    <row r="23" spans="1:9" s="96" customFormat="1" ht="20.25" customHeight="1" x14ac:dyDescent="0.3">
      <c r="A23" s="624">
        <v>24</v>
      </c>
      <c r="B23" s="209">
        <v>120127877988</v>
      </c>
      <c r="C23" s="217">
        <v>45426747459</v>
      </c>
      <c r="D23" s="209">
        <v>55330391.340000004</v>
      </c>
      <c r="E23" s="211">
        <v>11460545</v>
      </c>
      <c r="F23" s="209">
        <v>3146227186</v>
      </c>
      <c r="G23" s="217">
        <v>54666168258</v>
      </c>
      <c r="H23" s="218">
        <v>632716.4</v>
      </c>
      <c r="I23" s="625">
        <v>1816075.42</v>
      </c>
    </row>
    <row r="24" spans="1:9" s="96" customFormat="1" ht="20.25" customHeight="1" x14ac:dyDescent="0.3">
      <c r="A24" s="626">
        <v>25</v>
      </c>
      <c r="B24" s="207">
        <v>141037498229</v>
      </c>
      <c r="C24" s="215">
        <v>54551553886</v>
      </c>
      <c r="D24" s="207">
        <v>57243121.859999999</v>
      </c>
      <c r="E24" s="208">
        <v>9865193</v>
      </c>
      <c r="F24" s="207">
        <v>4212396533</v>
      </c>
      <c r="G24" s="215">
        <v>69751828216</v>
      </c>
      <c r="H24" s="216">
        <v>492856.8</v>
      </c>
      <c r="I24" s="627">
        <v>1451579.48</v>
      </c>
    </row>
    <row r="25" spans="1:9" s="96" customFormat="1" ht="20.25" customHeight="1" x14ac:dyDescent="0.3">
      <c r="A25" s="624">
        <v>26</v>
      </c>
      <c r="B25" s="209">
        <v>162194888942</v>
      </c>
      <c r="C25" s="217">
        <v>62629326219</v>
      </c>
      <c r="D25" s="209">
        <v>72139927.480000004</v>
      </c>
      <c r="E25" s="211">
        <v>9234270</v>
      </c>
      <c r="F25" s="209">
        <v>4904255524</v>
      </c>
      <c r="G25" s="217">
        <v>84437844491</v>
      </c>
      <c r="H25" s="218">
        <v>200764.79999999999</v>
      </c>
      <c r="I25" s="625">
        <v>4918101.13</v>
      </c>
    </row>
    <row r="26" spans="1:9" s="96" customFormat="1" ht="20.25" customHeight="1" x14ac:dyDescent="0.3">
      <c r="A26" s="626">
        <v>27</v>
      </c>
      <c r="B26" s="207">
        <v>178693319151</v>
      </c>
      <c r="C26" s="215">
        <v>67514252262</v>
      </c>
      <c r="D26" s="207">
        <v>114685731.55</v>
      </c>
      <c r="E26" s="208">
        <v>10508003</v>
      </c>
      <c r="F26" s="207">
        <v>5311718831</v>
      </c>
      <c r="G26" s="215">
        <v>96128381942</v>
      </c>
      <c r="H26" s="216">
        <v>1932340.32</v>
      </c>
      <c r="I26" s="627">
        <v>6860439.2199999997</v>
      </c>
    </row>
    <row r="27" spans="1:9" s="96" customFormat="1" ht="20.25" customHeight="1" x14ac:dyDescent="0.3">
      <c r="A27" s="624">
        <v>28</v>
      </c>
      <c r="B27" s="209">
        <v>196138409771</v>
      </c>
      <c r="C27" s="217">
        <v>72707709366</v>
      </c>
      <c r="D27" s="209">
        <v>122214971.38</v>
      </c>
      <c r="E27" s="211">
        <v>12055214</v>
      </c>
      <c r="F27" s="209">
        <v>5771752576</v>
      </c>
      <c r="G27" s="217">
        <v>108098342997</v>
      </c>
      <c r="H27" s="218">
        <v>934464.8</v>
      </c>
      <c r="I27" s="625">
        <v>2389204.6</v>
      </c>
    </row>
    <row r="28" spans="1:9" s="96" customFormat="1" ht="20.25" customHeight="1" x14ac:dyDescent="0.3">
      <c r="A28" s="626">
        <v>29</v>
      </c>
      <c r="B28" s="207">
        <v>207539400684</v>
      </c>
      <c r="C28" s="215">
        <v>75766573270</v>
      </c>
      <c r="D28" s="207">
        <v>138359589.41</v>
      </c>
      <c r="E28" s="208">
        <v>14152766</v>
      </c>
      <c r="F28" s="207">
        <v>6260394201</v>
      </c>
      <c r="G28" s="215">
        <v>117205751808</v>
      </c>
      <c r="H28" s="216">
        <v>300000</v>
      </c>
      <c r="I28" s="627">
        <v>7415893.5499999998</v>
      </c>
    </row>
    <row r="29" spans="1:9" s="96" customFormat="1" ht="20.25" customHeight="1" x14ac:dyDescent="0.3">
      <c r="A29" s="624">
        <v>30</v>
      </c>
      <c r="B29" s="209">
        <v>224716710216</v>
      </c>
      <c r="C29" s="217">
        <v>78969404652</v>
      </c>
      <c r="D29" s="209">
        <v>132598598.18000001</v>
      </c>
      <c r="E29" s="211">
        <v>13462014</v>
      </c>
      <c r="F29" s="209">
        <v>6730573640</v>
      </c>
      <c r="G29" s="217">
        <v>128389994669</v>
      </c>
      <c r="H29" s="218">
        <v>852380.82</v>
      </c>
      <c r="I29" s="625">
        <v>9148041.8499999996</v>
      </c>
    </row>
    <row r="30" spans="1:9" s="96" customFormat="1" ht="20.25" customHeight="1" x14ac:dyDescent="0.3">
      <c r="A30" s="626">
        <v>31</v>
      </c>
      <c r="B30" s="207">
        <v>231782801831</v>
      </c>
      <c r="C30" s="215">
        <v>79467690305</v>
      </c>
      <c r="D30" s="207">
        <v>129690817.2</v>
      </c>
      <c r="E30" s="208">
        <v>14207693</v>
      </c>
      <c r="F30" s="207">
        <v>6608714022</v>
      </c>
      <c r="G30" s="215">
        <v>134622394652</v>
      </c>
      <c r="H30" s="216">
        <v>839114.4</v>
      </c>
      <c r="I30" s="627">
        <v>7131275.21</v>
      </c>
    </row>
    <row r="31" spans="1:9" s="96" customFormat="1" ht="20.25" customHeight="1" x14ac:dyDescent="0.3">
      <c r="A31" s="624">
        <v>32</v>
      </c>
      <c r="B31" s="209">
        <v>242200195506</v>
      </c>
      <c r="C31" s="217">
        <v>81075837200</v>
      </c>
      <c r="D31" s="209">
        <v>151131036.94999999</v>
      </c>
      <c r="E31" s="211">
        <v>15768491</v>
      </c>
      <c r="F31" s="209">
        <v>6800651565</v>
      </c>
      <c r="G31" s="217">
        <v>142413454194</v>
      </c>
      <c r="H31" s="218">
        <v>174000</v>
      </c>
      <c r="I31" s="625">
        <v>8099206.1299999999</v>
      </c>
    </row>
    <row r="32" spans="1:9" s="96" customFormat="1" ht="20.25" customHeight="1" x14ac:dyDescent="0.3">
      <c r="A32" s="626">
        <v>33</v>
      </c>
      <c r="B32" s="207">
        <v>247930745627</v>
      </c>
      <c r="C32" s="215">
        <v>80520608105</v>
      </c>
      <c r="D32" s="207">
        <v>152274347.06</v>
      </c>
      <c r="E32" s="208">
        <v>10635254</v>
      </c>
      <c r="F32" s="207">
        <v>6801168647</v>
      </c>
      <c r="G32" s="215">
        <v>146821384389</v>
      </c>
      <c r="H32" s="216">
        <v>1375000</v>
      </c>
      <c r="I32" s="627">
        <v>12931014.76</v>
      </c>
    </row>
    <row r="33" spans="1:9" s="96" customFormat="1" ht="20.25" customHeight="1" x14ac:dyDescent="0.3">
      <c r="A33" s="624">
        <v>34</v>
      </c>
      <c r="B33" s="209">
        <v>392045658360</v>
      </c>
      <c r="C33" s="217">
        <v>82533051275</v>
      </c>
      <c r="D33" s="209">
        <v>184791852.59999999</v>
      </c>
      <c r="E33" s="211">
        <v>12967643</v>
      </c>
      <c r="F33" s="209">
        <v>7088879643</v>
      </c>
      <c r="G33" s="217">
        <v>286017867713</v>
      </c>
      <c r="H33" s="218">
        <v>170340</v>
      </c>
      <c r="I33" s="625">
        <v>13406354.41</v>
      </c>
    </row>
    <row r="34" spans="1:9" s="96" customFormat="1" ht="20.25" customHeight="1" x14ac:dyDescent="0.3">
      <c r="A34" s="626">
        <v>35</v>
      </c>
      <c r="B34" s="207">
        <v>264756600033</v>
      </c>
      <c r="C34" s="215">
        <v>82856443964</v>
      </c>
      <c r="D34" s="207">
        <v>199367593.5</v>
      </c>
      <c r="E34" s="208">
        <v>8766574</v>
      </c>
      <c r="F34" s="207">
        <v>7202439695</v>
      </c>
      <c r="G34" s="215">
        <v>158966311933</v>
      </c>
      <c r="H34" s="216">
        <v>678391.17</v>
      </c>
      <c r="I34" s="627">
        <v>13005596.380000001</v>
      </c>
    </row>
    <row r="35" spans="1:9" s="96" customFormat="1" ht="20.25" customHeight="1" x14ac:dyDescent="0.3">
      <c r="A35" s="624">
        <v>36</v>
      </c>
      <c r="B35" s="209">
        <v>272321217834</v>
      </c>
      <c r="C35" s="217">
        <v>84831426775</v>
      </c>
      <c r="D35" s="209">
        <v>234278922.36000001</v>
      </c>
      <c r="E35" s="211">
        <v>10593198</v>
      </c>
      <c r="F35" s="209">
        <v>7406842966</v>
      </c>
      <c r="G35" s="217">
        <v>164468929020</v>
      </c>
      <c r="H35" s="218">
        <v>1069861.3</v>
      </c>
      <c r="I35" s="625">
        <v>28877855.16</v>
      </c>
    </row>
    <row r="36" spans="1:9" s="96" customFormat="1" ht="20.25" customHeight="1" x14ac:dyDescent="0.3">
      <c r="A36" s="626">
        <v>37</v>
      </c>
      <c r="B36" s="207">
        <v>279716242886</v>
      </c>
      <c r="C36" s="215">
        <v>86465296464</v>
      </c>
      <c r="D36" s="207">
        <v>273036225.45999998</v>
      </c>
      <c r="E36" s="208">
        <v>10671041</v>
      </c>
      <c r="F36" s="207">
        <v>7626902647</v>
      </c>
      <c r="G36" s="215">
        <v>169371980780</v>
      </c>
      <c r="H36" s="216">
        <v>784420.28</v>
      </c>
      <c r="I36" s="627">
        <v>23397892.329999998</v>
      </c>
    </row>
    <row r="37" spans="1:9" s="96" customFormat="1" ht="20.25" customHeight="1" x14ac:dyDescent="0.3">
      <c r="A37" s="624">
        <v>38</v>
      </c>
      <c r="B37" s="209">
        <v>279669614085</v>
      </c>
      <c r="C37" s="217">
        <v>85373166017</v>
      </c>
      <c r="D37" s="209">
        <v>285149335.36000001</v>
      </c>
      <c r="E37" s="211">
        <v>8800239</v>
      </c>
      <c r="F37" s="209">
        <v>7593352884</v>
      </c>
      <c r="G37" s="217">
        <v>169617247649</v>
      </c>
      <c r="H37" s="218">
        <v>2070002.4</v>
      </c>
      <c r="I37" s="625">
        <v>23428659.359999999</v>
      </c>
    </row>
    <row r="38" spans="1:9" s="96" customFormat="1" ht="20.25" customHeight="1" x14ac:dyDescent="0.3">
      <c r="A38" s="626">
        <v>39</v>
      </c>
      <c r="B38" s="207">
        <v>276035326119</v>
      </c>
      <c r="C38" s="215">
        <v>83109034414</v>
      </c>
      <c r="D38" s="207">
        <v>282235531.12</v>
      </c>
      <c r="E38" s="208">
        <v>5574114</v>
      </c>
      <c r="F38" s="207">
        <v>7455914897</v>
      </c>
      <c r="G38" s="215">
        <v>168056176874</v>
      </c>
      <c r="H38" s="216">
        <v>252818.4</v>
      </c>
      <c r="I38" s="627">
        <v>30693367.109999999</v>
      </c>
    </row>
    <row r="39" spans="1:9" s="96" customFormat="1" ht="20.25" customHeight="1" x14ac:dyDescent="0.3">
      <c r="A39" s="624">
        <v>40</v>
      </c>
      <c r="B39" s="209">
        <v>1408625749571</v>
      </c>
      <c r="C39" s="217">
        <v>132468133909</v>
      </c>
      <c r="D39" s="209">
        <v>436982072.48000002</v>
      </c>
      <c r="E39" s="211">
        <v>13637000</v>
      </c>
      <c r="F39" s="209">
        <v>7370613790</v>
      </c>
      <c r="G39" s="217">
        <v>169944268969</v>
      </c>
      <c r="H39" s="218">
        <v>913552.8</v>
      </c>
      <c r="I39" s="625">
        <v>24259764.690000001</v>
      </c>
    </row>
    <row r="40" spans="1:9" s="96" customFormat="1" ht="20.25" customHeight="1" x14ac:dyDescent="0.3">
      <c r="A40" s="626">
        <v>41</v>
      </c>
      <c r="B40" s="207">
        <v>269740779548</v>
      </c>
      <c r="C40" s="215">
        <v>78508213025</v>
      </c>
      <c r="D40" s="207">
        <v>349281187.56999999</v>
      </c>
      <c r="E40" s="208">
        <v>9387905</v>
      </c>
      <c r="F40" s="207">
        <v>7016922618</v>
      </c>
      <c r="G40" s="215">
        <v>163920964269</v>
      </c>
      <c r="H40" s="216">
        <v>424500</v>
      </c>
      <c r="I40" s="627">
        <v>21762388.050000001</v>
      </c>
    </row>
    <row r="41" spans="1:9" s="96" customFormat="1" ht="20.25" customHeight="1" x14ac:dyDescent="0.3">
      <c r="A41" s="624">
        <v>42</v>
      </c>
      <c r="B41" s="209">
        <v>269332055068</v>
      </c>
      <c r="C41" s="217">
        <v>77299070349</v>
      </c>
      <c r="D41" s="209">
        <v>364602099.93000001</v>
      </c>
      <c r="E41" s="211">
        <v>10010931</v>
      </c>
      <c r="F41" s="209">
        <v>6844856128</v>
      </c>
      <c r="G41" s="217">
        <v>163641881900</v>
      </c>
      <c r="H41" s="218">
        <v>641949.19999999995</v>
      </c>
      <c r="I41" s="625">
        <v>32362822.300000001</v>
      </c>
    </row>
    <row r="42" spans="1:9" s="96" customFormat="1" ht="20.25" customHeight="1" x14ac:dyDescent="0.3">
      <c r="A42" s="626">
        <v>43</v>
      </c>
      <c r="B42" s="207">
        <v>272323523724</v>
      </c>
      <c r="C42" s="215">
        <v>77427515390</v>
      </c>
      <c r="D42" s="207">
        <v>424963386.19</v>
      </c>
      <c r="E42" s="208">
        <v>11500752</v>
      </c>
      <c r="F42" s="207">
        <v>7346301462</v>
      </c>
      <c r="G42" s="215">
        <v>163714778743</v>
      </c>
      <c r="H42" s="216">
        <v>1565676.11</v>
      </c>
      <c r="I42" s="627">
        <v>53583367.350000001</v>
      </c>
    </row>
    <row r="43" spans="1:9" s="96" customFormat="1" ht="20.25" customHeight="1" x14ac:dyDescent="0.3">
      <c r="A43" s="624">
        <v>44</v>
      </c>
      <c r="B43" s="209">
        <v>267106251220</v>
      </c>
      <c r="C43" s="217">
        <v>74629104358</v>
      </c>
      <c r="D43" s="209">
        <v>398398427.02999997</v>
      </c>
      <c r="E43" s="211">
        <v>11760210</v>
      </c>
      <c r="F43" s="209">
        <v>7089722649</v>
      </c>
      <c r="G43" s="217">
        <v>160617148434</v>
      </c>
      <c r="H43" s="218">
        <v>930000</v>
      </c>
      <c r="I43" s="625">
        <v>41258278.880000003</v>
      </c>
    </row>
    <row r="44" spans="1:9" s="96" customFormat="1" ht="20.25" customHeight="1" x14ac:dyDescent="0.3">
      <c r="A44" s="626">
        <v>45</v>
      </c>
      <c r="B44" s="207">
        <v>280371825031</v>
      </c>
      <c r="C44" s="215">
        <v>75080920114</v>
      </c>
      <c r="D44" s="207">
        <v>451504169.94</v>
      </c>
      <c r="E44" s="208">
        <v>13521813</v>
      </c>
      <c r="F44" s="207">
        <v>7240945519</v>
      </c>
      <c r="G44" s="215">
        <v>170632425139</v>
      </c>
      <c r="H44" s="216">
        <v>251789.44</v>
      </c>
      <c r="I44" s="627">
        <v>54032918.210000001</v>
      </c>
    </row>
    <row r="45" spans="1:9" s="96" customFormat="1" ht="20.25" customHeight="1" x14ac:dyDescent="0.3">
      <c r="A45" s="624">
        <v>46</v>
      </c>
      <c r="B45" s="209">
        <v>278994426375</v>
      </c>
      <c r="C45" s="217">
        <v>76074910347</v>
      </c>
      <c r="D45" s="209">
        <v>522494533.83999997</v>
      </c>
      <c r="E45" s="211">
        <v>11699261</v>
      </c>
      <c r="F45" s="209">
        <v>6975580266</v>
      </c>
      <c r="G45" s="217">
        <v>167142799107</v>
      </c>
      <c r="H45" s="218">
        <v>5080000</v>
      </c>
      <c r="I45" s="625">
        <v>60956101.409999996</v>
      </c>
    </row>
    <row r="46" spans="1:9" s="96" customFormat="1" ht="20.25" customHeight="1" x14ac:dyDescent="0.3">
      <c r="A46" s="626">
        <v>47</v>
      </c>
      <c r="B46" s="207">
        <v>275157407684</v>
      </c>
      <c r="C46" s="215">
        <v>74213463956</v>
      </c>
      <c r="D46" s="207">
        <v>535054869.86000001</v>
      </c>
      <c r="E46" s="208">
        <v>8893789</v>
      </c>
      <c r="F46" s="207">
        <v>7335868297</v>
      </c>
      <c r="G46" s="215">
        <v>164827759950</v>
      </c>
      <c r="H46" s="216">
        <v>880998.8</v>
      </c>
      <c r="I46" s="627">
        <v>76988584.579999998</v>
      </c>
    </row>
    <row r="47" spans="1:9" s="96" customFormat="1" ht="20.25" customHeight="1" x14ac:dyDescent="0.3">
      <c r="A47" s="624">
        <v>48</v>
      </c>
      <c r="B47" s="209">
        <v>272390399778</v>
      </c>
      <c r="C47" s="217">
        <v>71311704866</v>
      </c>
      <c r="D47" s="209">
        <v>530928511.82999998</v>
      </c>
      <c r="E47" s="211">
        <v>8292574</v>
      </c>
      <c r="F47" s="209">
        <v>6993717381</v>
      </c>
      <c r="G47" s="217">
        <v>162061372034</v>
      </c>
      <c r="H47" s="218">
        <v>1596054</v>
      </c>
      <c r="I47" s="625">
        <v>87494083.209999993</v>
      </c>
    </row>
    <row r="48" spans="1:9" s="96" customFormat="1" ht="20.25" customHeight="1" x14ac:dyDescent="0.3">
      <c r="A48" s="626">
        <v>49</v>
      </c>
      <c r="B48" s="207">
        <v>262759145684</v>
      </c>
      <c r="C48" s="215">
        <v>67107444462</v>
      </c>
      <c r="D48" s="207">
        <v>712765824.91999996</v>
      </c>
      <c r="E48" s="208">
        <v>10086577</v>
      </c>
      <c r="F48" s="207">
        <v>6638126868</v>
      </c>
      <c r="G48" s="215">
        <v>155745950151</v>
      </c>
      <c r="H48" s="216">
        <v>325280</v>
      </c>
      <c r="I48" s="627">
        <v>96172946.280000001</v>
      </c>
    </row>
    <row r="49" spans="1:9" s="96" customFormat="1" ht="20.25" customHeight="1" x14ac:dyDescent="0.3">
      <c r="A49" s="624">
        <v>50</v>
      </c>
      <c r="B49" s="209">
        <v>249633607516</v>
      </c>
      <c r="C49" s="217">
        <v>62986055841</v>
      </c>
      <c r="D49" s="209">
        <v>633869463.21000004</v>
      </c>
      <c r="E49" s="211">
        <v>4345288</v>
      </c>
      <c r="F49" s="209">
        <v>5984316336</v>
      </c>
      <c r="G49" s="217">
        <v>147237512261</v>
      </c>
      <c r="H49" s="218">
        <v>922932</v>
      </c>
      <c r="I49" s="625">
        <v>81110349.780000001</v>
      </c>
    </row>
    <row r="50" spans="1:9" s="96" customFormat="1" ht="20.25" customHeight="1" x14ac:dyDescent="0.3">
      <c r="A50" s="626">
        <v>51</v>
      </c>
      <c r="B50" s="207">
        <v>237239149493</v>
      </c>
      <c r="C50" s="215">
        <v>58117206161</v>
      </c>
      <c r="D50" s="207">
        <v>646937675.36000001</v>
      </c>
      <c r="E50" s="208">
        <v>8194321</v>
      </c>
      <c r="F50" s="207">
        <v>6174950658</v>
      </c>
      <c r="G50" s="215">
        <v>140944185433</v>
      </c>
      <c r="H50" s="216">
        <v>0</v>
      </c>
      <c r="I50" s="627">
        <v>102575260.38</v>
      </c>
    </row>
    <row r="51" spans="1:9" s="96" customFormat="1" ht="20.25" customHeight="1" x14ac:dyDescent="0.3">
      <c r="A51" s="624">
        <v>52</v>
      </c>
      <c r="B51" s="209">
        <v>235007706735</v>
      </c>
      <c r="C51" s="217">
        <v>54563133668</v>
      </c>
      <c r="D51" s="209">
        <v>699887960.37</v>
      </c>
      <c r="E51" s="211">
        <v>2576047</v>
      </c>
      <c r="F51" s="209">
        <v>5950135551</v>
      </c>
      <c r="G51" s="217">
        <v>136844847545</v>
      </c>
      <c r="H51" s="218">
        <v>913550</v>
      </c>
      <c r="I51" s="625">
        <v>104048478.05</v>
      </c>
    </row>
    <row r="52" spans="1:9" s="96" customFormat="1" ht="20.25" customHeight="1" x14ac:dyDescent="0.3">
      <c r="A52" s="626">
        <v>53</v>
      </c>
      <c r="B52" s="207">
        <v>220816553035</v>
      </c>
      <c r="C52" s="215">
        <v>50831000166</v>
      </c>
      <c r="D52" s="207">
        <v>732488589.23000002</v>
      </c>
      <c r="E52" s="208">
        <v>11086417</v>
      </c>
      <c r="F52" s="207">
        <v>5428912708</v>
      </c>
      <c r="G52" s="215">
        <v>132584014179</v>
      </c>
      <c r="H52" s="216">
        <v>0</v>
      </c>
      <c r="I52" s="627">
        <v>110409342.95999999</v>
      </c>
    </row>
    <row r="53" spans="1:9" s="96" customFormat="1" ht="20.25" customHeight="1" x14ac:dyDescent="0.3">
      <c r="A53" s="624">
        <v>54</v>
      </c>
      <c r="B53" s="209">
        <v>219943863109</v>
      </c>
      <c r="C53" s="217">
        <v>47922164090</v>
      </c>
      <c r="D53" s="209">
        <v>749075445.29999995</v>
      </c>
      <c r="E53" s="211">
        <v>5535259</v>
      </c>
      <c r="F53" s="209">
        <v>5314477088</v>
      </c>
      <c r="G53" s="217">
        <v>126988820236</v>
      </c>
      <c r="H53" s="218">
        <v>0</v>
      </c>
      <c r="I53" s="625">
        <v>108683552.81</v>
      </c>
    </row>
    <row r="54" spans="1:9" s="96" customFormat="1" ht="20.25" customHeight="1" x14ac:dyDescent="0.3">
      <c r="A54" s="626">
        <v>55</v>
      </c>
      <c r="B54" s="207">
        <v>203673783401</v>
      </c>
      <c r="C54" s="215">
        <v>44548479542</v>
      </c>
      <c r="D54" s="207">
        <v>826620826.83000004</v>
      </c>
      <c r="E54" s="208">
        <v>8198018</v>
      </c>
      <c r="F54" s="207">
        <v>4985637136</v>
      </c>
      <c r="G54" s="215">
        <v>117117670419</v>
      </c>
      <c r="H54" s="216">
        <v>0</v>
      </c>
      <c r="I54" s="627">
        <v>110273049.34999999</v>
      </c>
    </row>
    <row r="55" spans="1:9" s="96" customFormat="1" ht="20.25" customHeight="1" x14ac:dyDescent="0.3">
      <c r="A55" s="624">
        <v>56</v>
      </c>
      <c r="B55" s="209">
        <v>196603191121</v>
      </c>
      <c r="C55" s="217">
        <v>40698372398</v>
      </c>
      <c r="D55" s="209">
        <v>931213474.14999998</v>
      </c>
      <c r="E55" s="211">
        <v>5568696</v>
      </c>
      <c r="F55" s="209">
        <v>4615474203</v>
      </c>
      <c r="G55" s="217">
        <v>110542807859</v>
      </c>
      <c r="H55" s="218">
        <v>2538773.8199999998</v>
      </c>
      <c r="I55" s="625">
        <v>141931166.80000001</v>
      </c>
    </row>
    <row r="56" spans="1:9" s="96" customFormat="1" ht="20.25" customHeight="1" x14ac:dyDescent="0.3">
      <c r="A56" s="626">
        <v>57</v>
      </c>
      <c r="B56" s="207">
        <v>188222266502</v>
      </c>
      <c r="C56" s="215">
        <v>37295079350</v>
      </c>
      <c r="D56" s="207">
        <v>854719604.63</v>
      </c>
      <c r="E56" s="208">
        <v>5501700</v>
      </c>
      <c r="F56" s="207">
        <v>4565078110</v>
      </c>
      <c r="G56" s="215">
        <v>103136287068</v>
      </c>
      <c r="H56" s="216">
        <v>0</v>
      </c>
      <c r="I56" s="627">
        <v>130602200.88</v>
      </c>
    </row>
    <row r="57" spans="1:9" s="96" customFormat="1" ht="20.25" customHeight="1" thickBot="1" x14ac:dyDescent="0.35">
      <c r="A57" s="628">
        <v>58</v>
      </c>
      <c r="B57" s="629">
        <v>176716802939</v>
      </c>
      <c r="C57" s="630">
        <v>32531815426</v>
      </c>
      <c r="D57" s="629">
        <v>844092608.45000005</v>
      </c>
      <c r="E57" s="631">
        <v>2603208</v>
      </c>
      <c r="F57" s="629">
        <v>4213853738</v>
      </c>
      <c r="G57" s="630">
        <v>93543674350</v>
      </c>
      <c r="H57" s="632">
        <v>560000</v>
      </c>
      <c r="I57" s="633">
        <v>156576692.61000001</v>
      </c>
    </row>
    <row r="58" spans="1:9" s="96" customFormat="1" ht="20.25" customHeight="1" x14ac:dyDescent="0.3">
      <c r="A58" s="117">
        <v>59</v>
      </c>
      <c r="B58" s="207">
        <v>163981654790</v>
      </c>
      <c r="C58" s="215">
        <v>29296408528</v>
      </c>
      <c r="D58" s="207">
        <v>952709822.54999995</v>
      </c>
      <c r="E58" s="208">
        <v>2713100</v>
      </c>
      <c r="F58" s="207">
        <v>3806358560</v>
      </c>
      <c r="G58" s="215">
        <v>85210764581</v>
      </c>
      <c r="H58" s="216">
        <v>657649.12</v>
      </c>
      <c r="I58" s="215">
        <v>158483404.96000001</v>
      </c>
    </row>
    <row r="59" spans="1:9" s="96" customFormat="1" ht="20.25" customHeight="1" x14ac:dyDescent="0.3">
      <c r="A59" s="118">
        <v>60</v>
      </c>
      <c r="B59" s="209">
        <v>154642770942</v>
      </c>
      <c r="C59" s="217">
        <v>26063886376</v>
      </c>
      <c r="D59" s="209">
        <v>1590755413.3399999</v>
      </c>
      <c r="E59" s="211">
        <v>9701527</v>
      </c>
      <c r="F59" s="209">
        <v>3470972669</v>
      </c>
      <c r="G59" s="217">
        <v>79423101735</v>
      </c>
      <c r="H59" s="218">
        <v>993054.76</v>
      </c>
      <c r="I59" s="217">
        <v>136403693.22999999</v>
      </c>
    </row>
    <row r="60" spans="1:9" s="96" customFormat="1" ht="20.25" customHeight="1" x14ac:dyDescent="0.3">
      <c r="A60" s="117">
        <v>61</v>
      </c>
      <c r="B60" s="207">
        <v>140983583506</v>
      </c>
      <c r="C60" s="215">
        <v>20057835358</v>
      </c>
      <c r="D60" s="207">
        <v>828058984.27999997</v>
      </c>
      <c r="E60" s="208">
        <v>3669935</v>
      </c>
      <c r="F60" s="207">
        <v>2899062314</v>
      </c>
      <c r="G60" s="215">
        <v>67805507745</v>
      </c>
      <c r="H60" s="216">
        <v>695762.53</v>
      </c>
      <c r="I60" s="215">
        <v>109389463.95</v>
      </c>
    </row>
    <row r="61" spans="1:9" s="96" customFormat="1" ht="20.25" customHeight="1" x14ac:dyDescent="0.3">
      <c r="A61" s="118">
        <v>62</v>
      </c>
      <c r="B61" s="209">
        <v>122500088844</v>
      </c>
      <c r="C61" s="217">
        <v>16336923659</v>
      </c>
      <c r="D61" s="209">
        <v>926779117.77999997</v>
      </c>
      <c r="E61" s="211">
        <v>2221501</v>
      </c>
      <c r="F61" s="209">
        <v>2577080387</v>
      </c>
      <c r="G61" s="217">
        <v>59014731923</v>
      </c>
      <c r="H61" s="218">
        <v>677500</v>
      </c>
      <c r="I61" s="217">
        <v>108849359.90000001</v>
      </c>
    </row>
    <row r="62" spans="1:9" s="96" customFormat="1" ht="20.25" customHeight="1" x14ac:dyDescent="0.3">
      <c r="A62" s="117">
        <v>63</v>
      </c>
      <c r="B62" s="207">
        <v>112717308675</v>
      </c>
      <c r="C62" s="215">
        <v>14051211011</v>
      </c>
      <c r="D62" s="207">
        <v>1147178134.53</v>
      </c>
      <c r="E62" s="208">
        <v>1460762</v>
      </c>
      <c r="F62" s="207">
        <v>2242805860</v>
      </c>
      <c r="G62" s="215">
        <v>52556293833</v>
      </c>
      <c r="H62" s="216">
        <v>0</v>
      </c>
      <c r="I62" s="215">
        <v>67409936.859999999</v>
      </c>
    </row>
    <row r="63" spans="1:9" s="96" customFormat="1" ht="20.25" customHeight="1" x14ac:dyDescent="0.3">
      <c r="A63" s="118">
        <v>64</v>
      </c>
      <c r="B63" s="209">
        <v>101311550086</v>
      </c>
      <c r="C63" s="217">
        <v>11632728280</v>
      </c>
      <c r="D63" s="209">
        <v>835439776.27999997</v>
      </c>
      <c r="E63" s="211">
        <v>350235</v>
      </c>
      <c r="F63" s="209">
        <v>1906692463</v>
      </c>
      <c r="G63" s="217">
        <v>46185987117</v>
      </c>
      <c r="H63" s="218">
        <v>440000</v>
      </c>
      <c r="I63" s="217">
        <v>48923887.549999997</v>
      </c>
    </row>
    <row r="64" spans="1:9" s="96" customFormat="1" ht="20.25" customHeight="1" x14ac:dyDescent="0.3">
      <c r="A64" s="117">
        <v>65</v>
      </c>
      <c r="B64" s="207">
        <v>94401684269</v>
      </c>
      <c r="C64" s="215">
        <v>10552493174</v>
      </c>
      <c r="D64" s="207">
        <v>813516898.49000001</v>
      </c>
      <c r="E64" s="208">
        <v>4853978</v>
      </c>
      <c r="F64" s="207">
        <v>1736669043</v>
      </c>
      <c r="G64" s="215">
        <v>40926979577</v>
      </c>
      <c r="H64" s="216">
        <v>0</v>
      </c>
      <c r="I64" s="215">
        <v>58544219.289999999</v>
      </c>
    </row>
    <row r="65" spans="1:9" s="96" customFormat="1" ht="20.25" customHeight="1" x14ac:dyDescent="0.3">
      <c r="A65" s="118">
        <v>66</v>
      </c>
      <c r="B65" s="209">
        <v>83931324473</v>
      </c>
      <c r="C65" s="217">
        <v>8717312201</v>
      </c>
      <c r="D65" s="209">
        <v>788140613.55999994</v>
      </c>
      <c r="E65" s="211">
        <v>960000</v>
      </c>
      <c r="F65" s="209">
        <v>1496541414</v>
      </c>
      <c r="G65" s="217">
        <v>32150984939</v>
      </c>
      <c r="H65" s="218">
        <v>0</v>
      </c>
      <c r="I65" s="217">
        <v>37392207.340000004</v>
      </c>
    </row>
    <row r="66" spans="1:9" s="96" customFormat="1" ht="20.25" customHeight="1" x14ac:dyDescent="0.3">
      <c r="A66" s="117">
        <v>67</v>
      </c>
      <c r="B66" s="207">
        <v>71733758000</v>
      </c>
      <c r="C66" s="215">
        <v>7193958554</v>
      </c>
      <c r="D66" s="207">
        <v>718578053.28999996</v>
      </c>
      <c r="E66" s="208">
        <v>186048</v>
      </c>
      <c r="F66" s="207">
        <v>1315861602</v>
      </c>
      <c r="G66" s="215">
        <v>27446266729</v>
      </c>
      <c r="H66" s="216">
        <v>0</v>
      </c>
      <c r="I66" s="215">
        <v>35882406.710000001</v>
      </c>
    </row>
    <row r="67" spans="1:9" s="96" customFormat="1" ht="20.25" customHeight="1" x14ac:dyDescent="0.3">
      <c r="A67" s="118">
        <v>68</v>
      </c>
      <c r="B67" s="209">
        <v>62660558846</v>
      </c>
      <c r="C67" s="217">
        <v>6022674667</v>
      </c>
      <c r="D67" s="209">
        <v>779353424.91999996</v>
      </c>
      <c r="E67" s="211">
        <v>3046741</v>
      </c>
      <c r="F67" s="209">
        <v>1137460295</v>
      </c>
      <c r="G67" s="217">
        <v>23457691880</v>
      </c>
      <c r="H67" s="218">
        <v>590000</v>
      </c>
      <c r="I67" s="217">
        <v>30459283.879999999</v>
      </c>
    </row>
    <row r="68" spans="1:9" s="96" customFormat="1" ht="20.25" customHeight="1" x14ac:dyDescent="0.3">
      <c r="A68" s="117">
        <v>69</v>
      </c>
      <c r="B68" s="207">
        <v>56918233356</v>
      </c>
      <c r="C68" s="215">
        <v>5729871817</v>
      </c>
      <c r="D68" s="207">
        <v>685138402.28999996</v>
      </c>
      <c r="E68" s="208">
        <v>250001</v>
      </c>
      <c r="F68" s="207">
        <v>970065033</v>
      </c>
      <c r="G68" s="215">
        <v>20989335952</v>
      </c>
      <c r="H68" s="216">
        <v>0</v>
      </c>
      <c r="I68" s="215">
        <v>30955583.48</v>
      </c>
    </row>
    <row r="69" spans="1:9" s="96" customFormat="1" ht="20.25" customHeight="1" x14ac:dyDescent="0.3">
      <c r="A69" s="118">
        <v>70</v>
      </c>
      <c r="B69" s="209">
        <v>47605219777</v>
      </c>
      <c r="C69" s="217">
        <v>4291916523</v>
      </c>
      <c r="D69" s="209">
        <v>620520869.08000004</v>
      </c>
      <c r="E69" s="211">
        <v>2654859</v>
      </c>
      <c r="F69" s="209">
        <v>796856803</v>
      </c>
      <c r="G69" s="217">
        <v>14994864688</v>
      </c>
      <c r="H69" s="218">
        <v>590000</v>
      </c>
      <c r="I69" s="217">
        <v>25216468.800000001</v>
      </c>
    </row>
    <row r="70" spans="1:9" s="96" customFormat="1" ht="20.25" customHeight="1" x14ac:dyDescent="0.3">
      <c r="A70" s="117">
        <v>71</v>
      </c>
      <c r="B70" s="207">
        <v>39176073429</v>
      </c>
      <c r="C70" s="215">
        <v>2978082662</v>
      </c>
      <c r="D70" s="207">
        <v>590604817.60000002</v>
      </c>
      <c r="E70" s="208">
        <v>1250000</v>
      </c>
      <c r="F70" s="207">
        <v>583870174</v>
      </c>
      <c r="G70" s="215">
        <v>11680396870</v>
      </c>
      <c r="H70" s="216">
        <v>0</v>
      </c>
      <c r="I70" s="215">
        <v>26163165.23</v>
      </c>
    </row>
    <row r="71" spans="1:9" s="96" customFormat="1" ht="20.25" customHeight="1" x14ac:dyDescent="0.3">
      <c r="A71" s="118">
        <v>72</v>
      </c>
      <c r="B71" s="209">
        <v>33351460983</v>
      </c>
      <c r="C71" s="217">
        <v>2441331804</v>
      </c>
      <c r="D71" s="209">
        <v>525340731.58999997</v>
      </c>
      <c r="E71" s="211">
        <v>700000</v>
      </c>
      <c r="F71" s="209">
        <v>529904780</v>
      </c>
      <c r="G71" s="217">
        <v>8959903437</v>
      </c>
      <c r="H71" s="218">
        <v>0</v>
      </c>
      <c r="I71" s="217">
        <v>19318152.16</v>
      </c>
    </row>
    <row r="72" spans="1:9" s="96" customFormat="1" ht="20.25" customHeight="1" x14ac:dyDescent="0.3">
      <c r="A72" s="117">
        <v>73</v>
      </c>
      <c r="B72" s="207">
        <v>28963042452</v>
      </c>
      <c r="C72" s="215">
        <v>2022979612</v>
      </c>
      <c r="D72" s="207">
        <v>476593406.30000001</v>
      </c>
      <c r="E72" s="208">
        <v>280000</v>
      </c>
      <c r="F72" s="207">
        <v>440507073</v>
      </c>
      <c r="G72" s="215">
        <v>7480046396</v>
      </c>
      <c r="H72" s="216">
        <v>0</v>
      </c>
      <c r="I72" s="215">
        <v>16822115.41</v>
      </c>
    </row>
    <row r="73" spans="1:9" s="96" customFormat="1" ht="20.25" customHeight="1" x14ac:dyDescent="0.3">
      <c r="A73" s="118">
        <v>74</v>
      </c>
      <c r="B73" s="209">
        <v>23777193456</v>
      </c>
      <c r="C73" s="217">
        <v>1584412872</v>
      </c>
      <c r="D73" s="209">
        <v>417188372.17000002</v>
      </c>
      <c r="E73" s="211">
        <v>240000</v>
      </c>
      <c r="F73" s="209">
        <v>372214544</v>
      </c>
      <c r="G73" s="217">
        <v>5926187022</v>
      </c>
      <c r="H73" s="218">
        <v>0</v>
      </c>
      <c r="I73" s="211">
        <v>3102794.78</v>
      </c>
    </row>
    <row r="74" spans="1:9" s="96" customFormat="1" ht="20.25" customHeight="1" x14ac:dyDescent="0.3">
      <c r="A74" s="117">
        <v>75</v>
      </c>
      <c r="B74" s="207">
        <v>19998357713</v>
      </c>
      <c r="C74" s="215">
        <v>1328126045</v>
      </c>
      <c r="D74" s="207">
        <v>499268908.26999998</v>
      </c>
      <c r="E74" s="208">
        <v>882080</v>
      </c>
      <c r="F74" s="207">
        <v>328971092</v>
      </c>
      <c r="G74" s="215">
        <v>5036232759</v>
      </c>
      <c r="H74" s="216">
        <v>0</v>
      </c>
      <c r="I74" s="208">
        <v>9613360.5999999996</v>
      </c>
    </row>
    <row r="75" spans="1:9" s="96" customFormat="1" ht="20.25" customHeight="1" x14ac:dyDescent="0.3">
      <c r="A75" s="118">
        <v>76</v>
      </c>
      <c r="B75" s="209">
        <v>16246479534</v>
      </c>
      <c r="C75" s="217">
        <v>1029134420</v>
      </c>
      <c r="D75" s="209">
        <v>379074168.82999998</v>
      </c>
      <c r="E75" s="211">
        <v>399108</v>
      </c>
      <c r="F75" s="209">
        <v>258226270</v>
      </c>
      <c r="G75" s="217">
        <v>3939438000</v>
      </c>
      <c r="H75" s="218">
        <v>0</v>
      </c>
      <c r="I75" s="211">
        <v>12186443.08</v>
      </c>
    </row>
    <row r="76" spans="1:9" s="96" customFormat="1" ht="20.25" customHeight="1" x14ac:dyDescent="0.3">
      <c r="A76" s="117">
        <v>77</v>
      </c>
      <c r="B76" s="207">
        <v>14016319184</v>
      </c>
      <c r="C76" s="215">
        <v>790804570</v>
      </c>
      <c r="D76" s="207">
        <v>300241699.81</v>
      </c>
      <c r="E76" s="208">
        <v>740000</v>
      </c>
      <c r="F76" s="207">
        <v>249194253</v>
      </c>
      <c r="G76" s="215">
        <v>3210918716</v>
      </c>
      <c r="H76" s="216">
        <v>0</v>
      </c>
      <c r="I76" s="208">
        <v>819330.48</v>
      </c>
    </row>
    <row r="77" spans="1:9" s="96" customFormat="1" ht="20.25" customHeight="1" x14ac:dyDescent="0.3">
      <c r="A77" s="118">
        <v>78</v>
      </c>
      <c r="B77" s="209">
        <v>11998626187</v>
      </c>
      <c r="C77" s="217">
        <v>720262294</v>
      </c>
      <c r="D77" s="209">
        <v>303916368.89999998</v>
      </c>
      <c r="E77" s="211">
        <v>235000</v>
      </c>
      <c r="F77" s="209">
        <v>235657034</v>
      </c>
      <c r="G77" s="217">
        <v>2650270625</v>
      </c>
      <c r="H77" s="218">
        <v>0</v>
      </c>
      <c r="I77" s="217">
        <v>1547315</v>
      </c>
    </row>
    <row r="78" spans="1:9" s="96" customFormat="1" ht="20.25" customHeight="1" x14ac:dyDescent="0.3">
      <c r="A78" s="117">
        <v>79</v>
      </c>
      <c r="B78" s="207">
        <v>9776044529</v>
      </c>
      <c r="C78" s="215">
        <v>644242005</v>
      </c>
      <c r="D78" s="207">
        <v>288806765.36000001</v>
      </c>
      <c r="E78" s="208">
        <v>0</v>
      </c>
      <c r="F78" s="207">
        <v>199589759</v>
      </c>
      <c r="G78" s="215">
        <v>2102470426</v>
      </c>
      <c r="H78" s="216">
        <v>0</v>
      </c>
      <c r="I78" s="215">
        <v>138319.37</v>
      </c>
    </row>
    <row r="79" spans="1:9" s="96" customFormat="1" ht="20.25" customHeight="1" x14ac:dyDescent="0.3">
      <c r="A79" s="118">
        <v>80</v>
      </c>
      <c r="B79" s="209">
        <v>8454064325</v>
      </c>
      <c r="C79" s="217">
        <v>570851153</v>
      </c>
      <c r="D79" s="209">
        <v>255604595.93000001</v>
      </c>
      <c r="E79" s="211">
        <v>1280000</v>
      </c>
      <c r="F79" s="209">
        <v>166736126</v>
      </c>
      <c r="G79" s="217">
        <v>1786509374</v>
      </c>
      <c r="H79" s="218">
        <v>265325.14</v>
      </c>
      <c r="I79" s="217">
        <v>0</v>
      </c>
    </row>
    <row r="80" spans="1:9" s="96" customFormat="1" ht="20.25" customHeight="1" x14ac:dyDescent="0.3">
      <c r="A80" s="117">
        <v>81</v>
      </c>
      <c r="B80" s="207">
        <v>6733937590</v>
      </c>
      <c r="C80" s="215">
        <v>462484722</v>
      </c>
      <c r="D80" s="207">
        <v>216842459.81</v>
      </c>
      <c r="E80" s="208">
        <v>630000</v>
      </c>
      <c r="F80" s="207">
        <v>154528407</v>
      </c>
      <c r="G80" s="215">
        <v>1280912231</v>
      </c>
      <c r="H80" s="216">
        <v>0</v>
      </c>
      <c r="I80" s="215">
        <v>1821681.86</v>
      </c>
    </row>
    <row r="81" spans="1:9" s="96" customFormat="1" ht="20.25" customHeight="1" x14ac:dyDescent="0.3">
      <c r="A81" s="118">
        <v>82</v>
      </c>
      <c r="B81" s="209">
        <v>5483526331</v>
      </c>
      <c r="C81" s="217">
        <v>419417817</v>
      </c>
      <c r="D81" s="209">
        <v>240132799.66999999</v>
      </c>
      <c r="E81" s="211">
        <v>120000</v>
      </c>
      <c r="F81" s="209">
        <v>132659033</v>
      </c>
      <c r="G81" s="217">
        <v>942058947</v>
      </c>
      <c r="H81" s="218">
        <v>0</v>
      </c>
      <c r="I81" s="217">
        <v>0</v>
      </c>
    </row>
    <row r="82" spans="1:9" s="96" customFormat="1" ht="20.25" customHeight="1" x14ac:dyDescent="0.3">
      <c r="A82" s="117">
        <v>83</v>
      </c>
      <c r="B82" s="207">
        <v>4340493027</v>
      </c>
      <c r="C82" s="215">
        <v>418858907</v>
      </c>
      <c r="D82" s="207">
        <v>192932220.59999999</v>
      </c>
      <c r="E82" s="208">
        <v>0</v>
      </c>
      <c r="F82" s="207">
        <v>109177616</v>
      </c>
      <c r="G82" s="215">
        <v>670357073</v>
      </c>
      <c r="H82" s="216">
        <v>0</v>
      </c>
      <c r="I82" s="215">
        <v>420000</v>
      </c>
    </row>
    <row r="83" spans="1:9" s="96" customFormat="1" ht="20.25" customHeight="1" x14ac:dyDescent="0.3">
      <c r="A83" s="118">
        <v>84</v>
      </c>
      <c r="B83" s="209">
        <v>3545881850</v>
      </c>
      <c r="C83" s="217">
        <v>348965114</v>
      </c>
      <c r="D83" s="209">
        <v>188536607.34</v>
      </c>
      <c r="E83" s="211">
        <v>0</v>
      </c>
      <c r="F83" s="209">
        <v>104487265</v>
      </c>
      <c r="G83" s="217">
        <v>485280595</v>
      </c>
      <c r="H83" s="218">
        <v>0</v>
      </c>
      <c r="I83" s="217">
        <v>1363692</v>
      </c>
    </row>
    <row r="84" spans="1:9" s="96" customFormat="1" ht="20.25" customHeight="1" x14ac:dyDescent="0.3">
      <c r="A84" s="117">
        <v>85</v>
      </c>
      <c r="B84" s="207">
        <v>2999717734</v>
      </c>
      <c r="C84" s="215">
        <v>358378927</v>
      </c>
      <c r="D84" s="207">
        <v>202646123.41999999</v>
      </c>
      <c r="E84" s="208">
        <v>0</v>
      </c>
      <c r="F84" s="207">
        <v>82703344</v>
      </c>
      <c r="G84" s="215">
        <v>487571113</v>
      </c>
      <c r="H84" s="216">
        <v>0</v>
      </c>
      <c r="I84" s="215">
        <v>120000</v>
      </c>
    </row>
    <row r="85" spans="1:9" s="96" customFormat="1" ht="20.25" customHeight="1" x14ac:dyDescent="0.3">
      <c r="A85" s="118">
        <v>86</v>
      </c>
      <c r="B85" s="209">
        <v>2428231013</v>
      </c>
      <c r="C85" s="217">
        <v>348505009</v>
      </c>
      <c r="D85" s="209">
        <v>132866672.92</v>
      </c>
      <c r="E85" s="211">
        <v>0</v>
      </c>
      <c r="F85" s="209">
        <v>66335368</v>
      </c>
      <c r="G85" s="217">
        <v>425081782</v>
      </c>
      <c r="H85" s="218">
        <v>0</v>
      </c>
      <c r="I85" s="217">
        <v>0</v>
      </c>
    </row>
    <row r="86" spans="1:9" s="96" customFormat="1" ht="20.25" customHeight="1" x14ac:dyDescent="0.3">
      <c r="A86" s="117">
        <v>87</v>
      </c>
      <c r="B86" s="207">
        <v>2022859832</v>
      </c>
      <c r="C86" s="215">
        <v>332475848</v>
      </c>
      <c r="D86" s="207">
        <v>126939496.15000001</v>
      </c>
      <c r="E86" s="208">
        <v>0</v>
      </c>
      <c r="F86" s="207">
        <v>58295655</v>
      </c>
      <c r="G86" s="215">
        <v>383563504</v>
      </c>
      <c r="H86" s="216">
        <v>0</v>
      </c>
      <c r="I86" s="215">
        <v>0</v>
      </c>
    </row>
    <row r="87" spans="1:9" s="96" customFormat="1" ht="20.25" customHeight="1" x14ac:dyDescent="0.3">
      <c r="A87" s="118">
        <v>88</v>
      </c>
      <c r="B87" s="209">
        <v>1553296936</v>
      </c>
      <c r="C87" s="217">
        <v>290962271</v>
      </c>
      <c r="D87" s="209">
        <v>114722700.19</v>
      </c>
      <c r="E87" s="211">
        <v>0</v>
      </c>
      <c r="F87" s="209">
        <v>42071367</v>
      </c>
      <c r="G87" s="217">
        <v>335135465</v>
      </c>
      <c r="H87" s="218">
        <v>0</v>
      </c>
      <c r="I87" s="217">
        <v>0</v>
      </c>
    </row>
    <row r="88" spans="1:9" s="96" customFormat="1" ht="20.25" customHeight="1" x14ac:dyDescent="0.3">
      <c r="A88" s="117">
        <v>89</v>
      </c>
      <c r="B88" s="207">
        <v>1251986891</v>
      </c>
      <c r="C88" s="215">
        <v>224752814</v>
      </c>
      <c r="D88" s="207">
        <v>119619012.06999999</v>
      </c>
      <c r="E88" s="208">
        <v>0</v>
      </c>
      <c r="F88" s="207">
        <v>38902228</v>
      </c>
      <c r="G88" s="215">
        <v>255970569</v>
      </c>
      <c r="H88" s="216">
        <v>0</v>
      </c>
      <c r="I88" s="215">
        <v>0</v>
      </c>
    </row>
    <row r="89" spans="1:9" s="96" customFormat="1" ht="20.25" customHeight="1" x14ac:dyDescent="0.3">
      <c r="A89" s="118">
        <v>90</v>
      </c>
      <c r="B89" s="209">
        <v>1284641473</v>
      </c>
      <c r="C89" s="217">
        <v>398914478</v>
      </c>
      <c r="D89" s="209">
        <v>126970229.88</v>
      </c>
      <c r="E89" s="211">
        <v>0</v>
      </c>
      <c r="F89" s="209">
        <v>36215092</v>
      </c>
      <c r="G89" s="217">
        <v>405507953</v>
      </c>
      <c r="H89" s="218">
        <v>0</v>
      </c>
      <c r="I89" s="217">
        <v>0</v>
      </c>
    </row>
    <row r="90" spans="1:9" s="96" customFormat="1" ht="20.25" customHeight="1" x14ac:dyDescent="0.3">
      <c r="A90" s="117">
        <v>91</v>
      </c>
      <c r="B90" s="207">
        <v>949331645</v>
      </c>
      <c r="C90" s="215">
        <v>293149578</v>
      </c>
      <c r="D90" s="207">
        <v>72739330.219999999</v>
      </c>
      <c r="E90" s="208">
        <v>0</v>
      </c>
      <c r="F90" s="207">
        <v>32175098</v>
      </c>
      <c r="G90" s="215">
        <v>313824976</v>
      </c>
      <c r="H90" s="216">
        <v>0</v>
      </c>
      <c r="I90" s="215">
        <v>300000</v>
      </c>
    </row>
    <row r="91" spans="1:9" s="96" customFormat="1" ht="20.25" customHeight="1" x14ac:dyDescent="0.3">
      <c r="A91" s="118">
        <v>92</v>
      </c>
      <c r="B91" s="209">
        <v>721258735</v>
      </c>
      <c r="C91" s="217">
        <v>249955904</v>
      </c>
      <c r="D91" s="209">
        <v>64467100.409999996</v>
      </c>
      <c r="E91" s="211">
        <v>200000</v>
      </c>
      <c r="F91" s="209">
        <v>23819228</v>
      </c>
      <c r="G91" s="217">
        <v>256094824</v>
      </c>
      <c r="H91" s="218">
        <v>0</v>
      </c>
      <c r="I91" s="217">
        <v>0</v>
      </c>
    </row>
    <row r="92" spans="1:9" s="96" customFormat="1" ht="20.25" customHeight="1" x14ac:dyDescent="0.3">
      <c r="A92" s="117">
        <v>93</v>
      </c>
      <c r="B92" s="207">
        <v>635515237</v>
      </c>
      <c r="C92" s="215">
        <v>250141575</v>
      </c>
      <c r="D92" s="207">
        <v>63661930.810000002</v>
      </c>
      <c r="E92" s="208">
        <v>0</v>
      </c>
      <c r="F92" s="207">
        <v>27500200</v>
      </c>
      <c r="G92" s="215">
        <v>252251437</v>
      </c>
      <c r="H92" s="216">
        <v>0</v>
      </c>
      <c r="I92" s="215">
        <v>0</v>
      </c>
    </row>
    <row r="93" spans="1:9" s="96" customFormat="1" ht="20.25" customHeight="1" x14ac:dyDescent="0.3">
      <c r="A93" s="118">
        <v>94</v>
      </c>
      <c r="B93" s="209">
        <v>565869482</v>
      </c>
      <c r="C93" s="217">
        <v>291680786</v>
      </c>
      <c r="D93" s="209">
        <v>43790715.280000001</v>
      </c>
      <c r="E93" s="211">
        <v>0</v>
      </c>
      <c r="F93" s="209">
        <v>21252595</v>
      </c>
      <c r="G93" s="217">
        <v>287828167</v>
      </c>
      <c r="H93" s="218">
        <v>0</v>
      </c>
      <c r="I93" s="217">
        <v>0</v>
      </c>
    </row>
    <row r="94" spans="1:9" s="96" customFormat="1" ht="20.25" customHeight="1" x14ac:dyDescent="0.3">
      <c r="A94" s="117">
        <v>95</v>
      </c>
      <c r="B94" s="207">
        <v>487305713</v>
      </c>
      <c r="C94" s="215">
        <v>270125168</v>
      </c>
      <c r="D94" s="207">
        <v>31970886.079999998</v>
      </c>
      <c r="E94" s="208">
        <v>0</v>
      </c>
      <c r="F94" s="207">
        <v>9532500</v>
      </c>
      <c r="G94" s="215">
        <v>257624284</v>
      </c>
      <c r="H94" s="216">
        <v>0</v>
      </c>
      <c r="I94" s="215">
        <v>0</v>
      </c>
    </row>
    <row r="95" spans="1:9" s="96" customFormat="1" ht="20.25" customHeight="1" x14ac:dyDescent="0.3">
      <c r="A95" s="118">
        <v>96</v>
      </c>
      <c r="B95" s="209">
        <v>372155784</v>
      </c>
      <c r="C95" s="217">
        <v>215036325</v>
      </c>
      <c r="D95" s="209">
        <v>28249536.66</v>
      </c>
      <c r="E95" s="211">
        <v>0</v>
      </c>
      <c r="F95" s="209">
        <v>13705790</v>
      </c>
      <c r="G95" s="217">
        <v>213758685</v>
      </c>
      <c r="H95" s="209">
        <v>0</v>
      </c>
      <c r="I95" s="217">
        <v>0</v>
      </c>
    </row>
    <row r="96" spans="1:9" s="96" customFormat="1" ht="20.25" customHeight="1" x14ac:dyDescent="0.3">
      <c r="A96" s="117">
        <v>97</v>
      </c>
      <c r="B96" s="207">
        <v>403105807</v>
      </c>
      <c r="C96" s="215">
        <v>274872912</v>
      </c>
      <c r="D96" s="207">
        <v>20095885.940000001</v>
      </c>
      <c r="E96" s="208">
        <v>0</v>
      </c>
      <c r="F96" s="207">
        <v>8860328</v>
      </c>
      <c r="G96" s="215">
        <v>285705966</v>
      </c>
      <c r="H96" s="207">
        <v>0</v>
      </c>
      <c r="I96" s="215">
        <v>0</v>
      </c>
    </row>
    <row r="97" spans="1:9" s="96" customFormat="1" ht="20.25" customHeight="1" x14ac:dyDescent="0.3">
      <c r="A97" s="118">
        <v>98</v>
      </c>
      <c r="B97" s="209">
        <v>396754676</v>
      </c>
      <c r="C97" s="217">
        <v>281737432</v>
      </c>
      <c r="D97" s="209">
        <v>22853975.84</v>
      </c>
      <c r="E97" s="211">
        <v>0</v>
      </c>
      <c r="F97" s="209">
        <v>8970000</v>
      </c>
      <c r="G97" s="217">
        <v>280694172</v>
      </c>
      <c r="H97" s="209">
        <v>0</v>
      </c>
      <c r="I97" s="217">
        <v>0</v>
      </c>
    </row>
    <row r="98" spans="1:9" s="96" customFormat="1" ht="20.25" customHeight="1" x14ac:dyDescent="0.3">
      <c r="A98" s="117">
        <v>99</v>
      </c>
      <c r="B98" s="207">
        <v>105394819</v>
      </c>
      <c r="C98" s="215">
        <v>17728683</v>
      </c>
      <c r="D98" s="207">
        <v>12482154.49</v>
      </c>
      <c r="E98" s="208">
        <v>0</v>
      </c>
      <c r="F98" s="207">
        <v>2360100</v>
      </c>
      <c r="G98" s="208">
        <v>17070833</v>
      </c>
      <c r="H98" s="207">
        <v>0</v>
      </c>
      <c r="I98" s="215">
        <v>0</v>
      </c>
    </row>
    <row r="99" spans="1:9" s="96" customFormat="1" ht="20.25" customHeight="1" x14ac:dyDescent="0.3">
      <c r="A99" s="118" t="s">
        <v>264</v>
      </c>
      <c r="B99" s="209">
        <v>205741334</v>
      </c>
      <c r="C99" s="217">
        <v>31585682</v>
      </c>
      <c r="D99" s="209">
        <v>15051872.359999999</v>
      </c>
      <c r="E99" s="211">
        <v>0</v>
      </c>
      <c r="F99" s="209">
        <v>13782275</v>
      </c>
      <c r="G99" s="211">
        <v>139299789</v>
      </c>
      <c r="H99" s="209">
        <v>0</v>
      </c>
      <c r="I99" s="211">
        <v>0</v>
      </c>
    </row>
    <row r="100" spans="1:9" s="96" customFormat="1" ht="20.25" customHeight="1" x14ac:dyDescent="0.3">
      <c r="A100" s="121" t="s">
        <v>25</v>
      </c>
      <c r="B100" s="219">
        <v>1488077044726</v>
      </c>
      <c r="C100" s="220">
        <v>599060786649</v>
      </c>
      <c r="D100" s="219">
        <v>1522282173.8</v>
      </c>
      <c r="E100" s="220">
        <v>1263066</v>
      </c>
      <c r="F100" s="219">
        <v>285561206974</v>
      </c>
      <c r="G100" s="220">
        <v>512264066870</v>
      </c>
      <c r="H100" s="219">
        <v>0</v>
      </c>
      <c r="I100" s="220">
        <v>2277128.0099999998</v>
      </c>
    </row>
    <row r="101" spans="1:9" s="96" customFormat="1" ht="20.25" customHeight="1" thickBot="1" x14ac:dyDescent="0.35">
      <c r="A101" s="561" t="s">
        <v>8</v>
      </c>
      <c r="B101" s="562">
        <f>SUM(B14:B100)</f>
        <v>12909067486379</v>
      </c>
      <c r="C101" s="563">
        <f>SUM(C14:C100)</f>
        <v>3352269869229</v>
      </c>
      <c r="D101" s="562">
        <f t="shared" ref="D101:H101" si="0">SUM(D14:D100)</f>
        <v>32647643609.779999</v>
      </c>
      <c r="E101" s="563">
        <f t="shared" si="0"/>
        <v>400343493</v>
      </c>
      <c r="F101" s="562">
        <f t="shared" si="0"/>
        <v>540455497662</v>
      </c>
      <c r="G101" s="563">
        <f t="shared" si="0"/>
        <v>6229306772466</v>
      </c>
      <c r="H101" s="562">
        <f t="shared" si="0"/>
        <v>36523762.700000003</v>
      </c>
      <c r="I101" s="563">
        <f>SUM(I14:I100)</f>
        <v>2743885664.6500006</v>
      </c>
    </row>
    <row r="102" spans="1:9" ht="32.25" customHeight="1" x14ac:dyDescent="0.25">
      <c r="A102" s="892" t="s">
        <v>309</v>
      </c>
      <c r="B102" s="892"/>
      <c r="C102" s="892"/>
      <c r="D102" s="892"/>
      <c r="E102" s="892"/>
      <c r="F102" s="892"/>
      <c r="G102" s="892"/>
      <c r="H102" s="892"/>
      <c r="I102" s="892"/>
    </row>
    <row r="103" spans="1:9" ht="13" thickBot="1" x14ac:dyDescent="0.3">
      <c r="A103" s="25" t="s">
        <v>315</v>
      </c>
      <c r="B103" s="49"/>
      <c r="C103" s="49"/>
      <c r="F103" s="24"/>
      <c r="G103" s="24"/>
      <c r="H103" s="24"/>
      <c r="I103" s="49"/>
    </row>
    <row r="104" spans="1:9" ht="13" thickBot="1" x14ac:dyDescent="0.3">
      <c r="A104" s="244" t="s">
        <v>268</v>
      </c>
      <c r="B104" s="245">
        <f>B101-B100</f>
        <v>11420990441653</v>
      </c>
      <c r="C104" s="245">
        <f>C101-C100</f>
        <v>2753209082580</v>
      </c>
      <c r="D104" s="245">
        <f t="shared" ref="D104:I104" si="1">D101-D100</f>
        <v>31125361435.98</v>
      </c>
      <c r="E104" s="245">
        <f t="shared" si="1"/>
        <v>399080427</v>
      </c>
      <c r="F104" s="245">
        <f t="shared" si="1"/>
        <v>254894290688</v>
      </c>
      <c r="G104" s="245">
        <f t="shared" si="1"/>
        <v>5717042705596</v>
      </c>
      <c r="H104" s="245">
        <f t="shared" si="1"/>
        <v>36523762.700000003</v>
      </c>
      <c r="I104" s="246">
        <f t="shared" si="1"/>
        <v>2741608536.6400003</v>
      </c>
    </row>
    <row r="105" spans="1:9" ht="13" x14ac:dyDescent="0.3">
      <c r="A105" s="23"/>
      <c r="B105" s="289"/>
      <c r="C105" s="289"/>
      <c r="D105" s="289"/>
      <c r="F105" s="24"/>
      <c r="G105" s="24"/>
      <c r="H105" s="24"/>
      <c r="I105" s="24"/>
    </row>
    <row r="106" spans="1:9" ht="13" x14ac:dyDescent="0.3">
      <c r="A106" s="23"/>
      <c r="B106" s="49"/>
      <c r="C106" s="49"/>
      <c r="D106" s="47"/>
      <c r="F106" s="24"/>
      <c r="G106" s="24"/>
      <c r="H106" s="24"/>
      <c r="I106" s="24"/>
    </row>
    <row r="107" spans="1:9" x14ac:dyDescent="0.25">
      <c r="B107" s="49"/>
      <c r="C107" s="49"/>
      <c r="F107" s="24"/>
      <c r="G107" s="24"/>
      <c r="H107" s="24"/>
      <c r="I107" s="24"/>
    </row>
    <row r="108" spans="1:9" x14ac:dyDescent="0.25">
      <c r="A108" s="24"/>
      <c r="B108" s="24"/>
      <c r="C108" s="24"/>
      <c r="D108" s="24"/>
      <c r="E108" s="24"/>
      <c r="F108" s="24"/>
      <c r="G108" s="24"/>
      <c r="H108" s="24"/>
      <c r="I108" s="24"/>
    </row>
    <row r="109" spans="1:9" x14ac:dyDescent="0.25">
      <c r="A109" s="24"/>
      <c r="B109" s="24"/>
      <c r="C109" s="24"/>
      <c r="D109" s="24"/>
      <c r="E109" s="24"/>
      <c r="F109" s="24"/>
      <c r="G109" s="24"/>
      <c r="H109" s="24"/>
      <c r="I109" s="24"/>
    </row>
    <row r="110" spans="1:9" x14ac:dyDescent="0.25">
      <c r="A110" s="24"/>
      <c r="B110" s="24"/>
      <c r="C110" s="24"/>
      <c r="D110" s="24"/>
      <c r="E110" s="24"/>
      <c r="F110" s="24"/>
      <c r="G110" s="24"/>
      <c r="H110" s="24"/>
      <c r="I110" s="24"/>
    </row>
    <row r="111" spans="1:9" x14ac:dyDescent="0.25">
      <c r="A111" s="24"/>
      <c r="B111" s="24"/>
      <c r="C111" s="24"/>
      <c r="D111" s="24"/>
      <c r="E111" s="24"/>
      <c r="F111" s="24"/>
      <c r="G111" s="24"/>
      <c r="H111" s="24"/>
      <c r="I111" s="24"/>
    </row>
    <row r="112" spans="1:9" x14ac:dyDescent="0.25">
      <c r="A112" s="24"/>
      <c r="B112" s="24"/>
      <c r="C112" s="24"/>
      <c r="D112" s="24"/>
      <c r="E112" s="24"/>
      <c r="F112" s="24"/>
      <c r="G112" s="24"/>
      <c r="H112" s="24"/>
      <c r="I112" s="24"/>
    </row>
    <row r="113" spans="1:9" x14ac:dyDescent="0.25">
      <c r="A113" s="24"/>
      <c r="B113" s="119"/>
      <c r="C113" s="119"/>
      <c r="D113" s="119"/>
      <c r="E113" s="119"/>
      <c r="F113" s="119"/>
      <c r="G113" s="119"/>
      <c r="H113" s="119"/>
      <c r="I113" s="119"/>
    </row>
    <row r="114" spans="1:9" x14ac:dyDescent="0.25">
      <c r="A114" s="24"/>
      <c r="B114" s="24"/>
      <c r="C114" s="24"/>
      <c r="D114" s="24"/>
      <c r="E114" s="24"/>
      <c r="F114" s="24"/>
      <c r="G114" s="24"/>
      <c r="H114" s="24"/>
      <c r="I114" s="24"/>
    </row>
    <row r="115" spans="1:9" x14ac:dyDescent="0.25">
      <c r="A115" s="24"/>
      <c r="B115" s="24"/>
      <c r="C115" s="24"/>
      <c r="D115" s="24"/>
      <c r="E115" s="24"/>
      <c r="F115" s="24"/>
      <c r="G115" s="24"/>
      <c r="H115" s="24"/>
      <c r="I115" s="24"/>
    </row>
    <row r="116" spans="1:9" x14ac:dyDescent="0.25">
      <c r="A116" s="24"/>
      <c r="B116" s="24"/>
      <c r="C116" s="24"/>
      <c r="D116" s="24"/>
      <c r="E116" s="24"/>
      <c r="F116" s="24"/>
      <c r="G116" s="24"/>
      <c r="H116" s="24"/>
      <c r="I116" s="24"/>
    </row>
    <row r="117" spans="1:9" x14ac:dyDescent="0.25">
      <c r="A117" s="24"/>
      <c r="B117" s="24"/>
      <c r="C117" s="24"/>
      <c r="D117" s="24"/>
      <c r="E117" s="24"/>
      <c r="F117" s="24"/>
      <c r="G117" s="24"/>
      <c r="H117" s="24"/>
      <c r="I117" s="24"/>
    </row>
    <row r="118" spans="1:9" x14ac:dyDescent="0.25">
      <c r="A118" s="24"/>
      <c r="B118" s="24"/>
      <c r="C118" s="24"/>
      <c r="D118" s="24"/>
      <c r="E118" s="24"/>
      <c r="F118" s="24"/>
      <c r="G118" s="24"/>
      <c r="H118" s="24"/>
      <c r="I118" s="24"/>
    </row>
    <row r="119" spans="1:9" x14ac:dyDescent="0.25">
      <c r="A119" s="24"/>
      <c r="B119" s="24"/>
      <c r="C119" s="24"/>
      <c r="D119" s="24"/>
      <c r="E119" s="24"/>
      <c r="F119" s="24"/>
      <c r="G119" s="24"/>
      <c r="H119" s="24"/>
      <c r="I119" s="24"/>
    </row>
    <row r="120" spans="1:9" x14ac:dyDescent="0.25">
      <c r="A120" s="24"/>
      <c r="B120" s="24"/>
      <c r="C120" s="24"/>
      <c r="D120" s="24"/>
      <c r="E120" s="24"/>
      <c r="F120" s="24"/>
      <c r="G120" s="24"/>
      <c r="H120" s="24"/>
      <c r="I120" s="24"/>
    </row>
    <row r="121" spans="1:9" x14ac:dyDescent="0.25">
      <c r="A121" s="24"/>
      <c r="B121" s="24"/>
      <c r="C121" s="24"/>
      <c r="D121" s="24"/>
      <c r="E121" s="24"/>
      <c r="F121" s="24"/>
      <c r="G121" s="24"/>
      <c r="H121" s="24"/>
      <c r="I121" s="24"/>
    </row>
    <row r="122" spans="1:9" x14ac:dyDescent="0.25">
      <c r="A122" s="24"/>
      <c r="B122" s="24"/>
      <c r="C122" s="24"/>
      <c r="D122" s="24"/>
      <c r="E122" s="24"/>
      <c r="F122" s="24"/>
      <c r="G122" s="24"/>
      <c r="H122" s="24"/>
      <c r="I122" s="24"/>
    </row>
    <row r="123" spans="1:9" x14ac:dyDescent="0.25">
      <c r="A123" s="24"/>
      <c r="B123" s="24"/>
      <c r="C123" s="24"/>
      <c r="D123" s="24"/>
      <c r="E123" s="24"/>
      <c r="F123" s="24"/>
      <c r="G123" s="24"/>
      <c r="H123" s="24"/>
      <c r="I123" s="24"/>
    </row>
    <row r="124" spans="1:9" x14ac:dyDescent="0.25">
      <c r="A124" s="24"/>
      <c r="B124" s="24"/>
      <c r="C124" s="24"/>
      <c r="D124" s="24"/>
      <c r="E124" s="24"/>
      <c r="F124" s="24"/>
      <c r="G124" s="24"/>
      <c r="H124" s="24"/>
      <c r="I124" s="24"/>
    </row>
    <row r="125" spans="1:9" x14ac:dyDescent="0.25">
      <c r="A125" s="24"/>
      <c r="B125" s="24"/>
      <c r="C125" s="24"/>
      <c r="D125" s="24"/>
      <c r="E125" s="24"/>
      <c r="F125" s="24"/>
      <c r="G125" s="24"/>
      <c r="H125" s="24"/>
      <c r="I125" s="24"/>
    </row>
    <row r="126" spans="1:9" x14ac:dyDescent="0.25">
      <c r="A126" s="24"/>
      <c r="B126" s="24"/>
      <c r="C126" s="24"/>
      <c r="D126" s="24"/>
      <c r="E126" s="24"/>
      <c r="F126" s="24"/>
      <c r="G126" s="24"/>
      <c r="H126" s="24"/>
      <c r="I126" s="24"/>
    </row>
    <row r="127" spans="1:9" x14ac:dyDescent="0.25">
      <c r="A127" s="24"/>
      <c r="B127" s="24"/>
      <c r="C127" s="24"/>
      <c r="D127" s="24"/>
      <c r="E127" s="24"/>
      <c r="F127" s="24"/>
      <c r="G127" s="24"/>
      <c r="H127" s="24"/>
      <c r="I127" s="24"/>
    </row>
    <row r="128" spans="1:9" x14ac:dyDescent="0.25">
      <c r="A128" s="24"/>
      <c r="B128" s="24"/>
      <c r="C128" s="24"/>
      <c r="D128" s="24"/>
      <c r="E128" s="24"/>
      <c r="F128" s="24"/>
      <c r="G128" s="24"/>
      <c r="H128" s="24"/>
      <c r="I128" s="24"/>
    </row>
    <row r="129" spans="1:9" x14ac:dyDescent="0.25">
      <c r="A129" s="24"/>
      <c r="B129" s="24"/>
      <c r="C129" s="24"/>
      <c r="D129" s="24"/>
      <c r="E129" s="24"/>
      <c r="F129" s="24"/>
      <c r="G129" s="24"/>
      <c r="H129" s="24"/>
      <c r="I129" s="24"/>
    </row>
    <row r="130" spans="1:9" x14ac:dyDescent="0.25">
      <c r="A130" s="24"/>
      <c r="B130" s="24"/>
      <c r="C130" s="24"/>
      <c r="D130" s="24"/>
      <c r="E130" s="24"/>
      <c r="F130" s="24"/>
      <c r="G130" s="24"/>
      <c r="H130" s="24"/>
      <c r="I130" s="24"/>
    </row>
    <row r="131" spans="1:9" x14ac:dyDescent="0.25">
      <c r="A131" s="24"/>
      <c r="B131" s="24"/>
      <c r="C131" s="24"/>
      <c r="D131" s="24"/>
      <c r="E131" s="24"/>
      <c r="F131" s="24"/>
      <c r="G131" s="24"/>
      <c r="H131" s="24"/>
      <c r="I131" s="24"/>
    </row>
    <row r="132" spans="1:9" x14ac:dyDescent="0.25">
      <c r="A132" s="24"/>
      <c r="B132" s="24"/>
      <c r="C132" s="24"/>
      <c r="D132" s="24"/>
      <c r="E132" s="24"/>
      <c r="F132" s="24"/>
      <c r="G132" s="24"/>
      <c r="H132" s="24"/>
      <c r="I132" s="24"/>
    </row>
    <row r="133" spans="1:9" x14ac:dyDescent="0.25">
      <c r="A133" s="24"/>
      <c r="B133" s="24"/>
      <c r="C133" s="24"/>
      <c r="D133" s="24"/>
      <c r="E133" s="24"/>
      <c r="F133" s="24"/>
      <c r="G133" s="24"/>
      <c r="H133" s="24"/>
      <c r="I133" s="24"/>
    </row>
    <row r="134" spans="1:9" x14ac:dyDescent="0.25">
      <c r="A134" s="24"/>
      <c r="B134" s="24"/>
      <c r="C134" s="24"/>
      <c r="D134" s="24"/>
      <c r="E134" s="24"/>
      <c r="F134" s="24"/>
      <c r="G134" s="24"/>
      <c r="H134" s="24"/>
      <c r="I134" s="24"/>
    </row>
    <row r="135" spans="1:9" x14ac:dyDescent="0.25">
      <c r="A135" s="24"/>
      <c r="B135" s="24"/>
      <c r="C135" s="24"/>
      <c r="D135" s="24"/>
      <c r="E135" s="24"/>
      <c r="F135" s="24"/>
      <c r="G135" s="24"/>
      <c r="H135" s="24"/>
      <c r="I135" s="24"/>
    </row>
    <row r="136" spans="1:9" x14ac:dyDescent="0.25">
      <c r="A136" s="24"/>
      <c r="B136" s="24"/>
      <c r="C136" s="24"/>
      <c r="D136" s="24"/>
      <c r="E136" s="24"/>
      <c r="F136" s="24"/>
      <c r="G136" s="24"/>
      <c r="H136" s="24"/>
      <c r="I136" s="24"/>
    </row>
    <row r="137" spans="1:9" x14ac:dyDescent="0.25">
      <c r="A137" s="24"/>
      <c r="B137" s="24"/>
      <c r="C137" s="24"/>
      <c r="D137" s="24"/>
      <c r="E137" s="24"/>
      <c r="F137" s="24"/>
      <c r="G137" s="24"/>
      <c r="H137" s="24"/>
      <c r="I137" s="24"/>
    </row>
    <row r="138" spans="1:9" x14ac:dyDescent="0.25">
      <c r="A138" s="24"/>
      <c r="B138" s="24"/>
      <c r="C138" s="24"/>
      <c r="D138" s="24"/>
      <c r="E138" s="24"/>
      <c r="F138" s="24"/>
      <c r="G138" s="24"/>
      <c r="H138" s="24"/>
      <c r="I138" s="24"/>
    </row>
    <row r="139" spans="1:9" x14ac:dyDescent="0.25">
      <c r="A139" s="24"/>
      <c r="B139" s="24"/>
      <c r="C139" s="24"/>
      <c r="D139" s="24"/>
      <c r="E139" s="24"/>
      <c r="F139" s="24"/>
      <c r="G139" s="24"/>
      <c r="H139" s="24"/>
      <c r="I139" s="24"/>
    </row>
  </sheetData>
  <mergeCells count="21">
    <mergeCell ref="H12:H13"/>
    <mergeCell ref="I12:I13"/>
    <mergeCell ref="A102:I102"/>
    <mergeCell ref="B12:B13"/>
    <mergeCell ref="C12:C13"/>
    <mergeCell ref="D12:D13"/>
    <mergeCell ref="E12:E13"/>
    <mergeCell ref="F12:F13"/>
    <mergeCell ref="G12:G13"/>
    <mergeCell ref="A8:I8"/>
    <mergeCell ref="A9:I9"/>
    <mergeCell ref="B11:C11"/>
    <mergeCell ref="D11:E11"/>
    <mergeCell ref="F11:G11"/>
    <mergeCell ref="H11:I11"/>
    <mergeCell ref="A7:I7"/>
    <mergeCell ref="A2:I2"/>
    <mergeCell ref="A3:I3"/>
    <mergeCell ref="A4:I4"/>
    <mergeCell ref="A5:I5"/>
    <mergeCell ref="A6:I6"/>
  </mergeCells>
  <printOptions horizontalCentered="1"/>
  <pageMargins left="0.31496062992125984" right="0.19685039370078741" top="0.39370078740157483" bottom="0.23622047244094491" header="0" footer="0.23622047244094491"/>
  <pageSetup scale="54" firstPageNumber="71" fitToHeight="0" orientation="portrait" useFirstPageNumber="1" r:id="rId1"/>
  <headerFooter>
    <oddFooter>&amp;R&amp;P</oddFooter>
  </headerFooter>
  <rowBreaks count="1" manualBreakCount="1">
    <brk id="57" max="8" man="1"/>
  </row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syncVertical="1" syncRef="A1" transitionEvaluation="1" codeName="Hoja57">
    <pageSetUpPr fitToPage="1"/>
  </sheetPr>
  <dimension ref="A1:K139"/>
  <sheetViews>
    <sheetView showGridLines="0" view="pageBreakPreview" zoomScale="55" zoomScaleNormal="75" zoomScaleSheetLayoutView="55" workbookViewId="0">
      <selection activeCell="Q18" sqref="Q18"/>
    </sheetView>
  </sheetViews>
  <sheetFormatPr baseColWidth="10" defaultColWidth="9.7265625" defaultRowHeight="12.5" x14ac:dyDescent="0.25"/>
  <cols>
    <col min="1" max="1" width="22.7265625" style="25" customWidth="1"/>
    <col min="2" max="3" width="17.1796875" style="25" customWidth="1"/>
    <col min="4" max="4" width="16.81640625" style="25" customWidth="1"/>
    <col min="5" max="5" width="17.81640625" style="25" customWidth="1"/>
    <col min="6" max="7" width="17.453125" style="25" customWidth="1"/>
    <col min="8" max="9" width="16.81640625" style="25" customWidth="1"/>
    <col min="10" max="10" width="7.7265625" style="25" customWidth="1"/>
    <col min="11" max="11" width="3.7265625" style="25" customWidth="1"/>
    <col min="12" max="16384" width="9.7265625" style="25"/>
  </cols>
  <sheetData>
    <row r="1" spans="1:11" ht="5.15" customHeight="1" x14ac:dyDescent="0.25">
      <c r="J1" s="24"/>
    </row>
    <row r="2" spans="1:11" ht="22.5" customHeight="1" x14ac:dyDescent="0.35">
      <c r="A2" s="871" t="s">
        <v>258</v>
      </c>
      <c r="B2" s="871"/>
      <c r="C2" s="871"/>
      <c r="D2" s="871"/>
      <c r="E2" s="871"/>
      <c r="F2" s="871"/>
      <c r="G2" s="871"/>
      <c r="H2" s="871"/>
      <c r="I2" s="871"/>
    </row>
    <row r="3" spans="1:11" ht="22.5" customHeight="1" x14ac:dyDescent="0.35">
      <c r="A3" s="871" t="s">
        <v>259</v>
      </c>
      <c r="B3" s="871"/>
      <c r="C3" s="871"/>
      <c r="D3" s="871"/>
      <c r="E3" s="871"/>
      <c r="F3" s="871"/>
      <c r="G3" s="871"/>
      <c r="H3" s="871"/>
      <c r="I3" s="871"/>
    </row>
    <row r="4" spans="1:11" s="26" customFormat="1" ht="5.15" customHeight="1" x14ac:dyDescent="0.25">
      <c r="A4" s="872"/>
      <c r="B4" s="872"/>
      <c r="C4" s="872"/>
      <c r="D4" s="872"/>
      <c r="E4" s="872"/>
      <c r="F4" s="872"/>
      <c r="G4" s="872"/>
      <c r="H4" s="872"/>
      <c r="I4" s="872"/>
      <c r="J4" s="49"/>
    </row>
    <row r="5" spans="1:11" s="26" customFormat="1" ht="14" x14ac:dyDescent="0.3">
      <c r="A5" s="873" t="str">
        <f>'1 Total'!A4:N4</f>
        <v>DICIEMBRE DE 2020</v>
      </c>
      <c r="B5" s="873"/>
      <c r="C5" s="873"/>
      <c r="D5" s="873"/>
      <c r="E5" s="873"/>
      <c r="F5" s="873"/>
      <c r="G5" s="873"/>
      <c r="H5" s="873"/>
      <c r="I5" s="873"/>
    </row>
    <row r="6" spans="1:11" s="26" customFormat="1" ht="14.25" customHeight="1" x14ac:dyDescent="0.25">
      <c r="A6" s="820"/>
      <c r="B6" s="820"/>
      <c r="C6" s="820"/>
      <c r="D6" s="820"/>
      <c r="E6" s="820"/>
      <c r="F6" s="820"/>
      <c r="G6" s="820"/>
      <c r="H6" s="820"/>
      <c r="I6" s="820"/>
    </row>
    <row r="7" spans="1:11" s="26" customFormat="1" ht="15.5" x14ac:dyDescent="0.35">
      <c r="A7" s="870" t="s">
        <v>58</v>
      </c>
      <c r="B7" s="870"/>
      <c r="C7" s="870"/>
      <c r="D7" s="870"/>
      <c r="E7" s="870"/>
      <c r="F7" s="870"/>
      <c r="G7" s="870"/>
      <c r="H7" s="870"/>
      <c r="I7" s="870"/>
    </row>
    <row r="8" spans="1:11" s="26" customFormat="1" ht="5.15" customHeight="1" x14ac:dyDescent="0.3">
      <c r="A8" s="874"/>
      <c r="B8" s="874"/>
      <c r="C8" s="874"/>
      <c r="D8" s="874"/>
      <c r="E8" s="874"/>
      <c r="F8" s="874"/>
      <c r="G8" s="874"/>
      <c r="H8" s="874"/>
      <c r="I8" s="874"/>
    </row>
    <row r="9" spans="1:11" s="26" customFormat="1" ht="15.5" x14ac:dyDescent="0.35">
      <c r="A9" s="870" t="s">
        <v>20</v>
      </c>
      <c r="B9" s="870"/>
      <c r="C9" s="870"/>
      <c r="D9" s="870"/>
      <c r="E9" s="870"/>
      <c r="F9" s="870"/>
      <c r="G9" s="870"/>
      <c r="H9" s="870"/>
      <c r="I9" s="870"/>
    </row>
    <row r="10" spans="1:11" s="26" customFormat="1" ht="5.15" customHeight="1" thickBot="1" x14ac:dyDescent="0.25">
      <c r="A10" s="81"/>
      <c r="B10" s="275">
        <v>2</v>
      </c>
      <c r="C10" s="251">
        <v>4</v>
      </c>
      <c r="D10" s="275">
        <v>7</v>
      </c>
      <c r="E10" s="251">
        <v>9</v>
      </c>
      <c r="F10" s="275">
        <v>5</v>
      </c>
      <c r="G10" s="251">
        <v>6</v>
      </c>
      <c r="H10" s="275">
        <v>11</v>
      </c>
      <c r="I10" s="275">
        <v>10</v>
      </c>
    </row>
    <row r="11" spans="1:11" ht="13" x14ac:dyDescent="0.3">
      <c r="A11" s="558" t="s">
        <v>260</v>
      </c>
      <c r="B11" s="894" t="s">
        <v>212</v>
      </c>
      <c r="C11" s="895"/>
      <c r="D11" s="896" t="s">
        <v>213</v>
      </c>
      <c r="E11" s="896"/>
      <c r="F11" s="894" t="s">
        <v>212</v>
      </c>
      <c r="G11" s="895"/>
      <c r="H11" s="897" t="s">
        <v>213</v>
      </c>
      <c r="I11" s="895"/>
      <c r="J11" s="24"/>
    </row>
    <row r="12" spans="1:11" ht="13" x14ac:dyDescent="0.3">
      <c r="A12" s="566" t="s">
        <v>42</v>
      </c>
      <c r="B12" s="899" t="s">
        <v>214</v>
      </c>
      <c r="C12" s="887" t="s">
        <v>261</v>
      </c>
      <c r="D12" s="899" t="s">
        <v>214</v>
      </c>
      <c r="E12" s="887" t="s">
        <v>261</v>
      </c>
      <c r="F12" s="879" t="s">
        <v>262</v>
      </c>
      <c r="G12" s="898" t="s">
        <v>263</v>
      </c>
      <c r="H12" s="879" t="s">
        <v>262</v>
      </c>
      <c r="I12" s="898" t="s">
        <v>263</v>
      </c>
      <c r="J12" s="24"/>
      <c r="K12" s="24"/>
    </row>
    <row r="13" spans="1:11" ht="13" thickBot="1" x14ac:dyDescent="0.3">
      <c r="A13" s="634"/>
      <c r="B13" s="880"/>
      <c r="C13" s="888"/>
      <c r="D13" s="880"/>
      <c r="E13" s="888"/>
      <c r="F13" s="880"/>
      <c r="G13" s="888"/>
      <c r="H13" s="880"/>
      <c r="I13" s="888"/>
      <c r="J13" s="24"/>
    </row>
    <row r="14" spans="1:11" s="96" customFormat="1" ht="20.25" customHeight="1" x14ac:dyDescent="0.3">
      <c r="A14" s="618" t="s">
        <v>59</v>
      </c>
      <c r="B14" s="619">
        <v>0</v>
      </c>
      <c r="C14" s="620">
        <v>0</v>
      </c>
      <c r="D14" s="619">
        <v>27308.07</v>
      </c>
      <c r="E14" s="621">
        <v>0</v>
      </c>
      <c r="F14" s="619">
        <v>0</v>
      </c>
      <c r="G14" s="620">
        <v>0</v>
      </c>
      <c r="H14" s="622">
        <v>0</v>
      </c>
      <c r="I14" s="623">
        <v>0</v>
      </c>
    </row>
    <row r="15" spans="1:11" s="96" customFormat="1" ht="20.25" customHeight="1" x14ac:dyDescent="0.3">
      <c r="A15" s="624">
        <v>16</v>
      </c>
      <c r="B15" s="209">
        <v>0</v>
      </c>
      <c r="C15" s="217">
        <v>0</v>
      </c>
      <c r="D15" s="209">
        <v>0</v>
      </c>
      <c r="E15" s="211">
        <v>0</v>
      </c>
      <c r="F15" s="209">
        <v>0</v>
      </c>
      <c r="G15" s="217">
        <v>0</v>
      </c>
      <c r="H15" s="218">
        <v>0</v>
      </c>
      <c r="I15" s="625">
        <v>0</v>
      </c>
    </row>
    <row r="16" spans="1:11" s="96" customFormat="1" ht="20.25" customHeight="1" x14ac:dyDescent="0.3">
      <c r="A16" s="626">
        <v>17</v>
      </c>
      <c r="B16" s="207">
        <v>0</v>
      </c>
      <c r="C16" s="215">
        <v>0</v>
      </c>
      <c r="D16" s="207">
        <v>0</v>
      </c>
      <c r="E16" s="208">
        <v>0</v>
      </c>
      <c r="F16" s="207">
        <v>0</v>
      </c>
      <c r="G16" s="215">
        <v>0</v>
      </c>
      <c r="H16" s="216">
        <v>0</v>
      </c>
      <c r="I16" s="627">
        <v>0</v>
      </c>
    </row>
    <row r="17" spans="1:9" s="96" customFormat="1" ht="20.25" customHeight="1" x14ac:dyDescent="0.3">
      <c r="A17" s="624">
        <v>18</v>
      </c>
      <c r="B17" s="209">
        <v>0</v>
      </c>
      <c r="C17" s="217">
        <v>0</v>
      </c>
      <c r="D17" s="209">
        <v>0</v>
      </c>
      <c r="E17" s="211">
        <v>0</v>
      </c>
      <c r="F17" s="209">
        <v>0</v>
      </c>
      <c r="G17" s="217">
        <v>0</v>
      </c>
      <c r="H17" s="218">
        <v>0</v>
      </c>
      <c r="I17" s="625">
        <v>0</v>
      </c>
    </row>
    <row r="18" spans="1:9" s="96" customFormat="1" ht="20.25" customHeight="1" x14ac:dyDescent="0.3">
      <c r="A18" s="626">
        <v>19</v>
      </c>
      <c r="B18" s="207">
        <v>0</v>
      </c>
      <c r="C18" s="215">
        <v>0</v>
      </c>
      <c r="D18" s="207">
        <v>0</v>
      </c>
      <c r="E18" s="208">
        <v>0</v>
      </c>
      <c r="F18" s="207">
        <v>0</v>
      </c>
      <c r="G18" s="215">
        <v>0</v>
      </c>
      <c r="H18" s="216">
        <v>0</v>
      </c>
      <c r="I18" s="627">
        <v>0</v>
      </c>
    </row>
    <row r="19" spans="1:9" s="96" customFormat="1" ht="20.25" customHeight="1" x14ac:dyDescent="0.3">
      <c r="A19" s="624">
        <v>20</v>
      </c>
      <c r="B19" s="209">
        <v>0</v>
      </c>
      <c r="C19" s="217">
        <v>0</v>
      </c>
      <c r="D19" s="209">
        <v>0</v>
      </c>
      <c r="E19" s="211">
        <v>0</v>
      </c>
      <c r="F19" s="209">
        <v>0</v>
      </c>
      <c r="G19" s="217">
        <v>0</v>
      </c>
      <c r="H19" s="218">
        <v>0</v>
      </c>
      <c r="I19" s="625">
        <v>0</v>
      </c>
    </row>
    <row r="20" spans="1:9" s="96" customFormat="1" ht="20.25" customHeight="1" x14ac:dyDescent="0.3">
      <c r="A20" s="626">
        <v>21</v>
      </c>
      <c r="B20" s="207">
        <v>0</v>
      </c>
      <c r="C20" s="215">
        <v>0</v>
      </c>
      <c r="D20" s="207">
        <v>0</v>
      </c>
      <c r="E20" s="208">
        <v>0</v>
      </c>
      <c r="F20" s="207">
        <v>0</v>
      </c>
      <c r="G20" s="215">
        <v>0</v>
      </c>
      <c r="H20" s="216">
        <v>0</v>
      </c>
      <c r="I20" s="627">
        <v>0</v>
      </c>
    </row>
    <row r="21" spans="1:9" s="96" customFormat="1" ht="20.25" customHeight="1" x14ac:dyDescent="0.3">
      <c r="A21" s="624">
        <v>22</v>
      </c>
      <c r="B21" s="209">
        <v>0</v>
      </c>
      <c r="C21" s="217">
        <v>0</v>
      </c>
      <c r="D21" s="209">
        <v>0</v>
      </c>
      <c r="E21" s="211">
        <v>0</v>
      </c>
      <c r="F21" s="209">
        <v>0</v>
      </c>
      <c r="G21" s="217">
        <v>0</v>
      </c>
      <c r="H21" s="218">
        <v>0</v>
      </c>
      <c r="I21" s="625">
        <v>0</v>
      </c>
    </row>
    <row r="22" spans="1:9" s="96" customFormat="1" ht="20.25" customHeight="1" x14ac:dyDescent="0.3">
      <c r="A22" s="626">
        <v>23</v>
      </c>
      <c r="B22" s="207">
        <v>0</v>
      </c>
      <c r="C22" s="215">
        <v>0</v>
      </c>
      <c r="D22" s="207">
        <v>0</v>
      </c>
      <c r="E22" s="208">
        <v>0</v>
      </c>
      <c r="F22" s="207">
        <v>0</v>
      </c>
      <c r="G22" s="215">
        <v>0</v>
      </c>
      <c r="H22" s="216">
        <v>0</v>
      </c>
      <c r="I22" s="627">
        <v>0</v>
      </c>
    </row>
    <row r="23" spans="1:9" s="96" customFormat="1" ht="20.25" customHeight="1" x14ac:dyDescent="0.3">
      <c r="A23" s="624">
        <v>24</v>
      </c>
      <c r="B23" s="209">
        <v>0</v>
      </c>
      <c r="C23" s="217">
        <v>0</v>
      </c>
      <c r="D23" s="209">
        <v>0</v>
      </c>
      <c r="E23" s="211">
        <v>0</v>
      </c>
      <c r="F23" s="209">
        <v>0</v>
      </c>
      <c r="G23" s="217">
        <v>0</v>
      </c>
      <c r="H23" s="218">
        <v>0</v>
      </c>
      <c r="I23" s="625">
        <v>0</v>
      </c>
    </row>
    <row r="24" spans="1:9" s="96" customFormat="1" ht="20.25" customHeight="1" x14ac:dyDescent="0.3">
      <c r="A24" s="626">
        <v>25</v>
      </c>
      <c r="B24" s="207">
        <v>0</v>
      </c>
      <c r="C24" s="215">
        <v>0</v>
      </c>
      <c r="D24" s="207">
        <v>0</v>
      </c>
      <c r="E24" s="208">
        <v>0</v>
      </c>
      <c r="F24" s="207">
        <v>0</v>
      </c>
      <c r="G24" s="215">
        <v>0</v>
      </c>
      <c r="H24" s="216">
        <v>0</v>
      </c>
      <c r="I24" s="627">
        <v>0</v>
      </c>
    </row>
    <row r="25" spans="1:9" s="96" customFormat="1" ht="20.25" customHeight="1" x14ac:dyDescent="0.3">
      <c r="A25" s="624">
        <v>26</v>
      </c>
      <c r="B25" s="209">
        <v>0</v>
      </c>
      <c r="C25" s="217">
        <v>0</v>
      </c>
      <c r="D25" s="209">
        <v>0</v>
      </c>
      <c r="E25" s="211">
        <v>0</v>
      </c>
      <c r="F25" s="209">
        <v>0</v>
      </c>
      <c r="G25" s="217">
        <v>0</v>
      </c>
      <c r="H25" s="218">
        <v>0</v>
      </c>
      <c r="I25" s="625">
        <v>0</v>
      </c>
    </row>
    <row r="26" spans="1:9" s="96" customFormat="1" ht="20.25" customHeight="1" x14ac:dyDescent="0.3">
      <c r="A26" s="626">
        <v>27</v>
      </c>
      <c r="B26" s="207">
        <v>0</v>
      </c>
      <c r="C26" s="215">
        <v>0</v>
      </c>
      <c r="D26" s="207">
        <v>0</v>
      </c>
      <c r="E26" s="208">
        <v>0</v>
      </c>
      <c r="F26" s="207">
        <v>0</v>
      </c>
      <c r="G26" s="215">
        <v>0</v>
      </c>
      <c r="H26" s="216">
        <v>0</v>
      </c>
      <c r="I26" s="627">
        <v>0</v>
      </c>
    </row>
    <row r="27" spans="1:9" s="96" customFormat="1" ht="20.25" customHeight="1" x14ac:dyDescent="0.3">
      <c r="A27" s="624">
        <v>28</v>
      </c>
      <c r="B27" s="209">
        <v>0</v>
      </c>
      <c r="C27" s="217">
        <v>0</v>
      </c>
      <c r="D27" s="209">
        <v>0</v>
      </c>
      <c r="E27" s="211">
        <v>0</v>
      </c>
      <c r="F27" s="209">
        <v>0</v>
      </c>
      <c r="G27" s="217">
        <v>0</v>
      </c>
      <c r="H27" s="218">
        <v>0</v>
      </c>
      <c r="I27" s="625">
        <v>0</v>
      </c>
    </row>
    <row r="28" spans="1:9" s="96" customFormat="1" ht="20.25" customHeight="1" x14ac:dyDescent="0.3">
      <c r="A28" s="626">
        <v>29</v>
      </c>
      <c r="B28" s="207">
        <v>729763</v>
      </c>
      <c r="C28" s="215">
        <v>0</v>
      </c>
      <c r="D28" s="207">
        <v>50000</v>
      </c>
      <c r="E28" s="208">
        <v>0</v>
      </c>
      <c r="F28" s="207">
        <v>0</v>
      </c>
      <c r="G28" s="215">
        <v>182440</v>
      </c>
      <c r="H28" s="216">
        <v>0</v>
      </c>
      <c r="I28" s="627">
        <v>0</v>
      </c>
    </row>
    <row r="29" spans="1:9" s="96" customFormat="1" ht="20.25" customHeight="1" x14ac:dyDescent="0.3">
      <c r="A29" s="624">
        <v>30</v>
      </c>
      <c r="B29" s="209">
        <v>0</v>
      </c>
      <c r="C29" s="217">
        <v>0</v>
      </c>
      <c r="D29" s="209">
        <v>0</v>
      </c>
      <c r="E29" s="211">
        <v>0</v>
      </c>
      <c r="F29" s="209">
        <v>0</v>
      </c>
      <c r="G29" s="217">
        <v>0</v>
      </c>
      <c r="H29" s="218">
        <v>0</v>
      </c>
      <c r="I29" s="625">
        <v>0</v>
      </c>
    </row>
    <row r="30" spans="1:9" s="96" customFormat="1" ht="20.25" customHeight="1" x14ac:dyDescent="0.3">
      <c r="A30" s="626">
        <v>31</v>
      </c>
      <c r="B30" s="207">
        <v>355531</v>
      </c>
      <c r="C30" s="215">
        <v>0</v>
      </c>
      <c r="D30" s="207">
        <v>0</v>
      </c>
      <c r="E30" s="208">
        <v>0</v>
      </c>
      <c r="F30" s="207">
        <v>0</v>
      </c>
      <c r="G30" s="215">
        <v>88883</v>
      </c>
      <c r="H30" s="216">
        <v>0</v>
      </c>
      <c r="I30" s="627">
        <v>0</v>
      </c>
    </row>
    <row r="31" spans="1:9" s="96" customFormat="1" ht="20.25" customHeight="1" x14ac:dyDescent="0.3">
      <c r="A31" s="624">
        <v>32</v>
      </c>
      <c r="B31" s="209">
        <v>0</v>
      </c>
      <c r="C31" s="217">
        <v>0</v>
      </c>
      <c r="D31" s="209">
        <v>340975.47</v>
      </c>
      <c r="E31" s="211">
        <v>0</v>
      </c>
      <c r="F31" s="209">
        <v>0</v>
      </c>
      <c r="G31" s="217">
        <v>0</v>
      </c>
      <c r="H31" s="218">
        <v>0</v>
      </c>
      <c r="I31" s="625">
        <v>0</v>
      </c>
    </row>
    <row r="32" spans="1:9" s="96" customFormat="1" ht="20.25" customHeight="1" x14ac:dyDescent="0.3">
      <c r="A32" s="626">
        <v>33</v>
      </c>
      <c r="B32" s="207">
        <v>0</v>
      </c>
      <c r="C32" s="215">
        <v>0</v>
      </c>
      <c r="D32" s="207">
        <v>0</v>
      </c>
      <c r="E32" s="208">
        <v>0</v>
      </c>
      <c r="F32" s="207">
        <v>0</v>
      </c>
      <c r="G32" s="215">
        <v>0</v>
      </c>
      <c r="H32" s="216">
        <v>0</v>
      </c>
      <c r="I32" s="627">
        <v>0</v>
      </c>
    </row>
    <row r="33" spans="1:9" s="96" customFormat="1" ht="20.25" customHeight="1" x14ac:dyDescent="0.3">
      <c r="A33" s="624">
        <v>34</v>
      </c>
      <c r="B33" s="209">
        <v>982364</v>
      </c>
      <c r="C33" s="217">
        <v>0</v>
      </c>
      <c r="D33" s="209">
        <v>0</v>
      </c>
      <c r="E33" s="211">
        <v>0</v>
      </c>
      <c r="F33" s="209">
        <v>0</v>
      </c>
      <c r="G33" s="217">
        <v>245591</v>
      </c>
      <c r="H33" s="218">
        <v>0</v>
      </c>
      <c r="I33" s="625">
        <v>0</v>
      </c>
    </row>
    <row r="34" spans="1:9" s="96" customFormat="1" ht="20.25" customHeight="1" x14ac:dyDescent="0.3">
      <c r="A34" s="626">
        <v>35</v>
      </c>
      <c r="B34" s="207">
        <v>0</v>
      </c>
      <c r="C34" s="215">
        <v>0</v>
      </c>
      <c r="D34" s="207">
        <v>0</v>
      </c>
      <c r="E34" s="208">
        <v>0</v>
      </c>
      <c r="F34" s="207">
        <v>0</v>
      </c>
      <c r="G34" s="215">
        <v>0</v>
      </c>
      <c r="H34" s="216">
        <v>0</v>
      </c>
      <c r="I34" s="627">
        <v>0</v>
      </c>
    </row>
    <row r="35" spans="1:9" s="96" customFormat="1" ht="20.25" customHeight="1" x14ac:dyDescent="0.3">
      <c r="A35" s="624">
        <v>36</v>
      </c>
      <c r="B35" s="209">
        <v>316680</v>
      </c>
      <c r="C35" s="217">
        <v>0</v>
      </c>
      <c r="D35" s="209">
        <v>197185.78</v>
      </c>
      <c r="E35" s="211">
        <v>0</v>
      </c>
      <c r="F35" s="209">
        <v>0</v>
      </c>
      <c r="G35" s="217">
        <v>100630</v>
      </c>
      <c r="H35" s="218">
        <v>0</v>
      </c>
      <c r="I35" s="625">
        <v>0</v>
      </c>
    </row>
    <row r="36" spans="1:9" s="96" customFormat="1" ht="20.25" customHeight="1" x14ac:dyDescent="0.3">
      <c r="A36" s="626">
        <v>37</v>
      </c>
      <c r="B36" s="207">
        <v>3805385</v>
      </c>
      <c r="C36" s="215">
        <v>0</v>
      </c>
      <c r="D36" s="207">
        <v>227329.58</v>
      </c>
      <c r="E36" s="208">
        <v>0</v>
      </c>
      <c r="F36" s="207">
        <v>0</v>
      </c>
      <c r="G36" s="215">
        <v>2836154</v>
      </c>
      <c r="H36" s="216">
        <v>0</v>
      </c>
      <c r="I36" s="627">
        <v>0</v>
      </c>
    </row>
    <row r="37" spans="1:9" s="96" customFormat="1" ht="20.25" customHeight="1" x14ac:dyDescent="0.3">
      <c r="A37" s="624">
        <v>38</v>
      </c>
      <c r="B37" s="209">
        <v>1921072</v>
      </c>
      <c r="C37" s="217">
        <v>0</v>
      </c>
      <c r="D37" s="209">
        <v>0</v>
      </c>
      <c r="E37" s="211">
        <v>0</v>
      </c>
      <c r="F37" s="209">
        <v>0</v>
      </c>
      <c r="G37" s="217">
        <v>851518</v>
      </c>
      <c r="H37" s="218">
        <v>0</v>
      </c>
      <c r="I37" s="625">
        <v>0</v>
      </c>
    </row>
    <row r="38" spans="1:9" s="96" customFormat="1" ht="20.25" customHeight="1" x14ac:dyDescent="0.3">
      <c r="A38" s="626">
        <v>39</v>
      </c>
      <c r="B38" s="207">
        <v>954997</v>
      </c>
      <c r="C38" s="215">
        <v>0</v>
      </c>
      <c r="D38" s="207">
        <v>0</v>
      </c>
      <c r="E38" s="208">
        <v>0</v>
      </c>
      <c r="F38" s="207">
        <v>0</v>
      </c>
      <c r="G38" s="215">
        <v>534714</v>
      </c>
      <c r="H38" s="216">
        <v>0</v>
      </c>
      <c r="I38" s="627">
        <v>0</v>
      </c>
    </row>
    <row r="39" spans="1:9" s="96" customFormat="1" ht="20.25" customHeight="1" x14ac:dyDescent="0.3">
      <c r="A39" s="624">
        <v>40</v>
      </c>
      <c r="B39" s="209">
        <v>880782</v>
      </c>
      <c r="C39" s="217">
        <v>0</v>
      </c>
      <c r="D39" s="209">
        <v>0</v>
      </c>
      <c r="E39" s="211">
        <v>0</v>
      </c>
      <c r="F39" s="209">
        <v>0</v>
      </c>
      <c r="G39" s="217">
        <v>288578</v>
      </c>
      <c r="H39" s="218">
        <v>0</v>
      </c>
      <c r="I39" s="625">
        <v>0</v>
      </c>
    </row>
    <row r="40" spans="1:9" s="96" customFormat="1" ht="20.25" customHeight="1" x14ac:dyDescent="0.3">
      <c r="A40" s="626">
        <v>41</v>
      </c>
      <c r="B40" s="207">
        <v>1911818</v>
      </c>
      <c r="C40" s="215">
        <v>0</v>
      </c>
      <c r="D40" s="207">
        <v>0</v>
      </c>
      <c r="E40" s="208">
        <v>0</v>
      </c>
      <c r="F40" s="207">
        <v>0</v>
      </c>
      <c r="G40" s="215">
        <v>1274109</v>
      </c>
      <c r="H40" s="216">
        <v>0</v>
      </c>
      <c r="I40" s="627">
        <v>0</v>
      </c>
    </row>
    <row r="41" spans="1:9" s="96" customFormat="1" ht="20.25" customHeight="1" x14ac:dyDescent="0.3">
      <c r="A41" s="624">
        <v>42</v>
      </c>
      <c r="B41" s="209">
        <v>324625</v>
      </c>
      <c r="C41" s="217">
        <v>0</v>
      </c>
      <c r="D41" s="209">
        <v>0</v>
      </c>
      <c r="E41" s="211">
        <v>0</v>
      </c>
      <c r="F41" s="209">
        <v>0</v>
      </c>
      <c r="G41" s="217">
        <v>81156</v>
      </c>
      <c r="H41" s="218">
        <v>0</v>
      </c>
      <c r="I41" s="625">
        <v>0</v>
      </c>
    </row>
    <row r="42" spans="1:9" s="96" customFormat="1" ht="20.25" customHeight="1" x14ac:dyDescent="0.3">
      <c r="A42" s="626">
        <v>43</v>
      </c>
      <c r="B42" s="207">
        <v>3536663</v>
      </c>
      <c r="C42" s="215">
        <v>0</v>
      </c>
      <c r="D42" s="207">
        <v>113253.08</v>
      </c>
      <c r="E42" s="208">
        <v>3099042</v>
      </c>
      <c r="F42" s="207">
        <v>0</v>
      </c>
      <c r="G42" s="215">
        <v>2530416</v>
      </c>
      <c r="H42" s="216">
        <v>-3961959.63</v>
      </c>
      <c r="I42" s="627">
        <v>0</v>
      </c>
    </row>
    <row r="43" spans="1:9" s="96" customFormat="1" ht="20.25" customHeight="1" x14ac:dyDescent="0.3">
      <c r="A43" s="624">
        <v>44</v>
      </c>
      <c r="B43" s="209">
        <v>2277550</v>
      </c>
      <c r="C43" s="217">
        <v>0</v>
      </c>
      <c r="D43" s="209">
        <v>853954.85</v>
      </c>
      <c r="E43" s="211">
        <v>0</v>
      </c>
      <c r="F43" s="209">
        <v>0</v>
      </c>
      <c r="G43" s="217">
        <v>2043491</v>
      </c>
      <c r="H43" s="218">
        <v>0</v>
      </c>
      <c r="I43" s="625">
        <v>0</v>
      </c>
    </row>
    <row r="44" spans="1:9" s="96" customFormat="1" ht="20.25" customHeight="1" x14ac:dyDescent="0.3">
      <c r="A44" s="626">
        <v>45</v>
      </c>
      <c r="B44" s="207">
        <v>624392</v>
      </c>
      <c r="C44" s="215">
        <v>0</v>
      </c>
      <c r="D44" s="207">
        <v>634941.49</v>
      </c>
      <c r="E44" s="208">
        <v>0</v>
      </c>
      <c r="F44" s="207">
        <v>0</v>
      </c>
      <c r="G44" s="215">
        <v>624392</v>
      </c>
      <c r="H44" s="216">
        <v>0</v>
      </c>
      <c r="I44" s="627">
        <v>0</v>
      </c>
    </row>
    <row r="45" spans="1:9" s="96" customFormat="1" ht="20.25" customHeight="1" x14ac:dyDescent="0.3">
      <c r="A45" s="624">
        <v>46</v>
      </c>
      <c r="B45" s="209">
        <v>64578120</v>
      </c>
      <c r="C45" s="217">
        <v>0</v>
      </c>
      <c r="D45" s="209">
        <v>0</v>
      </c>
      <c r="E45" s="211">
        <v>0</v>
      </c>
      <c r="F45" s="209">
        <v>0</v>
      </c>
      <c r="G45" s="217">
        <v>33755070</v>
      </c>
      <c r="H45" s="218">
        <v>0</v>
      </c>
      <c r="I45" s="625">
        <v>0</v>
      </c>
    </row>
    <row r="46" spans="1:9" s="96" customFormat="1" ht="20.25" customHeight="1" x14ac:dyDescent="0.3">
      <c r="A46" s="626">
        <v>47</v>
      </c>
      <c r="B46" s="207">
        <v>1406327</v>
      </c>
      <c r="C46" s="215">
        <v>0</v>
      </c>
      <c r="D46" s="207">
        <v>281450.27</v>
      </c>
      <c r="E46" s="208">
        <v>0</v>
      </c>
      <c r="F46" s="207">
        <v>0</v>
      </c>
      <c r="G46" s="215">
        <v>1225478</v>
      </c>
      <c r="H46" s="216">
        <v>0</v>
      </c>
      <c r="I46" s="627">
        <v>0</v>
      </c>
    </row>
    <row r="47" spans="1:9" s="96" customFormat="1" ht="20.25" customHeight="1" x14ac:dyDescent="0.3">
      <c r="A47" s="624">
        <v>48</v>
      </c>
      <c r="B47" s="209">
        <v>1966122</v>
      </c>
      <c r="C47" s="217">
        <v>0</v>
      </c>
      <c r="D47" s="209">
        <v>267923.28999999998</v>
      </c>
      <c r="E47" s="211">
        <v>0</v>
      </c>
      <c r="F47" s="209">
        <v>0</v>
      </c>
      <c r="G47" s="217">
        <v>957300</v>
      </c>
      <c r="H47" s="218">
        <v>0</v>
      </c>
      <c r="I47" s="625">
        <v>0</v>
      </c>
    </row>
    <row r="48" spans="1:9" s="96" customFormat="1" ht="20.25" customHeight="1" x14ac:dyDescent="0.3">
      <c r="A48" s="626">
        <v>49</v>
      </c>
      <c r="B48" s="207">
        <v>2544804</v>
      </c>
      <c r="C48" s="215">
        <v>0</v>
      </c>
      <c r="D48" s="207">
        <v>0</v>
      </c>
      <c r="E48" s="208">
        <v>0</v>
      </c>
      <c r="F48" s="207">
        <v>0</v>
      </c>
      <c r="G48" s="215">
        <v>2544804</v>
      </c>
      <c r="H48" s="216">
        <v>0</v>
      </c>
      <c r="I48" s="627">
        <v>0</v>
      </c>
    </row>
    <row r="49" spans="1:9" s="96" customFormat="1" ht="20.25" customHeight="1" x14ac:dyDescent="0.3">
      <c r="A49" s="624">
        <v>50</v>
      </c>
      <c r="B49" s="209">
        <v>55785750</v>
      </c>
      <c r="C49" s="217">
        <v>0</v>
      </c>
      <c r="D49" s="209">
        <v>760309.9</v>
      </c>
      <c r="E49" s="211">
        <v>0</v>
      </c>
      <c r="F49" s="209">
        <v>0</v>
      </c>
      <c r="G49" s="217">
        <v>18776533</v>
      </c>
      <c r="H49" s="218">
        <v>0</v>
      </c>
      <c r="I49" s="625">
        <v>0</v>
      </c>
    </row>
    <row r="50" spans="1:9" s="96" customFormat="1" ht="20.25" customHeight="1" x14ac:dyDescent="0.3">
      <c r="A50" s="626">
        <v>51</v>
      </c>
      <c r="B50" s="207">
        <v>2639788</v>
      </c>
      <c r="C50" s="215">
        <v>0</v>
      </c>
      <c r="D50" s="207">
        <v>722547.4</v>
      </c>
      <c r="E50" s="208">
        <v>0</v>
      </c>
      <c r="F50" s="207">
        <v>0</v>
      </c>
      <c r="G50" s="215">
        <v>2458939</v>
      </c>
      <c r="H50" s="216">
        <v>0</v>
      </c>
      <c r="I50" s="627">
        <v>0</v>
      </c>
    </row>
    <row r="51" spans="1:9" s="96" customFormat="1" ht="20.25" customHeight="1" x14ac:dyDescent="0.3">
      <c r="A51" s="624">
        <v>52</v>
      </c>
      <c r="B51" s="209">
        <v>42661902</v>
      </c>
      <c r="C51" s="217">
        <v>0</v>
      </c>
      <c r="D51" s="209">
        <v>2740561.38</v>
      </c>
      <c r="E51" s="211">
        <v>62325</v>
      </c>
      <c r="F51" s="209">
        <v>0</v>
      </c>
      <c r="G51" s="217">
        <v>11357782</v>
      </c>
      <c r="H51" s="218">
        <v>0</v>
      </c>
      <c r="I51" s="625">
        <v>0</v>
      </c>
    </row>
    <row r="52" spans="1:9" s="96" customFormat="1" ht="20.25" customHeight="1" x14ac:dyDescent="0.3">
      <c r="A52" s="626">
        <v>53</v>
      </c>
      <c r="B52" s="207">
        <v>1847520</v>
      </c>
      <c r="C52" s="215">
        <v>0</v>
      </c>
      <c r="D52" s="207">
        <v>379458.8</v>
      </c>
      <c r="E52" s="208">
        <v>0</v>
      </c>
      <c r="F52" s="207">
        <v>0</v>
      </c>
      <c r="G52" s="215">
        <v>1847520</v>
      </c>
      <c r="H52" s="216">
        <v>0</v>
      </c>
      <c r="I52" s="627">
        <v>0</v>
      </c>
    </row>
    <row r="53" spans="1:9" s="96" customFormat="1" ht="20.25" customHeight="1" x14ac:dyDescent="0.3">
      <c r="A53" s="624">
        <v>54</v>
      </c>
      <c r="B53" s="209">
        <v>50913918</v>
      </c>
      <c r="C53" s="217">
        <v>800000</v>
      </c>
      <c r="D53" s="209">
        <v>0</v>
      </c>
      <c r="E53" s="211">
        <v>0</v>
      </c>
      <c r="F53" s="209">
        <v>0</v>
      </c>
      <c r="G53" s="217">
        <v>15126966</v>
      </c>
      <c r="H53" s="218">
        <v>0</v>
      </c>
      <c r="I53" s="625">
        <v>0</v>
      </c>
    </row>
    <row r="54" spans="1:9" s="96" customFormat="1" ht="20.25" customHeight="1" x14ac:dyDescent="0.3">
      <c r="A54" s="626">
        <v>55</v>
      </c>
      <c r="B54" s="207">
        <v>3567306</v>
      </c>
      <c r="C54" s="215">
        <v>0</v>
      </c>
      <c r="D54" s="207">
        <v>1640481.49</v>
      </c>
      <c r="E54" s="208">
        <v>0</v>
      </c>
      <c r="F54" s="207">
        <v>0</v>
      </c>
      <c r="G54" s="215">
        <v>2840383</v>
      </c>
      <c r="H54" s="216">
        <v>0</v>
      </c>
      <c r="I54" s="627">
        <v>0</v>
      </c>
    </row>
    <row r="55" spans="1:9" s="96" customFormat="1" ht="20.25" customHeight="1" x14ac:dyDescent="0.3">
      <c r="A55" s="624">
        <v>56</v>
      </c>
      <c r="B55" s="209">
        <v>1568011</v>
      </c>
      <c r="C55" s="217">
        <v>0</v>
      </c>
      <c r="D55" s="209">
        <v>1562687.88</v>
      </c>
      <c r="E55" s="211">
        <v>0</v>
      </c>
      <c r="F55" s="209">
        <v>0</v>
      </c>
      <c r="G55" s="217">
        <v>1568011</v>
      </c>
      <c r="H55" s="218">
        <v>0</v>
      </c>
      <c r="I55" s="625">
        <v>0</v>
      </c>
    </row>
    <row r="56" spans="1:9" s="96" customFormat="1" ht="20.25" customHeight="1" x14ac:dyDescent="0.3">
      <c r="A56" s="626">
        <v>57</v>
      </c>
      <c r="B56" s="207">
        <v>2427385</v>
      </c>
      <c r="C56" s="215">
        <v>0</v>
      </c>
      <c r="D56" s="207">
        <v>2326921.11</v>
      </c>
      <c r="E56" s="208">
        <v>0</v>
      </c>
      <c r="F56" s="207">
        <v>0</v>
      </c>
      <c r="G56" s="215">
        <v>2427385</v>
      </c>
      <c r="H56" s="216">
        <v>0</v>
      </c>
      <c r="I56" s="627">
        <v>0</v>
      </c>
    </row>
    <row r="57" spans="1:9" s="96" customFormat="1" ht="20.25" customHeight="1" thickBot="1" x14ac:dyDescent="0.35">
      <c r="A57" s="628">
        <v>58</v>
      </c>
      <c r="B57" s="629">
        <v>1090602</v>
      </c>
      <c r="C57" s="630">
        <v>0</v>
      </c>
      <c r="D57" s="629">
        <v>1556401.08</v>
      </c>
      <c r="E57" s="631">
        <v>0</v>
      </c>
      <c r="F57" s="629">
        <v>0</v>
      </c>
      <c r="G57" s="630">
        <v>1090602</v>
      </c>
      <c r="H57" s="632">
        <v>0</v>
      </c>
      <c r="I57" s="633">
        <v>0</v>
      </c>
    </row>
    <row r="58" spans="1:9" s="96" customFormat="1" ht="20.25" customHeight="1" x14ac:dyDescent="0.3">
      <c r="A58" s="117">
        <v>59</v>
      </c>
      <c r="B58" s="207">
        <v>4978685</v>
      </c>
      <c r="C58" s="215">
        <v>1600000</v>
      </c>
      <c r="D58" s="207">
        <v>2960738.18</v>
      </c>
      <c r="E58" s="208">
        <v>0</v>
      </c>
      <c r="F58" s="207">
        <v>0</v>
      </c>
      <c r="G58" s="215">
        <v>3197836</v>
      </c>
      <c r="H58" s="216">
        <v>0</v>
      </c>
      <c r="I58" s="215">
        <v>0</v>
      </c>
    </row>
    <row r="59" spans="1:9" s="96" customFormat="1" ht="20.25" customHeight="1" x14ac:dyDescent="0.3">
      <c r="A59" s="118">
        <v>60</v>
      </c>
      <c r="B59" s="209">
        <v>800000</v>
      </c>
      <c r="C59" s="217">
        <v>800000</v>
      </c>
      <c r="D59" s="209">
        <v>1660309.74</v>
      </c>
      <c r="E59" s="211">
        <v>0</v>
      </c>
      <c r="F59" s="209">
        <v>0</v>
      </c>
      <c r="G59" s="217">
        <v>0</v>
      </c>
      <c r="H59" s="218">
        <v>0</v>
      </c>
      <c r="I59" s="217">
        <v>0</v>
      </c>
    </row>
    <row r="60" spans="1:9" s="96" customFormat="1" ht="20.25" customHeight="1" x14ac:dyDescent="0.3">
      <c r="A60" s="117">
        <v>61</v>
      </c>
      <c r="B60" s="207">
        <v>0</v>
      </c>
      <c r="C60" s="215">
        <v>0</v>
      </c>
      <c r="D60" s="207">
        <v>3599081.48</v>
      </c>
      <c r="E60" s="208">
        <v>0</v>
      </c>
      <c r="F60" s="207">
        <v>0</v>
      </c>
      <c r="G60" s="215">
        <v>0</v>
      </c>
      <c r="H60" s="216">
        <v>0</v>
      </c>
      <c r="I60" s="215">
        <v>0</v>
      </c>
    </row>
    <row r="61" spans="1:9" s="96" customFormat="1" ht="20.25" customHeight="1" x14ac:dyDescent="0.3">
      <c r="A61" s="118">
        <v>62</v>
      </c>
      <c r="B61" s="209">
        <v>2091663</v>
      </c>
      <c r="C61" s="217">
        <v>0</v>
      </c>
      <c r="D61" s="209">
        <v>2795779.44</v>
      </c>
      <c r="E61" s="211">
        <v>0</v>
      </c>
      <c r="F61" s="209">
        <v>0</v>
      </c>
      <c r="G61" s="217">
        <v>118123</v>
      </c>
      <c r="H61" s="218">
        <v>0</v>
      </c>
      <c r="I61" s="217">
        <v>0</v>
      </c>
    </row>
    <row r="62" spans="1:9" s="96" customFormat="1" ht="20.25" customHeight="1" x14ac:dyDescent="0.3">
      <c r="A62" s="117">
        <v>63</v>
      </c>
      <c r="B62" s="207">
        <v>0</v>
      </c>
      <c r="C62" s="215">
        <v>0</v>
      </c>
      <c r="D62" s="207">
        <v>3228795.18</v>
      </c>
      <c r="E62" s="208">
        <v>0</v>
      </c>
      <c r="F62" s="207">
        <v>0</v>
      </c>
      <c r="G62" s="215">
        <v>0</v>
      </c>
      <c r="H62" s="216">
        <v>0</v>
      </c>
      <c r="I62" s="215">
        <v>0</v>
      </c>
    </row>
    <row r="63" spans="1:9" s="96" customFormat="1" ht="20.25" customHeight="1" x14ac:dyDescent="0.3">
      <c r="A63" s="118">
        <v>64</v>
      </c>
      <c r="B63" s="209">
        <v>85189</v>
      </c>
      <c r="C63" s="217">
        <v>0</v>
      </c>
      <c r="D63" s="209">
        <v>2998937.18</v>
      </c>
      <c r="E63" s="211">
        <v>123628</v>
      </c>
      <c r="F63" s="209">
        <v>0</v>
      </c>
      <c r="G63" s="217">
        <v>85189</v>
      </c>
      <c r="H63" s="218">
        <v>0</v>
      </c>
      <c r="I63" s="217">
        <v>0</v>
      </c>
    </row>
    <row r="64" spans="1:9" s="96" customFormat="1" ht="20.25" customHeight="1" x14ac:dyDescent="0.3">
      <c r="A64" s="117">
        <v>65</v>
      </c>
      <c r="B64" s="207">
        <v>9574997</v>
      </c>
      <c r="C64" s="215">
        <v>1600000</v>
      </c>
      <c r="D64" s="207">
        <v>3057020.85</v>
      </c>
      <c r="E64" s="208">
        <v>0</v>
      </c>
      <c r="F64" s="207">
        <v>0</v>
      </c>
      <c r="G64" s="215">
        <v>7974997</v>
      </c>
      <c r="H64" s="216">
        <v>0</v>
      </c>
      <c r="I64" s="215">
        <v>0</v>
      </c>
    </row>
    <row r="65" spans="1:9" s="96" customFormat="1" ht="20.25" customHeight="1" x14ac:dyDescent="0.3">
      <c r="A65" s="118">
        <v>66</v>
      </c>
      <c r="B65" s="209">
        <v>1973540</v>
      </c>
      <c r="C65" s="217">
        <v>0</v>
      </c>
      <c r="D65" s="209">
        <v>3437886.04</v>
      </c>
      <c r="E65" s="211">
        <v>0</v>
      </c>
      <c r="F65" s="209">
        <v>0</v>
      </c>
      <c r="G65" s="217">
        <v>0</v>
      </c>
      <c r="H65" s="218">
        <v>0</v>
      </c>
      <c r="I65" s="217">
        <v>0</v>
      </c>
    </row>
    <row r="66" spans="1:9" s="96" customFormat="1" ht="20.25" customHeight="1" x14ac:dyDescent="0.3">
      <c r="A66" s="117">
        <v>67</v>
      </c>
      <c r="B66" s="207">
        <v>512771</v>
      </c>
      <c r="C66" s="215">
        <v>0</v>
      </c>
      <c r="D66" s="207">
        <v>2744937.88</v>
      </c>
      <c r="E66" s="208">
        <v>0</v>
      </c>
      <c r="F66" s="207">
        <v>0</v>
      </c>
      <c r="G66" s="215">
        <v>0</v>
      </c>
      <c r="H66" s="216">
        <v>0</v>
      </c>
      <c r="I66" s="215">
        <v>0</v>
      </c>
    </row>
    <row r="67" spans="1:9" s="96" customFormat="1" ht="20.25" customHeight="1" x14ac:dyDescent="0.3">
      <c r="A67" s="118">
        <v>68</v>
      </c>
      <c r="B67" s="209">
        <v>3500000</v>
      </c>
      <c r="C67" s="217">
        <v>0</v>
      </c>
      <c r="D67" s="209">
        <v>3418722.67</v>
      </c>
      <c r="E67" s="211">
        <v>0</v>
      </c>
      <c r="F67" s="209">
        <v>0</v>
      </c>
      <c r="G67" s="217">
        <v>0</v>
      </c>
      <c r="H67" s="218">
        <v>0</v>
      </c>
      <c r="I67" s="217">
        <v>0</v>
      </c>
    </row>
    <row r="68" spans="1:9" s="96" customFormat="1" ht="20.25" customHeight="1" x14ac:dyDescent="0.3">
      <c r="A68" s="117">
        <v>69</v>
      </c>
      <c r="B68" s="207">
        <v>0</v>
      </c>
      <c r="C68" s="215">
        <v>0</v>
      </c>
      <c r="D68" s="207">
        <v>5602015.3600000003</v>
      </c>
      <c r="E68" s="208">
        <v>0</v>
      </c>
      <c r="F68" s="207">
        <v>0</v>
      </c>
      <c r="G68" s="215">
        <v>0</v>
      </c>
      <c r="H68" s="216">
        <v>0</v>
      </c>
      <c r="I68" s="215">
        <v>0</v>
      </c>
    </row>
    <row r="69" spans="1:9" s="96" customFormat="1" ht="20.25" customHeight="1" x14ac:dyDescent="0.3">
      <c r="A69" s="118">
        <v>70</v>
      </c>
      <c r="B69" s="209">
        <v>0</v>
      </c>
      <c r="C69" s="217">
        <v>0</v>
      </c>
      <c r="D69" s="209">
        <v>3056934.43</v>
      </c>
      <c r="E69" s="211">
        <v>0</v>
      </c>
      <c r="F69" s="209">
        <v>0</v>
      </c>
      <c r="G69" s="217">
        <v>0</v>
      </c>
      <c r="H69" s="218">
        <v>0</v>
      </c>
      <c r="I69" s="217">
        <v>0</v>
      </c>
    </row>
    <row r="70" spans="1:9" s="96" customFormat="1" ht="20.25" customHeight="1" x14ac:dyDescent="0.3">
      <c r="A70" s="117">
        <v>71</v>
      </c>
      <c r="B70" s="207">
        <v>0</v>
      </c>
      <c r="C70" s="215">
        <v>0</v>
      </c>
      <c r="D70" s="207">
        <v>1146067.72</v>
      </c>
      <c r="E70" s="208">
        <v>0</v>
      </c>
      <c r="F70" s="207">
        <v>0</v>
      </c>
      <c r="G70" s="215">
        <v>0</v>
      </c>
      <c r="H70" s="216">
        <v>0</v>
      </c>
      <c r="I70" s="215">
        <v>0</v>
      </c>
    </row>
    <row r="71" spans="1:9" s="96" customFormat="1" ht="20.25" customHeight="1" x14ac:dyDescent="0.3">
      <c r="A71" s="118">
        <v>72</v>
      </c>
      <c r="B71" s="209">
        <v>3947080</v>
      </c>
      <c r="C71" s="217">
        <v>0</v>
      </c>
      <c r="D71" s="209">
        <v>0</v>
      </c>
      <c r="E71" s="211">
        <v>0</v>
      </c>
      <c r="F71" s="209">
        <v>0</v>
      </c>
      <c r="G71" s="217">
        <v>0</v>
      </c>
      <c r="H71" s="218">
        <v>0</v>
      </c>
      <c r="I71" s="217">
        <v>0</v>
      </c>
    </row>
    <row r="72" spans="1:9" s="96" customFormat="1" ht="20.25" customHeight="1" x14ac:dyDescent="0.3">
      <c r="A72" s="117">
        <v>73</v>
      </c>
      <c r="B72" s="207">
        <v>0</v>
      </c>
      <c r="C72" s="215">
        <v>0</v>
      </c>
      <c r="D72" s="207">
        <v>0</v>
      </c>
      <c r="E72" s="208">
        <v>0</v>
      </c>
      <c r="F72" s="207">
        <v>0</v>
      </c>
      <c r="G72" s="215">
        <v>0</v>
      </c>
      <c r="H72" s="216">
        <v>0</v>
      </c>
      <c r="I72" s="215">
        <v>0</v>
      </c>
    </row>
    <row r="73" spans="1:9" s="96" customFormat="1" ht="20.25" customHeight="1" x14ac:dyDescent="0.3">
      <c r="A73" s="118">
        <v>74</v>
      </c>
      <c r="B73" s="209">
        <v>0</v>
      </c>
      <c r="C73" s="217">
        <v>0</v>
      </c>
      <c r="D73" s="209">
        <v>0</v>
      </c>
      <c r="E73" s="211">
        <v>0</v>
      </c>
      <c r="F73" s="209">
        <v>0</v>
      </c>
      <c r="G73" s="217">
        <v>0</v>
      </c>
      <c r="H73" s="218">
        <v>0</v>
      </c>
      <c r="I73" s="217">
        <v>0</v>
      </c>
    </row>
    <row r="74" spans="1:9" s="96" customFormat="1" ht="20.25" customHeight="1" x14ac:dyDescent="0.3">
      <c r="A74" s="117">
        <v>75</v>
      </c>
      <c r="B74" s="207">
        <v>0</v>
      </c>
      <c r="C74" s="215">
        <v>0</v>
      </c>
      <c r="D74" s="207">
        <v>405116.41</v>
      </c>
      <c r="E74" s="208">
        <v>0</v>
      </c>
      <c r="F74" s="207">
        <v>0</v>
      </c>
      <c r="G74" s="215">
        <v>0</v>
      </c>
      <c r="H74" s="216">
        <v>0</v>
      </c>
      <c r="I74" s="215">
        <v>0</v>
      </c>
    </row>
    <row r="75" spans="1:9" s="96" customFormat="1" ht="20.25" customHeight="1" x14ac:dyDescent="0.3">
      <c r="A75" s="118">
        <v>76</v>
      </c>
      <c r="B75" s="209">
        <v>0</v>
      </c>
      <c r="C75" s="217">
        <v>0</v>
      </c>
      <c r="D75" s="209">
        <v>0</v>
      </c>
      <c r="E75" s="211">
        <v>0</v>
      </c>
      <c r="F75" s="209">
        <v>0</v>
      </c>
      <c r="G75" s="217">
        <v>0</v>
      </c>
      <c r="H75" s="218">
        <v>0</v>
      </c>
      <c r="I75" s="217">
        <v>0</v>
      </c>
    </row>
    <row r="76" spans="1:9" s="96" customFormat="1" ht="20.25" customHeight="1" x14ac:dyDescent="0.3">
      <c r="A76" s="117">
        <v>77</v>
      </c>
      <c r="B76" s="207">
        <v>0</v>
      </c>
      <c r="C76" s="215">
        <v>0</v>
      </c>
      <c r="D76" s="207">
        <v>0</v>
      </c>
      <c r="E76" s="208">
        <v>0</v>
      </c>
      <c r="F76" s="207">
        <v>0</v>
      </c>
      <c r="G76" s="215">
        <v>0</v>
      </c>
      <c r="H76" s="216">
        <v>0</v>
      </c>
      <c r="I76" s="215">
        <v>0</v>
      </c>
    </row>
    <row r="77" spans="1:9" s="96" customFormat="1" ht="20.25" customHeight="1" x14ac:dyDescent="0.3">
      <c r="A77" s="118">
        <v>78</v>
      </c>
      <c r="B77" s="209">
        <v>0</v>
      </c>
      <c r="C77" s="217">
        <v>0</v>
      </c>
      <c r="D77" s="209">
        <v>0</v>
      </c>
      <c r="E77" s="211">
        <v>0</v>
      </c>
      <c r="F77" s="209">
        <v>0</v>
      </c>
      <c r="G77" s="217">
        <v>0</v>
      </c>
      <c r="H77" s="218">
        <v>0</v>
      </c>
      <c r="I77" s="217">
        <v>0</v>
      </c>
    </row>
    <row r="78" spans="1:9" s="96" customFormat="1" ht="20.25" customHeight="1" x14ac:dyDescent="0.3">
      <c r="A78" s="117">
        <v>79</v>
      </c>
      <c r="B78" s="207">
        <v>1973540</v>
      </c>
      <c r="C78" s="215">
        <v>0</v>
      </c>
      <c r="D78" s="207">
        <v>0</v>
      </c>
      <c r="E78" s="208">
        <v>0</v>
      </c>
      <c r="F78" s="207">
        <v>0</v>
      </c>
      <c r="G78" s="215">
        <v>0</v>
      </c>
      <c r="H78" s="216">
        <v>0</v>
      </c>
      <c r="I78" s="215">
        <v>0</v>
      </c>
    </row>
    <row r="79" spans="1:9" s="96" customFormat="1" ht="20.25" customHeight="1" x14ac:dyDescent="0.3">
      <c r="A79" s="118">
        <v>80</v>
      </c>
      <c r="B79" s="209">
        <v>59846100</v>
      </c>
      <c r="C79" s="217">
        <v>0</v>
      </c>
      <c r="D79" s="209">
        <v>0</v>
      </c>
      <c r="E79" s="211">
        <v>0</v>
      </c>
      <c r="F79" s="209">
        <v>0</v>
      </c>
      <c r="G79" s="217">
        <v>0</v>
      </c>
      <c r="H79" s="218">
        <v>0</v>
      </c>
      <c r="I79" s="217">
        <v>0</v>
      </c>
    </row>
    <row r="80" spans="1:9" s="96" customFormat="1" ht="20.25" customHeight="1" x14ac:dyDescent="0.3">
      <c r="A80" s="117">
        <v>81</v>
      </c>
      <c r="B80" s="207">
        <v>0</v>
      </c>
      <c r="C80" s="215">
        <v>0</v>
      </c>
      <c r="D80" s="207">
        <v>0</v>
      </c>
      <c r="E80" s="208">
        <v>0</v>
      </c>
      <c r="F80" s="207">
        <v>0</v>
      </c>
      <c r="G80" s="215">
        <v>0</v>
      </c>
      <c r="H80" s="216">
        <v>0</v>
      </c>
      <c r="I80" s="215">
        <v>0</v>
      </c>
    </row>
    <row r="81" spans="1:9" s="96" customFormat="1" ht="20.25" customHeight="1" x14ac:dyDescent="0.3">
      <c r="A81" s="118">
        <v>82</v>
      </c>
      <c r="B81" s="209">
        <v>0</v>
      </c>
      <c r="C81" s="217">
        <v>0</v>
      </c>
      <c r="D81" s="209">
        <v>0</v>
      </c>
      <c r="E81" s="211">
        <v>0</v>
      </c>
      <c r="F81" s="209">
        <v>0</v>
      </c>
      <c r="G81" s="217">
        <v>0</v>
      </c>
      <c r="H81" s="218">
        <v>0</v>
      </c>
      <c r="I81" s="217">
        <v>0</v>
      </c>
    </row>
    <row r="82" spans="1:9" s="96" customFormat="1" ht="20.25" customHeight="1" x14ac:dyDescent="0.3">
      <c r="A82" s="117">
        <v>83</v>
      </c>
      <c r="B82" s="207">
        <v>0</v>
      </c>
      <c r="C82" s="215">
        <v>0</v>
      </c>
      <c r="D82" s="207">
        <v>0</v>
      </c>
      <c r="E82" s="208">
        <v>0</v>
      </c>
      <c r="F82" s="207">
        <v>0</v>
      </c>
      <c r="G82" s="215">
        <v>0</v>
      </c>
      <c r="H82" s="216">
        <v>0</v>
      </c>
      <c r="I82" s="215">
        <v>0</v>
      </c>
    </row>
    <row r="83" spans="1:9" s="96" customFormat="1" ht="20.25" customHeight="1" x14ac:dyDescent="0.3">
      <c r="A83" s="118">
        <v>84</v>
      </c>
      <c r="B83" s="209">
        <v>0</v>
      </c>
      <c r="C83" s="217">
        <v>0</v>
      </c>
      <c r="D83" s="209">
        <v>0</v>
      </c>
      <c r="E83" s="211">
        <v>0</v>
      </c>
      <c r="F83" s="209">
        <v>0</v>
      </c>
      <c r="G83" s="217">
        <v>0</v>
      </c>
      <c r="H83" s="218">
        <v>0</v>
      </c>
      <c r="I83" s="217">
        <v>0</v>
      </c>
    </row>
    <row r="84" spans="1:9" s="96" customFormat="1" ht="20.25" customHeight="1" x14ac:dyDescent="0.3">
      <c r="A84" s="117">
        <v>85</v>
      </c>
      <c r="B84" s="207">
        <v>0</v>
      </c>
      <c r="C84" s="215">
        <v>0</v>
      </c>
      <c r="D84" s="207">
        <v>0</v>
      </c>
      <c r="E84" s="208">
        <v>0</v>
      </c>
      <c r="F84" s="207">
        <v>0</v>
      </c>
      <c r="G84" s="215">
        <v>0</v>
      </c>
      <c r="H84" s="216">
        <v>0</v>
      </c>
      <c r="I84" s="215">
        <v>0</v>
      </c>
    </row>
    <row r="85" spans="1:9" s="96" customFormat="1" ht="20.25" customHeight="1" x14ac:dyDescent="0.3">
      <c r="A85" s="118">
        <v>86</v>
      </c>
      <c r="B85" s="209">
        <v>0</v>
      </c>
      <c r="C85" s="217">
        <v>0</v>
      </c>
      <c r="D85" s="209">
        <v>0</v>
      </c>
      <c r="E85" s="211">
        <v>0</v>
      </c>
      <c r="F85" s="209">
        <v>0</v>
      </c>
      <c r="G85" s="217">
        <v>0</v>
      </c>
      <c r="H85" s="218">
        <v>0</v>
      </c>
      <c r="I85" s="217">
        <v>0</v>
      </c>
    </row>
    <row r="86" spans="1:9" s="96" customFormat="1" ht="20.25" customHeight="1" x14ac:dyDescent="0.3">
      <c r="A86" s="117">
        <v>87</v>
      </c>
      <c r="B86" s="207">
        <v>0</v>
      </c>
      <c r="C86" s="215">
        <v>0</v>
      </c>
      <c r="D86" s="207">
        <v>0</v>
      </c>
      <c r="E86" s="208">
        <v>0</v>
      </c>
      <c r="F86" s="207">
        <v>0</v>
      </c>
      <c r="G86" s="215">
        <v>0</v>
      </c>
      <c r="H86" s="216">
        <v>0</v>
      </c>
      <c r="I86" s="215">
        <v>0</v>
      </c>
    </row>
    <row r="87" spans="1:9" s="96" customFormat="1" ht="20.25" customHeight="1" x14ac:dyDescent="0.3">
      <c r="A87" s="118">
        <v>88</v>
      </c>
      <c r="B87" s="209">
        <v>0</v>
      </c>
      <c r="C87" s="217">
        <v>0</v>
      </c>
      <c r="D87" s="209">
        <v>0</v>
      </c>
      <c r="E87" s="211">
        <v>0</v>
      </c>
      <c r="F87" s="209">
        <v>0</v>
      </c>
      <c r="G87" s="217">
        <v>0</v>
      </c>
      <c r="H87" s="218">
        <v>0</v>
      </c>
      <c r="I87" s="217">
        <v>0</v>
      </c>
    </row>
    <row r="88" spans="1:9" s="96" customFormat="1" ht="20.25" customHeight="1" x14ac:dyDescent="0.3">
      <c r="A88" s="117">
        <v>89</v>
      </c>
      <c r="B88" s="207">
        <v>0</v>
      </c>
      <c r="C88" s="215">
        <v>0</v>
      </c>
      <c r="D88" s="207">
        <v>0</v>
      </c>
      <c r="E88" s="208">
        <v>0</v>
      </c>
      <c r="F88" s="207">
        <v>0</v>
      </c>
      <c r="G88" s="215">
        <v>0</v>
      </c>
      <c r="H88" s="216">
        <v>0</v>
      </c>
      <c r="I88" s="215">
        <v>0</v>
      </c>
    </row>
    <row r="89" spans="1:9" s="96" customFormat="1" ht="20.25" customHeight="1" x14ac:dyDescent="0.3">
      <c r="A89" s="118">
        <v>90</v>
      </c>
      <c r="B89" s="209">
        <v>0</v>
      </c>
      <c r="C89" s="217">
        <v>0</v>
      </c>
      <c r="D89" s="209">
        <v>0</v>
      </c>
      <c r="E89" s="211">
        <v>0</v>
      </c>
      <c r="F89" s="209">
        <v>0</v>
      </c>
      <c r="G89" s="217">
        <v>0</v>
      </c>
      <c r="H89" s="218">
        <v>0</v>
      </c>
      <c r="I89" s="217">
        <v>0</v>
      </c>
    </row>
    <row r="90" spans="1:9" s="96" customFormat="1" ht="20.25" customHeight="1" x14ac:dyDescent="0.3">
      <c r="A90" s="117">
        <v>91</v>
      </c>
      <c r="B90" s="207">
        <v>0</v>
      </c>
      <c r="C90" s="215">
        <v>0</v>
      </c>
      <c r="D90" s="207">
        <v>0</v>
      </c>
      <c r="E90" s="208">
        <v>0</v>
      </c>
      <c r="F90" s="207">
        <v>0</v>
      </c>
      <c r="G90" s="215">
        <v>0</v>
      </c>
      <c r="H90" s="216">
        <v>0</v>
      </c>
      <c r="I90" s="215">
        <v>0</v>
      </c>
    </row>
    <row r="91" spans="1:9" s="96" customFormat="1" ht="20.25" customHeight="1" x14ac:dyDescent="0.3">
      <c r="A91" s="118">
        <v>92</v>
      </c>
      <c r="B91" s="209">
        <v>0</v>
      </c>
      <c r="C91" s="217">
        <v>0</v>
      </c>
      <c r="D91" s="209">
        <v>0</v>
      </c>
      <c r="E91" s="211">
        <v>0</v>
      </c>
      <c r="F91" s="209">
        <v>0</v>
      </c>
      <c r="G91" s="217">
        <v>0</v>
      </c>
      <c r="H91" s="218">
        <v>0</v>
      </c>
      <c r="I91" s="217">
        <v>0</v>
      </c>
    </row>
    <row r="92" spans="1:9" s="96" customFormat="1" ht="20.25" customHeight="1" x14ac:dyDescent="0.3">
      <c r="A92" s="117">
        <v>93</v>
      </c>
      <c r="B92" s="207">
        <v>0</v>
      </c>
      <c r="C92" s="215">
        <v>0</v>
      </c>
      <c r="D92" s="207">
        <v>0</v>
      </c>
      <c r="E92" s="208">
        <v>0</v>
      </c>
      <c r="F92" s="207">
        <v>0</v>
      </c>
      <c r="G92" s="215">
        <v>0</v>
      </c>
      <c r="H92" s="216">
        <v>0</v>
      </c>
      <c r="I92" s="215">
        <v>0</v>
      </c>
    </row>
    <row r="93" spans="1:9" s="96" customFormat="1" ht="20.25" customHeight="1" x14ac:dyDescent="0.3">
      <c r="A93" s="118">
        <v>94</v>
      </c>
      <c r="B93" s="209">
        <v>0</v>
      </c>
      <c r="C93" s="217">
        <v>0</v>
      </c>
      <c r="D93" s="209">
        <v>0</v>
      </c>
      <c r="E93" s="211">
        <v>0</v>
      </c>
      <c r="F93" s="209">
        <v>0</v>
      </c>
      <c r="G93" s="217">
        <v>0</v>
      </c>
      <c r="H93" s="218">
        <v>0</v>
      </c>
      <c r="I93" s="217">
        <v>0</v>
      </c>
    </row>
    <row r="94" spans="1:9" s="96" customFormat="1" ht="20.25" customHeight="1" x14ac:dyDescent="0.3">
      <c r="A94" s="117">
        <v>95</v>
      </c>
      <c r="B94" s="207">
        <v>0</v>
      </c>
      <c r="C94" s="215">
        <v>0</v>
      </c>
      <c r="D94" s="207">
        <v>0</v>
      </c>
      <c r="E94" s="208">
        <v>0</v>
      </c>
      <c r="F94" s="207">
        <v>0</v>
      </c>
      <c r="G94" s="215">
        <v>0</v>
      </c>
      <c r="H94" s="216">
        <v>0</v>
      </c>
      <c r="I94" s="215">
        <v>0</v>
      </c>
    </row>
    <row r="95" spans="1:9" s="96" customFormat="1" ht="20.25" customHeight="1" x14ac:dyDescent="0.3">
      <c r="A95" s="118">
        <v>96</v>
      </c>
      <c r="B95" s="209">
        <v>0</v>
      </c>
      <c r="C95" s="217">
        <v>0</v>
      </c>
      <c r="D95" s="209">
        <v>0</v>
      </c>
      <c r="E95" s="211">
        <v>0</v>
      </c>
      <c r="F95" s="209">
        <v>0</v>
      </c>
      <c r="G95" s="217">
        <v>0</v>
      </c>
      <c r="H95" s="218">
        <v>0</v>
      </c>
      <c r="I95" s="217">
        <v>0</v>
      </c>
    </row>
    <row r="96" spans="1:9" s="96" customFormat="1" ht="20.25" customHeight="1" x14ac:dyDescent="0.3">
      <c r="A96" s="117">
        <v>97</v>
      </c>
      <c r="B96" s="207">
        <v>0</v>
      </c>
      <c r="C96" s="215">
        <v>0</v>
      </c>
      <c r="D96" s="207">
        <v>0</v>
      </c>
      <c r="E96" s="208">
        <v>0</v>
      </c>
      <c r="F96" s="207">
        <v>0</v>
      </c>
      <c r="G96" s="215">
        <v>0</v>
      </c>
      <c r="H96" s="216">
        <v>0</v>
      </c>
      <c r="I96" s="215">
        <v>0</v>
      </c>
    </row>
    <row r="97" spans="1:9" s="96" customFormat="1" ht="20.25" customHeight="1" x14ac:dyDescent="0.3">
      <c r="A97" s="118">
        <v>98</v>
      </c>
      <c r="B97" s="209">
        <v>0</v>
      </c>
      <c r="C97" s="217">
        <v>0</v>
      </c>
      <c r="D97" s="209">
        <v>0</v>
      </c>
      <c r="E97" s="211">
        <v>0</v>
      </c>
      <c r="F97" s="209">
        <v>0</v>
      </c>
      <c r="G97" s="217">
        <v>0</v>
      </c>
      <c r="H97" s="218">
        <v>0</v>
      </c>
      <c r="I97" s="217">
        <v>0</v>
      </c>
    </row>
    <row r="98" spans="1:9" s="96" customFormat="1" ht="20.25" customHeight="1" x14ac:dyDescent="0.3">
      <c r="A98" s="117">
        <v>99</v>
      </c>
      <c r="B98" s="207">
        <v>0</v>
      </c>
      <c r="C98" s="215">
        <v>0</v>
      </c>
      <c r="D98" s="207">
        <v>0</v>
      </c>
      <c r="E98" s="208">
        <v>0</v>
      </c>
      <c r="F98" s="207">
        <v>0</v>
      </c>
      <c r="G98" s="215">
        <v>0</v>
      </c>
      <c r="H98" s="216">
        <v>0</v>
      </c>
      <c r="I98" s="215">
        <v>0</v>
      </c>
    </row>
    <row r="99" spans="1:9" s="96" customFormat="1" ht="20.25" customHeight="1" x14ac:dyDescent="0.3">
      <c r="A99" s="118" t="s">
        <v>264</v>
      </c>
      <c r="B99" s="209">
        <v>0</v>
      </c>
      <c r="C99" s="217">
        <v>0</v>
      </c>
      <c r="D99" s="209">
        <v>0</v>
      </c>
      <c r="E99" s="211">
        <v>0</v>
      </c>
      <c r="F99" s="209">
        <v>0</v>
      </c>
      <c r="G99" s="217">
        <v>0</v>
      </c>
      <c r="H99" s="218">
        <v>0</v>
      </c>
      <c r="I99" s="217">
        <v>0</v>
      </c>
    </row>
    <row r="100" spans="1:9" s="96" customFormat="1" ht="20.25" customHeight="1" x14ac:dyDescent="0.3">
      <c r="A100" s="121" t="s">
        <v>25</v>
      </c>
      <c r="B100" s="219">
        <v>2619450</v>
      </c>
      <c r="C100" s="220">
        <v>0</v>
      </c>
      <c r="D100" s="219">
        <v>0</v>
      </c>
      <c r="E100" s="220">
        <v>0</v>
      </c>
      <c r="F100" s="219">
        <v>0</v>
      </c>
      <c r="G100" s="220">
        <v>0</v>
      </c>
      <c r="H100" s="219">
        <v>0</v>
      </c>
      <c r="I100" s="220">
        <v>0</v>
      </c>
    </row>
    <row r="101" spans="1:9" s="96" customFormat="1" ht="20.25" customHeight="1" thickBot="1" x14ac:dyDescent="0.35">
      <c r="A101" s="561" t="s">
        <v>8</v>
      </c>
      <c r="B101" s="562">
        <f>SUM(B14:B100)</f>
        <v>343522192</v>
      </c>
      <c r="C101" s="563">
        <f t="shared" ref="C101:I101" si="0">SUM(C14:C100)</f>
        <v>4800000</v>
      </c>
      <c r="D101" s="562">
        <f t="shared" si="0"/>
        <v>54796033.479999997</v>
      </c>
      <c r="E101" s="563">
        <f t="shared" si="0"/>
        <v>3284995</v>
      </c>
      <c r="F101" s="562">
        <f t="shared" si="0"/>
        <v>0</v>
      </c>
      <c r="G101" s="563">
        <f t="shared" si="0"/>
        <v>119034990</v>
      </c>
      <c r="H101" s="562">
        <f t="shared" si="0"/>
        <v>-3961959.63</v>
      </c>
      <c r="I101" s="563">
        <f t="shared" si="0"/>
        <v>0</v>
      </c>
    </row>
    <row r="102" spans="1:9" ht="32.25" customHeight="1" x14ac:dyDescent="0.25">
      <c r="A102" s="892" t="s">
        <v>309</v>
      </c>
      <c r="B102" s="892"/>
      <c r="C102" s="892"/>
      <c r="D102" s="892"/>
      <c r="E102" s="892"/>
      <c r="F102" s="892"/>
      <c r="G102" s="892"/>
      <c r="H102" s="892"/>
      <c r="I102" s="892"/>
    </row>
    <row r="103" spans="1:9" ht="13" thickBot="1" x14ac:dyDescent="0.3">
      <c r="A103" s="25" t="s">
        <v>315</v>
      </c>
      <c r="B103" s="49"/>
      <c r="C103" s="49"/>
      <c r="F103" s="24"/>
      <c r="G103" s="24"/>
      <c r="H103" s="24"/>
      <c r="I103" s="49"/>
    </row>
    <row r="104" spans="1:9" ht="13" thickBot="1" x14ac:dyDescent="0.3">
      <c r="A104" s="244" t="s">
        <v>268</v>
      </c>
      <c r="B104" s="245">
        <f>B101-B100</f>
        <v>340902742</v>
      </c>
      <c r="C104" s="245">
        <f t="shared" ref="C104:I104" si="1">C101-C100</f>
        <v>4800000</v>
      </c>
      <c r="D104" s="245">
        <f t="shared" si="1"/>
        <v>54796033.479999997</v>
      </c>
      <c r="E104" s="245">
        <f t="shared" si="1"/>
        <v>3284995</v>
      </c>
      <c r="F104" s="245">
        <f t="shared" si="1"/>
        <v>0</v>
      </c>
      <c r="G104" s="245">
        <f t="shared" si="1"/>
        <v>119034990</v>
      </c>
      <c r="H104" s="245">
        <f t="shared" si="1"/>
        <v>-3961959.63</v>
      </c>
      <c r="I104" s="246">
        <f t="shared" si="1"/>
        <v>0</v>
      </c>
    </row>
    <row r="105" spans="1:9" ht="13" x14ac:dyDescent="0.3">
      <c r="A105" s="23"/>
      <c r="B105" s="49"/>
      <c r="C105" s="49"/>
      <c r="F105" s="24"/>
      <c r="G105" s="24"/>
      <c r="H105" s="24"/>
      <c r="I105" s="24"/>
    </row>
    <row r="106" spans="1:9" ht="13" x14ac:dyDescent="0.3">
      <c r="A106" s="23"/>
      <c r="B106" s="49"/>
      <c r="C106" s="49"/>
      <c r="F106" s="24"/>
      <c r="G106" s="24"/>
      <c r="H106" s="24"/>
      <c r="I106" s="24"/>
    </row>
    <row r="107" spans="1:9" x14ac:dyDescent="0.25">
      <c r="B107" s="49"/>
      <c r="C107" s="49"/>
      <c r="F107" s="24"/>
      <c r="G107" s="24"/>
      <c r="H107" s="24"/>
      <c r="I107" s="24"/>
    </row>
    <row r="108" spans="1:9" x14ac:dyDescent="0.25">
      <c r="A108" s="24"/>
      <c r="B108" s="24"/>
      <c r="C108" s="24"/>
      <c r="D108" s="24"/>
      <c r="E108" s="24"/>
      <c r="F108" s="24"/>
      <c r="G108" s="24"/>
      <c r="H108" s="24"/>
      <c r="I108" s="24"/>
    </row>
    <row r="109" spans="1:9" x14ac:dyDescent="0.25">
      <c r="A109" s="24"/>
      <c r="B109" s="24"/>
      <c r="C109" s="24"/>
      <c r="D109" s="24"/>
      <c r="E109" s="24"/>
      <c r="F109" s="24"/>
      <c r="G109" s="24"/>
      <c r="H109" s="24"/>
      <c r="I109" s="24"/>
    </row>
    <row r="110" spans="1:9" x14ac:dyDescent="0.25">
      <c r="A110" s="24"/>
      <c r="B110" s="24"/>
      <c r="C110" s="24"/>
      <c r="D110" s="24"/>
      <c r="E110" s="24"/>
      <c r="F110" s="24"/>
      <c r="G110" s="24"/>
      <c r="H110" s="24"/>
      <c r="I110" s="24"/>
    </row>
    <row r="111" spans="1:9" x14ac:dyDescent="0.25">
      <c r="A111" s="24"/>
      <c r="B111" s="24"/>
      <c r="C111" s="24"/>
      <c r="D111" s="24"/>
      <c r="E111" s="24"/>
      <c r="F111" s="24"/>
      <c r="G111" s="24"/>
      <c r="H111" s="24"/>
      <c r="I111" s="24"/>
    </row>
    <row r="112" spans="1:9" x14ac:dyDescent="0.25">
      <c r="A112" s="24"/>
      <c r="B112" s="24"/>
      <c r="C112" s="24"/>
      <c r="D112" s="24"/>
      <c r="E112" s="24"/>
      <c r="F112" s="24"/>
      <c r="G112" s="24"/>
      <c r="H112" s="24"/>
      <c r="I112" s="24"/>
    </row>
    <row r="113" spans="1:9" x14ac:dyDescent="0.25">
      <c r="A113" s="24"/>
      <c r="B113" s="24"/>
      <c r="C113" s="24"/>
      <c r="D113" s="24"/>
      <c r="E113" s="24"/>
      <c r="F113" s="24"/>
      <c r="G113" s="24"/>
      <c r="H113" s="24"/>
      <c r="I113" s="24"/>
    </row>
    <row r="114" spans="1:9" x14ac:dyDescent="0.25">
      <c r="A114" s="24"/>
      <c r="B114" s="24"/>
      <c r="C114" s="24"/>
      <c r="D114" s="24"/>
      <c r="E114" s="24"/>
      <c r="F114" s="24"/>
      <c r="G114" s="24"/>
      <c r="H114" s="24"/>
      <c r="I114" s="24"/>
    </row>
    <row r="115" spans="1:9" x14ac:dyDescent="0.25">
      <c r="A115" s="24"/>
      <c r="B115" s="24"/>
      <c r="C115" s="24"/>
      <c r="D115" s="24"/>
      <c r="E115" s="24"/>
      <c r="F115" s="24"/>
      <c r="G115" s="24"/>
      <c r="H115" s="24"/>
      <c r="I115" s="24"/>
    </row>
    <row r="116" spans="1:9" x14ac:dyDescent="0.25">
      <c r="A116" s="24"/>
      <c r="B116" s="24"/>
      <c r="C116" s="24"/>
      <c r="D116" s="24"/>
      <c r="E116" s="24"/>
      <c r="F116" s="24"/>
      <c r="G116" s="24"/>
      <c r="H116" s="24"/>
      <c r="I116" s="24"/>
    </row>
    <row r="117" spans="1:9" x14ac:dyDescent="0.25">
      <c r="A117" s="24"/>
      <c r="B117" s="24"/>
      <c r="C117" s="24"/>
      <c r="D117" s="24"/>
      <c r="E117" s="24"/>
      <c r="F117" s="24"/>
      <c r="G117" s="24"/>
      <c r="H117" s="24"/>
      <c r="I117" s="24"/>
    </row>
    <row r="118" spans="1:9" x14ac:dyDescent="0.25">
      <c r="A118" s="24"/>
      <c r="B118" s="24"/>
      <c r="C118" s="24"/>
      <c r="D118" s="24"/>
      <c r="E118" s="24"/>
      <c r="F118" s="24"/>
      <c r="G118" s="24"/>
      <c r="H118" s="24"/>
      <c r="I118" s="24"/>
    </row>
    <row r="119" spans="1:9" x14ac:dyDescent="0.25">
      <c r="A119" s="24"/>
      <c r="B119" s="24"/>
      <c r="C119" s="24"/>
      <c r="D119" s="24"/>
      <c r="E119" s="24"/>
      <c r="F119" s="24"/>
      <c r="G119" s="24"/>
      <c r="H119" s="24"/>
      <c r="I119" s="24"/>
    </row>
    <row r="120" spans="1:9" x14ac:dyDescent="0.25">
      <c r="A120" s="24"/>
      <c r="B120" s="24"/>
      <c r="C120" s="24"/>
      <c r="D120" s="24"/>
      <c r="E120" s="24"/>
      <c r="F120" s="24"/>
      <c r="G120" s="24"/>
      <c r="H120" s="24"/>
      <c r="I120" s="24"/>
    </row>
    <row r="121" spans="1:9" x14ac:dyDescent="0.25">
      <c r="A121" s="24"/>
      <c r="B121" s="24"/>
      <c r="C121" s="24"/>
      <c r="D121" s="24"/>
      <c r="E121" s="24"/>
      <c r="F121" s="24"/>
      <c r="G121" s="24"/>
      <c r="H121" s="24"/>
      <c r="I121" s="24"/>
    </row>
    <row r="122" spans="1:9" x14ac:dyDescent="0.25">
      <c r="A122" s="24"/>
      <c r="B122" s="24"/>
      <c r="C122" s="24"/>
      <c r="D122" s="24"/>
      <c r="E122" s="24"/>
      <c r="F122" s="24"/>
      <c r="G122" s="24"/>
      <c r="H122" s="24"/>
      <c r="I122" s="24"/>
    </row>
    <row r="123" spans="1:9" x14ac:dyDescent="0.25">
      <c r="A123" s="24"/>
      <c r="B123" s="24"/>
      <c r="C123" s="24"/>
      <c r="D123" s="24"/>
      <c r="E123" s="24"/>
      <c r="F123" s="24"/>
      <c r="G123" s="24"/>
      <c r="H123" s="24"/>
      <c r="I123" s="24"/>
    </row>
    <row r="124" spans="1:9" x14ac:dyDescent="0.25">
      <c r="A124" s="24"/>
      <c r="B124" s="24"/>
      <c r="C124" s="24"/>
      <c r="D124" s="24"/>
      <c r="E124" s="24"/>
      <c r="F124" s="24"/>
      <c r="G124" s="24"/>
      <c r="H124" s="24"/>
      <c r="I124" s="24"/>
    </row>
    <row r="125" spans="1:9" x14ac:dyDescent="0.25">
      <c r="A125" s="24"/>
      <c r="B125" s="24"/>
      <c r="C125" s="24"/>
      <c r="D125" s="24"/>
      <c r="E125" s="24"/>
      <c r="F125" s="24"/>
      <c r="G125" s="24"/>
      <c r="H125" s="24"/>
      <c r="I125" s="24"/>
    </row>
    <row r="126" spans="1:9" x14ac:dyDescent="0.25">
      <c r="A126" s="24"/>
      <c r="B126" s="24"/>
      <c r="C126" s="24"/>
      <c r="D126" s="24"/>
      <c r="E126" s="24"/>
      <c r="F126" s="24"/>
      <c r="G126" s="24"/>
      <c r="H126" s="24"/>
      <c r="I126" s="24"/>
    </row>
    <row r="127" spans="1:9" x14ac:dyDescent="0.25">
      <c r="A127" s="24"/>
      <c r="B127" s="24"/>
      <c r="C127" s="24"/>
      <c r="D127" s="24"/>
      <c r="E127" s="24"/>
      <c r="F127" s="24"/>
      <c r="G127" s="24"/>
      <c r="H127" s="24"/>
      <c r="I127" s="24"/>
    </row>
    <row r="128" spans="1:9" x14ac:dyDescent="0.25">
      <c r="A128" s="24"/>
      <c r="B128" s="24"/>
      <c r="C128" s="24"/>
      <c r="D128" s="24"/>
      <c r="E128" s="24"/>
      <c r="F128" s="24"/>
      <c r="G128" s="24"/>
      <c r="H128" s="24"/>
      <c r="I128" s="24"/>
    </row>
    <row r="129" spans="1:9" x14ac:dyDescent="0.25">
      <c r="A129" s="24"/>
      <c r="B129" s="24"/>
      <c r="C129" s="24"/>
      <c r="D129" s="24"/>
      <c r="E129" s="24"/>
      <c r="F129" s="24"/>
      <c r="G129" s="24"/>
      <c r="H129" s="24"/>
      <c r="I129" s="24"/>
    </row>
    <row r="130" spans="1:9" x14ac:dyDescent="0.25">
      <c r="A130" s="24"/>
      <c r="B130" s="24"/>
      <c r="C130" s="24"/>
      <c r="D130" s="24"/>
      <c r="E130" s="24"/>
      <c r="F130" s="24"/>
      <c r="G130" s="24"/>
      <c r="H130" s="24"/>
      <c r="I130" s="24"/>
    </row>
    <row r="131" spans="1:9" x14ac:dyDescent="0.25">
      <c r="A131" s="24"/>
      <c r="B131" s="24"/>
      <c r="C131" s="24"/>
      <c r="D131" s="24"/>
      <c r="E131" s="24"/>
      <c r="F131" s="24"/>
      <c r="G131" s="24"/>
      <c r="H131" s="24"/>
      <c r="I131" s="24"/>
    </row>
    <row r="132" spans="1:9" x14ac:dyDescent="0.25">
      <c r="A132" s="24"/>
      <c r="B132" s="24"/>
      <c r="C132" s="24"/>
      <c r="D132" s="24"/>
      <c r="E132" s="24"/>
      <c r="F132" s="24"/>
      <c r="G132" s="24"/>
      <c r="H132" s="24"/>
      <c r="I132" s="24"/>
    </row>
    <row r="133" spans="1:9" x14ac:dyDescent="0.25">
      <c r="A133" s="24"/>
      <c r="B133" s="24"/>
      <c r="C133" s="24"/>
      <c r="D133" s="24"/>
      <c r="E133" s="24"/>
      <c r="F133" s="24"/>
      <c r="G133" s="24"/>
      <c r="H133" s="24"/>
      <c r="I133" s="24"/>
    </row>
    <row r="134" spans="1:9" x14ac:dyDescent="0.25">
      <c r="A134" s="24"/>
      <c r="B134" s="24"/>
      <c r="C134" s="24"/>
      <c r="D134" s="24"/>
      <c r="E134" s="24"/>
      <c r="F134" s="24"/>
      <c r="G134" s="24"/>
      <c r="H134" s="24"/>
      <c r="I134" s="24"/>
    </row>
    <row r="135" spans="1:9" x14ac:dyDescent="0.25">
      <c r="A135" s="24"/>
      <c r="B135" s="24"/>
      <c r="C135" s="24"/>
      <c r="D135" s="24"/>
      <c r="E135" s="24"/>
      <c r="F135" s="24"/>
      <c r="G135" s="24"/>
      <c r="H135" s="24"/>
      <c r="I135" s="24"/>
    </row>
    <row r="136" spans="1:9" x14ac:dyDescent="0.25">
      <c r="A136" s="24"/>
      <c r="B136" s="24"/>
      <c r="C136" s="24"/>
      <c r="D136" s="24"/>
      <c r="E136" s="24"/>
      <c r="F136" s="24"/>
      <c r="G136" s="24"/>
      <c r="H136" s="24"/>
      <c r="I136" s="24"/>
    </row>
    <row r="137" spans="1:9" x14ac:dyDescent="0.25">
      <c r="A137" s="24"/>
      <c r="B137" s="24"/>
      <c r="C137" s="24"/>
      <c r="D137" s="24"/>
      <c r="E137" s="24"/>
      <c r="F137" s="24"/>
      <c r="G137" s="24"/>
      <c r="H137" s="24"/>
      <c r="I137" s="24"/>
    </row>
    <row r="138" spans="1:9" x14ac:dyDescent="0.25">
      <c r="A138" s="24"/>
      <c r="B138" s="24"/>
      <c r="C138" s="24"/>
      <c r="D138" s="24"/>
      <c r="E138" s="24"/>
      <c r="F138" s="24"/>
      <c r="G138" s="24"/>
      <c r="H138" s="24"/>
      <c r="I138" s="24"/>
    </row>
    <row r="139" spans="1:9" x14ac:dyDescent="0.25">
      <c r="A139" s="24"/>
      <c r="B139" s="24"/>
      <c r="C139" s="24"/>
      <c r="D139" s="24"/>
      <c r="E139" s="24"/>
      <c r="F139" s="24"/>
      <c r="G139" s="24"/>
      <c r="H139" s="24"/>
      <c r="I139" s="24"/>
    </row>
  </sheetData>
  <mergeCells count="21">
    <mergeCell ref="H12:H13"/>
    <mergeCell ref="I12:I13"/>
    <mergeCell ref="A102:I102"/>
    <mergeCell ref="B12:B13"/>
    <mergeCell ref="C12:C13"/>
    <mergeCell ref="D12:D13"/>
    <mergeCell ref="E12:E13"/>
    <mergeCell ref="F12:F13"/>
    <mergeCell ref="G12:G13"/>
    <mergeCell ref="A8:I8"/>
    <mergeCell ref="A9:I9"/>
    <mergeCell ref="B11:C11"/>
    <mergeCell ref="D11:E11"/>
    <mergeCell ref="F11:G11"/>
    <mergeCell ref="H11:I11"/>
    <mergeCell ref="A7:I7"/>
    <mergeCell ref="A2:I2"/>
    <mergeCell ref="A3:I3"/>
    <mergeCell ref="A4:I4"/>
    <mergeCell ref="A5:I5"/>
    <mergeCell ref="A6:I6"/>
  </mergeCells>
  <printOptions horizontalCentered="1"/>
  <pageMargins left="0.31496062992125984" right="0.19685039370078741" top="0.39370078740157483" bottom="0.23622047244094491" header="0" footer="0.23622047244094491"/>
  <pageSetup scale="64" firstPageNumber="73" fitToHeight="0" orientation="portrait" useFirstPageNumber="1" r:id="rId1"/>
  <headerFooter>
    <oddFooter>&amp;R&amp;P</oddFooter>
  </headerFooter>
  <rowBreaks count="1" manualBreakCount="1">
    <brk id="57" max="8" man="1"/>
  </rowBreaks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syncVertical="1" syncRef="A1" transitionEvaluation="1" codeName="Hoja58">
    <pageSetUpPr fitToPage="1"/>
  </sheetPr>
  <dimension ref="A1:K139"/>
  <sheetViews>
    <sheetView showGridLines="0" view="pageBreakPreview" zoomScale="55" zoomScaleNormal="77" zoomScaleSheetLayoutView="55" workbookViewId="0">
      <selection activeCell="B14" sqref="B14"/>
    </sheetView>
  </sheetViews>
  <sheetFormatPr baseColWidth="10" defaultColWidth="9.7265625" defaultRowHeight="12.5" x14ac:dyDescent="0.25"/>
  <cols>
    <col min="1" max="1" width="22.7265625" style="25" customWidth="1"/>
    <col min="2" max="9" width="19.453125" style="25" customWidth="1"/>
    <col min="10" max="10" width="7.7265625" style="25" customWidth="1"/>
    <col min="11" max="11" width="3.7265625" style="25" customWidth="1"/>
    <col min="12" max="16384" width="9.7265625" style="25"/>
  </cols>
  <sheetData>
    <row r="1" spans="1:11" ht="5.15" customHeight="1" x14ac:dyDescent="0.25">
      <c r="J1" s="24"/>
    </row>
    <row r="2" spans="1:11" ht="22.5" customHeight="1" x14ac:dyDescent="0.35">
      <c r="A2" s="871" t="s">
        <v>258</v>
      </c>
      <c r="B2" s="871"/>
      <c r="C2" s="871"/>
      <c r="D2" s="871"/>
      <c r="E2" s="871"/>
      <c r="F2" s="871"/>
      <c r="G2" s="871"/>
      <c r="H2" s="871"/>
      <c r="I2" s="871"/>
    </row>
    <row r="3" spans="1:11" ht="22.5" customHeight="1" x14ac:dyDescent="0.35">
      <c r="A3" s="871" t="s">
        <v>259</v>
      </c>
      <c r="B3" s="871"/>
      <c r="C3" s="871"/>
      <c r="D3" s="871"/>
      <c r="E3" s="871"/>
      <c r="F3" s="871"/>
      <c r="G3" s="871"/>
      <c r="H3" s="871"/>
      <c r="I3" s="871"/>
    </row>
    <row r="4" spans="1:11" s="26" customFormat="1" ht="5.15" customHeight="1" x14ac:dyDescent="0.25">
      <c r="A4" s="872"/>
      <c r="B4" s="872"/>
      <c r="C4" s="872"/>
      <c r="D4" s="872"/>
      <c r="E4" s="872"/>
      <c r="F4" s="872"/>
      <c r="G4" s="872"/>
      <c r="H4" s="872"/>
      <c r="I4" s="872"/>
      <c r="J4" s="49"/>
    </row>
    <row r="5" spans="1:11" s="26" customFormat="1" ht="14" x14ac:dyDescent="0.3">
      <c r="A5" s="873" t="str">
        <f>'1 Total'!A4:N4</f>
        <v>DICIEMBRE DE 2020</v>
      </c>
      <c r="B5" s="873"/>
      <c r="C5" s="873"/>
      <c r="D5" s="873"/>
      <c r="E5" s="873"/>
      <c r="F5" s="873"/>
      <c r="G5" s="873"/>
      <c r="H5" s="873"/>
      <c r="I5" s="873"/>
    </row>
    <row r="6" spans="1:11" s="26" customFormat="1" ht="14.25" customHeight="1" x14ac:dyDescent="0.25">
      <c r="A6" s="820"/>
      <c r="B6" s="820"/>
      <c r="C6" s="820"/>
      <c r="D6" s="820"/>
      <c r="E6" s="820"/>
      <c r="F6" s="820"/>
      <c r="G6" s="820"/>
      <c r="H6" s="820"/>
      <c r="I6" s="820"/>
    </row>
    <row r="7" spans="1:11" s="26" customFormat="1" ht="15.5" x14ac:dyDescent="0.35">
      <c r="A7" s="870" t="s">
        <v>58</v>
      </c>
      <c r="B7" s="870"/>
      <c r="C7" s="870"/>
      <c r="D7" s="870"/>
      <c r="E7" s="870"/>
      <c r="F7" s="870"/>
      <c r="G7" s="870"/>
      <c r="H7" s="870"/>
      <c r="I7" s="870"/>
    </row>
    <row r="8" spans="1:11" s="26" customFormat="1" ht="5.15" customHeight="1" x14ac:dyDescent="0.3">
      <c r="A8" s="874"/>
      <c r="B8" s="874"/>
      <c r="C8" s="874"/>
      <c r="D8" s="874"/>
      <c r="E8" s="874"/>
      <c r="F8" s="874"/>
      <c r="G8" s="874"/>
      <c r="H8" s="874"/>
      <c r="I8" s="874"/>
    </row>
    <row r="9" spans="1:11" s="26" customFormat="1" ht="15.5" x14ac:dyDescent="0.35">
      <c r="A9" s="870" t="s">
        <v>11</v>
      </c>
      <c r="B9" s="870"/>
      <c r="C9" s="870"/>
      <c r="D9" s="870"/>
      <c r="E9" s="870"/>
      <c r="F9" s="870"/>
      <c r="G9" s="870"/>
      <c r="H9" s="870"/>
      <c r="I9" s="870"/>
    </row>
    <row r="10" spans="1:11" s="26" customFormat="1" ht="11.5" customHeight="1" thickBot="1" x14ac:dyDescent="0.25">
      <c r="A10" s="81"/>
      <c r="B10" s="275">
        <v>2</v>
      </c>
      <c r="C10" s="251">
        <v>4</v>
      </c>
      <c r="D10" s="275">
        <v>7</v>
      </c>
      <c r="E10" s="251">
        <v>9</v>
      </c>
      <c r="F10" s="275">
        <v>5</v>
      </c>
      <c r="G10" s="251">
        <v>6</v>
      </c>
      <c r="H10" s="275">
        <v>11</v>
      </c>
      <c r="I10" s="275">
        <v>10</v>
      </c>
    </row>
    <row r="11" spans="1:11" ht="13" x14ac:dyDescent="0.25">
      <c r="A11" s="550" t="s">
        <v>260</v>
      </c>
      <c r="B11" s="875" t="s">
        <v>212</v>
      </c>
      <c r="C11" s="877"/>
      <c r="D11" s="878" t="s">
        <v>213</v>
      </c>
      <c r="E11" s="878"/>
      <c r="F11" s="875" t="s">
        <v>212</v>
      </c>
      <c r="G11" s="877"/>
      <c r="H11" s="876" t="s">
        <v>213</v>
      </c>
      <c r="I11" s="877"/>
      <c r="J11" s="24"/>
    </row>
    <row r="12" spans="1:11" ht="13" x14ac:dyDescent="0.25">
      <c r="A12" s="341" t="s">
        <v>42</v>
      </c>
      <c r="B12" s="883" t="s">
        <v>214</v>
      </c>
      <c r="C12" s="887" t="s">
        <v>261</v>
      </c>
      <c r="D12" s="883" t="s">
        <v>214</v>
      </c>
      <c r="E12" s="887" t="s">
        <v>261</v>
      </c>
      <c r="F12" s="879" t="s">
        <v>262</v>
      </c>
      <c r="G12" s="881" t="s">
        <v>263</v>
      </c>
      <c r="H12" s="879" t="s">
        <v>262</v>
      </c>
      <c r="I12" s="881" t="s">
        <v>263</v>
      </c>
      <c r="J12" s="24"/>
      <c r="K12" s="24"/>
    </row>
    <row r="13" spans="1:11" ht="13.5" thickBot="1" x14ac:dyDescent="0.3">
      <c r="A13" s="617"/>
      <c r="B13" s="884"/>
      <c r="C13" s="888"/>
      <c r="D13" s="884"/>
      <c r="E13" s="888"/>
      <c r="F13" s="880"/>
      <c r="G13" s="882"/>
      <c r="H13" s="880"/>
      <c r="I13" s="882"/>
      <c r="J13" s="24"/>
    </row>
    <row r="14" spans="1:11" s="96" customFormat="1" ht="20.25" customHeight="1" x14ac:dyDescent="0.3">
      <c r="A14" s="618" t="s">
        <v>59</v>
      </c>
      <c r="B14" s="619">
        <v>0</v>
      </c>
      <c r="C14" s="620">
        <v>0</v>
      </c>
      <c r="D14" s="619">
        <v>0</v>
      </c>
      <c r="E14" s="621">
        <v>0</v>
      </c>
      <c r="F14" s="619">
        <v>0</v>
      </c>
      <c r="G14" s="620">
        <v>0</v>
      </c>
      <c r="H14" s="622">
        <v>0</v>
      </c>
      <c r="I14" s="623">
        <v>0</v>
      </c>
    </row>
    <row r="15" spans="1:11" s="96" customFormat="1" ht="20.25" customHeight="1" x14ac:dyDescent="0.3">
      <c r="A15" s="624">
        <v>16</v>
      </c>
      <c r="B15" s="209">
        <v>0</v>
      </c>
      <c r="C15" s="217">
        <v>0</v>
      </c>
      <c r="D15" s="209">
        <v>0</v>
      </c>
      <c r="E15" s="211">
        <v>0</v>
      </c>
      <c r="F15" s="209">
        <v>0</v>
      </c>
      <c r="G15" s="217">
        <v>0</v>
      </c>
      <c r="H15" s="218">
        <v>0</v>
      </c>
      <c r="I15" s="625">
        <v>0</v>
      </c>
    </row>
    <row r="16" spans="1:11" s="96" customFormat="1" ht="20.25" customHeight="1" x14ac:dyDescent="0.3">
      <c r="A16" s="626">
        <v>17</v>
      </c>
      <c r="B16" s="207">
        <v>0</v>
      </c>
      <c r="C16" s="215">
        <v>0</v>
      </c>
      <c r="D16" s="207">
        <v>0</v>
      </c>
      <c r="E16" s="208">
        <v>0</v>
      </c>
      <c r="F16" s="207">
        <v>0</v>
      </c>
      <c r="G16" s="215">
        <v>0</v>
      </c>
      <c r="H16" s="216">
        <v>0</v>
      </c>
      <c r="I16" s="627">
        <v>0</v>
      </c>
    </row>
    <row r="17" spans="1:9" s="96" customFormat="1" ht="20.25" customHeight="1" x14ac:dyDescent="0.3">
      <c r="A17" s="624">
        <v>18</v>
      </c>
      <c r="B17" s="209">
        <v>0</v>
      </c>
      <c r="C17" s="217">
        <v>0</v>
      </c>
      <c r="D17" s="209">
        <v>0</v>
      </c>
      <c r="E17" s="211">
        <v>0</v>
      </c>
      <c r="F17" s="209">
        <v>0</v>
      </c>
      <c r="G17" s="217">
        <v>0</v>
      </c>
      <c r="H17" s="218">
        <v>0</v>
      </c>
      <c r="I17" s="625">
        <v>0</v>
      </c>
    </row>
    <row r="18" spans="1:9" s="96" customFormat="1" ht="20.25" customHeight="1" x14ac:dyDescent="0.3">
      <c r="A18" s="626">
        <v>19</v>
      </c>
      <c r="B18" s="207">
        <v>0</v>
      </c>
      <c r="C18" s="215">
        <v>0</v>
      </c>
      <c r="D18" s="207">
        <v>0</v>
      </c>
      <c r="E18" s="208">
        <v>0</v>
      </c>
      <c r="F18" s="207">
        <v>0</v>
      </c>
      <c r="G18" s="215">
        <v>0</v>
      </c>
      <c r="H18" s="216">
        <v>0</v>
      </c>
      <c r="I18" s="627">
        <v>0</v>
      </c>
    </row>
    <row r="19" spans="1:9" s="96" customFormat="1" ht="20.25" customHeight="1" x14ac:dyDescent="0.3">
      <c r="A19" s="624">
        <v>20</v>
      </c>
      <c r="B19" s="209">
        <v>0</v>
      </c>
      <c r="C19" s="217">
        <v>0</v>
      </c>
      <c r="D19" s="209">
        <v>0</v>
      </c>
      <c r="E19" s="211">
        <v>0</v>
      </c>
      <c r="F19" s="209">
        <v>0</v>
      </c>
      <c r="G19" s="217">
        <v>0</v>
      </c>
      <c r="H19" s="218">
        <v>0</v>
      </c>
      <c r="I19" s="625">
        <v>0</v>
      </c>
    </row>
    <row r="20" spans="1:9" s="96" customFormat="1" ht="20.25" customHeight="1" x14ac:dyDescent="0.3">
      <c r="A20" s="626">
        <v>21</v>
      </c>
      <c r="B20" s="207">
        <v>0</v>
      </c>
      <c r="C20" s="215">
        <v>0</v>
      </c>
      <c r="D20" s="207">
        <v>0</v>
      </c>
      <c r="E20" s="208">
        <v>0</v>
      </c>
      <c r="F20" s="207">
        <v>0</v>
      </c>
      <c r="G20" s="215">
        <v>0</v>
      </c>
      <c r="H20" s="216">
        <v>0</v>
      </c>
      <c r="I20" s="627">
        <v>0</v>
      </c>
    </row>
    <row r="21" spans="1:9" s="96" customFormat="1" ht="20.25" customHeight="1" x14ac:dyDescent="0.3">
      <c r="A21" s="624">
        <v>22</v>
      </c>
      <c r="B21" s="209">
        <v>0</v>
      </c>
      <c r="C21" s="217">
        <v>0</v>
      </c>
      <c r="D21" s="209">
        <v>0</v>
      </c>
      <c r="E21" s="211">
        <v>0</v>
      </c>
      <c r="F21" s="209">
        <v>0</v>
      </c>
      <c r="G21" s="217">
        <v>0</v>
      </c>
      <c r="H21" s="218">
        <v>0</v>
      </c>
      <c r="I21" s="625">
        <v>0</v>
      </c>
    </row>
    <row r="22" spans="1:9" s="96" customFormat="1" ht="20.25" customHeight="1" x14ac:dyDescent="0.3">
      <c r="A22" s="626">
        <v>23</v>
      </c>
      <c r="B22" s="207">
        <v>0</v>
      </c>
      <c r="C22" s="215">
        <v>0</v>
      </c>
      <c r="D22" s="207">
        <v>0</v>
      </c>
      <c r="E22" s="208">
        <v>0</v>
      </c>
      <c r="F22" s="207">
        <v>0</v>
      </c>
      <c r="G22" s="215">
        <v>0</v>
      </c>
      <c r="H22" s="216">
        <v>0</v>
      </c>
      <c r="I22" s="627">
        <v>0</v>
      </c>
    </row>
    <row r="23" spans="1:9" s="96" customFormat="1" ht="20.25" customHeight="1" x14ac:dyDescent="0.3">
      <c r="A23" s="624">
        <v>24</v>
      </c>
      <c r="B23" s="209">
        <v>0</v>
      </c>
      <c r="C23" s="217">
        <v>0</v>
      </c>
      <c r="D23" s="209">
        <v>0</v>
      </c>
      <c r="E23" s="211">
        <v>0</v>
      </c>
      <c r="F23" s="209">
        <v>0</v>
      </c>
      <c r="G23" s="217">
        <v>0</v>
      </c>
      <c r="H23" s="218">
        <v>0</v>
      </c>
      <c r="I23" s="625">
        <v>0</v>
      </c>
    </row>
    <row r="24" spans="1:9" s="96" customFormat="1" ht="20.25" customHeight="1" x14ac:dyDescent="0.3">
      <c r="A24" s="626">
        <v>25</v>
      </c>
      <c r="B24" s="207">
        <v>0</v>
      </c>
      <c r="C24" s="215">
        <v>0</v>
      </c>
      <c r="D24" s="207">
        <v>0</v>
      </c>
      <c r="E24" s="208">
        <v>0</v>
      </c>
      <c r="F24" s="207">
        <v>0</v>
      </c>
      <c r="G24" s="215">
        <v>0</v>
      </c>
      <c r="H24" s="216">
        <v>0</v>
      </c>
      <c r="I24" s="627">
        <v>0</v>
      </c>
    </row>
    <row r="25" spans="1:9" s="96" customFormat="1" ht="20.25" customHeight="1" x14ac:dyDescent="0.3">
      <c r="A25" s="624">
        <v>26</v>
      </c>
      <c r="B25" s="209">
        <v>0</v>
      </c>
      <c r="C25" s="217">
        <v>0</v>
      </c>
      <c r="D25" s="209">
        <v>0</v>
      </c>
      <c r="E25" s="211">
        <v>0</v>
      </c>
      <c r="F25" s="209">
        <v>0</v>
      </c>
      <c r="G25" s="217">
        <v>0</v>
      </c>
      <c r="H25" s="218">
        <v>0</v>
      </c>
      <c r="I25" s="625">
        <v>0</v>
      </c>
    </row>
    <row r="26" spans="1:9" s="96" customFormat="1" ht="20.25" customHeight="1" x14ac:dyDescent="0.3">
      <c r="A26" s="626">
        <v>27</v>
      </c>
      <c r="B26" s="207">
        <v>0</v>
      </c>
      <c r="C26" s="215">
        <v>0</v>
      </c>
      <c r="D26" s="207">
        <v>0</v>
      </c>
      <c r="E26" s="208">
        <v>0</v>
      </c>
      <c r="F26" s="207">
        <v>0</v>
      </c>
      <c r="G26" s="215">
        <v>0</v>
      </c>
      <c r="H26" s="216">
        <v>0</v>
      </c>
      <c r="I26" s="627">
        <v>0</v>
      </c>
    </row>
    <row r="27" spans="1:9" s="96" customFormat="1" ht="20.25" customHeight="1" x14ac:dyDescent="0.3">
      <c r="A27" s="624">
        <v>28</v>
      </c>
      <c r="B27" s="209">
        <v>0</v>
      </c>
      <c r="C27" s="217">
        <v>0</v>
      </c>
      <c r="D27" s="209">
        <v>0</v>
      </c>
      <c r="E27" s="211">
        <v>0</v>
      </c>
      <c r="F27" s="209">
        <v>0</v>
      </c>
      <c r="G27" s="217">
        <v>0</v>
      </c>
      <c r="H27" s="218">
        <v>0</v>
      </c>
      <c r="I27" s="625">
        <v>0</v>
      </c>
    </row>
    <row r="28" spans="1:9" s="96" customFormat="1" ht="20.25" customHeight="1" x14ac:dyDescent="0.3">
      <c r="A28" s="626">
        <v>29</v>
      </c>
      <c r="B28" s="207">
        <v>0</v>
      </c>
      <c r="C28" s="215">
        <v>0</v>
      </c>
      <c r="D28" s="207">
        <v>0</v>
      </c>
      <c r="E28" s="208">
        <v>0</v>
      </c>
      <c r="F28" s="207">
        <v>0</v>
      </c>
      <c r="G28" s="215">
        <v>0</v>
      </c>
      <c r="H28" s="216">
        <v>0</v>
      </c>
      <c r="I28" s="627">
        <v>0</v>
      </c>
    </row>
    <row r="29" spans="1:9" s="96" customFormat="1" ht="20.25" customHeight="1" x14ac:dyDescent="0.3">
      <c r="A29" s="624">
        <v>30</v>
      </c>
      <c r="B29" s="209">
        <v>0</v>
      </c>
      <c r="C29" s="217">
        <v>0</v>
      </c>
      <c r="D29" s="209">
        <v>0</v>
      </c>
      <c r="E29" s="211">
        <v>0</v>
      </c>
      <c r="F29" s="209">
        <v>0</v>
      </c>
      <c r="G29" s="217">
        <v>0</v>
      </c>
      <c r="H29" s="218">
        <v>0</v>
      </c>
      <c r="I29" s="625">
        <v>0</v>
      </c>
    </row>
    <row r="30" spans="1:9" s="96" customFormat="1" ht="20.25" customHeight="1" x14ac:dyDescent="0.3">
      <c r="A30" s="626">
        <v>31</v>
      </c>
      <c r="B30" s="207">
        <v>0</v>
      </c>
      <c r="C30" s="215">
        <v>0</v>
      </c>
      <c r="D30" s="207">
        <v>0</v>
      </c>
      <c r="E30" s="208">
        <v>0</v>
      </c>
      <c r="F30" s="207">
        <v>0</v>
      </c>
      <c r="G30" s="215">
        <v>0</v>
      </c>
      <c r="H30" s="216">
        <v>0</v>
      </c>
      <c r="I30" s="627">
        <v>0</v>
      </c>
    </row>
    <row r="31" spans="1:9" s="96" customFormat="1" ht="20.25" customHeight="1" x14ac:dyDescent="0.3">
      <c r="A31" s="624">
        <v>32</v>
      </c>
      <c r="B31" s="209">
        <v>0</v>
      </c>
      <c r="C31" s="217">
        <v>0</v>
      </c>
      <c r="D31" s="209">
        <v>0</v>
      </c>
      <c r="E31" s="211">
        <v>0</v>
      </c>
      <c r="F31" s="209">
        <v>0</v>
      </c>
      <c r="G31" s="217">
        <v>0</v>
      </c>
      <c r="H31" s="218">
        <v>0</v>
      </c>
      <c r="I31" s="625">
        <v>0</v>
      </c>
    </row>
    <row r="32" spans="1:9" s="96" customFormat="1" ht="20.25" customHeight="1" x14ac:dyDescent="0.3">
      <c r="A32" s="626">
        <v>33</v>
      </c>
      <c r="B32" s="207">
        <v>0</v>
      </c>
      <c r="C32" s="215">
        <v>0</v>
      </c>
      <c r="D32" s="207">
        <v>0</v>
      </c>
      <c r="E32" s="208">
        <v>0</v>
      </c>
      <c r="F32" s="207">
        <v>0</v>
      </c>
      <c r="G32" s="215">
        <v>0</v>
      </c>
      <c r="H32" s="216">
        <v>0</v>
      </c>
      <c r="I32" s="627">
        <v>0</v>
      </c>
    </row>
    <row r="33" spans="1:9" s="96" customFormat="1" ht="20.25" customHeight="1" x14ac:dyDescent="0.3">
      <c r="A33" s="624">
        <v>34</v>
      </c>
      <c r="B33" s="209">
        <v>0</v>
      </c>
      <c r="C33" s="217">
        <v>0</v>
      </c>
      <c r="D33" s="209">
        <v>0</v>
      </c>
      <c r="E33" s="211">
        <v>0</v>
      </c>
      <c r="F33" s="209">
        <v>0</v>
      </c>
      <c r="G33" s="217">
        <v>0</v>
      </c>
      <c r="H33" s="218">
        <v>0</v>
      </c>
      <c r="I33" s="625">
        <v>0</v>
      </c>
    </row>
    <row r="34" spans="1:9" s="96" customFormat="1" ht="20.25" customHeight="1" x14ac:dyDescent="0.3">
      <c r="A34" s="626">
        <v>35</v>
      </c>
      <c r="B34" s="207">
        <v>0</v>
      </c>
      <c r="C34" s="215">
        <v>0</v>
      </c>
      <c r="D34" s="207">
        <v>0</v>
      </c>
      <c r="E34" s="208">
        <v>0</v>
      </c>
      <c r="F34" s="207">
        <v>0</v>
      </c>
      <c r="G34" s="215">
        <v>0</v>
      </c>
      <c r="H34" s="216">
        <v>0</v>
      </c>
      <c r="I34" s="627">
        <v>0</v>
      </c>
    </row>
    <row r="35" spans="1:9" s="96" customFormat="1" ht="20.25" customHeight="1" x14ac:dyDescent="0.3">
      <c r="A35" s="624">
        <v>36</v>
      </c>
      <c r="B35" s="209">
        <v>0</v>
      </c>
      <c r="C35" s="217">
        <v>0</v>
      </c>
      <c r="D35" s="209">
        <v>0</v>
      </c>
      <c r="E35" s="211">
        <v>0</v>
      </c>
      <c r="F35" s="209">
        <v>0</v>
      </c>
      <c r="G35" s="217">
        <v>0</v>
      </c>
      <c r="H35" s="218">
        <v>0</v>
      </c>
      <c r="I35" s="625">
        <v>0</v>
      </c>
    </row>
    <row r="36" spans="1:9" s="96" customFormat="1" ht="20.25" customHeight="1" x14ac:dyDescent="0.3">
      <c r="A36" s="626">
        <v>37</v>
      </c>
      <c r="B36" s="207">
        <v>0</v>
      </c>
      <c r="C36" s="215">
        <v>0</v>
      </c>
      <c r="D36" s="207">
        <v>0</v>
      </c>
      <c r="E36" s="208">
        <v>0</v>
      </c>
      <c r="F36" s="207">
        <v>0</v>
      </c>
      <c r="G36" s="215">
        <v>0</v>
      </c>
      <c r="H36" s="216">
        <v>0</v>
      </c>
      <c r="I36" s="627">
        <v>0</v>
      </c>
    </row>
    <row r="37" spans="1:9" s="96" customFormat="1" ht="20.25" customHeight="1" x14ac:dyDescent="0.3">
      <c r="A37" s="624">
        <v>38</v>
      </c>
      <c r="B37" s="209">
        <v>0</v>
      </c>
      <c r="C37" s="217">
        <v>0</v>
      </c>
      <c r="D37" s="209">
        <v>0</v>
      </c>
      <c r="E37" s="211">
        <v>0</v>
      </c>
      <c r="F37" s="209">
        <v>0</v>
      </c>
      <c r="G37" s="217">
        <v>0</v>
      </c>
      <c r="H37" s="218">
        <v>0</v>
      </c>
      <c r="I37" s="625">
        <v>0</v>
      </c>
    </row>
    <row r="38" spans="1:9" s="96" customFormat="1" ht="20.25" customHeight="1" x14ac:dyDescent="0.3">
      <c r="A38" s="626">
        <v>39</v>
      </c>
      <c r="B38" s="207">
        <v>0</v>
      </c>
      <c r="C38" s="215">
        <v>0</v>
      </c>
      <c r="D38" s="207">
        <v>0</v>
      </c>
      <c r="E38" s="208">
        <v>0</v>
      </c>
      <c r="F38" s="207">
        <v>0</v>
      </c>
      <c r="G38" s="215">
        <v>0</v>
      </c>
      <c r="H38" s="216">
        <v>0</v>
      </c>
      <c r="I38" s="627">
        <v>0</v>
      </c>
    </row>
    <row r="39" spans="1:9" s="96" customFormat="1" ht="20.25" customHeight="1" x14ac:dyDescent="0.3">
      <c r="A39" s="624">
        <v>40</v>
      </c>
      <c r="B39" s="209">
        <v>0</v>
      </c>
      <c r="C39" s="217">
        <v>0</v>
      </c>
      <c r="D39" s="209">
        <v>0</v>
      </c>
      <c r="E39" s="211">
        <v>0</v>
      </c>
      <c r="F39" s="209">
        <v>0</v>
      </c>
      <c r="G39" s="217">
        <v>0</v>
      </c>
      <c r="H39" s="218">
        <v>0</v>
      </c>
      <c r="I39" s="625">
        <v>0</v>
      </c>
    </row>
    <row r="40" spans="1:9" s="96" customFormat="1" ht="20.25" customHeight="1" x14ac:dyDescent="0.3">
      <c r="A40" s="626">
        <v>41</v>
      </c>
      <c r="B40" s="207">
        <v>0</v>
      </c>
      <c r="C40" s="215">
        <v>0</v>
      </c>
      <c r="D40" s="207">
        <v>0</v>
      </c>
      <c r="E40" s="208">
        <v>0</v>
      </c>
      <c r="F40" s="207">
        <v>0</v>
      </c>
      <c r="G40" s="215">
        <v>0</v>
      </c>
      <c r="H40" s="216">
        <v>0</v>
      </c>
      <c r="I40" s="627">
        <v>0</v>
      </c>
    </row>
    <row r="41" spans="1:9" s="96" customFormat="1" ht="20.25" customHeight="1" x14ac:dyDescent="0.3">
      <c r="A41" s="624">
        <v>42</v>
      </c>
      <c r="B41" s="209">
        <v>0</v>
      </c>
      <c r="C41" s="217">
        <v>0</v>
      </c>
      <c r="D41" s="209">
        <v>7417.11</v>
      </c>
      <c r="E41" s="211">
        <v>0</v>
      </c>
      <c r="F41" s="209">
        <v>0</v>
      </c>
      <c r="G41" s="217">
        <v>0</v>
      </c>
      <c r="H41" s="218">
        <v>0</v>
      </c>
      <c r="I41" s="625">
        <v>0</v>
      </c>
    </row>
    <row r="42" spans="1:9" s="96" customFormat="1" ht="20.25" customHeight="1" x14ac:dyDescent="0.3">
      <c r="A42" s="626">
        <v>43</v>
      </c>
      <c r="B42" s="207">
        <v>0</v>
      </c>
      <c r="C42" s="215">
        <v>0</v>
      </c>
      <c r="D42" s="207">
        <v>0</v>
      </c>
      <c r="E42" s="208">
        <v>0</v>
      </c>
      <c r="F42" s="207">
        <v>0</v>
      </c>
      <c r="G42" s="215">
        <v>0</v>
      </c>
      <c r="H42" s="216">
        <v>0</v>
      </c>
      <c r="I42" s="627">
        <v>0</v>
      </c>
    </row>
    <row r="43" spans="1:9" s="96" customFormat="1" ht="20.25" customHeight="1" x14ac:dyDescent="0.3">
      <c r="A43" s="624">
        <v>44</v>
      </c>
      <c r="B43" s="209">
        <v>0</v>
      </c>
      <c r="C43" s="217">
        <v>0</v>
      </c>
      <c r="D43" s="209">
        <v>0</v>
      </c>
      <c r="E43" s="211">
        <v>0</v>
      </c>
      <c r="F43" s="209">
        <v>0</v>
      </c>
      <c r="G43" s="217">
        <v>0</v>
      </c>
      <c r="H43" s="218">
        <v>0</v>
      </c>
      <c r="I43" s="625">
        <v>0</v>
      </c>
    </row>
    <row r="44" spans="1:9" s="96" customFormat="1" ht="20.25" customHeight="1" x14ac:dyDescent="0.3">
      <c r="A44" s="626">
        <v>45</v>
      </c>
      <c r="B44" s="207">
        <v>0</v>
      </c>
      <c r="C44" s="215">
        <v>0</v>
      </c>
      <c r="D44" s="207">
        <v>0</v>
      </c>
      <c r="E44" s="208">
        <v>0</v>
      </c>
      <c r="F44" s="207">
        <v>0</v>
      </c>
      <c r="G44" s="215">
        <v>0</v>
      </c>
      <c r="H44" s="216">
        <v>0</v>
      </c>
      <c r="I44" s="627">
        <v>0</v>
      </c>
    </row>
    <row r="45" spans="1:9" s="96" customFormat="1" ht="20.25" customHeight="1" x14ac:dyDescent="0.3">
      <c r="A45" s="624">
        <v>46</v>
      </c>
      <c r="B45" s="209">
        <v>0</v>
      </c>
      <c r="C45" s="217">
        <v>0</v>
      </c>
      <c r="D45" s="209">
        <v>0</v>
      </c>
      <c r="E45" s="211">
        <v>0</v>
      </c>
      <c r="F45" s="209">
        <v>0</v>
      </c>
      <c r="G45" s="217">
        <v>0</v>
      </c>
      <c r="H45" s="218">
        <v>0</v>
      </c>
      <c r="I45" s="625">
        <v>0</v>
      </c>
    </row>
    <row r="46" spans="1:9" s="96" customFormat="1" ht="20.25" customHeight="1" x14ac:dyDescent="0.3">
      <c r="A46" s="626">
        <v>47</v>
      </c>
      <c r="B46" s="207">
        <v>41385</v>
      </c>
      <c r="C46" s="215">
        <v>0</v>
      </c>
      <c r="D46" s="207">
        <v>0</v>
      </c>
      <c r="E46" s="208">
        <v>0</v>
      </c>
      <c r="F46" s="207">
        <v>0</v>
      </c>
      <c r="G46" s="215">
        <v>0</v>
      </c>
      <c r="H46" s="216">
        <v>0</v>
      </c>
      <c r="I46" s="627">
        <v>0</v>
      </c>
    </row>
    <row r="47" spans="1:9" s="96" customFormat="1" ht="20.25" customHeight="1" x14ac:dyDescent="0.3">
      <c r="A47" s="624">
        <v>48</v>
      </c>
      <c r="B47" s="209">
        <v>0</v>
      </c>
      <c r="C47" s="217">
        <v>0</v>
      </c>
      <c r="D47" s="209">
        <v>0</v>
      </c>
      <c r="E47" s="211">
        <v>0</v>
      </c>
      <c r="F47" s="209">
        <v>0</v>
      </c>
      <c r="G47" s="217">
        <v>0</v>
      </c>
      <c r="H47" s="218">
        <v>0</v>
      </c>
      <c r="I47" s="625">
        <v>0</v>
      </c>
    </row>
    <row r="48" spans="1:9" s="96" customFormat="1" ht="20.25" customHeight="1" x14ac:dyDescent="0.3">
      <c r="A48" s="626">
        <v>49</v>
      </c>
      <c r="B48" s="207">
        <v>0</v>
      </c>
      <c r="C48" s="215">
        <v>0</v>
      </c>
      <c r="D48" s="207">
        <v>0</v>
      </c>
      <c r="E48" s="208">
        <v>0</v>
      </c>
      <c r="F48" s="207">
        <v>0</v>
      </c>
      <c r="G48" s="215">
        <v>0</v>
      </c>
      <c r="H48" s="216">
        <v>0</v>
      </c>
      <c r="I48" s="627">
        <v>0</v>
      </c>
    </row>
    <row r="49" spans="1:9" s="96" customFormat="1" ht="20.25" customHeight="1" x14ac:dyDescent="0.3">
      <c r="A49" s="624">
        <v>50</v>
      </c>
      <c r="B49" s="209">
        <v>52662</v>
      </c>
      <c r="C49" s="217">
        <v>0</v>
      </c>
      <c r="D49" s="209">
        <v>0</v>
      </c>
      <c r="E49" s="211">
        <v>0</v>
      </c>
      <c r="F49" s="209">
        <v>0</v>
      </c>
      <c r="G49" s="217">
        <v>0</v>
      </c>
      <c r="H49" s="218">
        <v>0</v>
      </c>
      <c r="I49" s="625">
        <v>0</v>
      </c>
    </row>
    <row r="50" spans="1:9" s="96" customFormat="1" ht="20.25" customHeight="1" x14ac:dyDescent="0.3">
      <c r="A50" s="626">
        <v>51</v>
      </c>
      <c r="B50" s="207">
        <v>0</v>
      </c>
      <c r="C50" s="215">
        <v>0</v>
      </c>
      <c r="D50" s="207">
        <v>0</v>
      </c>
      <c r="E50" s="208">
        <v>0</v>
      </c>
      <c r="F50" s="207">
        <v>0</v>
      </c>
      <c r="G50" s="215">
        <v>0</v>
      </c>
      <c r="H50" s="216">
        <v>0</v>
      </c>
      <c r="I50" s="627">
        <v>0</v>
      </c>
    </row>
    <row r="51" spans="1:9" s="96" customFormat="1" ht="20.25" customHeight="1" x14ac:dyDescent="0.3">
      <c r="A51" s="624">
        <v>52</v>
      </c>
      <c r="B51" s="209">
        <v>0</v>
      </c>
      <c r="C51" s="217">
        <v>0</v>
      </c>
      <c r="D51" s="209">
        <v>0</v>
      </c>
      <c r="E51" s="211">
        <v>0</v>
      </c>
      <c r="F51" s="209">
        <v>0</v>
      </c>
      <c r="G51" s="217">
        <v>0</v>
      </c>
      <c r="H51" s="218">
        <v>0</v>
      </c>
      <c r="I51" s="625">
        <v>0</v>
      </c>
    </row>
    <row r="52" spans="1:9" s="96" customFormat="1" ht="20.25" customHeight="1" x14ac:dyDescent="0.3">
      <c r="A52" s="626">
        <v>53</v>
      </c>
      <c r="B52" s="207">
        <v>72986</v>
      </c>
      <c r="C52" s="215">
        <v>0</v>
      </c>
      <c r="D52" s="207">
        <v>0</v>
      </c>
      <c r="E52" s="208">
        <v>0</v>
      </c>
      <c r="F52" s="207">
        <v>0</v>
      </c>
      <c r="G52" s="215">
        <v>0</v>
      </c>
      <c r="H52" s="216">
        <v>0</v>
      </c>
      <c r="I52" s="627">
        <v>0</v>
      </c>
    </row>
    <row r="53" spans="1:9" s="96" customFormat="1" ht="20.25" customHeight="1" x14ac:dyDescent="0.3">
      <c r="A53" s="624">
        <v>54</v>
      </c>
      <c r="B53" s="209">
        <v>220545</v>
      </c>
      <c r="C53" s="217">
        <v>0</v>
      </c>
      <c r="D53" s="209">
        <v>0</v>
      </c>
      <c r="E53" s="211">
        <v>0</v>
      </c>
      <c r="F53" s="209">
        <v>0</v>
      </c>
      <c r="G53" s="217">
        <v>0</v>
      </c>
      <c r="H53" s="218">
        <v>0</v>
      </c>
      <c r="I53" s="625">
        <v>0</v>
      </c>
    </row>
    <row r="54" spans="1:9" s="96" customFormat="1" ht="20.25" customHeight="1" x14ac:dyDescent="0.3">
      <c r="A54" s="626">
        <v>55</v>
      </c>
      <c r="B54" s="207">
        <v>126513</v>
      </c>
      <c r="C54" s="215">
        <v>0</v>
      </c>
      <c r="D54" s="207">
        <v>0</v>
      </c>
      <c r="E54" s="208">
        <v>0</v>
      </c>
      <c r="F54" s="207">
        <v>0</v>
      </c>
      <c r="G54" s="215">
        <v>0</v>
      </c>
      <c r="H54" s="216">
        <v>0</v>
      </c>
      <c r="I54" s="627">
        <v>0</v>
      </c>
    </row>
    <row r="55" spans="1:9" s="96" customFormat="1" ht="20.25" customHeight="1" x14ac:dyDescent="0.3">
      <c r="A55" s="624">
        <v>56</v>
      </c>
      <c r="B55" s="209">
        <v>325292</v>
      </c>
      <c r="C55" s="217">
        <v>0</v>
      </c>
      <c r="D55" s="209">
        <v>0</v>
      </c>
      <c r="E55" s="211">
        <v>0</v>
      </c>
      <c r="F55" s="209">
        <v>0</v>
      </c>
      <c r="G55" s="217">
        <v>0</v>
      </c>
      <c r="H55" s="218">
        <v>0</v>
      </c>
      <c r="I55" s="625">
        <v>0</v>
      </c>
    </row>
    <row r="56" spans="1:9" s="96" customFormat="1" ht="20.25" customHeight="1" x14ac:dyDescent="0.3">
      <c r="A56" s="626">
        <v>57</v>
      </c>
      <c r="B56" s="207">
        <v>216737</v>
      </c>
      <c r="C56" s="215">
        <v>0</v>
      </c>
      <c r="D56" s="207">
        <v>0</v>
      </c>
      <c r="E56" s="208">
        <v>0</v>
      </c>
      <c r="F56" s="207">
        <v>0</v>
      </c>
      <c r="G56" s="215">
        <v>0</v>
      </c>
      <c r="H56" s="216">
        <v>0</v>
      </c>
      <c r="I56" s="627">
        <v>0</v>
      </c>
    </row>
    <row r="57" spans="1:9" s="96" customFormat="1" ht="20.25" customHeight="1" thickBot="1" x14ac:dyDescent="0.35">
      <c r="A57" s="628">
        <v>58</v>
      </c>
      <c r="B57" s="629">
        <v>159858</v>
      </c>
      <c r="C57" s="630">
        <v>0</v>
      </c>
      <c r="D57" s="629">
        <v>0</v>
      </c>
      <c r="E57" s="631">
        <v>0</v>
      </c>
      <c r="F57" s="629">
        <v>0</v>
      </c>
      <c r="G57" s="630">
        <v>0</v>
      </c>
      <c r="H57" s="632">
        <v>0</v>
      </c>
      <c r="I57" s="633">
        <v>0</v>
      </c>
    </row>
    <row r="58" spans="1:9" s="96" customFormat="1" ht="20.25" customHeight="1" x14ac:dyDescent="0.3">
      <c r="A58" s="117">
        <v>59</v>
      </c>
      <c r="B58" s="207">
        <v>274719</v>
      </c>
      <c r="C58" s="215">
        <v>0</v>
      </c>
      <c r="D58" s="207">
        <v>0</v>
      </c>
      <c r="E58" s="208">
        <v>0</v>
      </c>
      <c r="F58" s="207">
        <v>0</v>
      </c>
      <c r="G58" s="215">
        <v>0</v>
      </c>
      <c r="H58" s="216">
        <v>0</v>
      </c>
      <c r="I58" s="215">
        <v>0</v>
      </c>
    </row>
    <row r="59" spans="1:9" s="96" customFormat="1" ht="20.25" customHeight="1" x14ac:dyDescent="0.3">
      <c r="A59" s="118">
        <v>60</v>
      </c>
      <c r="B59" s="209">
        <v>179014</v>
      </c>
      <c r="C59" s="217">
        <v>0</v>
      </c>
      <c r="D59" s="209">
        <v>0</v>
      </c>
      <c r="E59" s="211">
        <v>0</v>
      </c>
      <c r="F59" s="209">
        <v>0</v>
      </c>
      <c r="G59" s="217">
        <v>0</v>
      </c>
      <c r="H59" s="218">
        <v>0</v>
      </c>
      <c r="I59" s="217">
        <v>0</v>
      </c>
    </row>
    <row r="60" spans="1:9" s="96" customFormat="1" ht="20.25" customHeight="1" x14ac:dyDescent="0.3">
      <c r="A60" s="117">
        <v>61</v>
      </c>
      <c r="B60" s="207">
        <v>482312</v>
      </c>
      <c r="C60" s="215">
        <v>0</v>
      </c>
      <c r="D60" s="207">
        <v>0</v>
      </c>
      <c r="E60" s="208">
        <v>0</v>
      </c>
      <c r="F60" s="207">
        <v>0</v>
      </c>
      <c r="G60" s="215">
        <v>0</v>
      </c>
      <c r="H60" s="216">
        <v>0</v>
      </c>
      <c r="I60" s="215">
        <v>0</v>
      </c>
    </row>
    <row r="61" spans="1:9" s="96" customFormat="1" ht="20.25" customHeight="1" x14ac:dyDescent="0.3">
      <c r="A61" s="118">
        <v>62</v>
      </c>
      <c r="B61" s="209">
        <v>183904</v>
      </c>
      <c r="C61" s="217">
        <v>0</v>
      </c>
      <c r="D61" s="209">
        <v>0</v>
      </c>
      <c r="E61" s="211">
        <v>0</v>
      </c>
      <c r="F61" s="209">
        <v>0</v>
      </c>
      <c r="G61" s="217">
        <v>0</v>
      </c>
      <c r="H61" s="218">
        <v>0</v>
      </c>
      <c r="I61" s="217">
        <v>0</v>
      </c>
    </row>
    <row r="62" spans="1:9" s="96" customFormat="1" ht="20.25" customHeight="1" x14ac:dyDescent="0.3">
      <c r="A62" s="117">
        <v>63</v>
      </c>
      <c r="B62" s="207">
        <v>139614</v>
      </c>
      <c r="C62" s="215">
        <v>0</v>
      </c>
      <c r="D62" s="207">
        <v>66665</v>
      </c>
      <c r="E62" s="208">
        <v>0</v>
      </c>
      <c r="F62" s="207">
        <v>0</v>
      </c>
      <c r="G62" s="215">
        <v>0</v>
      </c>
      <c r="H62" s="216">
        <v>0</v>
      </c>
      <c r="I62" s="215">
        <v>0</v>
      </c>
    </row>
    <row r="63" spans="1:9" s="96" customFormat="1" ht="20.25" customHeight="1" x14ac:dyDescent="0.3">
      <c r="A63" s="118">
        <v>64</v>
      </c>
      <c r="B63" s="209">
        <v>302370</v>
      </c>
      <c r="C63" s="217">
        <v>0</v>
      </c>
      <c r="D63" s="209">
        <v>0</v>
      </c>
      <c r="E63" s="211">
        <v>0</v>
      </c>
      <c r="F63" s="209">
        <v>0</v>
      </c>
      <c r="G63" s="217">
        <v>0</v>
      </c>
      <c r="H63" s="218">
        <v>0</v>
      </c>
      <c r="I63" s="217">
        <v>0</v>
      </c>
    </row>
    <row r="64" spans="1:9" s="96" customFormat="1" ht="20.25" customHeight="1" x14ac:dyDescent="0.3">
      <c r="A64" s="117">
        <v>65</v>
      </c>
      <c r="B64" s="207">
        <v>121217</v>
      </c>
      <c r="C64" s="215">
        <v>0</v>
      </c>
      <c r="D64" s="207">
        <v>0</v>
      </c>
      <c r="E64" s="208">
        <v>0</v>
      </c>
      <c r="F64" s="207">
        <v>0</v>
      </c>
      <c r="G64" s="215">
        <v>0</v>
      </c>
      <c r="H64" s="216">
        <v>0</v>
      </c>
      <c r="I64" s="215">
        <v>0</v>
      </c>
    </row>
    <row r="65" spans="1:9" s="96" customFormat="1" ht="20.25" customHeight="1" x14ac:dyDescent="0.3">
      <c r="A65" s="118">
        <v>66</v>
      </c>
      <c r="B65" s="209">
        <v>307811</v>
      </c>
      <c r="C65" s="217">
        <v>0</v>
      </c>
      <c r="D65" s="209">
        <v>54052</v>
      </c>
      <c r="E65" s="211">
        <v>0</v>
      </c>
      <c r="F65" s="209">
        <v>0</v>
      </c>
      <c r="G65" s="217">
        <v>0</v>
      </c>
      <c r="H65" s="218">
        <v>0</v>
      </c>
      <c r="I65" s="217">
        <v>0</v>
      </c>
    </row>
    <row r="66" spans="1:9" s="96" customFormat="1" ht="20.25" customHeight="1" x14ac:dyDescent="0.3">
      <c r="A66" s="117">
        <v>67</v>
      </c>
      <c r="B66" s="207">
        <v>836406</v>
      </c>
      <c r="C66" s="215">
        <v>0</v>
      </c>
      <c r="D66" s="207">
        <v>0</v>
      </c>
      <c r="E66" s="208">
        <v>0</v>
      </c>
      <c r="F66" s="207">
        <v>0</v>
      </c>
      <c r="G66" s="215">
        <v>0</v>
      </c>
      <c r="H66" s="216">
        <v>0</v>
      </c>
      <c r="I66" s="215">
        <v>0</v>
      </c>
    </row>
    <row r="67" spans="1:9" s="96" customFormat="1" ht="20.25" customHeight="1" x14ac:dyDescent="0.3">
      <c r="A67" s="118">
        <v>68</v>
      </c>
      <c r="B67" s="209">
        <v>5149190</v>
      </c>
      <c r="C67" s="217">
        <v>0</v>
      </c>
      <c r="D67" s="209">
        <v>0</v>
      </c>
      <c r="E67" s="211">
        <v>0</v>
      </c>
      <c r="F67" s="209">
        <v>0</v>
      </c>
      <c r="G67" s="217">
        <v>0</v>
      </c>
      <c r="H67" s="218">
        <v>0</v>
      </c>
      <c r="I67" s="217">
        <v>0</v>
      </c>
    </row>
    <row r="68" spans="1:9" s="96" customFormat="1" ht="20.25" customHeight="1" x14ac:dyDescent="0.3">
      <c r="A68" s="117">
        <v>69</v>
      </c>
      <c r="B68" s="207">
        <v>4775647</v>
      </c>
      <c r="C68" s="215">
        <v>0</v>
      </c>
      <c r="D68" s="207">
        <v>130596</v>
      </c>
      <c r="E68" s="208">
        <v>0</v>
      </c>
      <c r="F68" s="207">
        <v>0</v>
      </c>
      <c r="G68" s="215">
        <v>0</v>
      </c>
      <c r="H68" s="216">
        <v>0</v>
      </c>
      <c r="I68" s="215">
        <v>0</v>
      </c>
    </row>
    <row r="69" spans="1:9" s="96" customFormat="1" ht="20.25" customHeight="1" x14ac:dyDescent="0.3">
      <c r="A69" s="118">
        <v>70</v>
      </c>
      <c r="B69" s="209">
        <v>4017959</v>
      </c>
      <c r="C69" s="217">
        <v>0</v>
      </c>
      <c r="D69" s="209">
        <v>0</v>
      </c>
      <c r="E69" s="211">
        <v>0</v>
      </c>
      <c r="F69" s="209">
        <v>0</v>
      </c>
      <c r="G69" s="217">
        <v>0</v>
      </c>
      <c r="H69" s="218">
        <v>0</v>
      </c>
      <c r="I69" s="217">
        <v>0</v>
      </c>
    </row>
    <row r="70" spans="1:9" s="96" customFormat="1" ht="20.25" customHeight="1" x14ac:dyDescent="0.3">
      <c r="A70" s="117">
        <v>71</v>
      </c>
      <c r="B70" s="207">
        <v>5873551</v>
      </c>
      <c r="C70" s="215">
        <v>0</v>
      </c>
      <c r="D70" s="207">
        <v>106668</v>
      </c>
      <c r="E70" s="208">
        <v>0</v>
      </c>
      <c r="F70" s="207">
        <v>0</v>
      </c>
      <c r="G70" s="215">
        <v>0</v>
      </c>
      <c r="H70" s="216">
        <v>0</v>
      </c>
      <c r="I70" s="215">
        <v>0</v>
      </c>
    </row>
    <row r="71" spans="1:9" s="96" customFormat="1" ht="20.25" customHeight="1" x14ac:dyDescent="0.3">
      <c r="A71" s="118">
        <v>72</v>
      </c>
      <c r="B71" s="209">
        <v>9206713</v>
      </c>
      <c r="C71" s="217">
        <v>0</v>
      </c>
      <c r="D71" s="209">
        <v>86168</v>
      </c>
      <c r="E71" s="211">
        <v>0</v>
      </c>
      <c r="F71" s="209">
        <v>0</v>
      </c>
      <c r="G71" s="217">
        <v>0</v>
      </c>
      <c r="H71" s="218">
        <v>0</v>
      </c>
      <c r="I71" s="217">
        <v>0</v>
      </c>
    </row>
    <row r="72" spans="1:9" s="96" customFormat="1" ht="20.25" customHeight="1" x14ac:dyDescent="0.3">
      <c r="A72" s="117">
        <v>73</v>
      </c>
      <c r="B72" s="207">
        <v>6811071</v>
      </c>
      <c r="C72" s="215">
        <v>0</v>
      </c>
      <c r="D72" s="207">
        <v>211270</v>
      </c>
      <c r="E72" s="208">
        <v>0</v>
      </c>
      <c r="F72" s="207">
        <v>0</v>
      </c>
      <c r="G72" s="215">
        <v>0</v>
      </c>
      <c r="H72" s="216">
        <v>0</v>
      </c>
      <c r="I72" s="215">
        <v>0</v>
      </c>
    </row>
    <row r="73" spans="1:9" s="96" customFormat="1" ht="20.25" customHeight="1" x14ac:dyDescent="0.3">
      <c r="A73" s="118">
        <v>74</v>
      </c>
      <c r="B73" s="209">
        <v>7043772</v>
      </c>
      <c r="C73" s="217">
        <v>0</v>
      </c>
      <c r="D73" s="209">
        <v>625561</v>
      </c>
      <c r="E73" s="211">
        <v>0</v>
      </c>
      <c r="F73" s="209">
        <v>0</v>
      </c>
      <c r="G73" s="217">
        <v>0</v>
      </c>
      <c r="H73" s="218">
        <v>0</v>
      </c>
      <c r="I73" s="217">
        <v>0</v>
      </c>
    </row>
    <row r="74" spans="1:9" s="96" customFormat="1" ht="20.25" customHeight="1" x14ac:dyDescent="0.3">
      <c r="A74" s="117">
        <v>75</v>
      </c>
      <c r="B74" s="207">
        <v>5105167</v>
      </c>
      <c r="C74" s="215">
        <v>0</v>
      </c>
      <c r="D74" s="207">
        <v>243022</v>
      </c>
      <c r="E74" s="208">
        <v>0</v>
      </c>
      <c r="F74" s="207">
        <v>0</v>
      </c>
      <c r="G74" s="215">
        <v>0</v>
      </c>
      <c r="H74" s="216">
        <v>0</v>
      </c>
      <c r="I74" s="215">
        <v>0</v>
      </c>
    </row>
    <row r="75" spans="1:9" s="96" customFormat="1" ht="20.25" customHeight="1" x14ac:dyDescent="0.3">
      <c r="A75" s="118">
        <v>76</v>
      </c>
      <c r="B75" s="209">
        <v>8101028</v>
      </c>
      <c r="C75" s="217">
        <v>0</v>
      </c>
      <c r="D75" s="209">
        <v>371556</v>
      </c>
      <c r="E75" s="211">
        <v>0</v>
      </c>
      <c r="F75" s="209">
        <v>0</v>
      </c>
      <c r="G75" s="217">
        <v>0</v>
      </c>
      <c r="H75" s="218">
        <v>0</v>
      </c>
      <c r="I75" s="217">
        <v>0</v>
      </c>
    </row>
    <row r="76" spans="1:9" s="96" customFormat="1" ht="20.25" customHeight="1" x14ac:dyDescent="0.3">
      <c r="A76" s="117">
        <v>77</v>
      </c>
      <c r="B76" s="207">
        <v>13016244</v>
      </c>
      <c r="C76" s="215">
        <v>0</v>
      </c>
      <c r="D76" s="207">
        <v>547380</v>
      </c>
      <c r="E76" s="208">
        <v>0</v>
      </c>
      <c r="F76" s="207">
        <v>0</v>
      </c>
      <c r="G76" s="215">
        <v>0</v>
      </c>
      <c r="H76" s="216">
        <v>0</v>
      </c>
      <c r="I76" s="215">
        <v>0</v>
      </c>
    </row>
    <row r="77" spans="1:9" s="96" customFormat="1" ht="20.25" customHeight="1" x14ac:dyDescent="0.3">
      <c r="A77" s="118">
        <v>78</v>
      </c>
      <c r="B77" s="209">
        <v>9117579</v>
      </c>
      <c r="C77" s="217">
        <v>0</v>
      </c>
      <c r="D77" s="209">
        <v>399918</v>
      </c>
      <c r="E77" s="211">
        <v>0</v>
      </c>
      <c r="F77" s="209">
        <v>0</v>
      </c>
      <c r="G77" s="217">
        <v>0</v>
      </c>
      <c r="H77" s="218">
        <v>0</v>
      </c>
      <c r="I77" s="217">
        <v>0</v>
      </c>
    </row>
    <row r="78" spans="1:9" s="96" customFormat="1" ht="20.25" customHeight="1" x14ac:dyDescent="0.3">
      <c r="A78" s="117">
        <v>79</v>
      </c>
      <c r="B78" s="207">
        <v>11322474</v>
      </c>
      <c r="C78" s="215">
        <v>0</v>
      </c>
      <c r="D78" s="207">
        <v>917930</v>
      </c>
      <c r="E78" s="208">
        <v>0</v>
      </c>
      <c r="F78" s="207">
        <v>0</v>
      </c>
      <c r="G78" s="215">
        <v>0</v>
      </c>
      <c r="H78" s="216">
        <v>0</v>
      </c>
      <c r="I78" s="215">
        <v>0</v>
      </c>
    </row>
    <row r="79" spans="1:9" s="96" customFormat="1" ht="20.25" customHeight="1" x14ac:dyDescent="0.3">
      <c r="A79" s="118">
        <v>80</v>
      </c>
      <c r="B79" s="209">
        <v>8907163</v>
      </c>
      <c r="C79" s="217">
        <v>0</v>
      </c>
      <c r="D79" s="209">
        <v>379538</v>
      </c>
      <c r="E79" s="211">
        <v>0</v>
      </c>
      <c r="F79" s="209">
        <v>0</v>
      </c>
      <c r="G79" s="217">
        <v>0</v>
      </c>
      <c r="H79" s="218">
        <v>0</v>
      </c>
      <c r="I79" s="217">
        <v>0</v>
      </c>
    </row>
    <row r="80" spans="1:9" s="96" customFormat="1" ht="20.25" customHeight="1" x14ac:dyDescent="0.3">
      <c r="A80" s="117">
        <v>81</v>
      </c>
      <c r="B80" s="207">
        <v>9613532</v>
      </c>
      <c r="C80" s="215">
        <v>0</v>
      </c>
      <c r="D80" s="207">
        <v>530715</v>
      </c>
      <c r="E80" s="208">
        <v>0</v>
      </c>
      <c r="F80" s="207">
        <v>0</v>
      </c>
      <c r="G80" s="215">
        <v>0</v>
      </c>
      <c r="H80" s="216">
        <v>0</v>
      </c>
      <c r="I80" s="215">
        <v>0</v>
      </c>
    </row>
    <row r="81" spans="1:9" s="96" customFormat="1" ht="20.25" customHeight="1" x14ac:dyDescent="0.3">
      <c r="A81" s="118">
        <v>82</v>
      </c>
      <c r="B81" s="209">
        <v>8343823</v>
      </c>
      <c r="C81" s="217">
        <v>0</v>
      </c>
      <c r="D81" s="209">
        <v>504076</v>
      </c>
      <c r="E81" s="211">
        <v>0</v>
      </c>
      <c r="F81" s="209">
        <v>0</v>
      </c>
      <c r="G81" s="217">
        <v>0</v>
      </c>
      <c r="H81" s="218">
        <v>0</v>
      </c>
      <c r="I81" s="217">
        <v>0</v>
      </c>
    </row>
    <row r="82" spans="1:9" s="96" customFormat="1" ht="20.25" customHeight="1" x14ac:dyDescent="0.3">
      <c r="A82" s="117">
        <v>83</v>
      </c>
      <c r="B82" s="207">
        <v>6277832</v>
      </c>
      <c r="C82" s="215">
        <v>0</v>
      </c>
      <c r="D82" s="207">
        <v>584409</v>
      </c>
      <c r="E82" s="208">
        <v>0</v>
      </c>
      <c r="F82" s="207">
        <v>0</v>
      </c>
      <c r="G82" s="215">
        <v>0</v>
      </c>
      <c r="H82" s="216">
        <v>0</v>
      </c>
      <c r="I82" s="215">
        <v>0</v>
      </c>
    </row>
    <row r="83" spans="1:9" s="96" customFormat="1" ht="20.25" customHeight="1" x14ac:dyDescent="0.3">
      <c r="A83" s="118">
        <v>84</v>
      </c>
      <c r="B83" s="209">
        <v>11653034</v>
      </c>
      <c r="C83" s="217">
        <v>0</v>
      </c>
      <c r="D83" s="209">
        <v>592660</v>
      </c>
      <c r="E83" s="211">
        <v>0</v>
      </c>
      <c r="F83" s="209">
        <v>0</v>
      </c>
      <c r="G83" s="217">
        <v>0</v>
      </c>
      <c r="H83" s="218">
        <v>0</v>
      </c>
      <c r="I83" s="217">
        <v>0</v>
      </c>
    </row>
    <row r="84" spans="1:9" s="96" customFormat="1" ht="20.25" customHeight="1" x14ac:dyDescent="0.3">
      <c r="A84" s="117">
        <v>85</v>
      </c>
      <c r="B84" s="207">
        <v>7288405</v>
      </c>
      <c r="C84" s="215">
        <v>0</v>
      </c>
      <c r="D84" s="207">
        <v>535892</v>
      </c>
      <c r="E84" s="208">
        <v>0</v>
      </c>
      <c r="F84" s="207">
        <v>0</v>
      </c>
      <c r="G84" s="215">
        <v>0</v>
      </c>
      <c r="H84" s="216">
        <v>0</v>
      </c>
      <c r="I84" s="215">
        <v>0</v>
      </c>
    </row>
    <row r="85" spans="1:9" s="96" customFormat="1" ht="20.25" customHeight="1" x14ac:dyDescent="0.3">
      <c r="A85" s="118">
        <v>86</v>
      </c>
      <c r="B85" s="209">
        <v>6768849</v>
      </c>
      <c r="C85" s="217">
        <v>0</v>
      </c>
      <c r="D85" s="209">
        <v>244589</v>
      </c>
      <c r="E85" s="211">
        <v>0</v>
      </c>
      <c r="F85" s="209">
        <v>0</v>
      </c>
      <c r="G85" s="217">
        <v>0</v>
      </c>
      <c r="H85" s="218">
        <v>0</v>
      </c>
      <c r="I85" s="217">
        <v>0</v>
      </c>
    </row>
    <row r="86" spans="1:9" s="96" customFormat="1" ht="20.25" customHeight="1" x14ac:dyDescent="0.3">
      <c r="A86" s="117">
        <v>87</v>
      </c>
      <c r="B86" s="207">
        <v>5272333</v>
      </c>
      <c r="C86" s="215">
        <v>0</v>
      </c>
      <c r="D86" s="207">
        <v>322874</v>
      </c>
      <c r="E86" s="208">
        <v>0</v>
      </c>
      <c r="F86" s="207">
        <v>0</v>
      </c>
      <c r="G86" s="215">
        <v>0</v>
      </c>
      <c r="H86" s="216">
        <v>0</v>
      </c>
      <c r="I86" s="215">
        <v>0</v>
      </c>
    </row>
    <row r="87" spans="1:9" s="96" customFormat="1" ht="20.25" customHeight="1" x14ac:dyDescent="0.3">
      <c r="A87" s="118">
        <v>88</v>
      </c>
      <c r="B87" s="209">
        <v>3585350</v>
      </c>
      <c r="C87" s="217">
        <v>0</v>
      </c>
      <c r="D87" s="209">
        <v>278277</v>
      </c>
      <c r="E87" s="211">
        <v>0</v>
      </c>
      <c r="F87" s="209">
        <v>0</v>
      </c>
      <c r="G87" s="217">
        <v>0</v>
      </c>
      <c r="H87" s="218">
        <v>0</v>
      </c>
      <c r="I87" s="217">
        <v>0</v>
      </c>
    </row>
    <row r="88" spans="1:9" s="96" customFormat="1" ht="20.25" customHeight="1" x14ac:dyDescent="0.3">
      <c r="A88" s="117">
        <v>89</v>
      </c>
      <c r="B88" s="207">
        <v>1828697</v>
      </c>
      <c r="C88" s="215">
        <v>0</v>
      </c>
      <c r="D88" s="207">
        <v>317441</v>
      </c>
      <c r="E88" s="208">
        <v>0</v>
      </c>
      <c r="F88" s="207">
        <v>0</v>
      </c>
      <c r="G88" s="215">
        <v>0</v>
      </c>
      <c r="H88" s="216">
        <v>0</v>
      </c>
      <c r="I88" s="215">
        <v>0</v>
      </c>
    </row>
    <row r="89" spans="1:9" s="96" customFormat="1" ht="20.25" customHeight="1" x14ac:dyDescent="0.3">
      <c r="A89" s="118">
        <v>90</v>
      </c>
      <c r="B89" s="209">
        <v>1779775</v>
      </c>
      <c r="C89" s="217">
        <v>0</v>
      </c>
      <c r="D89" s="209">
        <v>263488</v>
      </c>
      <c r="E89" s="211">
        <v>0</v>
      </c>
      <c r="F89" s="209">
        <v>0</v>
      </c>
      <c r="G89" s="217">
        <v>0</v>
      </c>
      <c r="H89" s="218">
        <v>0</v>
      </c>
      <c r="I89" s="217">
        <v>0</v>
      </c>
    </row>
    <row r="90" spans="1:9" s="96" customFormat="1" ht="20.25" customHeight="1" x14ac:dyDescent="0.3">
      <c r="A90" s="117">
        <v>91</v>
      </c>
      <c r="B90" s="207">
        <v>1760509</v>
      </c>
      <c r="C90" s="215">
        <v>0</v>
      </c>
      <c r="D90" s="207">
        <v>771767</v>
      </c>
      <c r="E90" s="208">
        <v>0</v>
      </c>
      <c r="F90" s="207">
        <v>0</v>
      </c>
      <c r="G90" s="215">
        <v>0</v>
      </c>
      <c r="H90" s="216">
        <v>0</v>
      </c>
      <c r="I90" s="215">
        <v>0</v>
      </c>
    </row>
    <row r="91" spans="1:9" s="96" customFormat="1" ht="20.25" customHeight="1" x14ac:dyDescent="0.3">
      <c r="A91" s="118">
        <v>92</v>
      </c>
      <c r="B91" s="209">
        <v>1134405</v>
      </c>
      <c r="C91" s="217">
        <v>0</v>
      </c>
      <c r="D91" s="209">
        <v>173181</v>
      </c>
      <c r="E91" s="211">
        <v>0</v>
      </c>
      <c r="F91" s="209">
        <v>0</v>
      </c>
      <c r="G91" s="217">
        <v>0</v>
      </c>
      <c r="H91" s="218">
        <v>0</v>
      </c>
      <c r="I91" s="217">
        <v>0</v>
      </c>
    </row>
    <row r="92" spans="1:9" s="96" customFormat="1" ht="20.25" customHeight="1" x14ac:dyDescent="0.3">
      <c r="A92" s="117">
        <v>93</v>
      </c>
      <c r="B92" s="207">
        <v>179196</v>
      </c>
      <c r="C92" s="215">
        <v>0</v>
      </c>
      <c r="D92" s="207">
        <v>421897</v>
      </c>
      <c r="E92" s="208">
        <v>0</v>
      </c>
      <c r="F92" s="207">
        <v>0</v>
      </c>
      <c r="G92" s="215">
        <v>0</v>
      </c>
      <c r="H92" s="216">
        <v>0</v>
      </c>
      <c r="I92" s="215">
        <v>0</v>
      </c>
    </row>
    <row r="93" spans="1:9" s="96" customFormat="1" ht="20.25" customHeight="1" x14ac:dyDescent="0.3">
      <c r="A93" s="118">
        <v>94</v>
      </c>
      <c r="B93" s="209">
        <v>1229226</v>
      </c>
      <c r="C93" s="217">
        <v>0</v>
      </c>
      <c r="D93" s="209">
        <v>223721</v>
      </c>
      <c r="E93" s="211">
        <v>0</v>
      </c>
      <c r="F93" s="209">
        <v>0</v>
      </c>
      <c r="G93" s="217">
        <v>0</v>
      </c>
      <c r="H93" s="218">
        <v>0</v>
      </c>
      <c r="I93" s="217">
        <v>0</v>
      </c>
    </row>
    <row r="94" spans="1:9" s="96" customFormat="1" ht="20.25" customHeight="1" x14ac:dyDescent="0.3">
      <c r="A94" s="117">
        <v>95</v>
      </c>
      <c r="B94" s="207">
        <v>562522</v>
      </c>
      <c r="C94" s="215">
        <v>0</v>
      </c>
      <c r="D94" s="207">
        <v>69884</v>
      </c>
      <c r="E94" s="208">
        <v>0</v>
      </c>
      <c r="F94" s="207">
        <v>0</v>
      </c>
      <c r="G94" s="215">
        <v>0</v>
      </c>
      <c r="H94" s="216">
        <v>0</v>
      </c>
      <c r="I94" s="215">
        <v>0</v>
      </c>
    </row>
    <row r="95" spans="1:9" s="96" customFormat="1" ht="20.25" customHeight="1" x14ac:dyDescent="0.3">
      <c r="A95" s="118">
        <v>96</v>
      </c>
      <c r="B95" s="209">
        <v>352480</v>
      </c>
      <c r="C95" s="217">
        <v>0</v>
      </c>
      <c r="D95" s="209">
        <v>166009</v>
      </c>
      <c r="E95" s="211">
        <v>0</v>
      </c>
      <c r="F95" s="209">
        <v>0</v>
      </c>
      <c r="G95" s="217">
        <v>0</v>
      </c>
      <c r="H95" s="218">
        <v>0</v>
      </c>
      <c r="I95" s="217">
        <v>0</v>
      </c>
    </row>
    <row r="96" spans="1:9" s="96" customFormat="1" ht="20.25" customHeight="1" x14ac:dyDescent="0.3">
      <c r="A96" s="117">
        <v>97</v>
      </c>
      <c r="B96" s="207">
        <v>327169</v>
      </c>
      <c r="C96" s="215">
        <v>0</v>
      </c>
      <c r="D96" s="207">
        <v>0</v>
      </c>
      <c r="E96" s="208">
        <v>0</v>
      </c>
      <c r="F96" s="207">
        <v>0</v>
      </c>
      <c r="G96" s="215">
        <v>0</v>
      </c>
      <c r="H96" s="216">
        <v>0</v>
      </c>
      <c r="I96" s="215">
        <v>0</v>
      </c>
    </row>
    <row r="97" spans="1:9" s="96" customFormat="1" ht="20.25" customHeight="1" x14ac:dyDescent="0.3">
      <c r="A97" s="118">
        <v>98</v>
      </c>
      <c r="B97" s="209">
        <v>113325</v>
      </c>
      <c r="C97" s="217">
        <v>0</v>
      </c>
      <c r="D97" s="209">
        <v>0</v>
      </c>
      <c r="E97" s="211">
        <v>0</v>
      </c>
      <c r="F97" s="209">
        <v>0</v>
      </c>
      <c r="G97" s="217">
        <v>0</v>
      </c>
      <c r="H97" s="218">
        <v>0</v>
      </c>
      <c r="I97" s="217">
        <v>0</v>
      </c>
    </row>
    <row r="98" spans="1:9" s="96" customFormat="1" ht="20.25" customHeight="1" x14ac:dyDescent="0.3">
      <c r="A98" s="117">
        <v>99</v>
      </c>
      <c r="B98" s="207">
        <v>219678</v>
      </c>
      <c r="C98" s="215">
        <v>0</v>
      </c>
      <c r="D98" s="207">
        <v>0</v>
      </c>
      <c r="E98" s="208">
        <v>0</v>
      </c>
      <c r="F98" s="207">
        <v>0</v>
      </c>
      <c r="G98" s="215">
        <v>0</v>
      </c>
      <c r="H98" s="216">
        <v>0</v>
      </c>
      <c r="I98" s="215">
        <v>0</v>
      </c>
    </row>
    <row r="99" spans="1:9" s="96" customFormat="1" ht="20.25" customHeight="1" x14ac:dyDescent="0.3">
      <c r="A99" s="118" t="s">
        <v>264</v>
      </c>
      <c r="B99" s="209">
        <v>124273</v>
      </c>
      <c r="C99" s="217">
        <v>0</v>
      </c>
      <c r="D99" s="209">
        <v>286377</v>
      </c>
      <c r="E99" s="211">
        <v>0</v>
      </c>
      <c r="F99" s="209">
        <v>0</v>
      </c>
      <c r="G99" s="211">
        <v>0</v>
      </c>
      <c r="H99" s="209">
        <v>0</v>
      </c>
      <c r="I99" s="211">
        <v>0</v>
      </c>
    </row>
    <row r="100" spans="1:9" s="96" customFormat="1" ht="20.25" customHeight="1" x14ac:dyDescent="0.3">
      <c r="A100" s="121" t="s">
        <v>25</v>
      </c>
      <c r="B100" s="320">
        <v>0</v>
      </c>
      <c r="C100" s="319">
        <v>0</v>
      </c>
      <c r="D100" s="320">
        <v>0</v>
      </c>
      <c r="E100" s="319">
        <v>0</v>
      </c>
      <c r="F100" s="320">
        <v>0</v>
      </c>
      <c r="G100" s="319">
        <v>0</v>
      </c>
      <c r="H100" s="320">
        <v>0</v>
      </c>
      <c r="I100" s="319">
        <v>0</v>
      </c>
    </row>
    <row r="101" spans="1:9" s="96" customFormat="1" ht="20.25" customHeight="1" thickBot="1" x14ac:dyDescent="0.35">
      <c r="A101" s="561" t="s">
        <v>8</v>
      </c>
      <c r="B101" s="562">
        <f>SUM(B14:B100)</f>
        <v>170905316</v>
      </c>
      <c r="C101" s="563">
        <f t="shared" ref="C101:I101" si="0">SUM(C14:C100)</f>
        <v>0</v>
      </c>
      <c r="D101" s="562">
        <f t="shared" si="0"/>
        <v>10434998.109999999</v>
      </c>
      <c r="E101" s="563">
        <f t="shared" si="0"/>
        <v>0</v>
      </c>
      <c r="F101" s="562">
        <f t="shared" si="0"/>
        <v>0</v>
      </c>
      <c r="G101" s="563">
        <f t="shared" si="0"/>
        <v>0</v>
      </c>
      <c r="H101" s="562">
        <f t="shared" si="0"/>
        <v>0</v>
      </c>
      <c r="I101" s="563">
        <f t="shared" si="0"/>
        <v>0</v>
      </c>
    </row>
    <row r="102" spans="1:9" ht="32.25" customHeight="1" x14ac:dyDescent="0.25">
      <c r="A102" s="892" t="s">
        <v>309</v>
      </c>
      <c r="B102" s="892"/>
      <c r="C102" s="892"/>
      <c r="D102" s="892"/>
      <c r="E102" s="892"/>
      <c r="F102" s="892"/>
      <c r="G102" s="892"/>
      <c r="H102" s="892"/>
      <c r="I102" s="892"/>
    </row>
    <row r="103" spans="1:9" ht="13" thickBot="1" x14ac:dyDescent="0.3">
      <c r="A103" s="25" t="s">
        <v>315</v>
      </c>
      <c r="B103" s="49"/>
      <c r="C103" s="49"/>
      <c r="F103" s="24"/>
      <c r="G103" s="24"/>
      <c r="H103" s="24"/>
      <c r="I103" s="49"/>
    </row>
    <row r="104" spans="1:9" ht="13" thickBot="1" x14ac:dyDescent="0.3">
      <c r="A104" s="244" t="s">
        <v>268</v>
      </c>
      <c r="B104" s="245">
        <f>B101-B100</f>
        <v>170905316</v>
      </c>
      <c r="C104" s="245">
        <f t="shared" ref="C104:I104" si="1">C101-C100</f>
        <v>0</v>
      </c>
      <c r="D104" s="245">
        <f t="shared" si="1"/>
        <v>10434998.109999999</v>
      </c>
      <c r="E104" s="245">
        <f t="shared" si="1"/>
        <v>0</v>
      </c>
      <c r="F104" s="245">
        <f t="shared" si="1"/>
        <v>0</v>
      </c>
      <c r="G104" s="245">
        <f t="shared" si="1"/>
        <v>0</v>
      </c>
      <c r="H104" s="245">
        <f t="shared" si="1"/>
        <v>0</v>
      </c>
      <c r="I104" s="246">
        <f t="shared" si="1"/>
        <v>0</v>
      </c>
    </row>
    <row r="105" spans="1:9" ht="13" x14ac:dyDescent="0.3">
      <c r="A105" s="23"/>
      <c r="B105" s="49"/>
      <c r="C105" s="49"/>
      <c r="F105" s="24"/>
      <c r="G105" s="24"/>
      <c r="H105" s="24"/>
      <c r="I105" s="24"/>
    </row>
    <row r="106" spans="1:9" ht="13" x14ac:dyDescent="0.3">
      <c r="A106" s="23"/>
      <c r="B106" s="49"/>
      <c r="C106" s="49"/>
      <c r="F106" s="24"/>
      <c r="G106" s="24"/>
      <c r="H106" s="24"/>
      <c r="I106" s="24"/>
    </row>
    <row r="107" spans="1:9" x14ac:dyDescent="0.25">
      <c r="B107" s="49"/>
      <c r="C107" s="49"/>
      <c r="F107" s="24"/>
      <c r="G107" s="24"/>
      <c r="H107" s="24"/>
      <c r="I107" s="24"/>
    </row>
    <row r="108" spans="1:9" x14ac:dyDescent="0.25">
      <c r="A108" s="24"/>
      <c r="B108" s="24"/>
      <c r="C108" s="24"/>
      <c r="D108" s="24"/>
      <c r="E108" s="24"/>
      <c r="F108" s="24"/>
      <c r="G108" s="24"/>
      <c r="H108" s="24"/>
      <c r="I108" s="24"/>
    </row>
    <row r="109" spans="1:9" x14ac:dyDescent="0.25">
      <c r="A109" s="24"/>
      <c r="B109" s="24"/>
      <c r="C109" s="24"/>
      <c r="D109" s="24"/>
      <c r="E109" s="24"/>
      <c r="F109" s="24"/>
      <c r="G109" s="24"/>
      <c r="H109" s="24"/>
      <c r="I109" s="24"/>
    </row>
    <row r="110" spans="1:9" x14ac:dyDescent="0.25">
      <c r="A110" s="24"/>
      <c r="B110" s="24"/>
      <c r="C110" s="24"/>
      <c r="D110" s="24"/>
      <c r="E110" s="24"/>
      <c r="F110" s="24"/>
      <c r="G110" s="24"/>
      <c r="H110" s="24"/>
      <c r="I110" s="24"/>
    </row>
    <row r="111" spans="1:9" x14ac:dyDescent="0.25">
      <c r="A111" s="24"/>
      <c r="B111" s="24"/>
      <c r="C111" s="24"/>
      <c r="D111" s="24"/>
      <c r="E111" s="24"/>
      <c r="F111" s="24"/>
      <c r="G111" s="24"/>
      <c r="H111" s="24"/>
      <c r="I111" s="24"/>
    </row>
    <row r="112" spans="1:9" x14ac:dyDescent="0.25">
      <c r="A112" s="24"/>
      <c r="B112" s="24"/>
      <c r="C112" s="24"/>
      <c r="D112" s="24"/>
      <c r="E112" s="24"/>
      <c r="F112" s="24"/>
      <c r="G112" s="24"/>
      <c r="H112" s="24"/>
      <c r="I112" s="24"/>
    </row>
    <row r="113" spans="1:9" x14ac:dyDescent="0.25">
      <c r="A113" s="24"/>
      <c r="B113" s="24"/>
      <c r="C113" s="24"/>
      <c r="D113" s="24"/>
      <c r="E113" s="24"/>
      <c r="F113" s="24"/>
      <c r="G113" s="24"/>
      <c r="H113" s="24"/>
      <c r="I113" s="24"/>
    </row>
    <row r="114" spans="1:9" x14ac:dyDescent="0.25">
      <c r="A114" s="24"/>
      <c r="B114" s="24"/>
      <c r="C114" s="24"/>
      <c r="D114" s="24"/>
      <c r="E114" s="24"/>
      <c r="F114" s="24"/>
      <c r="G114" s="24"/>
      <c r="H114" s="24"/>
      <c r="I114" s="24"/>
    </row>
    <row r="115" spans="1:9" x14ac:dyDescent="0.25">
      <c r="A115" s="24"/>
      <c r="B115" s="24"/>
      <c r="C115" s="24"/>
      <c r="D115" s="24"/>
      <c r="E115" s="24"/>
      <c r="F115" s="24"/>
      <c r="G115" s="24"/>
      <c r="H115" s="24"/>
      <c r="I115" s="24"/>
    </row>
    <row r="116" spans="1:9" x14ac:dyDescent="0.25">
      <c r="A116" s="24"/>
      <c r="B116" s="24"/>
      <c r="C116" s="24"/>
      <c r="D116" s="24"/>
      <c r="E116" s="24"/>
      <c r="F116" s="24"/>
      <c r="G116" s="24"/>
      <c r="H116" s="24"/>
      <c r="I116" s="24"/>
    </row>
    <row r="117" spans="1:9" x14ac:dyDescent="0.25">
      <c r="A117" s="24"/>
      <c r="B117" s="24"/>
      <c r="C117" s="24"/>
      <c r="D117" s="24"/>
      <c r="E117" s="24"/>
      <c r="F117" s="24"/>
      <c r="G117" s="24"/>
      <c r="H117" s="24"/>
      <c r="I117" s="24"/>
    </row>
    <row r="118" spans="1:9" x14ac:dyDescent="0.25">
      <c r="A118" s="24"/>
      <c r="B118" s="24"/>
      <c r="C118" s="24"/>
      <c r="D118" s="24"/>
      <c r="E118" s="24"/>
      <c r="F118" s="24"/>
      <c r="G118" s="24"/>
      <c r="H118" s="24"/>
      <c r="I118" s="24"/>
    </row>
    <row r="119" spans="1:9" x14ac:dyDescent="0.25">
      <c r="A119" s="24"/>
      <c r="B119" s="24"/>
      <c r="C119" s="24"/>
      <c r="D119" s="24"/>
      <c r="E119" s="24"/>
      <c r="F119" s="24"/>
      <c r="G119" s="24"/>
      <c r="H119" s="24"/>
      <c r="I119" s="24"/>
    </row>
    <row r="120" spans="1:9" x14ac:dyDescent="0.25">
      <c r="A120" s="24"/>
      <c r="B120" s="24"/>
      <c r="C120" s="24"/>
      <c r="D120" s="24"/>
      <c r="E120" s="24"/>
      <c r="F120" s="24"/>
      <c r="G120" s="24"/>
      <c r="H120" s="24"/>
      <c r="I120" s="24"/>
    </row>
    <row r="121" spans="1:9" x14ac:dyDescent="0.25">
      <c r="A121" s="24"/>
      <c r="B121" s="24"/>
      <c r="C121" s="24"/>
      <c r="D121" s="24"/>
      <c r="E121" s="24"/>
      <c r="F121" s="24"/>
      <c r="G121" s="24"/>
      <c r="H121" s="24"/>
      <c r="I121" s="24"/>
    </row>
    <row r="122" spans="1:9" x14ac:dyDescent="0.25">
      <c r="A122" s="24"/>
      <c r="B122" s="24"/>
      <c r="C122" s="24"/>
      <c r="D122" s="24"/>
      <c r="E122" s="24"/>
      <c r="F122" s="24"/>
      <c r="G122" s="24"/>
      <c r="H122" s="24"/>
      <c r="I122" s="24"/>
    </row>
    <row r="123" spans="1:9" x14ac:dyDescent="0.25">
      <c r="A123" s="24"/>
      <c r="B123" s="24"/>
      <c r="C123" s="24"/>
      <c r="D123" s="24"/>
      <c r="E123" s="24"/>
      <c r="F123" s="24"/>
      <c r="G123" s="24"/>
      <c r="H123" s="24"/>
      <c r="I123" s="24"/>
    </row>
    <row r="124" spans="1:9" x14ac:dyDescent="0.25">
      <c r="A124" s="24"/>
      <c r="B124" s="24"/>
      <c r="C124" s="24"/>
      <c r="D124" s="24"/>
      <c r="E124" s="24"/>
      <c r="F124" s="24"/>
      <c r="G124" s="24"/>
      <c r="H124" s="24"/>
      <c r="I124" s="24"/>
    </row>
    <row r="125" spans="1:9" x14ac:dyDescent="0.25">
      <c r="A125" s="24"/>
      <c r="B125" s="24"/>
      <c r="C125" s="24"/>
      <c r="D125" s="24"/>
      <c r="E125" s="24"/>
      <c r="F125" s="24"/>
      <c r="G125" s="24"/>
      <c r="H125" s="24"/>
      <c r="I125" s="24"/>
    </row>
    <row r="126" spans="1:9" x14ac:dyDescent="0.25">
      <c r="A126" s="24"/>
      <c r="B126" s="24"/>
      <c r="C126" s="24"/>
      <c r="D126" s="24"/>
      <c r="E126" s="24"/>
      <c r="F126" s="24"/>
      <c r="G126" s="24"/>
      <c r="H126" s="24"/>
      <c r="I126" s="24"/>
    </row>
    <row r="127" spans="1:9" x14ac:dyDescent="0.25">
      <c r="A127" s="24"/>
      <c r="B127" s="24"/>
      <c r="C127" s="24"/>
      <c r="D127" s="24"/>
      <c r="E127" s="24"/>
      <c r="F127" s="24"/>
      <c r="G127" s="24"/>
      <c r="H127" s="24"/>
      <c r="I127" s="24"/>
    </row>
    <row r="128" spans="1:9" x14ac:dyDescent="0.25">
      <c r="A128" s="24"/>
      <c r="B128" s="24"/>
      <c r="C128" s="24"/>
      <c r="D128" s="24"/>
      <c r="E128" s="24"/>
      <c r="F128" s="24"/>
      <c r="G128" s="24"/>
      <c r="H128" s="24"/>
      <c r="I128" s="24"/>
    </row>
    <row r="129" spans="1:9" x14ac:dyDescent="0.25">
      <c r="A129" s="24"/>
      <c r="B129" s="24"/>
      <c r="C129" s="24"/>
      <c r="D129" s="24"/>
      <c r="E129" s="24"/>
      <c r="F129" s="24"/>
      <c r="G129" s="24"/>
      <c r="H129" s="24"/>
      <c r="I129" s="24"/>
    </row>
    <row r="130" spans="1:9" x14ac:dyDescent="0.25">
      <c r="A130" s="24"/>
      <c r="B130" s="24"/>
      <c r="C130" s="24"/>
      <c r="D130" s="24"/>
      <c r="E130" s="24"/>
      <c r="F130" s="24"/>
      <c r="G130" s="24"/>
      <c r="H130" s="24"/>
      <c r="I130" s="24"/>
    </row>
    <row r="131" spans="1:9" x14ac:dyDescent="0.25">
      <c r="A131" s="24"/>
      <c r="B131" s="24"/>
      <c r="C131" s="24"/>
      <c r="D131" s="24"/>
      <c r="E131" s="24"/>
      <c r="F131" s="24"/>
      <c r="G131" s="24"/>
      <c r="H131" s="24"/>
      <c r="I131" s="24"/>
    </row>
    <row r="132" spans="1:9" x14ac:dyDescent="0.25">
      <c r="A132" s="24"/>
      <c r="B132" s="24"/>
      <c r="C132" s="24"/>
      <c r="D132" s="24"/>
      <c r="E132" s="24"/>
      <c r="F132" s="24"/>
      <c r="G132" s="24"/>
      <c r="H132" s="24"/>
      <c r="I132" s="24"/>
    </row>
    <row r="133" spans="1:9" x14ac:dyDescent="0.25">
      <c r="A133" s="24"/>
      <c r="B133" s="24"/>
      <c r="C133" s="24"/>
      <c r="D133" s="24"/>
      <c r="E133" s="24"/>
      <c r="F133" s="24"/>
      <c r="G133" s="24"/>
      <c r="H133" s="24"/>
      <c r="I133" s="24"/>
    </row>
    <row r="134" spans="1:9" x14ac:dyDescent="0.25">
      <c r="A134" s="24"/>
      <c r="B134" s="24"/>
      <c r="C134" s="24"/>
      <c r="D134" s="24"/>
      <c r="E134" s="24"/>
      <c r="F134" s="24"/>
      <c r="G134" s="24"/>
      <c r="H134" s="24"/>
      <c r="I134" s="24"/>
    </row>
    <row r="135" spans="1:9" x14ac:dyDescent="0.25">
      <c r="A135" s="24"/>
      <c r="B135" s="24"/>
      <c r="C135" s="24"/>
      <c r="D135" s="24"/>
      <c r="E135" s="24"/>
      <c r="F135" s="24"/>
      <c r="G135" s="24"/>
      <c r="H135" s="24"/>
      <c r="I135" s="24"/>
    </row>
    <row r="136" spans="1:9" x14ac:dyDescent="0.25">
      <c r="A136" s="24"/>
      <c r="B136" s="24"/>
      <c r="C136" s="24"/>
      <c r="D136" s="24"/>
      <c r="E136" s="24"/>
      <c r="F136" s="24"/>
      <c r="G136" s="24"/>
      <c r="H136" s="24"/>
      <c r="I136" s="24"/>
    </row>
    <row r="137" spans="1:9" x14ac:dyDescent="0.25">
      <c r="A137" s="24"/>
      <c r="B137" s="24"/>
      <c r="C137" s="24"/>
      <c r="D137" s="24"/>
      <c r="E137" s="24"/>
      <c r="F137" s="24"/>
      <c r="G137" s="24"/>
      <c r="H137" s="24"/>
      <c r="I137" s="24"/>
    </row>
    <row r="138" spans="1:9" x14ac:dyDescent="0.25">
      <c r="A138" s="24"/>
      <c r="B138" s="24"/>
      <c r="C138" s="24"/>
      <c r="D138" s="24"/>
      <c r="E138" s="24"/>
      <c r="F138" s="24"/>
      <c r="G138" s="24"/>
      <c r="H138" s="24"/>
      <c r="I138" s="24"/>
    </row>
    <row r="139" spans="1:9" x14ac:dyDescent="0.25">
      <c r="A139" s="24"/>
      <c r="B139" s="24"/>
      <c r="C139" s="24"/>
      <c r="D139" s="24"/>
      <c r="E139" s="24"/>
      <c r="F139" s="24"/>
      <c r="G139" s="24"/>
      <c r="H139" s="24"/>
      <c r="I139" s="24"/>
    </row>
  </sheetData>
  <mergeCells count="21">
    <mergeCell ref="H12:H13"/>
    <mergeCell ref="I12:I13"/>
    <mergeCell ref="A102:I102"/>
    <mergeCell ref="B12:B13"/>
    <mergeCell ref="C12:C13"/>
    <mergeCell ref="D12:D13"/>
    <mergeCell ref="E12:E13"/>
    <mergeCell ref="F12:F13"/>
    <mergeCell ref="G12:G13"/>
    <mergeCell ref="A8:I8"/>
    <mergeCell ref="A9:I9"/>
    <mergeCell ref="B11:C11"/>
    <mergeCell ref="D11:E11"/>
    <mergeCell ref="F11:G11"/>
    <mergeCell ref="H11:I11"/>
    <mergeCell ref="A7:I7"/>
    <mergeCell ref="A2:I2"/>
    <mergeCell ref="A3:I3"/>
    <mergeCell ref="A4:I4"/>
    <mergeCell ref="A5:I5"/>
    <mergeCell ref="A6:I6"/>
  </mergeCells>
  <printOptions horizontalCentered="1"/>
  <pageMargins left="0.31496062992125984" right="0.19685039370078741" top="0.39370078740157483" bottom="0.23622047244094491" header="0" footer="0.23622047244094491"/>
  <pageSetup scale="58" firstPageNumber="75" fitToHeight="0" orientation="portrait" useFirstPageNumber="1" r:id="rId1"/>
  <headerFooter>
    <oddFooter>&amp;R&amp;P</oddFooter>
  </headerFooter>
  <rowBreaks count="1" manualBreakCount="1">
    <brk id="57" max="8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syncVertical="1" syncRef="E13" transitionEvaluation="1" codeName="Hoja5">
    <pageSetUpPr fitToPage="1"/>
  </sheetPr>
  <dimension ref="A1:IU84"/>
  <sheetViews>
    <sheetView showGridLines="0" view="pageBreakPreview" zoomScale="55" zoomScaleNormal="82" zoomScaleSheetLayoutView="55" workbookViewId="0">
      <pane xSplit="4" ySplit="12" topLeftCell="E13" activePane="bottomRight" state="frozenSplit"/>
      <selection pane="topRight" activeCell="G1" sqref="G1"/>
      <selection pane="bottomLeft" activeCell="A16" sqref="A16"/>
      <selection pane="bottomRight" activeCell="A10" sqref="A10"/>
    </sheetView>
  </sheetViews>
  <sheetFormatPr baseColWidth="10" defaultColWidth="9.7265625" defaultRowHeight="12.5" x14ac:dyDescent="0.25"/>
  <cols>
    <col min="1" max="2" width="2.7265625" style="1" customWidth="1"/>
    <col min="3" max="3" width="32.26953125" style="1" customWidth="1"/>
    <col min="4" max="4" width="4.54296875" style="1" customWidth="1"/>
    <col min="5" max="5" width="14.7265625" style="1" customWidth="1"/>
    <col min="6" max="6" width="22.1796875" style="1" customWidth="1"/>
    <col min="7" max="7" width="20" style="1" customWidth="1"/>
    <col min="8" max="8" width="23" style="1" customWidth="1"/>
    <col min="9" max="9" width="18.26953125" style="1" customWidth="1"/>
    <col min="10" max="10" width="17.54296875" style="1" customWidth="1"/>
    <col min="11" max="11" width="17.26953125" style="1" customWidth="1"/>
    <col min="12" max="12" width="17.81640625" style="1" customWidth="1"/>
    <col min="13" max="13" width="18.81640625" style="1" bestFit="1" customWidth="1"/>
    <col min="14" max="14" width="15.453125" style="1" customWidth="1"/>
    <col min="15" max="15" width="16.7265625" style="1" customWidth="1"/>
    <col min="16" max="16384" width="9.7265625" style="1"/>
  </cols>
  <sheetData>
    <row r="1" spans="1:255" s="6" customFormat="1" ht="15.75" customHeight="1" x14ac:dyDescent="0.3">
      <c r="A1" s="720" t="s">
        <v>22</v>
      </c>
      <c r="B1" s="720"/>
      <c r="C1" s="720"/>
      <c r="D1" s="720"/>
      <c r="E1" s="720"/>
      <c r="F1" s="720"/>
      <c r="G1" s="720"/>
      <c r="H1" s="720"/>
      <c r="I1" s="720"/>
      <c r="J1" s="720"/>
      <c r="K1" s="720"/>
      <c r="L1" s="720"/>
      <c r="M1" s="720"/>
      <c r="N1" s="720"/>
      <c r="O1" s="5"/>
    </row>
    <row r="2" spans="1:255" s="6" customFormat="1" ht="19.5" customHeight="1" x14ac:dyDescent="0.3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7"/>
      <c r="P2" s="8"/>
      <c r="Q2" s="8"/>
      <c r="R2" s="8"/>
      <c r="S2" s="8"/>
      <c r="T2" s="7"/>
      <c r="U2" s="7"/>
      <c r="V2" s="7"/>
      <c r="W2" s="7"/>
      <c r="X2" s="7"/>
      <c r="Y2" s="7"/>
      <c r="Z2" s="7"/>
      <c r="AA2" s="7"/>
      <c r="AB2" s="7"/>
      <c r="AC2" s="7"/>
      <c r="AD2" s="8"/>
      <c r="AE2" s="8"/>
      <c r="AF2" s="8"/>
      <c r="AG2" s="8"/>
      <c r="AH2" s="7"/>
      <c r="AI2" s="7"/>
      <c r="AJ2" s="7"/>
      <c r="AK2" s="7"/>
      <c r="AL2" s="7"/>
      <c r="AM2" s="7"/>
      <c r="AN2" s="7"/>
      <c r="AO2" s="7"/>
      <c r="AP2" s="7"/>
      <c r="AQ2" s="7"/>
      <c r="AR2" s="8"/>
      <c r="AS2" s="8"/>
      <c r="AT2" s="8"/>
      <c r="AU2" s="8"/>
      <c r="AV2" s="7"/>
      <c r="AW2" s="7"/>
      <c r="AX2" s="7"/>
      <c r="AY2" s="7"/>
      <c r="AZ2" s="7"/>
      <c r="BA2" s="7"/>
      <c r="BB2" s="7"/>
      <c r="BC2" s="7"/>
      <c r="BD2" s="7"/>
      <c r="BE2" s="7"/>
      <c r="BF2" s="8"/>
      <c r="BG2" s="8"/>
      <c r="BH2" s="8"/>
      <c r="BI2" s="8"/>
      <c r="BJ2" s="7"/>
      <c r="BK2" s="7"/>
      <c r="BL2" s="7"/>
      <c r="BM2" s="7"/>
      <c r="BN2" s="7"/>
      <c r="BO2" s="7"/>
      <c r="BP2" s="7"/>
      <c r="BQ2" s="7"/>
      <c r="BR2" s="7"/>
      <c r="BS2" s="7"/>
      <c r="BT2" s="8"/>
      <c r="BU2" s="8"/>
      <c r="BV2" s="8"/>
      <c r="BW2" s="8"/>
      <c r="BX2" s="7"/>
      <c r="BY2" s="7"/>
      <c r="BZ2" s="7"/>
      <c r="CA2" s="7"/>
      <c r="CB2" s="7"/>
      <c r="CC2" s="7"/>
      <c r="CD2" s="7"/>
      <c r="CE2" s="7"/>
      <c r="CF2" s="7"/>
      <c r="CG2" s="7"/>
      <c r="CH2" s="8"/>
      <c r="CI2" s="8"/>
      <c r="CJ2" s="8"/>
      <c r="CK2" s="8"/>
      <c r="CL2" s="7"/>
      <c r="CM2" s="7"/>
      <c r="CN2" s="7"/>
      <c r="CO2" s="7"/>
      <c r="CP2" s="7"/>
      <c r="CQ2" s="7"/>
      <c r="CR2" s="7"/>
      <c r="CS2" s="7"/>
      <c r="CT2" s="7"/>
      <c r="CU2" s="7"/>
      <c r="CV2" s="8"/>
      <c r="CW2" s="8"/>
      <c r="CX2" s="8"/>
      <c r="CY2" s="8"/>
      <c r="CZ2" s="7"/>
      <c r="DA2" s="7"/>
      <c r="DB2" s="7"/>
      <c r="DC2" s="7"/>
      <c r="DD2" s="7"/>
      <c r="DE2" s="7"/>
      <c r="DF2" s="7"/>
      <c r="DG2" s="7"/>
      <c r="DH2" s="7"/>
      <c r="DI2" s="7"/>
      <c r="DJ2" s="8"/>
      <c r="DK2" s="8"/>
      <c r="DL2" s="8"/>
      <c r="DM2" s="8"/>
      <c r="DN2" s="7"/>
      <c r="DO2" s="7"/>
      <c r="DP2" s="7"/>
      <c r="DQ2" s="7"/>
      <c r="DR2" s="7"/>
      <c r="DS2" s="7"/>
      <c r="DT2" s="7"/>
      <c r="DU2" s="7"/>
      <c r="DV2" s="7"/>
      <c r="DW2" s="7"/>
      <c r="DX2" s="8"/>
      <c r="DY2" s="8"/>
      <c r="DZ2" s="8"/>
      <c r="EA2" s="8"/>
      <c r="EB2" s="7"/>
      <c r="EC2" s="7"/>
      <c r="ED2" s="7"/>
      <c r="EE2" s="7"/>
      <c r="EF2" s="7"/>
      <c r="EG2" s="7"/>
      <c r="EH2" s="7"/>
      <c r="EI2" s="7"/>
      <c r="EJ2" s="7"/>
      <c r="EK2" s="7"/>
      <c r="EL2" s="8"/>
      <c r="EM2" s="8"/>
      <c r="EN2" s="8"/>
      <c r="EO2" s="8"/>
      <c r="EP2" s="7"/>
      <c r="EQ2" s="7"/>
      <c r="ER2" s="7"/>
      <c r="ES2" s="7"/>
      <c r="ET2" s="7"/>
      <c r="EU2" s="7"/>
      <c r="EV2" s="7"/>
      <c r="EW2" s="7"/>
      <c r="EX2" s="7"/>
      <c r="EY2" s="7"/>
      <c r="EZ2" s="8"/>
      <c r="FA2" s="8"/>
      <c r="FB2" s="8"/>
      <c r="FC2" s="8"/>
      <c r="FD2" s="7"/>
      <c r="FE2" s="7"/>
      <c r="FF2" s="7"/>
      <c r="FG2" s="7"/>
      <c r="FH2" s="7"/>
      <c r="FI2" s="7"/>
      <c r="FJ2" s="7"/>
      <c r="FK2" s="7"/>
      <c r="FL2" s="7"/>
      <c r="FM2" s="7"/>
      <c r="FN2" s="8"/>
      <c r="FO2" s="8"/>
      <c r="FP2" s="8"/>
      <c r="FQ2" s="8"/>
      <c r="FR2" s="7"/>
      <c r="FS2" s="7"/>
      <c r="FT2" s="7"/>
      <c r="FU2" s="7"/>
      <c r="FV2" s="7"/>
      <c r="FW2" s="7"/>
      <c r="FX2" s="7"/>
      <c r="FY2" s="7"/>
      <c r="FZ2" s="7"/>
      <c r="GA2" s="7"/>
      <c r="GB2" s="8"/>
      <c r="GC2" s="8"/>
      <c r="GD2" s="8"/>
      <c r="GE2" s="8"/>
      <c r="GF2" s="7"/>
      <c r="GG2" s="7"/>
      <c r="GH2" s="7"/>
      <c r="GI2" s="7"/>
      <c r="GJ2" s="7"/>
      <c r="GK2" s="7"/>
      <c r="GL2" s="7"/>
      <c r="GM2" s="7"/>
      <c r="GN2" s="7"/>
      <c r="GO2" s="7"/>
      <c r="GP2" s="8"/>
      <c r="GQ2" s="8"/>
      <c r="GR2" s="8"/>
      <c r="GS2" s="8"/>
      <c r="GT2" s="7"/>
      <c r="GU2" s="7"/>
      <c r="GV2" s="7"/>
      <c r="GW2" s="7"/>
      <c r="GX2" s="7"/>
      <c r="GY2" s="7"/>
      <c r="GZ2" s="7"/>
      <c r="HA2" s="7"/>
      <c r="HB2" s="7"/>
      <c r="HC2" s="7"/>
      <c r="HD2" s="8"/>
      <c r="HE2" s="8"/>
      <c r="HF2" s="8"/>
      <c r="HG2" s="8"/>
      <c r="HH2" s="7"/>
      <c r="HI2" s="7"/>
      <c r="HJ2" s="7"/>
      <c r="HK2" s="7"/>
      <c r="HL2" s="7"/>
      <c r="HM2" s="7"/>
      <c r="HN2" s="7"/>
      <c r="HO2" s="7"/>
      <c r="HP2" s="7"/>
      <c r="HQ2" s="7"/>
      <c r="HR2" s="8"/>
      <c r="HS2" s="8"/>
      <c r="HT2" s="8"/>
      <c r="HU2" s="8"/>
      <c r="HV2" s="7"/>
      <c r="HW2" s="7"/>
      <c r="HX2" s="7"/>
      <c r="HY2" s="7"/>
      <c r="HZ2" s="7"/>
      <c r="IA2" s="7"/>
      <c r="IB2" s="7"/>
      <c r="IC2" s="7"/>
      <c r="ID2" s="7"/>
      <c r="IE2" s="7"/>
      <c r="IF2" s="8"/>
      <c r="IG2" s="8"/>
      <c r="IH2" s="8"/>
      <c r="II2" s="8"/>
      <c r="IJ2" s="7"/>
      <c r="IK2" s="7"/>
      <c r="IL2" s="7"/>
      <c r="IM2" s="7"/>
      <c r="IN2" s="7"/>
      <c r="IO2" s="7"/>
      <c r="IP2" s="7"/>
      <c r="IQ2" s="7"/>
      <c r="IR2" s="7"/>
      <c r="IS2" s="7"/>
      <c r="IT2" s="8"/>
      <c r="IU2" s="8"/>
    </row>
    <row r="3" spans="1:255" ht="20.25" customHeight="1" x14ac:dyDescent="0.25">
      <c r="A3" s="710" t="str">
        <f>'1 Total'!A4:N4</f>
        <v>DICIEMBRE DE 2020</v>
      </c>
      <c r="B3" s="710"/>
      <c r="C3" s="710"/>
      <c r="D3" s="710"/>
      <c r="E3" s="710"/>
      <c r="F3" s="710"/>
      <c r="G3" s="710"/>
      <c r="H3" s="710"/>
      <c r="I3" s="710"/>
      <c r="J3" s="710"/>
      <c r="K3" s="710"/>
      <c r="L3" s="710"/>
      <c r="M3" s="710"/>
      <c r="N3" s="710"/>
      <c r="O3" s="8"/>
    </row>
    <row r="4" spans="1:255" ht="6.75" customHeight="1" x14ac:dyDescent="0.25">
      <c r="A4" s="7" t="s">
        <v>4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</row>
    <row r="5" spans="1:255" ht="15.5" x14ac:dyDescent="0.25">
      <c r="A5" s="711" t="s">
        <v>20</v>
      </c>
      <c r="B5" s="711"/>
      <c r="C5" s="711"/>
      <c r="D5" s="711"/>
      <c r="E5" s="711"/>
      <c r="F5" s="711"/>
      <c r="G5" s="711"/>
      <c r="H5" s="711"/>
      <c r="I5" s="711"/>
      <c r="J5" s="711"/>
      <c r="K5" s="711"/>
      <c r="L5" s="711"/>
      <c r="M5" s="711"/>
      <c r="N5" s="711"/>
      <c r="O5" s="9"/>
    </row>
    <row r="6" spans="1:255" ht="5.25" customHeight="1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7"/>
    </row>
    <row r="7" spans="1:255" ht="15.5" x14ac:dyDescent="0.25">
      <c r="A7" s="711"/>
      <c r="B7" s="711"/>
      <c r="C7" s="711"/>
      <c r="D7" s="711"/>
      <c r="E7" s="711"/>
      <c r="F7" s="711"/>
      <c r="G7" s="711"/>
      <c r="H7" s="711"/>
      <c r="I7" s="711"/>
      <c r="J7" s="711"/>
      <c r="K7" s="711"/>
      <c r="L7" s="711"/>
      <c r="M7" s="711"/>
      <c r="N7" s="711"/>
      <c r="O7" s="10"/>
    </row>
    <row r="8" spans="1:255" ht="11.15" customHeight="1" thickBot="1" x14ac:dyDescent="0.3">
      <c r="A8" s="12"/>
      <c r="B8" s="12"/>
      <c r="C8" s="12"/>
      <c r="D8" s="12"/>
      <c r="E8" s="247">
        <v>4</v>
      </c>
      <c r="F8" s="247">
        <v>5</v>
      </c>
      <c r="G8" s="247">
        <v>6</v>
      </c>
      <c r="H8" s="247">
        <v>7</v>
      </c>
      <c r="I8" s="247">
        <v>8</v>
      </c>
      <c r="J8" s="247">
        <v>9</v>
      </c>
      <c r="K8" s="247">
        <v>10</v>
      </c>
      <c r="L8" s="247">
        <v>11</v>
      </c>
      <c r="M8" s="247">
        <v>12</v>
      </c>
      <c r="N8" s="247">
        <v>13</v>
      </c>
    </row>
    <row r="9" spans="1:255" ht="13.5" customHeight="1" x14ac:dyDescent="0.3">
      <c r="A9" s="609"/>
      <c r="B9" s="610"/>
      <c r="C9" s="610"/>
      <c r="D9" s="611"/>
      <c r="E9" s="712" t="s">
        <v>308</v>
      </c>
      <c r="F9" s="715" t="s">
        <v>9</v>
      </c>
      <c r="G9" s="701" t="s">
        <v>23</v>
      </c>
      <c r="H9" s="701" t="s">
        <v>24</v>
      </c>
      <c r="I9" s="701" t="s">
        <v>13</v>
      </c>
      <c r="J9" s="701" t="s">
        <v>307</v>
      </c>
      <c r="K9" s="701" t="s">
        <v>14</v>
      </c>
      <c r="L9" s="701" t="s">
        <v>1</v>
      </c>
      <c r="M9" s="701" t="s">
        <v>2</v>
      </c>
      <c r="N9" s="704" t="s">
        <v>15</v>
      </c>
    </row>
    <row r="10" spans="1:255" ht="13" x14ac:dyDescent="0.3">
      <c r="A10" s="612"/>
      <c r="B10" s="391"/>
      <c r="C10" s="389" t="s">
        <v>0</v>
      </c>
      <c r="D10" s="390"/>
      <c r="E10" s="713"/>
      <c r="F10" s="716"/>
      <c r="G10" s="718"/>
      <c r="H10" s="718"/>
      <c r="I10" s="702"/>
      <c r="J10" s="702"/>
      <c r="K10" s="702"/>
      <c r="L10" s="702"/>
      <c r="M10" s="702"/>
      <c r="N10" s="705"/>
    </row>
    <row r="11" spans="1:255" ht="10.5" customHeight="1" x14ac:dyDescent="0.3">
      <c r="A11" s="612"/>
      <c r="B11" s="391"/>
      <c r="C11" s="391"/>
      <c r="D11" s="390"/>
      <c r="E11" s="713"/>
      <c r="F11" s="716"/>
      <c r="G11" s="718"/>
      <c r="H11" s="718"/>
      <c r="I11" s="702"/>
      <c r="J11" s="702"/>
      <c r="K11" s="702"/>
      <c r="L11" s="702"/>
      <c r="M11" s="702"/>
      <c r="N11" s="705"/>
    </row>
    <row r="12" spans="1:255" ht="11.15" customHeight="1" thickBot="1" x14ac:dyDescent="0.35">
      <c r="A12" s="613"/>
      <c r="B12" s="614"/>
      <c r="C12" s="614"/>
      <c r="D12" s="615"/>
      <c r="E12" s="714"/>
      <c r="F12" s="717"/>
      <c r="G12" s="719"/>
      <c r="H12" s="719"/>
      <c r="I12" s="703"/>
      <c r="J12" s="703"/>
      <c r="K12" s="703"/>
      <c r="L12" s="703"/>
      <c r="M12" s="703"/>
      <c r="N12" s="706"/>
    </row>
    <row r="13" spans="1:255" ht="14.25" customHeight="1" x14ac:dyDescent="0.3">
      <c r="A13" s="579" t="s">
        <v>8</v>
      </c>
      <c r="B13" s="580"/>
      <c r="C13" s="580"/>
      <c r="D13" s="581"/>
      <c r="E13" s="582">
        <f>E14+E40</f>
        <v>514933</v>
      </c>
      <c r="F13" s="582">
        <f t="shared" ref="F13:N13" si="0">F14+F40</f>
        <v>571540</v>
      </c>
      <c r="G13" s="582">
        <f t="shared" si="0"/>
        <v>892315566639</v>
      </c>
      <c r="H13" s="582">
        <f t="shared" si="0"/>
        <v>166503250768</v>
      </c>
      <c r="I13" s="582">
        <f t="shared" si="0"/>
        <v>38027904298.070007</v>
      </c>
      <c r="J13" s="582">
        <f t="shared" si="0"/>
        <v>3077</v>
      </c>
      <c r="K13" s="582">
        <f t="shared" si="0"/>
        <v>3349238014.6400003</v>
      </c>
      <c r="L13" s="582">
        <f t="shared" si="0"/>
        <v>12936564807.789999</v>
      </c>
      <c r="M13" s="582">
        <f t="shared" si="0"/>
        <v>16898421462.869999</v>
      </c>
      <c r="N13" s="582">
        <f t="shared" si="0"/>
        <v>-4479154.41</v>
      </c>
    </row>
    <row r="14" spans="1:255" ht="14.25" customHeight="1" x14ac:dyDescent="0.3">
      <c r="A14" s="3"/>
      <c r="B14" s="2" t="s">
        <v>12</v>
      </c>
      <c r="C14" s="2"/>
      <c r="D14" s="23"/>
      <c r="E14" s="292">
        <f>E15+E20+E25+E30+E35</f>
        <v>514924</v>
      </c>
      <c r="F14" s="292">
        <f t="shared" ref="F14:N14" si="1">F15+F20+F25+F30+F35</f>
        <v>571343</v>
      </c>
      <c r="G14" s="292">
        <f t="shared" si="1"/>
        <v>891972044447</v>
      </c>
      <c r="H14" s="292">
        <f t="shared" si="1"/>
        <v>166503250768</v>
      </c>
      <c r="I14" s="292">
        <f t="shared" si="1"/>
        <v>37969520326.340004</v>
      </c>
      <c r="J14" s="292">
        <f t="shared" si="1"/>
        <v>2921</v>
      </c>
      <c r="K14" s="292">
        <f t="shared" si="1"/>
        <v>3294937977.7600002</v>
      </c>
      <c r="L14" s="292">
        <f t="shared" si="1"/>
        <v>12936564807.789999</v>
      </c>
      <c r="M14" s="292">
        <f t="shared" si="1"/>
        <v>16898421462.869999</v>
      </c>
      <c r="N14" s="292">
        <f t="shared" si="1"/>
        <v>-4470839.43</v>
      </c>
    </row>
    <row r="15" spans="1:255" ht="14.25" customHeight="1" x14ac:dyDescent="0.3">
      <c r="A15" s="392"/>
      <c r="B15" s="393" t="s">
        <v>6</v>
      </c>
      <c r="C15" s="394"/>
      <c r="D15" s="394"/>
      <c r="E15" s="395">
        <f>E16+E17+E18+E19</f>
        <v>171265</v>
      </c>
      <c r="F15" s="395">
        <f t="shared" ref="F15:N15" si="2">F16+F17+F18+F19</f>
        <v>181702</v>
      </c>
      <c r="G15" s="395">
        <f t="shared" si="2"/>
        <v>210185068054</v>
      </c>
      <c r="H15" s="395">
        <f t="shared" si="2"/>
        <v>49332537757</v>
      </c>
      <c r="I15" s="395">
        <f t="shared" si="2"/>
        <v>6856420385.8299999</v>
      </c>
      <c r="J15" s="395">
        <f t="shared" si="2"/>
        <v>555</v>
      </c>
      <c r="K15" s="395">
        <f t="shared" si="2"/>
        <v>611362080.7299999</v>
      </c>
      <c r="L15" s="395">
        <f t="shared" si="2"/>
        <v>1522405813.3899999</v>
      </c>
      <c r="M15" s="395">
        <f t="shared" si="2"/>
        <v>3258722988.6100001</v>
      </c>
      <c r="N15" s="395">
        <f t="shared" si="2"/>
        <v>1571972.4</v>
      </c>
    </row>
    <row r="16" spans="1:255" ht="14.25" customHeight="1" x14ac:dyDescent="0.25">
      <c r="A16" s="3"/>
      <c r="C16" s="4" t="s">
        <v>5</v>
      </c>
      <c r="E16" s="294">
        <v>49562</v>
      </c>
      <c r="F16" s="294">
        <v>49998</v>
      </c>
      <c r="G16" s="294">
        <v>81303071786</v>
      </c>
      <c r="H16" s="294">
        <v>8406705109</v>
      </c>
      <c r="I16" s="294">
        <v>2089683102.03</v>
      </c>
      <c r="J16" s="294">
        <v>93</v>
      </c>
      <c r="K16" s="294">
        <v>53964663.25</v>
      </c>
      <c r="L16" s="294">
        <v>372717984.61000001</v>
      </c>
      <c r="M16" s="294">
        <v>86518123.650000006</v>
      </c>
      <c r="N16" s="294">
        <v>0</v>
      </c>
    </row>
    <row r="17" spans="1:14" ht="14.25" customHeight="1" x14ac:dyDescent="0.25">
      <c r="A17" s="13"/>
      <c r="B17" s="14"/>
      <c r="C17" s="15" t="s">
        <v>3</v>
      </c>
      <c r="D17" s="14"/>
      <c r="E17" s="293">
        <v>121462</v>
      </c>
      <c r="F17" s="293">
        <v>131463</v>
      </c>
      <c r="G17" s="293">
        <v>128612204841</v>
      </c>
      <c r="H17" s="293">
        <v>40909012318</v>
      </c>
      <c r="I17" s="293">
        <v>4748009954.9499998</v>
      </c>
      <c r="J17" s="293">
        <v>435</v>
      </c>
      <c r="K17" s="293">
        <v>513385479.63</v>
      </c>
      <c r="L17" s="293">
        <v>1147188945.3599999</v>
      </c>
      <c r="M17" s="293">
        <v>3172204864.96</v>
      </c>
      <c r="N17" s="293">
        <v>1571972.4</v>
      </c>
    </row>
    <row r="18" spans="1:14" s="18" customFormat="1" ht="14.25" customHeight="1" x14ac:dyDescent="0.25">
      <c r="A18" s="17"/>
      <c r="C18" s="19" t="s">
        <v>21</v>
      </c>
      <c r="E18" s="294">
        <v>241</v>
      </c>
      <c r="F18" s="294">
        <v>241</v>
      </c>
      <c r="G18" s="294">
        <v>269791427</v>
      </c>
      <c r="H18" s="294">
        <v>16820330</v>
      </c>
      <c r="I18" s="294">
        <v>18727328.850000001</v>
      </c>
      <c r="J18" s="294">
        <v>4</v>
      </c>
      <c r="K18" s="294">
        <v>14042879.300000001</v>
      </c>
      <c r="L18" s="294">
        <v>2498883.42</v>
      </c>
      <c r="M18" s="294">
        <v>0</v>
      </c>
      <c r="N18" s="294">
        <v>0</v>
      </c>
    </row>
    <row r="19" spans="1:14" ht="14.25" customHeight="1" x14ac:dyDescent="0.25">
      <c r="A19" s="13"/>
      <c r="B19" s="14"/>
      <c r="C19" s="15" t="s">
        <v>300</v>
      </c>
      <c r="D19" s="14"/>
      <c r="E19" s="293">
        <v>0</v>
      </c>
      <c r="F19" s="293">
        <v>0</v>
      </c>
      <c r="G19" s="293">
        <v>0</v>
      </c>
      <c r="H19" s="293">
        <v>0</v>
      </c>
      <c r="I19" s="293">
        <v>0</v>
      </c>
      <c r="J19" s="293">
        <v>23</v>
      </c>
      <c r="K19" s="293">
        <v>29969058.550000001</v>
      </c>
      <c r="L19" s="293">
        <v>0</v>
      </c>
      <c r="M19" s="293">
        <v>0</v>
      </c>
      <c r="N19" s="293">
        <v>0</v>
      </c>
    </row>
    <row r="20" spans="1:14" s="21" customFormat="1" ht="14.25" customHeight="1" x14ac:dyDescent="0.3">
      <c r="A20" s="397"/>
      <c r="B20" s="398" t="s">
        <v>7</v>
      </c>
      <c r="C20" s="399"/>
      <c r="D20" s="399"/>
      <c r="E20" s="400">
        <f>E21+E22+E23+E24</f>
        <v>238479</v>
      </c>
      <c r="F20" s="400">
        <f t="shared" ref="F20" si="3">F21+F22+F23+F24</f>
        <v>276734</v>
      </c>
      <c r="G20" s="400">
        <f t="shared" ref="G20" si="4">G21+G22+G23+G24</f>
        <v>514449347597</v>
      </c>
      <c r="H20" s="400">
        <f t="shared" ref="H20" si="5">H21+H22+H23+H24</f>
        <v>97491232858</v>
      </c>
      <c r="I20" s="400">
        <f t="shared" ref="I20" si="6">I21+I22+I23+I24</f>
        <v>20064781652.639999</v>
      </c>
      <c r="J20" s="400">
        <f t="shared" ref="J20" si="7">J21+J22+J23+J24</f>
        <v>1825</v>
      </c>
      <c r="K20" s="400">
        <f t="shared" ref="K20" si="8">K21+K22+K23+K24</f>
        <v>2071903516.3600001</v>
      </c>
      <c r="L20" s="400">
        <f t="shared" ref="L20" si="9">L21+L22+L23+L24</f>
        <v>5594327627.3999996</v>
      </c>
      <c r="M20" s="400">
        <f t="shared" ref="M20" si="10">M21+M22+M23+M24</f>
        <v>10978212151.869999</v>
      </c>
      <c r="N20" s="400">
        <f t="shared" ref="N20" si="11">N21+N22+N23+N24</f>
        <v>22927.17</v>
      </c>
    </row>
    <row r="21" spans="1:14" ht="14.25" customHeight="1" x14ac:dyDescent="0.25">
      <c r="A21" s="13"/>
      <c r="B21" s="14"/>
      <c r="C21" s="15" t="s">
        <v>5</v>
      </c>
      <c r="D21" s="14"/>
      <c r="E21" s="293">
        <v>24580</v>
      </c>
      <c r="F21" s="293">
        <v>28403</v>
      </c>
      <c r="G21" s="293">
        <v>53338607414</v>
      </c>
      <c r="H21" s="293">
        <v>4737459175</v>
      </c>
      <c r="I21" s="293">
        <v>3406327211.9699998</v>
      </c>
      <c r="J21" s="293">
        <v>18</v>
      </c>
      <c r="K21" s="293">
        <v>53770131.770000003</v>
      </c>
      <c r="L21" s="293">
        <v>408133600.41000003</v>
      </c>
      <c r="M21" s="293">
        <v>199755560.31</v>
      </c>
      <c r="N21" s="293">
        <v>352.6</v>
      </c>
    </row>
    <row r="22" spans="1:14" s="18" customFormat="1" ht="14.25" customHeight="1" x14ac:dyDescent="0.25">
      <c r="A22" s="17"/>
      <c r="C22" s="19" t="s">
        <v>3</v>
      </c>
      <c r="E22" s="294">
        <v>212744</v>
      </c>
      <c r="F22" s="294">
        <v>246833</v>
      </c>
      <c r="G22" s="294">
        <v>459232644765</v>
      </c>
      <c r="H22" s="294">
        <v>92710460819</v>
      </c>
      <c r="I22" s="294">
        <v>16654475765.719999</v>
      </c>
      <c r="J22" s="294">
        <v>1046</v>
      </c>
      <c r="K22" s="294">
        <v>1912454169.8</v>
      </c>
      <c r="L22" s="294">
        <v>5149238077.79</v>
      </c>
      <c r="M22" s="294">
        <v>10731831038.99</v>
      </c>
      <c r="N22" s="294">
        <v>22574.57</v>
      </c>
    </row>
    <row r="23" spans="1:14" ht="14.25" customHeight="1" x14ac:dyDescent="0.25">
      <c r="A23" s="13"/>
      <c r="B23" s="14"/>
      <c r="C23" s="15" t="s">
        <v>21</v>
      </c>
      <c r="D23" s="14"/>
      <c r="E23" s="293">
        <v>1155</v>
      </c>
      <c r="F23" s="293">
        <v>1498</v>
      </c>
      <c r="G23" s="293">
        <v>1878095418</v>
      </c>
      <c r="H23" s="293">
        <v>43312864</v>
      </c>
      <c r="I23" s="293">
        <v>3978674.95</v>
      </c>
      <c r="J23" s="293">
        <v>1</v>
      </c>
      <c r="K23" s="293">
        <v>626874.64</v>
      </c>
      <c r="L23" s="293">
        <v>36955949.200000003</v>
      </c>
      <c r="M23" s="293">
        <v>46625552.57</v>
      </c>
      <c r="N23" s="293">
        <v>0</v>
      </c>
    </row>
    <row r="24" spans="1:14" s="18" customFormat="1" ht="14.25" customHeight="1" x14ac:dyDescent="0.25">
      <c r="A24" s="17"/>
      <c r="C24" s="19" t="s">
        <v>300</v>
      </c>
      <c r="E24" s="294">
        <v>0</v>
      </c>
      <c r="F24" s="294">
        <v>0</v>
      </c>
      <c r="G24" s="294">
        <v>0</v>
      </c>
      <c r="H24" s="294">
        <v>0</v>
      </c>
      <c r="I24" s="294">
        <v>0</v>
      </c>
      <c r="J24" s="294">
        <v>760</v>
      </c>
      <c r="K24" s="294">
        <v>105052340.15000001</v>
      </c>
      <c r="L24" s="294">
        <v>0</v>
      </c>
      <c r="M24" s="294">
        <v>0</v>
      </c>
      <c r="N24" s="294">
        <v>0</v>
      </c>
    </row>
    <row r="25" spans="1:14" ht="14.25" customHeight="1" x14ac:dyDescent="0.3">
      <c r="A25" s="392"/>
      <c r="B25" s="393" t="s">
        <v>16</v>
      </c>
      <c r="C25" s="394"/>
      <c r="D25" s="394"/>
      <c r="E25" s="395">
        <f>E26+E27+E28+E29</f>
        <v>97085</v>
      </c>
      <c r="F25" s="395">
        <f t="shared" ref="F25" si="12">F26+F27+F28+F29</f>
        <v>97597</v>
      </c>
      <c r="G25" s="395">
        <f t="shared" ref="G25" si="13">G26+G27+G28+G29</f>
        <v>140373657475</v>
      </c>
      <c r="H25" s="395">
        <f t="shared" ref="H25" si="14">H26+H27+H28+H29</f>
        <v>14026048272</v>
      </c>
      <c r="I25" s="395">
        <f t="shared" ref="I25" si="15">I26+I27+I28+I29</f>
        <v>10235464415.940001</v>
      </c>
      <c r="J25" s="395">
        <f t="shared" ref="J25" si="16">J26+J27+J28+J29</f>
        <v>499</v>
      </c>
      <c r="K25" s="395">
        <f t="shared" ref="K25" si="17">K26+K27+K28+K29</f>
        <v>580177236.08999991</v>
      </c>
      <c r="L25" s="395">
        <f t="shared" ref="L25" si="18">L26+L27+L28+L29</f>
        <v>5582992131.6499996</v>
      </c>
      <c r="M25" s="395">
        <f t="shared" ref="M25" si="19">M26+M27+M28+M29</f>
        <v>2172564450.4000001</v>
      </c>
      <c r="N25" s="395">
        <f t="shared" ref="N25" si="20">N26+N27+N28+N29</f>
        <v>-6065739</v>
      </c>
    </row>
    <row r="26" spans="1:14" ht="14.25" customHeight="1" x14ac:dyDescent="0.25">
      <c r="A26" s="3"/>
      <c r="C26" s="4" t="s">
        <v>5</v>
      </c>
      <c r="E26" s="294">
        <v>7419</v>
      </c>
      <c r="F26" s="294">
        <v>7436</v>
      </c>
      <c r="G26" s="294">
        <v>5323713463</v>
      </c>
      <c r="H26" s="294">
        <v>1285511499</v>
      </c>
      <c r="I26" s="294">
        <v>5315722746.0200005</v>
      </c>
      <c r="J26" s="294">
        <v>15</v>
      </c>
      <c r="K26" s="294">
        <v>6810961.7800000003</v>
      </c>
      <c r="L26" s="294">
        <v>1492462662.5599999</v>
      </c>
      <c r="M26" s="294">
        <v>-5022612.7300000004</v>
      </c>
      <c r="N26" s="294">
        <v>0</v>
      </c>
    </row>
    <row r="27" spans="1:14" ht="14.25" customHeight="1" x14ac:dyDescent="0.25">
      <c r="A27" s="13"/>
      <c r="B27" s="14"/>
      <c r="C27" s="15" t="s">
        <v>3</v>
      </c>
      <c r="D27" s="14"/>
      <c r="E27" s="293">
        <v>88543</v>
      </c>
      <c r="F27" s="293">
        <v>89038</v>
      </c>
      <c r="G27" s="293">
        <v>134280972165</v>
      </c>
      <c r="H27" s="293">
        <v>11287765748</v>
      </c>
      <c r="I27" s="293">
        <v>4783150413.6800003</v>
      </c>
      <c r="J27" s="293">
        <v>413</v>
      </c>
      <c r="K27" s="293">
        <v>568710547.13</v>
      </c>
      <c r="L27" s="293">
        <v>3940273162.9400001</v>
      </c>
      <c r="M27" s="293">
        <v>2100977702.3900001</v>
      </c>
      <c r="N27" s="293">
        <v>-6065739</v>
      </c>
    </row>
    <row r="28" spans="1:14" s="18" customFormat="1" ht="14.25" customHeight="1" x14ac:dyDescent="0.25">
      <c r="A28" s="17"/>
      <c r="C28" s="19" t="s">
        <v>21</v>
      </c>
      <c r="E28" s="294">
        <v>1123</v>
      </c>
      <c r="F28" s="294">
        <v>1123</v>
      </c>
      <c r="G28" s="294">
        <v>768971847</v>
      </c>
      <c r="H28" s="294">
        <v>1452771025</v>
      </c>
      <c r="I28" s="294">
        <v>136591256.24000001</v>
      </c>
      <c r="J28" s="294">
        <v>6</v>
      </c>
      <c r="K28" s="294">
        <v>5504738.1299999999</v>
      </c>
      <c r="L28" s="294">
        <v>150256306.15000001</v>
      </c>
      <c r="M28" s="294">
        <v>76609360.739999995</v>
      </c>
      <c r="N28" s="294">
        <v>0</v>
      </c>
    </row>
    <row r="29" spans="1:14" ht="14.25" customHeight="1" x14ac:dyDescent="0.25">
      <c r="A29" s="13"/>
      <c r="B29" s="14"/>
      <c r="C29" s="15" t="s">
        <v>300</v>
      </c>
      <c r="D29" s="14"/>
      <c r="E29" s="293">
        <v>0</v>
      </c>
      <c r="F29" s="293">
        <v>0</v>
      </c>
      <c r="G29" s="293">
        <v>0</v>
      </c>
      <c r="H29" s="293">
        <v>0</v>
      </c>
      <c r="I29" s="293">
        <v>0</v>
      </c>
      <c r="J29" s="293">
        <v>65</v>
      </c>
      <c r="K29" s="293">
        <v>-849010.95</v>
      </c>
      <c r="L29" s="293">
        <v>0</v>
      </c>
      <c r="M29" s="293">
        <v>0</v>
      </c>
      <c r="N29" s="293">
        <v>0</v>
      </c>
    </row>
    <row r="30" spans="1:14" s="21" customFormat="1" ht="14.25" customHeight="1" x14ac:dyDescent="0.3">
      <c r="A30" s="397"/>
      <c r="B30" s="398" t="s">
        <v>17</v>
      </c>
      <c r="C30" s="399"/>
      <c r="D30" s="399"/>
      <c r="E30" s="400">
        <f>E31+E32+E33+E34</f>
        <v>7638</v>
      </c>
      <c r="F30" s="400">
        <f t="shared" ref="F30" si="21">F31+F32+F33+F34</f>
        <v>14853</v>
      </c>
      <c r="G30" s="400">
        <f t="shared" ref="G30" si="22">G31+G32+G33+G34</f>
        <v>26932662211</v>
      </c>
      <c r="H30" s="400">
        <f t="shared" ref="H30" si="23">H31+H32+H33+H34</f>
        <v>4883455304</v>
      </c>
      <c r="I30" s="400">
        <f t="shared" ref="I30" si="24">I31+I32+I33+I34</f>
        <v>793825742.77999997</v>
      </c>
      <c r="J30" s="400">
        <f t="shared" ref="J30" si="25">J31+J32+J33+J34</f>
        <v>41</v>
      </c>
      <c r="K30" s="400">
        <f t="shared" ref="K30" si="26">K31+K32+K33+K34</f>
        <v>31366527.579999998</v>
      </c>
      <c r="L30" s="400">
        <f t="shared" ref="L30" si="27">L31+L32+L33+L34</f>
        <v>236839235.34999999</v>
      </c>
      <c r="M30" s="400">
        <f t="shared" ref="M30" si="28">M31+M32+M33+M34</f>
        <v>488921871.99000001</v>
      </c>
      <c r="N30" s="400">
        <f t="shared" ref="N30" si="29">N31+N32+N33+N34</f>
        <v>0</v>
      </c>
    </row>
    <row r="31" spans="1:14" ht="14.25" customHeight="1" x14ac:dyDescent="0.25">
      <c r="A31" s="13"/>
      <c r="B31" s="14"/>
      <c r="C31" s="15" t="s">
        <v>5</v>
      </c>
      <c r="D31" s="14"/>
      <c r="E31" s="293">
        <v>621</v>
      </c>
      <c r="F31" s="293">
        <v>1243</v>
      </c>
      <c r="G31" s="293">
        <v>2615438089</v>
      </c>
      <c r="H31" s="293">
        <v>136124066</v>
      </c>
      <c r="I31" s="293">
        <v>108302307.23</v>
      </c>
      <c r="J31" s="293">
        <v>0</v>
      </c>
      <c r="K31" s="293">
        <v>0</v>
      </c>
      <c r="L31" s="293">
        <v>512135.24</v>
      </c>
      <c r="M31" s="293">
        <v>0</v>
      </c>
      <c r="N31" s="293">
        <v>0</v>
      </c>
    </row>
    <row r="32" spans="1:14" s="18" customFormat="1" ht="14.25" customHeight="1" x14ac:dyDescent="0.25">
      <c r="A32" s="17"/>
      <c r="C32" s="19" t="s">
        <v>3</v>
      </c>
      <c r="E32" s="294">
        <v>6979</v>
      </c>
      <c r="F32" s="294">
        <v>13534</v>
      </c>
      <c r="G32" s="294">
        <v>24231048194</v>
      </c>
      <c r="H32" s="294">
        <v>4747331238</v>
      </c>
      <c r="I32" s="294">
        <v>685068476</v>
      </c>
      <c r="J32" s="294">
        <v>31</v>
      </c>
      <c r="K32" s="294">
        <v>31337047.489999998</v>
      </c>
      <c r="L32" s="294">
        <v>233351917.50999999</v>
      </c>
      <c r="M32" s="294">
        <v>488921871.99000001</v>
      </c>
      <c r="N32" s="294">
        <v>0</v>
      </c>
    </row>
    <row r="33" spans="1:14" ht="14.25" customHeight="1" x14ac:dyDescent="0.25">
      <c r="A33" s="13"/>
      <c r="B33" s="14"/>
      <c r="C33" s="15" t="s">
        <v>21</v>
      </c>
      <c r="D33" s="14"/>
      <c r="E33" s="293">
        <v>38</v>
      </c>
      <c r="F33" s="293">
        <v>76</v>
      </c>
      <c r="G33" s="293">
        <v>86175928</v>
      </c>
      <c r="H33" s="293">
        <v>0</v>
      </c>
      <c r="I33" s="293">
        <v>454959.55</v>
      </c>
      <c r="J33" s="293">
        <v>0</v>
      </c>
      <c r="K33" s="293">
        <v>0</v>
      </c>
      <c r="L33" s="293">
        <v>2975182.6</v>
      </c>
      <c r="M33" s="293">
        <v>0</v>
      </c>
      <c r="N33" s="293">
        <v>0</v>
      </c>
    </row>
    <row r="34" spans="1:14" s="18" customFormat="1" ht="14.25" customHeight="1" x14ac:dyDescent="0.25">
      <c r="A34" s="17"/>
      <c r="C34" s="19" t="s">
        <v>300</v>
      </c>
      <c r="E34" s="294">
        <v>0</v>
      </c>
      <c r="F34" s="294">
        <v>0</v>
      </c>
      <c r="G34" s="294">
        <v>0</v>
      </c>
      <c r="H34" s="294">
        <v>0</v>
      </c>
      <c r="I34" s="294">
        <v>0</v>
      </c>
      <c r="J34" s="294">
        <v>10</v>
      </c>
      <c r="K34" s="294">
        <v>29480.09</v>
      </c>
      <c r="L34" s="294">
        <v>0</v>
      </c>
      <c r="M34" s="294">
        <v>0</v>
      </c>
      <c r="N34" s="294">
        <v>0</v>
      </c>
    </row>
    <row r="35" spans="1:14" ht="14.25" customHeight="1" x14ac:dyDescent="0.3">
      <c r="A35" s="392"/>
      <c r="B35" s="393" t="s">
        <v>18</v>
      </c>
      <c r="C35" s="394"/>
      <c r="D35" s="394"/>
      <c r="E35" s="395">
        <f>E36+E37+E38+E39</f>
        <v>457</v>
      </c>
      <c r="F35" s="395">
        <f t="shared" ref="F35" si="30">F36+F37+F38+F39</f>
        <v>457</v>
      </c>
      <c r="G35" s="395">
        <f t="shared" ref="G35" si="31">G36+G37+G38+G39</f>
        <v>31309110</v>
      </c>
      <c r="H35" s="395">
        <f t="shared" ref="H35" si="32">H36+H37+H38+H39</f>
        <v>769976577</v>
      </c>
      <c r="I35" s="395">
        <f t="shared" ref="I35" si="33">I36+I37+I38+I39</f>
        <v>19028129.150000002</v>
      </c>
      <c r="J35" s="395">
        <f t="shared" ref="J35" si="34">J36+J37+J38+J39</f>
        <v>1</v>
      </c>
      <c r="K35" s="395">
        <f t="shared" ref="K35" si="35">K36+K37+K38+K39</f>
        <v>128617</v>
      </c>
      <c r="L35" s="395">
        <f t="shared" ref="L35" si="36">L36+L37+L38+L39</f>
        <v>0</v>
      </c>
      <c r="M35" s="395">
        <f t="shared" ref="M35" si="37">M36+M37+M38+M39</f>
        <v>0</v>
      </c>
      <c r="N35" s="395">
        <f t="shared" ref="N35" si="38">N36+N37+N38+N39</f>
        <v>0</v>
      </c>
    </row>
    <row r="36" spans="1:14" ht="14.25" customHeight="1" x14ac:dyDescent="0.25">
      <c r="A36" s="3"/>
      <c r="C36" s="4" t="s">
        <v>5</v>
      </c>
      <c r="E36" s="294">
        <v>182</v>
      </c>
      <c r="F36" s="294">
        <v>182</v>
      </c>
      <c r="G36" s="294">
        <v>10920000</v>
      </c>
      <c r="H36" s="294">
        <v>0</v>
      </c>
      <c r="I36" s="294">
        <v>105932.12</v>
      </c>
      <c r="J36" s="294">
        <v>0</v>
      </c>
      <c r="K36" s="294">
        <v>0</v>
      </c>
      <c r="L36" s="294">
        <v>0</v>
      </c>
      <c r="M36" s="294">
        <v>0</v>
      </c>
      <c r="N36" s="294">
        <v>0</v>
      </c>
    </row>
    <row r="37" spans="1:14" ht="14.25" customHeight="1" x14ac:dyDescent="0.25">
      <c r="A37" s="13"/>
      <c r="B37" s="14"/>
      <c r="C37" s="15" t="s">
        <v>3</v>
      </c>
      <c r="D37" s="14"/>
      <c r="E37" s="293">
        <v>0</v>
      </c>
      <c r="F37" s="293">
        <v>0</v>
      </c>
      <c r="G37" s="293">
        <v>0</v>
      </c>
      <c r="H37" s="293">
        <v>0</v>
      </c>
      <c r="I37" s="293">
        <v>0</v>
      </c>
      <c r="J37" s="293">
        <v>0</v>
      </c>
      <c r="K37" s="293">
        <v>0</v>
      </c>
      <c r="L37" s="293">
        <v>0</v>
      </c>
      <c r="M37" s="293">
        <v>0</v>
      </c>
      <c r="N37" s="293">
        <v>0</v>
      </c>
    </row>
    <row r="38" spans="1:14" s="18" customFormat="1" ht="14.25" customHeight="1" x14ac:dyDescent="0.25">
      <c r="A38" s="17"/>
      <c r="C38" s="19" t="s">
        <v>21</v>
      </c>
      <c r="E38" s="294">
        <v>275</v>
      </c>
      <c r="F38" s="294">
        <v>275</v>
      </c>
      <c r="G38" s="294">
        <v>20389110</v>
      </c>
      <c r="H38" s="294">
        <v>769976577</v>
      </c>
      <c r="I38" s="294">
        <v>18922197.030000001</v>
      </c>
      <c r="J38" s="294">
        <v>0</v>
      </c>
      <c r="K38" s="294">
        <v>0</v>
      </c>
      <c r="L38" s="294">
        <v>0</v>
      </c>
      <c r="M38" s="294">
        <v>0</v>
      </c>
      <c r="N38" s="294">
        <v>0</v>
      </c>
    </row>
    <row r="39" spans="1:14" ht="14.25" customHeight="1" x14ac:dyDescent="0.25">
      <c r="A39" s="13"/>
      <c r="B39" s="14"/>
      <c r="C39" s="15" t="s">
        <v>300</v>
      </c>
      <c r="D39" s="14"/>
      <c r="E39" s="293">
        <v>0</v>
      </c>
      <c r="F39" s="293">
        <v>0</v>
      </c>
      <c r="G39" s="293">
        <v>0</v>
      </c>
      <c r="H39" s="293">
        <v>0</v>
      </c>
      <c r="I39" s="293">
        <v>0</v>
      </c>
      <c r="J39" s="293">
        <v>1</v>
      </c>
      <c r="K39" s="293">
        <v>128617</v>
      </c>
      <c r="L39" s="293">
        <v>0</v>
      </c>
      <c r="M39" s="293">
        <v>0</v>
      </c>
      <c r="N39" s="293">
        <v>0</v>
      </c>
    </row>
    <row r="40" spans="1:14" s="340" customFormat="1" ht="14.25" customHeight="1" x14ac:dyDescent="0.3">
      <c r="A40" s="22"/>
      <c r="B40" s="20" t="s">
        <v>34</v>
      </c>
      <c r="C40" s="21"/>
      <c r="D40" s="21"/>
      <c r="E40" s="339">
        <f>E41+E46+E51+E56+E61+E67+E72+E77+E66</f>
        <v>9</v>
      </c>
      <c r="F40" s="339">
        <f t="shared" ref="F40:N40" si="39">F41+F46+F51+F56+F61+F67+F72+F77+F66</f>
        <v>197</v>
      </c>
      <c r="G40" s="339">
        <f t="shared" si="39"/>
        <v>343522192</v>
      </c>
      <c r="H40" s="339">
        <f t="shared" si="39"/>
        <v>0</v>
      </c>
      <c r="I40" s="339">
        <f t="shared" si="39"/>
        <v>58383971.730000004</v>
      </c>
      <c r="J40" s="339">
        <f t="shared" si="39"/>
        <v>156</v>
      </c>
      <c r="K40" s="339">
        <f t="shared" si="39"/>
        <v>54300036.880000003</v>
      </c>
      <c r="L40" s="339">
        <f t="shared" si="39"/>
        <v>0</v>
      </c>
      <c r="M40" s="339">
        <f t="shared" si="39"/>
        <v>0</v>
      </c>
      <c r="N40" s="339">
        <f t="shared" si="39"/>
        <v>-8314.98</v>
      </c>
    </row>
    <row r="41" spans="1:14" s="23" customFormat="1" ht="14.25" customHeight="1" x14ac:dyDescent="0.3">
      <c r="A41" s="392"/>
      <c r="B41" s="393" t="s">
        <v>27</v>
      </c>
      <c r="C41" s="394"/>
      <c r="D41" s="394"/>
      <c r="E41" s="395">
        <f>E42+E43+E44+E45</f>
        <v>6</v>
      </c>
      <c r="F41" s="395">
        <f t="shared" ref="F41" si="40">F42+F43+F44+F45</f>
        <v>79</v>
      </c>
      <c r="G41" s="395">
        <f t="shared" ref="G41" si="41">G42+G43+G44+G45</f>
        <v>325486826</v>
      </c>
      <c r="H41" s="395">
        <f t="shared" ref="H41" si="42">H42+H43+H44+H45</f>
        <v>0</v>
      </c>
      <c r="I41" s="395">
        <f t="shared" ref="I41" si="43">I42+I43+I44+I45</f>
        <v>57695513.829999998</v>
      </c>
      <c r="J41" s="395">
        <f>J42+J43+J44+J45</f>
        <v>153</v>
      </c>
      <c r="K41" s="395">
        <f t="shared" ref="K41" si="44">K42+K43+K44+K45</f>
        <v>53293727.880000003</v>
      </c>
      <c r="L41" s="395">
        <f t="shared" ref="L41" si="45">L42+L43+L44+L45</f>
        <v>0</v>
      </c>
      <c r="M41" s="395">
        <f t="shared" ref="M41" si="46">M42+M43+M44+M45</f>
        <v>0</v>
      </c>
      <c r="N41" s="395">
        <f t="shared" ref="N41" si="47">N42+N43+N44+N45</f>
        <v>0</v>
      </c>
    </row>
    <row r="42" spans="1:14" ht="14.25" customHeight="1" x14ac:dyDescent="0.25">
      <c r="A42" s="3"/>
      <c r="C42" s="4" t="s">
        <v>5</v>
      </c>
      <c r="E42" s="294">
        <v>4</v>
      </c>
      <c r="F42" s="294">
        <v>59</v>
      </c>
      <c r="G42" s="294">
        <v>297345424</v>
      </c>
      <c r="H42" s="294">
        <v>0</v>
      </c>
      <c r="I42" s="294">
        <v>30066736.399999999</v>
      </c>
      <c r="J42" s="294">
        <v>0</v>
      </c>
      <c r="K42" s="294">
        <v>0</v>
      </c>
      <c r="L42" s="294">
        <v>0</v>
      </c>
      <c r="M42" s="294">
        <v>0</v>
      </c>
      <c r="N42" s="294">
        <v>0</v>
      </c>
    </row>
    <row r="43" spans="1:14" ht="14.25" customHeight="1" x14ac:dyDescent="0.25">
      <c r="A43" s="13"/>
      <c r="B43" s="14"/>
      <c r="C43" s="15" t="s">
        <v>3</v>
      </c>
      <c r="D43" s="14"/>
      <c r="E43" s="293">
        <v>2</v>
      </c>
      <c r="F43" s="293">
        <v>20</v>
      </c>
      <c r="G43" s="293">
        <v>28141402</v>
      </c>
      <c r="H43" s="293">
        <v>0</v>
      </c>
      <c r="I43" s="293">
        <v>27628777.43</v>
      </c>
      <c r="J43" s="293">
        <v>0</v>
      </c>
      <c r="K43" s="293">
        <v>0</v>
      </c>
      <c r="L43" s="293">
        <v>0</v>
      </c>
      <c r="M43" s="293">
        <v>0</v>
      </c>
      <c r="N43" s="293">
        <v>0</v>
      </c>
    </row>
    <row r="44" spans="1:14" s="18" customFormat="1" ht="14.25" customHeight="1" x14ac:dyDescent="0.25">
      <c r="A44" s="17"/>
      <c r="C44" s="19" t="s">
        <v>21</v>
      </c>
      <c r="E44" s="294">
        <v>0</v>
      </c>
      <c r="F44" s="294">
        <v>0</v>
      </c>
      <c r="G44" s="294">
        <v>0</v>
      </c>
      <c r="H44" s="294">
        <v>0</v>
      </c>
      <c r="I44" s="294">
        <v>0</v>
      </c>
      <c r="J44" s="294">
        <v>0</v>
      </c>
      <c r="K44" s="294">
        <v>0</v>
      </c>
      <c r="L44" s="294">
        <v>0</v>
      </c>
      <c r="M44" s="294">
        <v>0</v>
      </c>
      <c r="N44" s="294">
        <v>0</v>
      </c>
    </row>
    <row r="45" spans="1:14" ht="14.25" customHeight="1" x14ac:dyDescent="0.25">
      <c r="A45" s="13"/>
      <c r="B45" s="14"/>
      <c r="C45" s="15" t="s">
        <v>300</v>
      </c>
      <c r="D45" s="14"/>
      <c r="E45" s="293">
        <v>0</v>
      </c>
      <c r="F45" s="293">
        <v>0</v>
      </c>
      <c r="G45" s="293">
        <v>0</v>
      </c>
      <c r="H45" s="293">
        <v>0</v>
      </c>
      <c r="I45" s="293">
        <v>0</v>
      </c>
      <c r="J45" s="293">
        <v>153</v>
      </c>
      <c r="K45" s="293">
        <v>53293727.880000003</v>
      </c>
      <c r="L45" s="293">
        <v>0</v>
      </c>
      <c r="M45" s="293">
        <v>0</v>
      </c>
      <c r="N45" s="293">
        <v>0</v>
      </c>
    </row>
    <row r="46" spans="1:14" s="21" customFormat="1" ht="14.25" customHeight="1" x14ac:dyDescent="0.3">
      <c r="A46" s="397"/>
      <c r="B46" s="398" t="s">
        <v>28</v>
      </c>
      <c r="C46" s="399"/>
      <c r="D46" s="399"/>
      <c r="E46" s="400">
        <f>E47+E48+E49+E50</f>
        <v>0</v>
      </c>
      <c r="F46" s="400">
        <f t="shared" ref="F46" si="48">F47+F48+F49+F50</f>
        <v>0</v>
      </c>
      <c r="G46" s="400">
        <f t="shared" ref="G46" si="49">G47+G48+G49+G50</f>
        <v>0</v>
      </c>
      <c r="H46" s="400">
        <f t="shared" ref="H46" si="50">H47+H48+H49+H50</f>
        <v>0</v>
      </c>
      <c r="I46" s="400">
        <f t="shared" ref="I46" si="51">I47+I48+I49+I50</f>
        <v>0</v>
      </c>
      <c r="J46" s="400">
        <f t="shared" ref="J46" si="52">J47+J48+J49+J50</f>
        <v>0</v>
      </c>
      <c r="K46" s="400">
        <f t="shared" ref="K46" si="53">K47+K48+K49+K50</f>
        <v>0</v>
      </c>
      <c r="L46" s="400">
        <f t="shared" ref="L46" si="54">L47+L48+L49+L50</f>
        <v>0</v>
      </c>
      <c r="M46" s="400">
        <f t="shared" ref="M46" si="55">M47+M48+M49+M50</f>
        <v>0</v>
      </c>
      <c r="N46" s="400">
        <f t="shared" ref="N46" si="56">N47+N48+N49+N50</f>
        <v>0</v>
      </c>
    </row>
    <row r="47" spans="1:14" ht="14.25" customHeight="1" x14ac:dyDescent="0.25">
      <c r="A47" s="13"/>
      <c r="B47" s="14"/>
      <c r="C47" s="15" t="s">
        <v>5</v>
      </c>
      <c r="D47" s="14"/>
      <c r="E47" s="293">
        <v>0</v>
      </c>
      <c r="F47" s="293">
        <v>0</v>
      </c>
      <c r="G47" s="293">
        <v>0</v>
      </c>
      <c r="H47" s="293">
        <v>0</v>
      </c>
      <c r="I47" s="293">
        <v>0</v>
      </c>
      <c r="J47" s="293">
        <v>0</v>
      </c>
      <c r="K47" s="293">
        <v>0</v>
      </c>
      <c r="L47" s="293">
        <v>0</v>
      </c>
      <c r="M47" s="293">
        <v>0</v>
      </c>
      <c r="N47" s="293">
        <v>0</v>
      </c>
    </row>
    <row r="48" spans="1:14" s="18" customFormat="1" ht="14.25" customHeight="1" x14ac:dyDescent="0.25">
      <c r="A48" s="17"/>
      <c r="C48" s="19" t="s">
        <v>3</v>
      </c>
      <c r="E48" s="294">
        <v>0</v>
      </c>
      <c r="F48" s="294">
        <v>0</v>
      </c>
      <c r="G48" s="294">
        <v>0</v>
      </c>
      <c r="H48" s="294">
        <v>0</v>
      </c>
      <c r="I48" s="294">
        <v>0</v>
      </c>
      <c r="J48" s="294">
        <v>0</v>
      </c>
      <c r="K48" s="294">
        <v>0</v>
      </c>
      <c r="L48" s="294">
        <v>0</v>
      </c>
      <c r="M48" s="294">
        <v>0</v>
      </c>
      <c r="N48" s="294">
        <v>0</v>
      </c>
    </row>
    <row r="49" spans="1:14" ht="14.25" customHeight="1" x14ac:dyDescent="0.25">
      <c r="A49" s="13"/>
      <c r="B49" s="14"/>
      <c r="C49" s="15" t="s">
        <v>21</v>
      </c>
      <c r="D49" s="14"/>
      <c r="E49" s="293">
        <v>0</v>
      </c>
      <c r="F49" s="293">
        <v>0</v>
      </c>
      <c r="G49" s="293">
        <v>0</v>
      </c>
      <c r="H49" s="293">
        <v>0</v>
      </c>
      <c r="I49" s="293">
        <v>0</v>
      </c>
      <c r="J49" s="293">
        <v>0</v>
      </c>
      <c r="K49" s="293">
        <v>0</v>
      </c>
      <c r="L49" s="293">
        <v>0</v>
      </c>
      <c r="M49" s="293">
        <v>0</v>
      </c>
      <c r="N49" s="293">
        <v>0</v>
      </c>
    </row>
    <row r="50" spans="1:14" s="18" customFormat="1" ht="14.25" customHeight="1" x14ac:dyDescent="0.25">
      <c r="A50" s="17"/>
      <c r="C50" s="19" t="s">
        <v>300</v>
      </c>
      <c r="E50" s="294">
        <v>0</v>
      </c>
      <c r="F50" s="294">
        <v>0</v>
      </c>
      <c r="G50" s="294">
        <v>0</v>
      </c>
      <c r="H50" s="294">
        <v>0</v>
      </c>
      <c r="I50" s="294">
        <v>0</v>
      </c>
      <c r="J50" s="294">
        <v>0</v>
      </c>
      <c r="K50" s="294">
        <v>0</v>
      </c>
      <c r="L50" s="294">
        <v>0</v>
      </c>
      <c r="M50" s="294">
        <v>0</v>
      </c>
      <c r="N50" s="294">
        <v>0</v>
      </c>
    </row>
    <row r="51" spans="1:14" ht="14.25" customHeight="1" x14ac:dyDescent="0.3">
      <c r="A51" s="392"/>
      <c r="B51" s="393" t="s">
        <v>29</v>
      </c>
      <c r="C51" s="394"/>
      <c r="D51" s="394"/>
      <c r="E51" s="395">
        <f>E52+E53+E54+E55</f>
        <v>1</v>
      </c>
      <c r="F51" s="395">
        <f t="shared" ref="F51" si="57">F52+F53+F54+F55</f>
        <v>5</v>
      </c>
      <c r="G51" s="395">
        <f t="shared" ref="G51" si="58">G52+G53+G54+G55</f>
        <v>9867700</v>
      </c>
      <c r="H51" s="395">
        <f t="shared" ref="H51" si="59">H52+H53+H54+H55</f>
        <v>0</v>
      </c>
      <c r="I51" s="395">
        <f t="shared" ref="I51" si="60">I52+I53+I54+I55</f>
        <v>462314.02</v>
      </c>
      <c r="J51" s="395">
        <f t="shared" ref="J51" si="61">J52+J53+J54+J55</f>
        <v>0</v>
      </c>
      <c r="K51" s="395">
        <f t="shared" ref="K51" si="62">K52+K53+K54+K55</f>
        <v>0</v>
      </c>
      <c r="L51" s="395">
        <f t="shared" ref="L51" si="63">L52+L53+L54+L55</f>
        <v>0</v>
      </c>
      <c r="M51" s="395">
        <f t="shared" ref="M51" si="64">M52+M53+M54+M55</f>
        <v>0</v>
      </c>
      <c r="N51" s="395">
        <f t="shared" ref="N51" si="65">N52+N53+N54+N55</f>
        <v>0</v>
      </c>
    </row>
    <row r="52" spans="1:14" ht="14.25" customHeight="1" x14ac:dyDescent="0.25">
      <c r="A52" s="3"/>
      <c r="C52" s="4" t="s">
        <v>5</v>
      </c>
      <c r="E52" s="294">
        <v>0</v>
      </c>
      <c r="F52" s="294">
        <v>0</v>
      </c>
      <c r="G52" s="294">
        <v>0</v>
      </c>
      <c r="H52" s="294">
        <v>0</v>
      </c>
      <c r="I52" s="294">
        <v>0</v>
      </c>
      <c r="J52" s="294">
        <v>0</v>
      </c>
      <c r="K52" s="294">
        <v>0</v>
      </c>
      <c r="L52" s="294">
        <v>0</v>
      </c>
      <c r="M52" s="294">
        <v>0</v>
      </c>
      <c r="N52" s="294">
        <v>0</v>
      </c>
    </row>
    <row r="53" spans="1:14" ht="14.25" customHeight="1" x14ac:dyDescent="0.25">
      <c r="A53" s="13"/>
      <c r="B53" s="14"/>
      <c r="C53" s="15" t="s">
        <v>3</v>
      </c>
      <c r="D53" s="14"/>
      <c r="E53" s="293">
        <v>1</v>
      </c>
      <c r="F53" s="293">
        <v>5</v>
      </c>
      <c r="G53" s="293">
        <v>9867700</v>
      </c>
      <c r="H53" s="293">
        <v>0</v>
      </c>
      <c r="I53" s="293">
        <v>462314.02</v>
      </c>
      <c r="J53" s="293">
        <v>0</v>
      </c>
      <c r="K53" s="293">
        <v>0</v>
      </c>
      <c r="L53" s="293">
        <v>0</v>
      </c>
      <c r="M53" s="293">
        <v>0</v>
      </c>
      <c r="N53" s="293">
        <v>0</v>
      </c>
    </row>
    <row r="54" spans="1:14" s="18" customFormat="1" ht="14.25" customHeight="1" x14ac:dyDescent="0.25">
      <c r="A54" s="17"/>
      <c r="C54" s="19" t="s">
        <v>21</v>
      </c>
      <c r="E54" s="294">
        <v>0</v>
      </c>
      <c r="F54" s="294">
        <v>0</v>
      </c>
      <c r="G54" s="294">
        <v>0</v>
      </c>
      <c r="H54" s="294">
        <v>0</v>
      </c>
      <c r="I54" s="294">
        <v>0</v>
      </c>
      <c r="J54" s="294">
        <v>0</v>
      </c>
      <c r="K54" s="294">
        <v>0</v>
      </c>
      <c r="L54" s="294">
        <v>0</v>
      </c>
      <c r="M54" s="294">
        <v>0</v>
      </c>
      <c r="N54" s="294">
        <v>0</v>
      </c>
    </row>
    <row r="55" spans="1:14" ht="14.25" customHeight="1" x14ac:dyDescent="0.25">
      <c r="A55" s="13"/>
      <c r="B55" s="14"/>
      <c r="C55" s="15" t="s">
        <v>300</v>
      </c>
      <c r="D55" s="14"/>
      <c r="E55" s="293">
        <v>0</v>
      </c>
      <c r="F55" s="293">
        <v>0</v>
      </c>
      <c r="G55" s="293">
        <v>0</v>
      </c>
      <c r="H55" s="293">
        <v>0</v>
      </c>
      <c r="I55" s="293">
        <v>0</v>
      </c>
      <c r="J55" s="293">
        <v>0</v>
      </c>
      <c r="K55" s="293">
        <v>0</v>
      </c>
      <c r="L55" s="293">
        <v>0</v>
      </c>
      <c r="M55" s="293">
        <v>0</v>
      </c>
      <c r="N55" s="293">
        <v>0</v>
      </c>
    </row>
    <row r="56" spans="1:14" s="21" customFormat="1" ht="14.25" customHeight="1" x14ac:dyDescent="0.3">
      <c r="A56" s="397"/>
      <c r="B56" s="398" t="s">
        <v>30</v>
      </c>
      <c r="C56" s="399"/>
      <c r="D56" s="399"/>
      <c r="E56" s="400">
        <f>E57+E58+E59+E60</f>
        <v>0</v>
      </c>
      <c r="F56" s="400">
        <f t="shared" ref="F56" si="66">F57+F58+F59+F60</f>
        <v>0</v>
      </c>
      <c r="G56" s="400">
        <f t="shared" ref="G56" si="67">G57+G58+G59+G60</f>
        <v>0</v>
      </c>
      <c r="H56" s="400">
        <f t="shared" ref="H56" si="68">H57+H58+H59+H60</f>
        <v>0</v>
      </c>
      <c r="I56" s="400">
        <f t="shared" ref="I56" si="69">I57+I58+I59+I60</f>
        <v>0</v>
      </c>
      <c r="J56" s="400">
        <f t="shared" ref="J56" si="70">J57+J58+J59+J60</f>
        <v>0</v>
      </c>
      <c r="K56" s="400">
        <f t="shared" ref="K56" si="71">K57+K58+K59+K60</f>
        <v>0</v>
      </c>
      <c r="L56" s="400">
        <f t="shared" ref="L56" si="72">L57+L58+L59+L60</f>
        <v>0</v>
      </c>
      <c r="M56" s="400">
        <f t="shared" ref="M56" si="73">M57+M58+M59+M60</f>
        <v>0</v>
      </c>
      <c r="N56" s="400">
        <f t="shared" ref="N56" si="74">N57+N58+N59+N60</f>
        <v>0</v>
      </c>
    </row>
    <row r="57" spans="1:14" ht="14.25" customHeight="1" x14ac:dyDescent="0.25">
      <c r="A57" s="13"/>
      <c r="B57" s="14"/>
      <c r="C57" s="15" t="s">
        <v>5</v>
      </c>
      <c r="D57" s="14"/>
      <c r="E57" s="293">
        <v>0</v>
      </c>
      <c r="F57" s="293">
        <v>0</v>
      </c>
      <c r="G57" s="293">
        <v>0</v>
      </c>
      <c r="H57" s="293">
        <v>0</v>
      </c>
      <c r="I57" s="293">
        <v>0</v>
      </c>
      <c r="J57" s="293">
        <v>0</v>
      </c>
      <c r="K57" s="293">
        <v>0</v>
      </c>
      <c r="L57" s="293">
        <v>0</v>
      </c>
      <c r="M57" s="293">
        <v>0</v>
      </c>
      <c r="N57" s="293">
        <v>0</v>
      </c>
    </row>
    <row r="58" spans="1:14" s="18" customFormat="1" ht="14.25" customHeight="1" x14ac:dyDescent="0.25">
      <c r="A58" s="17"/>
      <c r="C58" s="19" t="s">
        <v>3</v>
      </c>
      <c r="E58" s="294">
        <v>0</v>
      </c>
      <c r="F58" s="294">
        <v>0</v>
      </c>
      <c r="G58" s="294">
        <v>0</v>
      </c>
      <c r="H58" s="294">
        <v>0</v>
      </c>
      <c r="I58" s="294">
        <v>0</v>
      </c>
      <c r="J58" s="294">
        <v>0</v>
      </c>
      <c r="K58" s="294">
        <v>0</v>
      </c>
      <c r="L58" s="294">
        <v>0</v>
      </c>
      <c r="M58" s="294">
        <v>0</v>
      </c>
      <c r="N58" s="294">
        <v>0</v>
      </c>
    </row>
    <row r="59" spans="1:14" ht="14.25" customHeight="1" x14ac:dyDescent="0.25">
      <c r="A59" s="13"/>
      <c r="B59" s="14"/>
      <c r="C59" s="15" t="s">
        <v>21</v>
      </c>
      <c r="D59" s="14"/>
      <c r="E59" s="293">
        <v>0</v>
      </c>
      <c r="F59" s="293">
        <v>0</v>
      </c>
      <c r="G59" s="293">
        <v>0</v>
      </c>
      <c r="H59" s="293">
        <v>0</v>
      </c>
      <c r="I59" s="293">
        <v>0</v>
      </c>
      <c r="J59" s="293">
        <v>0</v>
      </c>
      <c r="K59" s="293">
        <v>0</v>
      </c>
      <c r="L59" s="293">
        <v>0</v>
      </c>
      <c r="M59" s="293">
        <v>0</v>
      </c>
      <c r="N59" s="293">
        <v>0</v>
      </c>
    </row>
    <row r="60" spans="1:14" s="18" customFormat="1" ht="14.25" customHeight="1" x14ac:dyDescent="0.25">
      <c r="A60" s="17"/>
      <c r="C60" s="19" t="s">
        <v>300</v>
      </c>
      <c r="E60" s="294">
        <v>0</v>
      </c>
      <c r="F60" s="294">
        <v>0</v>
      </c>
      <c r="G60" s="294">
        <v>0</v>
      </c>
      <c r="H60" s="294">
        <v>0</v>
      </c>
      <c r="I60" s="294">
        <v>0</v>
      </c>
      <c r="J60" s="294">
        <v>0</v>
      </c>
      <c r="K60" s="294">
        <v>0</v>
      </c>
      <c r="L60" s="294">
        <v>0</v>
      </c>
      <c r="M60" s="294">
        <v>0</v>
      </c>
      <c r="N60" s="294">
        <v>0</v>
      </c>
    </row>
    <row r="61" spans="1:14" ht="14.25" customHeight="1" x14ac:dyDescent="0.3">
      <c r="A61" s="392"/>
      <c r="B61" s="393" t="s">
        <v>31</v>
      </c>
      <c r="C61" s="394"/>
      <c r="D61" s="394"/>
      <c r="E61" s="395">
        <f>E62+E63+E64+E65</f>
        <v>0</v>
      </c>
      <c r="F61" s="395">
        <f t="shared" ref="F61" si="75">F62+F63+F64+F65</f>
        <v>13</v>
      </c>
      <c r="G61" s="395">
        <f t="shared" ref="G61" si="76">G62+G63+G64+G65</f>
        <v>748216</v>
      </c>
      <c r="H61" s="395">
        <f t="shared" ref="H61" si="77">H62+H63+H64+H65</f>
        <v>0</v>
      </c>
      <c r="I61" s="395">
        <f t="shared" ref="I61" si="78">I62+I63+I64+I65</f>
        <v>75691</v>
      </c>
      <c r="J61" s="395">
        <f t="shared" ref="J61" si="79">J62+J63+J64+J65</f>
        <v>0</v>
      </c>
      <c r="K61" s="395">
        <f t="shared" ref="K61" si="80">K62+K63+K64+K65</f>
        <v>0</v>
      </c>
      <c r="L61" s="395">
        <f t="shared" ref="L61" si="81">L62+L63+L64+L65</f>
        <v>0</v>
      </c>
      <c r="M61" s="395">
        <f t="shared" ref="M61" si="82">M62+M63+M64+M65</f>
        <v>0</v>
      </c>
      <c r="N61" s="395">
        <f t="shared" ref="N61" si="83">N62+N63+N64+N65</f>
        <v>0</v>
      </c>
    </row>
    <row r="62" spans="1:14" ht="14.25" customHeight="1" x14ac:dyDescent="0.25">
      <c r="A62" s="3"/>
      <c r="C62" s="4" t="s">
        <v>5</v>
      </c>
      <c r="E62" s="294">
        <v>0</v>
      </c>
      <c r="F62" s="294">
        <v>0</v>
      </c>
      <c r="G62" s="294">
        <v>0</v>
      </c>
      <c r="H62" s="294">
        <v>0</v>
      </c>
      <c r="I62" s="294">
        <v>0</v>
      </c>
      <c r="J62" s="294">
        <v>0</v>
      </c>
      <c r="K62" s="294">
        <v>0</v>
      </c>
      <c r="L62" s="294">
        <v>0</v>
      </c>
      <c r="M62" s="294">
        <v>0</v>
      </c>
      <c r="N62" s="294">
        <v>0</v>
      </c>
    </row>
    <row r="63" spans="1:14" ht="14.25" customHeight="1" x14ac:dyDescent="0.25">
      <c r="A63" s="13"/>
      <c r="B63" s="14"/>
      <c r="C63" s="15" t="s">
        <v>3</v>
      </c>
      <c r="D63" s="14"/>
      <c r="E63" s="293">
        <v>0</v>
      </c>
      <c r="F63" s="293">
        <v>13</v>
      </c>
      <c r="G63" s="293">
        <v>748216</v>
      </c>
      <c r="H63" s="293">
        <v>0</v>
      </c>
      <c r="I63" s="293">
        <v>75691</v>
      </c>
      <c r="J63" s="293">
        <v>0</v>
      </c>
      <c r="K63" s="293">
        <v>0</v>
      </c>
      <c r="L63" s="293">
        <v>0</v>
      </c>
      <c r="M63" s="293">
        <v>0</v>
      </c>
      <c r="N63" s="293">
        <v>0</v>
      </c>
    </row>
    <row r="64" spans="1:14" s="18" customFormat="1" ht="14.25" customHeight="1" x14ac:dyDescent="0.25">
      <c r="A64" s="17"/>
      <c r="C64" s="19" t="s">
        <v>21</v>
      </c>
      <c r="E64" s="294">
        <v>0</v>
      </c>
      <c r="F64" s="294">
        <v>0</v>
      </c>
      <c r="G64" s="294">
        <v>0</v>
      </c>
      <c r="H64" s="294">
        <v>0</v>
      </c>
      <c r="I64" s="294">
        <v>0</v>
      </c>
      <c r="J64" s="294">
        <v>0</v>
      </c>
      <c r="K64" s="294">
        <v>0</v>
      </c>
      <c r="L64" s="294">
        <v>0</v>
      </c>
      <c r="M64" s="294">
        <v>0</v>
      </c>
      <c r="N64" s="294">
        <v>0</v>
      </c>
    </row>
    <row r="65" spans="1:14" ht="14.25" customHeight="1" x14ac:dyDescent="0.25">
      <c r="A65" s="13"/>
      <c r="B65" s="14"/>
      <c r="C65" s="15" t="s">
        <v>300</v>
      </c>
      <c r="D65" s="14"/>
      <c r="E65" s="293">
        <v>0</v>
      </c>
      <c r="F65" s="293">
        <v>0</v>
      </c>
      <c r="G65" s="293">
        <v>0</v>
      </c>
      <c r="H65" s="293">
        <v>0</v>
      </c>
      <c r="I65" s="293">
        <v>0</v>
      </c>
      <c r="J65" s="293">
        <v>0</v>
      </c>
      <c r="K65" s="293">
        <v>0</v>
      </c>
      <c r="L65" s="293">
        <v>0</v>
      </c>
      <c r="M65" s="293">
        <v>0</v>
      </c>
      <c r="N65" s="293">
        <v>0</v>
      </c>
    </row>
    <row r="66" spans="1:14" s="18" customFormat="1" ht="14.25" customHeight="1" x14ac:dyDescent="0.3">
      <c r="A66" s="17"/>
      <c r="B66" s="398" t="s">
        <v>316</v>
      </c>
      <c r="C66" s="19"/>
      <c r="E66" s="294">
        <v>0</v>
      </c>
      <c r="F66" s="294">
        <v>0</v>
      </c>
      <c r="G66" s="294">
        <v>0</v>
      </c>
      <c r="H66" s="294">
        <v>0</v>
      </c>
      <c r="I66" s="294">
        <v>0</v>
      </c>
      <c r="J66" s="294">
        <v>0</v>
      </c>
      <c r="K66" s="294">
        <v>0</v>
      </c>
      <c r="L66" s="294">
        <v>0</v>
      </c>
      <c r="M66" s="294">
        <v>0</v>
      </c>
      <c r="N66" s="294">
        <v>0</v>
      </c>
    </row>
    <row r="67" spans="1:14" s="21" customFormat="1" ht="14.25" customHeight="1" x14ac:dyDescent="0.3">
      <c r="A67" s="397"/>
      <c r="B67" s="398" t="s">
        <v>32</v>
      </c>
      <c r="C67" s="399"/>
      <c r="D67" s="399"/>
      <c r="E67" s="400">
        <f>E68+E69+E70+E71</f>
        <v>0</v>
      </c>
      <c r="F67" s="400">
        <f t="shared" ref="F67" si="84">F68+F69+F70+F71</f>
        <v>0</v>
      </c>
      <c r="G67" s="400">
        <f t="shared" ref="G67" si="85">G68+G69+G70+G71</f>
        <v>0</v>
      </c>
      <c r="H67" s="400">
        <f t="shared" ref="H67" si="86">H68+H69+H70+H71</f>
        <v>0</v>
      </c>
      <c r="I67" s="400">
        <f t="shared" ref="I67" si="87">I68+I69+I70+I71</f>
        <v>0</v>
      </c>
      <c r="J67" s="400">
        <f t="shared" ref="J67" si="88">J68+J69+J70+J71</f>
        <v>0</v>
      </c>
      <c r="K67" s="400">
        <f t="shared" ref="K67" si="89">K68+K69+K70+K71</f>
        <v>0</v>
      </c>
      <c r="L67" s="400">
        <f t="shared" ref="L67" si="90">L68+L69+L70+L71</f>
        <v>0</v>
      </c>
      <c r="M67" s="400">
        <f t="shared" ref="M67" si="91">M68+M69+M70+M71</f>
        <v>0</v>
      </c>
      <c r="N67" s="400">
        <f t="shared" ref="N67" si="92">N68+N69+N70+N71</f>
        <v>0</v>
      </c>
    </row>
    <row r="68" spans="1:14" ht="14.25" customHeight="1" x14ac:dyDescent="0.25">
      <c r="A68" s="13"/>
      <c r="B68" s="14"/>
      <c r="C68" s="15" t="s">
        <v>5</v>
      </c>
      <c r="D68" s="14"/>
      <c r="E68" s="293">
        <v>0</v>
      </c>
      <c r="F68" s="293">
        <v>0</v>
      </c>
      <c r="G68" s="293">
        <v>0</v>
      </c>
      <c r="H68" s="293">
        <v>0</v>
      </c>
      <c r="I68" s="293">
        <v>0</v>
      </c>
      <c r="J68" s="293">
        <v>0</v>
      </c>
      <c r="K68" s="293">
        <v>0</v>
      </c>
      <c r="L68" s="293">
        <v>0</v>
      </c>
      <c r="M68" s="293">
        <v>0</v>
      </c>
      <c r="N68" s="293">
        <v>0</v>
      </c>
    </row>
    <row r="69" spans="1:14" s="18" customFormat="1" ht="14.25" customHeight="1" x14ac:dyDescent="0.25">
      <c r="A69" s="17"/>
      <c r="C69" s="19" t="s">
        <v>3</v>
      </c>
      <c r="E69" s="294">
        <v>0</v>
      </c>
      <c r="F69" s="294">
        <v>0</v>
      </c>
      <c r="G69" s="294">
        <v>0</v>
      </c>
      <c r="H69" s="294">
        <v>0</v>
      </c>
      <c r="I69" s="294">
        <v>0</v>
      </c>
      <c r="J69" s="294">
        <v>0</v>
      </c>
      <c r="K69" s="294">
        <v>0</v>
      </c>
      <c r="L69" s="294">
        <v>0</v>
      </c>
      <c r="M69" s="294">
        <v>0</v>
      </c>
      <c r="N69" s="294">
        <v>0</v>
      </c>
    </row>
    <row r="70" spans="1:14" ht="14.25" customHeight="1" x14ac:dyDescent="0.25">
      <c r="A70" s="13"/>
      <c r="B70" s="14"/>
      <c r="C70" s="15" t="s">
        <v>21</v>
      </c>
      <c r="D70" s="14"/>
      <c r="E70" s="293">
        <v>0</v>
      </c>
      <c r="F70" s="293">
        <v>0</v>
      </c>
      <c r="G70" s="293">
        <v>0</v>
      </c>
      <c r="H70" s="293">
        <v>0</v>
      </c>
      <c r="I70" s="293">
        <v>0</v>
      </c>
      <c r="J70" s="293">
        <v>0</v>
      </c>
      <c r="K70" s="293">
        <v>0</v>
      </c>
      <c r="L70" s="293">
        <v>0</v>
      </c>
      <c r="M70" s="293">
        <v>0</v>
      </c>
      <c r="N70" s="293">
        <v>0</v>
      </c>
    </row>
    <row r="71" spans="1:14" s="18" customFormat="1" ht="14.25" customHeight="1" x14ac:dyDescent="0.25">
      <c r="A71" s="17"/>
      <c r="C71" s="19" t="s">
        <v>300</v>
      </c>
      <c r="E71" s="294">
        <v>0</v>
      </c>
      <c r="F71" s="294">
        <v>0</v>
      </c>
      <c r="G71" s="294">
        <v>0</v>
      </c>
      <c r="H71" s="294">
        <v>0</v>
      </c>
      <c r="I71" s="294">
        <v>0</v>
      </c>
      <c r="J71" s="294">
        <v>0</v>
      </c>
      <c r="K71" s="294">
        <v>0</v>
      </c>
      <c r="L71" s="294">
        <v>0</v>
      </c>
      <c r="M71" s="294">
        <v>0</v>
      </c>
      <c r="N71" s="294">
        <v>0</v>
      </c>
    </row>
    <row r="72" spans="1:14" ht="14.25" customHeight="1" x14ac:dyDescent="0.3">
      <c r="A72" s="392"/>
      <c r="B72" s="393" t="s">
        <v>33</v>
      </c>
      <c r="C72" s="394"/>
      <c r="D72" s="394"/>
      <c r="E72" s="395">
        <f>E73+E74+E75+E76</f>
        <v>1</v>
      </c>
      <c r="F72" s="395">
        <f t="shared" ref="F72" si="93">F73+F74+F75+F76</f>
        <v>6</v>
      </c>
      <c r="G72" s="395">
        <f t="shared" ref="G72" si="94">G73+G74+G75+G76</f>
        <v>4800000</v>
      </c>
      <c r="H72" s="395">
        <f t="shared" ref="H72" si="95">H73+H74+H75+H76</f>
        <v>0</v>
      </c>
      <c r="I72" s="395">
        <f t="shared" ref="I72" si="96">I73+I74+I75+I76</f>
        <v>107492.81</v>
      </c>
      <c r="J72" s="395">
        <f t="shared" ref="J72" si="97">J73+J74+J75+J76</f>
        <v>3</v>
      </c>
      <c r="K72" s="395">
        <f t="shared" ref="K72" si="98">K73+K74+K75+K76</f>
        <v>1006309</v>
      </c>
      <c r="L72" s="395">
        <f t="shared" ref="L72" si="99">L73+L74+L75+L76</f>
        <v>0</v>
      </c>
      <c r="M72" s="395">
        <f t="shared" ref="M72" si="100">M73+M74+M75+M76</f>
        <v>0</v>
      </c>
      <c r="N72" s="395">
        <f t="shared" ref="N72" si="101">N73+N74+N75+N76</f>
        <v>-8314.98</v>
      </c>
    </row>
    <row r="73" spans="1:14" ht="14.25" customHeight="1" x14ac:dyDescent="0.25">
      <c r="A73" s="3"/>
      <c r="C73" s="4" t="s">
        <v>5</v>
      </c>
      <c r="E73" s="294">
        <v>1</v>
      </c>
      <c r="F73" s="294">
        <v>6</v>
      </c>
      <c r="G73" s="294">
        <v>4800000</v>
      </c>
      <c r="H73" s="294">
        <v>0</v>
      </c>
      <c r="I73" s="294">
        <v>107492.81</v>
      </c>
      <c r="J73" s="294">
        <v>3</v>
      </c>
      <c r="K73" s="294">
        <v>1006309</v>
      </c>
      <c r="L73" s="294">
        <v>0</v>
      </c>
      <c r="M73" s="294">
        <v>0</v>
      </c>
      <c r="N73" s="294">
        <v>-8314.98</v>
      </c>
    </row>
    <row r="74" spans="1:14" ht="14.25" customHeight="1" x14ac:dyDescent="0.25">
      <c r="A74" s="13"/>
      <c r="B74" s="14"/>
      <c r="C74" s="15" t="s">
        <v>3</v>
      </c>
      <c r="D74" s="14"/>
      <c r="E74" s="293">
        <v>0</v>
      </c>
      <c r="F74" s="293">
        <v>0</v>
      </c>
      <c r="G74" s="293">
        <v>0</v>
      </c>
      <c r="H74" s="293">
        <v>0</v>
      </c>
      <c r="I74" s="293">
        <v>0</v>
      </c>
      <c r="J74" s="293">
        <v>0</v>
      </c>
      <c r="K74" s="293">
        <v>0</v>
      </c>
      <c r="L74" s="293">
        <v>0</v>
      </c>
      <c r="M74" s="293">
        <v>0</v>
      </c>
      <c r="N74" s="293">
        <v>0</v>
      </c>
    </row>
    <row r="75" spans="1:14" ht="14.25" customHeight="1" x14ac:dyDescent="0.25">
      <c r="A75" s="17"/>
      <c r="B75" s="18"/>
      <c r="C75" s="19" t="s">
        <v>21</v>
      </c>
      <c r="D75" s="18"/>
      <c r="E75" s="294">
        <v>0</v>
      </c>
      <c r="F75" s="294">
        <v>0</v>
      </c>
      <c r="G75" s="294">
        <v>0</v>
      </c>
      <c r="H75" s="294">
        <v>0</v>
      </c>
      <c r="I75" s="294">
        <v>0</v>
      </c>
      <c r="J75" s="294">
        <v>0</v>
      </c>
      <c r="K75" s="294">
        <v>0</v>
      </c>
      <c r="L75" s="294">
        <v>0</v>
      </c>
      <c r="M75" s="294">
        <v>0</v>
      </c>
      <c r="N75" s="294">
        <v>0</v>
      </c>
    </row>
    <row r="76" spans="1:14" s="18" customFormat="1" ht="14.25" customHeight="1" x14ac:dyDescent="0.25">
      <c r="A76" s="13"/>
      <c r="B76" s="14"/>
      <c r="C76" s="15" t="s">
        <v>300</v>
      </c>
      <c r="D76" s="14"/>
      <c r="E76" s="293">
        <v>0</v>
      </c>
      <c r="F76" s="293">
        <v>0</v>
      </c>
      <c r="G76" s="293">
        <v>0</v>
      </c>
      <c r="H76" s="293">
        <v>0</v>
      </c>
      <c r="I76" s="293">
        <v>0</v>
      </c>
      <c r="J76" s="293">
        <v>0</v>
      </c>
      <c r="K76" s="293">
        <v>0</v>
      </c>
      <c r="L76" s="293">
        <v>0</v>
      </c>
      <c r="M76" s="293">
        <v>0</v>
      </c>
      <c r="N76" s="293">
        <v>0</v>
      </c>
    </row>
    <row r="77" spans="1:14" ht="14.25" customHeight="1" thickBot="1" x14ac:dyDescent="0.35">
      <c r="A77" s="401"/>
      <c r="B77" s="291" t="s">
        <v>35</v>
      </c>
      <c r="C77" s="402"/>
      <c r="D77" s="402"/>
      <c r="E77" s="403">
        <v>1</v>
      </c>
      <c r="F77" s="403">
        <v>94</v>
      </c>
      <c r="G77" s="403">
        <v>2619450</v>
      </c>
      <c r="H77" s="403">
        <v>0</v>
      </c>
      <c r="I77" s="403">
        <v>42960.07</v>
      </c>
      <c r="J77" s="403">
        <v>0</v>
      </c>
      <c r="K77" s="403">
        <v>0</v>
      </c>
      <c r="L77" s="403">
        <v>0</v>
      </c>
      <c r="M77" s="403">
        <v>0</v>
      </c>
      <c r="N77" s="403">
        <v>0</v>
      </c>
    </row>
    <row r="78" spans="1:14" s="24" customFormat="1" ht="12.75" customHeight="1" x14ac:dyDescent="0.2">
      <c r="B78" s="707" t="s">
        <v>309</v>
      </c>
      <c r="C78" s="707"/>
      <c r="D78" s="707"/>
      <c r="E78" s="707"/>
      <c r="F78" s="707"/>
      <c r="G78" s="707"/>
      <c r="H78" s="707"/>
      <c r="I78" s="707"/>
      <c r="J78" s="707"/>
      <c r="K78" s="707"/>
      <c r="L78" s="707"/>
      <c r="M78" s="707"/>
      <c r="N78" s="707"/>
    </row>
    <row r="79" spans="1:14" s="24" customFormat="1" ht="7.5" customHeight="1" x14ac:dyDescent="0.2">
      <c r="B79" s="708"/>
      <c r="C79" s="708"/>
      <c r="D79" s="708"/>
      <c r="E79" s="708"/>
      <c r="F79" s="708"/>
      <c r="G79" s="708"/>
      <c r="H79" s="708"/>
      <c r="I79" s="708"/>
      <c r="J79" s="708"/>
      <c r="K79" s="708"/>
      <c r="L79" s="708"/>
      <c r="M79" s="708"/>
      <c r="N79" s="708"/>
    </row>
    <row r="80" spans="1:14" s="24" customFormat="1" ht="9" x14ac:dyDescent="0.2">
      <c r="B80" s="24" t="s">
        <v>315</v>
      </c>
    </row>
    <row r="81" spans="1:14" ht="13" thickBot="1" x14ac:dyDescent="0.3"/>
    <row r="82" spans="1:14" s="300" customFormat="1" ht="14.25" customHeight="1" thickBot="1" x14ac:dyDescent="0.35">
      <c r="A82" s="295"/>
      <c r="B82" s="296" t="s">
        <v>265</v>
      </c>
      <c r="C82" s="296"/>
      <c r="D82" s="297"/>
      <c r="E82" s="298">
        <f>E40-E77</f>
        <v>8</v>
      </c>
      <c r="F82" s="298">
        <f t="shared" ref="F82:N82" si="102">F40-F77</f>
        <v>103</v>
      </c>
      <c r="G82" s="298">
        <f t="shared" si="102"/>
        <v>340902742</v>
      </c>
      <c r="H82" s="298">
        <f t="shared" si="102"/>
        <v>0</v>
      </c>
      <c r="I82" s="298">
        <f t="shared" si="102"/>
        <v>58341011.660000004</v>
      </c>
      <c r="J82" s="298">
        <f t="shared" si="102"/>
        <v>156</v>
      </c>
      <c r="K82" s="298">
        <f t="shared" si="102"/>
        <v>54300036.880000003</v>
      </c>
      <c r="L82" s="298">
        <f t="shared" si="102"/>
        <v>0</v>
      </c>
      <c r="M82" s="298">
        <f t="shared" si="102"/>
        <v>0</v>
      </c>
      <c r="N82" s="299">
        <f t="shared" si="102"/>
        <v>-8314.98</v>
      </c>
    </row>
    <row r="84" spans="1:14" x14ac:dyDescent="0.25">
      <c r="E84" s="16"/>
      <c r="F84" s="16"/>
      <c r="G84" s="16"/>
      <c r="H84" s="16"/>
      <c r="I84" s="16"/>
      <c r="J84" s="16"/>
      <c r="K84" s="16"/>
      <c r="L84" s="16"/>
      <c r="M84" s="16"/>
      <c r="N84" s="16"/>
    </row>
  </sheetData>
  <mergeCells count="15">
    <mergeCell ref="B78:N79"/>
    <mergeCell ref="K9:K12"/>
    <mergeCell ref="N9:N12"/>
    <mergeCell ref="J9:J12"/>
    <mergeCell ref="L9:L12"/>
    <mergeCell ref="A1:N1"/>
    <mergeCell ref="A3:N3"/>
    <mergeCell ref="A5:N5"/>
    <mergeCell ref="A7:N7"/>
    <mergeCell ref="E9:E12"/>
    <mergeCell ref="F9:F12"/>
    <mergeCell ref="G9:G12"/>
    <mergeCell ref="H9:H12"/>
    <mergeCell ref="I9:I12"/>
    <mergeCell ref="M9:M12"/>
  </mergeCells>
  <phoneticPr fontId="7" type="noConversion"/>
  <printOptions horizontalCentered="1" verticalCentered="1"/>
  <pageMargins left="0.31496062992125984" right="0.19685039370078741" top="0.39370078740157483" bottom="0.23622047244094491" header="0" footer="0.23622047244094491"/>
  <pageSetup scale="53" firstPageNumber="3" orientation="landscape" useFirstPageNumber="1" r:id="rId1"/>
  <headerFooter>
    <oddFooter>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syncVertical="1" syncRef="E13" transitionEvaluation="1" codeName="Hoja6">
    <pageSetUpPr fitToPage="1"/>
  </sheetPr>
  <dimension ref="A1:IU85"/>
  <sheetViews>
    <sheetView showGridLines="0" view="pageBreakPreview" zoomScale="55" zoomScaleNormal="78" zoomScaleSheetLayoutView="55" workbookViewId="0">
      <pane xSplit="4" ySplit="12" topLeftCell="E13" activePane="bottomRight" state="frozenSplit"/>
      <selection pane="topRight" activeCell="F1" sqref="F1"/>
      <selection pane="bottomLeft" activeCell="A40" sqref="A40"/>
      <selection pane="bottomRight" activeCell="I90" sqref="I90"/>
    </sheetView>
  </sheetViews>
  <sheetFormatPr baseColWidth="10" defaultColWidth="9.7265625" defaultRowHeight="12.5" x14ac:dyDescent="0.25"/>
  <cols>
    <col min="1" max="2" width="2.7265625" style="1" customWidth="1"/>
    <col min="3" max="3" width="32.26953125" style="1" customWidth="1"/>
    <col min="4" max="4" width="4.54296875" style="1" customWidth="1"/>
    <col min="5" max="5" width="14.7265625" style="1" customWidth="1"/>
    <col min="6" max="6" width="19.81640625" style="1" customWidth="1"/>
    <col min="7" max="7" width="22.26953125" style="1" customWidth="1"/>
    <col min="8" max="8" width="22.08984375" style="1" customWidth="1"/>
    <col min="9" max="9" width="18.26953125" style="1" customWidth="1"/>
    <col min="10" max="10" width="17.54296875" style="1" customWidth="1"/>
    <col min="11" max="11" width="17.26953125" style="1" customWidth="1"/>
    <col min="12" max="12" width="17.81640625" style="1" customWidth="1"/>
    <col min="13" max="13" width="17.54296875" style="1" customWidth="1"/>
    <col min="14" max="14" width="15.453125" style="1" customWidth="1"/>
    <col min="15" max="15" width="16.7265625" style="1" customWidth="1"/>
    <col min="16" max="16384" width="9.7265625" style="1"/>
  </cols>
  <sheetData>
    <row r="1" spans="1:255" s="6" customFormat="1" ht="15.75" customHeight="1" x14ac:dyDescent="0.3">
      <c r="A1" s="720" t="s">
        <v>22</v>
      </c>
      <c r="B1" s="720"/>
      <c r="C1" s="720"/>
      <c r="D1" s="720"/>
      <c r="E1" s="720"/>
      <c r="F1" s="720"/>
      <c r="G1" s="720"/>
      <c r="H1" s="720"/>
      <c r="I1" s="720"/>
      <c r="J1" s="720"/>
      <c r="K1" s="720"/>
      <c r="L1" s="720"/>
      <c r="M1" s="720"/>
      <c r="N1" s="720"/>
      <c r="O1" s="5"/>
    </row>
    <row r="2" spans="1:255" s="6" customFormat="1" ht="19.5" customHeight="1" x14ac:dyDescent="0.3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7"/>
      <c r="P2" s="8"/>
      <c r="Q2" s="8"/>
      <c r="R2" s="8"/>
      <c r="S2" s="8"/>
      <c r="T2" s="7"/>
      <c r="U2" s="7"/>
      <c r="V2" s="7"/>
      <c r="W2" s="7"/>
      <c r="X2" s="7"/>
      <c r="Y2" s="7"/>
      <c r="Z2" s="7"/>
      <c r="AA2" s="7"/>
      <c r="AB2" s="7"/>
      <c r="AC2" s="7"/>
      <c r="AD2" s="8"/>
      <c r="AE2" s="8"/>
      <c r="AF2" s="8"/>
      <c r="AG2" s="8"/>
      <c r="AH2" s="7"/>
      <c r="AI2" s="7"/>
      <c r="AJ2" s="7"/>
      <c r="AK2" s="7"/>
      <c r="AL2" s="7"/>
      <c r="AM2" s="7"/>
      <c r="AN2" s="7"/>
      <c r="AO2" s="7"/>
      <c r="AP2" s="7"/>
      <c r="AQ2" s="7"/>
      <c r="AR2" s="8"/>
      <c r="AS2" s="8"/>
      <c r="AT2" s="8"/>
      <c r="AU2" s="8"/>
      <c r="AV2" s="7"/>
      <c r="AW2" s="7"/>
      <c r="AX2" s="7"/>
      <c r="AY2" s="7"/>
      <c r="AZ2" s="7"/>
      <c r="BA2" s="7"/>
      <c r="BB2" s="7"/>
      <c r="BC2" s="7"/>
      <c r="BD2" s="7"/>
      <c r="BE2" s="7"/>
      <c r="BF2" s="8"/>
      <c r="BG2" s="8"/>
      <c r="BH2" s="8"/>
      <c r="BI2" s="8"/>
      <c r="BJ2" s="7"/>
      <c r="BK2" s="7"/>
      <c r="BL2" s="7"/>
      <c r="BM2" s="7"/>
      <c r="BN2" s="7"/>
      <c r="BO2" s="7"/>
      <c r="BP2" s="7"/>
      <c r="BQ2" s="7"/>
      <c r="BR2" s="7"/>
      <c r="BS2" s="7"/>
      <c r="BT2" s="8"/>
      <c r="BU2" s="8"/>
      <c r="BV2" s="8"/>
      <c r="BW2" s="8"/>
      <c r="BX2" s="7"/>
      <c r="BY2" s="7"/>
      <c r="BZ2" s="7"/>
      <c r="CA2" s="7"/>
      <c r="CB2" s="7"/>
      <c r="CC2" s="7"/>
      <c r="CD2" s="7"/>
      <c r="CE2" s="7"/>
      <c r="CF2" s="7"/>
      <c r="CG2" s="7"/>
      <c r="CH2" s="8"/>
      <c r="CI2" s="8"/>
      <c r="CJ2" s="8"/>
      <c r="CK2" s="8"/>
      <c r="CL2" s="7"/>
      <c r="CM2" s="7"/>
      <c r="CN2" s="7"/>
      <c r="CO2" s="7"/>
      <c r="CP2" s="7"/>
      <c r="CQ2" s="7"/>
      <c r="CR2" s="7"/>
      <c r="CS2" s="7"/>
      <c r="CT2" s="7"/>
      <c r="CU2" s="7"/>
      <c r="CV2" s="8"/>
      <c r="CW2" s="8"/>
      <c r="CX2" s="8"/>
      <c r="CY2" s="8"/>
      <c r="CZ2" s="7"/>
      <c r="DA2" s="7"/>
      <c r="DB2" s="7"/>
      <c r="DC2" s="7"/>
      <c r="DD2" s="7"/>
      <c r="DE2" s="7"/>
      <c r="DF2" s="7"/>
      <c r="DG2" s="7"/>
      <c r="DH2" s="7"/>
      <c r="DI2" s="7"/>
      <c r="DJ2" s="8"/>
      <c r="DK2" s="8"/>
      <c r="DL2" s="8"/>
      <c r="DM2" s="8"/>
      <c r="DN2" s="7"/>
      <c r="DO2" s="7"/>
      <c r="DP2" s="7"/>
      <c r="DQ2" s="7"/>
      <c r="DR2" s="7"/>
      <c r="DS2" s="7"/>
      <c r="DT2" s="7"/>
      <c r="DU2" s="7"/>
      <c r="DV2" s="7"/>
      <c r="DW2" s="7"/>
      <c r="DX2" s="8"/>
      <c r="DY2" s="8"/>
      <c r="DZ2" s="8"/>
      <c r="EA2" s="8"/>
      <c r="EB2" s="7"/>
      <c r="EC2" s="7"/>
      <c r="ED2" s="7"/>
      <c r="EE2" s="7"/>
      <c r="EF2" s="7"/>
      <c r="EG2" s="7"/>
      <c r="EH2" s="7"/>
      <c r="EI2" s="7"/>
      <c r="EJ2" s="7"/>
      <c r="EK2" s="7"/>
      <c r="EL2" s="8"/>
      <c r="EM2" s="8"/>
      <c r="EN2" s="8"/>
      <c r="EO2" s="8"/>
      <c r="EP2" s="7"/>
      <c r="EQ2" s="7"/>
      <c r="ER2" s="7"/>
      <c r="ES2" s="7"/>
      <c r="ET2" s="7"/>
      <c r="EU2" s="7"/>
      <c r="EV2" s="7"/>
      <c r="EW2" s="7"/>
      <c r="EX2" s="7"/>
      <c r="EY2" s="7"/>
      <c r="EZ2" s="8"/>
      <c r="FA2" s="8"/>
      <c r="FB2" s="8"/>
      <c r="FC2" s="8"/>
      <c r="FD2" s="7"/>
      <c r="FE2" s="7"/>
      <c r="FF2" s="7"/>
      <c r="FG2" s="7"/>
      <c r="FH2" s="7"/>
      <c r="FI2" s="7"/>
      <c r="FJ2" s="7"/>
      <c r="FK2" s="7"/>
      <c r="FL2" s="7"/>
      <c r="FM2" s="7"/>
      <c r="FN2" s="8"/>
      <c r="FO2" s="8"/>
      <c r="FP2" s="8"/>
      <c r="FQ2" s="8"/>
      <c r="FR2" s="7"/>
      <c r="FS2" s="7"/>
      <c r="FT2" s="7"/>
      <c r="FU2" s="7"/>
      <c r="FV2" s="7"/>
      <c r="FW2" s="7"/>
      <c r="FX2" s="7"/>
      <c r="FY2" s="7"/>
      <c r="FZ2" s="7"/>
      <c r="GA2" s="7"/>
      <c r="GB2" s="8"/>
      <c r="GC2" s="8"/>
      <c r="GD2" s="8"/>
      <c r="GE2" s="8"/>
      <c r="GF2" s="7"/>
      <c r="GG2" s="7"/>
      <c r="GH2" s="7"/>
      <c r="GI2" s="7"/>
      <c r="GJ2" s="7"/>
      <c r="GK2" s="7"/>
      <c r="GL2" s="7"/>
      <c r="GM2" s="7"/>
      <c r="GN2" s="7"/>
      <c r="GO2" s="7"/>
      <c r="GP2" s="8"/>
      <c r="GQ2" s="8"/>
      <c r="GR2" s="8"/>
      <c r="GS2" s="8"/>
      <c r="GT2" s="7"/>
      <c r="GU2" s="7"/>
      <c r="GV2" s="7"/>
      <c r="GW2" s="7"/>
      <c r="GX2" s="7"/>
      <c r="GY2" s="7"/>
      <c r="GZ2" s="7"/>
      <c r="HA2" s="7"/>
      <c r="HB2" s="7"/>
      <c r="HC2" s="7"/>
      <c r="HD2" s="8"/>
      <c r="HE2" s="8"/>
      <c r="HF2" s="8"/>
      <c r="HG2" s="8"/>
      <c r="HH2" s="7"/>
      <c r="HI2" s="7"/>
      <c r="HJ2" s="7"/>
      <c r="HK2" s="7"/>
      <c r="HL2" s="7"/>
      <c r="HM2" s="7"/>
      <c r="HN2" s="7"/>
      <c r="HO2" s="7"/>
      <c r="HP2" s="7"/>
      <c r="HQ2" s="7"/>
      <c r="HR2" s="8"/>
      <c r="HS2" s="8"/>
      <c r="HT2" s="8"/>
      <c r="HU2" s="8"/>
      <c r="HV2" s="7"/>
      <c r="HW2" s="7"/>
      <c r="HX2" s="7"/>
      <c r="HY2" s="7"/>
      <c r="HZ2" s="7"/>
      <c r="IA2" s="7"/>
      <c r="IB2" s="7"/>
      <c r="IC2" s="7"/>
      <c r="ID2" s="7"/>
      <c r="IE2" s="7"/>
      <c r="IF2" s="8"/>
      <c r="IG2" s="8"/>
      <c r="IH2" s="8"/>
      <c r="II2" s="8"/>
      <c r="IJ2" s="7"/>
      <c r="IK2" s="7"/>
      <c r="IL2" s="7"/>
      <c r="IM2" s="7"/>
      <c r="IN2" s="7"/>
      <c r="IO2" s="7"/>
      <c r="IP2" s="7"/>
      <c r="IQ2" s="7"/>
      <c r="IR2" s="7"/>
      <c r="IS2" s="7"/>
      <c r="IT2" s="8"/>
      <c r="IU2" s="8"/>
    </row>
    <row r="3" spans="1:255" ht="20.25" customHeight="1" x14ac:dyDescent="0.25">
      <c r="A3" s="710" t="str">
        <f>'1 Total'!A4:N4</f>
        <v>DICIEMBRE DE 2020</v>
      </c>
      <c r="B3" s="710"/>
      <c r="C3" s="710"/>
      <c r="D3" s="710"/>
      <c r="E3" s="710"/>
      <c r="F3" s="710"/>
      <c r="G3" s="710"/>
      <c r="H3" s="710"/>
      <c r="I3" s="710"/>
      <c r="J3" s="710"/>
      <c r="K3" s="710"/>
      <c r="L3" s="710"/>
      <c r="M3" s="710"/>
      <c r="N3" s="710"/>
      <c r="O3" s="8"/>
    </row>
    <row r="4" spans="1:255" ht="6.75" customHeight="1" x14ac:dyDescent="0.25">
      <c r="A4" s="7" t="s">
        <v>4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</row>
    <row r="5" spans="1:255" ht="15.5" x14ac:dyDescent="0.25">
      <c r="A5" s="711" t="s">
        <v>11</v>
      </c>
      <c r="B5" s="711"/>
      <c r="C5" s="711"/>
      <c r="D5" s="711"/>
      <c r="E5" s="711"/>
      <c r="F5" s="711"/>
      <c r="G5" s="711"/>
      <c r="H5" s="711"/>
      <c r="I5" s="711"/>
      <c r="J5" s="711"/>
      <c r="K5" s="711"/>
      <c r="L5" s="711"/>
      <c r="M5" s="711"/>
      <c r="N5" s="711"/>
      <c r="O5" s="9"/>
    </row>
    <row r="6" spans="1:255" ht="5.25" customHeight="1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7"/>
    </row>
    <row r="7" spans="1:255" ht="15.5" x14ac:dyDescent="0.25">
      <c r="A7" s="711"/>
      <c r="B7" s="711"/>
      <c r="C7" s="711"/>
      <c r="D7" s="711"/>
      <c r="E7" s="711"/>
      <c r="F7" s="711"/>
      <c r="G7" s="711"/>
      <c r="H7" s="711"/>
      <c r="I7" s="711"/>
      <c r="J7" s="711"/>
      <c r="K7" s="711"/>
      <c r="L7" s="711"/>
      <c r="M7" s="711"/>
      <c r="N7" s="711"/>
      <c r="O7" s="10"/>
    </row>
    <row r="8" spans="1:255" ht="11.15" customHeight="1" thickBot="1" x14ac:dyDescent="0.3">
      <c r="A8" s="12"/>
      <c r="B8" s="12"/>
      <c r="C8" s="12"/>
      <c r="D8" s="12"/>
      <c r="E8" s="247">
        <v>4</v>
      </c>
      <c r="F8" s="247">
        <v>5</v>
      </c>
      <c r="G8" s="247">
        <v>6</v>
      </c>
      <c r="H8" s="247">
        <v>7</v>
      </c>
      <c r="I8" s="247">
        <v>8</v>
      </c>
      <c r="J8" s="247">
        <v>9</v>
      </c>
      <c r="K8" s="247">
        <v>10</v>
      </c>
      <c r="L8" s="247">
        <v>11</v>
      </c>
      <c r="M8" s="247">
        <v>12</v>
      </c>
      <c r="N8" s="247">
        <v>13</v>
      </c>
    </row>
    <row r="9" spans="1:255" ht="13.5" customHeight="1" x14ac:dyDescent="0.3">
      <c r="A9" s="609"/>
      <c r="B9" s="610"/>
      <c r="C9" s="610"/>
      <c r="D9" s="611"/>
      <c r="E9" s="712" t="s">
        <v>308</v>
      </c>
      <c r="F9" s="715" t="s">
        <v>9</v>
      </c>
      <c r="G9" s="701" t="s">
        <v>23</v>
      </c>
      <c r="H9" s="701" t="s">
        <v>24</v>
      </c>
      <c r="I9" s="701" t="s">
        <v>13</v>
      </c>
      <c r="J9" s="701" t="s">
        <v>307</v>
      </c>
      <c r="K9" s="701" t="s">
        <v>14</v>
      </c>
      <c r="L9" s="701" t="s">
        <v>1</v>
      </c>
      <c r="M9" s="701" t="s">
        <v>2</v>
      </c>
      <c r="N9" s="704" t="s">
        <v>15</v>
      </c>
    </row>
    <row r="10" spans="1:255" ht="13" x14ac:dyDescent="0.3">
      <c r="A10" s="612"/>
      <c r="B10" s="391"/>
      <c r="C10" s="389" t="s">
        <v>0</v>
      </c>
      <c r="D10" s="390"/>
      <c r="E10" s="713"/>
      <c r="F10" s="716"/>
      <c r="G10" s="718"/>
      <c r="H10" s="718"/>
      <c r="I10" s="702"/>
      <c r="J10" s="702"/>
      <c r="K10" s="702" t="s">
        <v>10</v>
      </c>
      <c r="L10" s="702"/>
      <c r="M10" s="702" t="s">
        <v>10</v>
      </c>
      <c r="N10" s="705"/>
    </row>
    <row r="11" spans="1:255" ht="10.5" customHeight="1" x14ac:dyDescent="0.3">
      <c r="A11" s="612"/>
      <c r="B11" s="391"/>
      <c r="C11" s="391"/>
      <c r="D11" s="390"/>
      <c r="E11" s="713"/>
      <c r="F11" s="716"/>
      <c r="G11" s="718"/>
      <c r="H11" s="718"/>
      <c r="I11" s="702"/>
      <c r="J11" s="702"/>
      <c r="K11" s="702"/>
      <c r="L11" s="702"/>
      <c r="M11" s="702"/>
      <c r="N11" s="705"/>
    </row>
    <row r="12" spans="1:255" ht="11.15" customHeight="1" thickBot="1" x14ac:dyDescent="0.35">
      <c r="A12" s="613"/>
      <c r="B12" s="614"/>
      <c r="C12" s="614"/>
      <c r="D12" s="615"/>
      <c r="E12" s="714"/>
      <c r="F12" s="717"/>
      <c r="G12" s="719"/>
      <c r="H12" s="719"/>
      <c r="I12" s="703"/>
      <c r="J12" s="703"/>
      <c r="K12" s="703"/>
      <c r="L12" s="703"/>
      <c r="M12" s="703"/>
      <c r="N12" s="706"/>
    </row>
    <row r="13" spans="1:255" ht="14.25" customHeight="1" x14ac:dyDescent="0.3">
      <c r="A13" s="579" t="s">
        <v>8</v>
      </c>
      <c r="B13" s="580"/>
      <c r="C13" s="580"/>
      <c r="D13" s="581"/>
      <c r="E13" s="582">
        <f>E14+E40</f>
        <v>877652</v>
      </c>
      <c r="F13" s="582">
        <f t="shared" ref="F13:N13" si="0">F14+F40</f>
        <v>958704</v>
      </c>
      <c r="G13" s="582">
        <f t="shared" si="0"/>
        <v>708444648696</v>
      </c>
      <c r="H13" s="582">
        <f t="shared" si="0"/>
        <v>147147358844</v>
      </c>
      <c r="I13" s="582">
        <f t="shared" si="0"/>
        <v>27131963171.870003</v>
      </c>
      <c r="J13" s="582">
        <f t="shared" si="0"/>
        <v>4624</v>
      </c>
      <c r="K13" s="582">
        <f t="shared" si="0"/>
        <v>1968313947.6200001</v>
      </c>
      <c r="L13" s="582">
        <f t="shared" si="0"/>
        <v>5291764225.1900005</v>
      </c>
      <c r="M13" s="582">
        <f t="shared" si="0"/>
        <v>3294935785.1199999</v>
      </c>
      <c r="N13" s="582">
        <f t="shared" si="0"/>
        <v>421018.81</v>
      </c>
    </row>
    <row r="14" spans="1:255" ht="14.25" customHeight="1" x14ac:dyDescent="0.3">
      <c r="A14" s="3"/>
      <c r="B14" s="2" t="s">
        <v>12</v>
      </c>
      <c r="C14" s="2"/>
      <c r="D14" s="23"/>
      <c r="E14" s="292">
        <f>E15+E20+E25+E30+E35</f>
        <v>877587</v>
      </c>
      <c r="F14" s="292">
        <f t="shared" ref="F14:N14" si="1">F15+F20+F25+F30+F35</f>
        <v>955608</v>
      </c>
      <c r="G14" s="292">
        <f t="shared" si="1"/>
        <v>708273743380</v>
      </c>
      <c r="H14" s="292">
        <f t="shared" si="1"/>
        <v>146602870704</v>
      </c>
      <c r="I14" s="292">
        <f t="shared" si="1"/>
        <v>26795098279.870003</v>
      </c>
      <c r="J14" s="292">
        <f t="shared" si="1"/>
        <v>4483</v>
      </c>
      <c r="K14" s="292">
        <f t="shared" si="1"/>
        <v>1945667923.5100002</v>
      </c>
      <c r="L14" s="292">
        <f t="shared" si="1"/>
        <v>5291764225.1900005</v>
      </c>
      <c r="M14" s="292">
        <f t="shared" si="1"/>
        <v>3294935785.1199999</v>
      </c>
      <c r="N14" s="292">
        <f t="shared" si="1"/>
        <v>421018.81</v>
      </c>
    </row>
    <row r="15" spans="1:255" ht="14.25" customHeight="1" x14ac:dyDescent="0.3">
      <c r="A15" s="392"/>
      <c r="B15" s="393" t="s">
        <v>6</v>
      </c>
      <c r="C15" s="394"/>
      <c r="D15" s="394"/>
      <c r="E15" s="395">
        <f>E16+E17+E18+E19</f>
        <v>153056</v>
      </c>
      <c r="F15" s="395">
        <f t="shared" ref="F15:N15" si="2">F16+F17+F18+F19</f>
        <v>165116</v>
      </c>
      <c r="G15" s="395">
        <f t="shared" si="2"/>
        <v>87238725772</v>
      </c>
      <c r="H15" s="395">
        <f t="shared" si="2"/>
        <v>30970874934</v>
      </c>
      <c r="I15" s="395">
        <f t="shared" si="2"/>
        <v>2776648381.0000005</v>
      </c>
      <c r="J15" s="395">
        <f t="shared" si="2"/>
        <v>749</v>
      </c>
      <c r="K15" s="395">
        <f t="shared" si="2"/>
        <v>255733102.03</v>
      </c>
      <c r="L15" s="395">
        <f t="shared" si="2"/>
        <v>251908547.76000002</v>
      </c>
      <c r="M15" s="395">
        <f t="shared" si="2"/>
        <v>357196217.88</v>
      </c>
      <c r="N15" s="395">
        <f t="shared" si="2"/>
        <v>0</v>
      </c>
    </row>
    <row r="16" spans="1:255" ht="14.25" customHeight="1" x14ac:dyDescent="0.25">
      <c r="A16" s="3"/>
      <c r="C16" s="4" t="s">
        <v>5</v>
      </c>
      <c r="E16" s="294">
        <v>29415</v>
      </c>
      <c r="F16" s="294">
        <v>30927</v>
      </c>
      <c r="G16" s="294">
        <v>28077352033</v>
      </c>
      <c r="H16" s="294">
        <v>7318534230</v>
      </c>
      <c r="I16" s="294">
        <v>1044548924.75</v>
      </c>
      <c r="J16" s="294">
        <v>38</v>
      </c>
      <c r="K16" s="294">
        <v>44816574.880000003</v>
      </c>
      <c r="L16" s="294">
        <v>41120739.950000003</v>
      </c>
      <c r="M16" s="294">
        <v>69038963.629999995</v>
      </c>
      <c r="N16" s="294">
        <v>0</v>
      </c>
    </row>
    <row r="17" spans="1:14" ht="14.25" customHeight="1" x14ac:dyDescent="0.25">
      <c r="A17" s="13"/>
      <c r="B17" s="14"/>
      <c r="C17" s="15" t="s">
        <v>3</v>
      </c>
      <c r="D17" s="14"/>
      <c r="E17" s="293">
        <v>69421</v>
      </c>
      <c r="F17" s="293">
        <v>79968</v>
      </c>
      <c r="G17" s="293">
        <v>55382989482</v>
      </c>
      <c r="H17" s="293">
        <v>23641293357</v>
      </c>
      <c r="I17" s="293">
        <v>1566908680.47</v>
      </c>
      <c r="J17" s="293">
        <v>302</v>
      </c>
      <c r="K17" s="293">
        <v>193157302.02000001</v>
      </c>
      <c r="L17" s="293">
        <v>206892990.77000001</v>
      </c>
      <c r="M17" s="293">
        <v>286597327.47000003</v>
      </c>
      <c r="N17" s="293">
        <v>0</v>
      </c>
    </row>
    <row r="18" spans="1:14" s="18" customFormat="1" ht="14.25" customHeight="1" x14ac:dyDescent="0.25">
      <c r="A18" s="17"/>
      <c r="C18" s="19" t="s">
        <v>21</v>
      </c>
      <c r="E18" s="294">
        <v>54220</v>
      </c>
      <c r="F18" s="294">
        <v>54221</v>
      </c>
      <c r="G18" s="294">
        <v>3778384257</v>
      </c>
      <c r="H18" s="294">
        <v>11047347</v>
      </c>
      <c r="I18" s="294">
        <v>165190775.78</v>
      </c>
      <c r="J18" s="294">
        <v>350</v>
      </c>
      <c r="K18" s="294">
        <v>15926885.529999999</v>
      </c>
      <c r="L18" s="294">
        <v>3894817.04</v>
      </c>
      <c r="M18" s="294">
        <v>1559926.78</v>
      </c>
      <c r="N18" s="294">
        <v>0</v>
      </c>
    </row>
    <row r="19" spans="1:14" ht="14.25" customHeight="1" x14ac:dyDescent="0.25">
      <c r="A19" s="13"/>
      <c r="B19" s="14"/>
      <c r="C19" s="15" t="s">
        <v>300</v>
      </c>
      <c r="D19" s="14"/>
      <c r="E19" s="293">
        <v>0</v>
      </c>
      <c r="F19" s="293">
        <v>0</v>
      </c>
      <c r="G19" s="293">
        <v>0</v>
      </c>
      <c r="H19" s="293">
        <v>0</v>
      </c>
      <c r="I19" s="293">
        <v>0</v>
      </c>
      <c r="J19" s="293">
        <v>59</v>
      </c>
      <c r="K19" s="293">
        <v>1832339.6</v>
      </c>
      <c r="L19" s="293">
        <v>0</v>
      </c>
      <c r="M19" s="293">
        <v>0</v>
      </c>
      <c r="N19" s="293">
        <v>0</v>
      </c>
    </row>
    <row r="20" spans="1:14" s="21" customFormat="1" ht="14.25" customHeight="1" x14ac:dyDescent="0.3">
      <c r="A20" s="397"/>
      <c r="B20" s="398" t="s">
        <v>7</v>
      </c>
      <c r="C20" s="399"/>
      <c r="D20" s="399"/>
      <c r="E20" s="400">
        <f>E21+E22+E23+E24</f>
        <v>355135</v>
      </c>
      <c r="F20" s="400">
        <f t="shared" ref="F20" si="3">F21+F22+F23+F24</f>
        <v>419545</v>
      </c>
      <c r="G20" s="400">
        <f t="shared" ref="G20" si="4">G21+G22+G23+G24</f>
        <v>323367264536</v>
      </c>
      <c r="H20" s="400">
        <f t="shared" ref="H20" si="5">H21+H22+H23+H24</f>
        <v>68138293637</v>
      </c>
      <c r="I20" s="400">
        <f t="shared" ref="I20" si="6">I21+I22+I23+I24</f>
        <v>15370566869.630001</v>
      </c>
      <c r="J20" s="400">
        <f t="shared" ref="J20" si="7">J21+J22+J23+J24</f>
        <v>1046</v>
      </c>
      <c r="K20" s="400">
        <f t="shared" ref="K20" si="8">K21+K22+K23+K24</f>
        <v>845113459.38</v>
      </c>
      <c r="L20" s="400">
        <f t="shared" ref="L20" si="9">L21+L22+L23+L24</f>
        <v>2101796594.77</v>
      </c>
      <c r="M20" s="400">
        <f t="shared" ref="M20" si="10">M21+M22+M23+M24</f>
        <v>2717512340.5799999</v>
      </c>
      <c r="N20" s="400">
        <f t="shared" ref="N20" si="11">N21+N22+N23+N24</f>
        <v>415308.94</v>
      </c>
    </row>
    <row r="21" spans="1:14" ht="14.25" customHeight="1" x14ac:dyDescent="0.25">
      <c r="A21" s="13"/>
      <c r="B21" s="14"/>
      <c r="C21" s="15" t="s">
        <v>5</v>
      </c>
      <c r="D21" s="14"/>
      <c r="E21" s="293">
        <v>70187</v>
      </c>
      <c r="F21" s="293">
        <v>79908</v>
      </c>
      <c r="G21" s="293">
        <v>63576238715</v>
      </c>
      <c r="H21" s="293">
        <v>8071704069</v>
      </c>
      <c r="I21" s="293">
        <v>3179377669.9299998</v>
      </c>
      <c r="J21" s="293">
        <v>56</v>
      </c>
      <c r="K21" s="293">
        <v>73341986.230000004</v>
      </c>
      <c r="L21" s="293">
        <v>109029402.55</v>
      </c>
      <c r="M21" s="293">
        <v>86932655.060000002</v>
      </c>
      <c r="N21" s="293">
        <v>7703.92</v>
      </c>
    </row>
    <row r="22" spans="1:14" s="18" customFormat="1" ht="14.25" customHeight="1" x14ac:dyDescent="0.25">
      <c r="A22" s="17"/>
      <c r="C22" s="19" t="s">
        <v>3</v>
      </c>
      <c r="E22" s="294">
        <v>284532</v>
      </c>
      <c r="F22" s="294">
        <v>339221</v>
      </c>
      <c r="G22" s="294">
        <v>259749534755</v>
      </c>
      <c r="H22" s="294">
        <v>60053572418</v>
      </c>
      <c r="I22" s="294">
        <v>12191189199.700001</v>
      </c>
      <c r="J22" s="294">
        <v>793</v>
      </c>
      <c r="K22" s="294">
        <v>762953973.50999999</v>
      </c>
      <c r="L22" s="294">
        <v>1992767192.22</v>
      </c>
      <c r="M22" s="294">
        <v>2628067436.6599998</v>
      </c>
      <c r="N22" s="294">
        <v>407605.02</v>
      </c>
    </row>
    <row r="23" spans="1:14" ht="14.25" customHeight="1" x14ac:dyDescent="0.25">
      <c r="A23" s="13"/>
      <c r="B23" s="14"/>
      <c r="C23" s="15" t="s">
        <v>21</v>
      </c>
      <c r="D23" s="14"/>
      <c r="E23" s="293">
        <v>416</v>
      </c>
      <c r="F23" s="293">
        <v>416</v>
      </c>
      <c r="G23" s="293">
        <v>41491066</v>
      </c>
      <c r="H23" s="293">
        <v>13017150</v>
      </c>
      <c r="I23" s="293">
        <v>0</v>
      </c>
      <c r="J23" s="293">
        <v>0</v>
      </c>
      <c r="K23" s="293">
        <v>0</v>
      </c>
      <c r="L23" s="293">
        <v>0</v>
      </c>
      <c r="M23" s="293">
        <v>2512248.86</v>
      </c>
      <c r="N23" s="293">
        <v>0</v>
      </c>
    </row>
    <row r="24" spans="1:14" s="18" customFormat="1" ht="14.25" customHeight="1" x14ac:dyDescent="0.25">
      <c r="A24" s="17"/>
      <c r="C24" s="19" t="s">
        <v>300</v>
      </c>
      <c r="E24" s="294">
        <v>0</v>
      </c>
      <c r="F24" s="294">
        <v>0</v>
      </c>
      <c r="G24" s="294">
        <v>0</v>
      </c>
      <c r="H24" s="294">
        <v>0</v>
      </c>
      <c r="I24" s="294">
        <v>0</v>
      </c>
      <c r="J24" s="294">
        <v>197</v>
      </c>
      <c r="K24" s="294">
        <v>8817499.6400000006</v>
      </c>
      <c r="L24" s="294">
        <v>0</v>
      </c>
      <c r="M24" s="294">
        <v>0</v>
      </c>
      <c r="N24" s="294">
        <v>0</v>
      </c>
    </row>
    <row r="25" spans="1:14" ht="14.25" customHeight="1" x14ac:dyDescent="0.3">
      <c r="A25" s="392"/>
      <c r="B25" s="393" t="s">
        <v>16</v>
      </c>
      <c r="C25" s="394"/>
      <c r="D25" s="394"/>
      <c r="E25" s="395">
        <f>E26+E27+E28+E29</f>
        <v>368675</v>
      </c>
      <c r="F25" s="395">
        <f t="shared" ref="F25" si="12">F26+F27+F28+F29</f>
        <v>369804</v>
      </c>
      <c r="G25" s="395">
        <f t="shared" ref="G25" si="13">G26+G27+G28+G29</f>
        <v>296727240457</v>
      </c>
      <c r="H25" s="395">
        <f t="shared" ref="H25" si="14">H26+H27+H28+H29</f>
        <v>46945190192</v>
      </c>
      <c r="I25" s="395">
        <f t="shared" ref="I25" si="15">I26+I27+I28+I29</f>
        <v>8619980352.2700005</v>
      </c>
      <c r="J25" s="395">
        <f t="shared" ref="J25" si="16">J26+J27+J28+J29</f>
        <v>2684</v>
      </c>
      <c r="K25" s="395">
        <f t="shared" ref="K25" si="17">K26+K27+K28+K29</f>
        <v>844218049.70000005</v>
      </c>
      <c r="L25" s="395">
        <f t="shared" ref="L25" si="18">L26+L27+L28+L29</f>
        <v>2928496420.25</v>
      </c>
      <c r="M25" s="395">
        <f t="shared" ref="M25" si="19">M26+M27+M28+M29</f>
        <v>197441188.84999999</v>
      </c>
      <c r="N25" s="395">
        <f t="shared" ref="N25" si="20">N26+N27+N28+N29</f>
        <v>5709.87</v>
      </c>
    </row>
    <row r="26" spans="1:14" ht="14.25" customHeight="1" x14ac:dyDescent="0.25">
      <c r="A26" s="3"/>
      <c r="C26" s="4" t="s">
        <v>5</v>
      </c>
      <c r="E26" s="294">
        <v>53258</v>
      </c>
      <c r="F26" s="294">
        <v>53321</v>
      </c>
      <c r="G26" s="294">
        <v>24892903664</v>
      </c>
      <c r="H26" s="294">
        <v>8811962708</v>
      </c>
      <c r="I26" s="294">
        <v>1756347550.48</v>
      </c>
      <c r="J26" s="294">
        <v>227</v>
      </c>
      <c r="K26" s="294">
        <v>26454529.16</v>
      </c>
      <c r="L26" s="294">
        <v>98586217.400000006</v>
      </c>
      <c r="M26" s="294">
        <v>260571.34</v>
      </c>
      <c r="N26" s="294">
        <v>0</v>
      </c>
    </row>
    <row r="27" spans="1:14" ht="14.25" customHeight="1" x14ac:dyDescent="0.25">
      <c r="A27" s="13"/>
      <c r="B27" s="14"/>
      <c r="C27" s="15" t="s">
        <v>3</v>
      </c>
      <c r="D27" s="14"/>
      <c r="E27" s="293">
        <v>312751</v>
      </c>
      <c r="F27" s="293">
        <v>313817</v>
      </c>
      <c r="G27" s="293">
        <v>270117793138</v>
      </c>
      <c r="H27" s="293">
        <v>38133227484</v>
      </c>
      <c r="I27" s="293">
        <v>6703934115.6000004</v>
      </c>
      <c r="J27" s="293">
        <v>2398</v>
      </c>
      <c r="K27" s="293">
        <v>790653723.26999998</v>
      </c>
      <c r="L27" s="293">
        <v>2407935215.6599998</v>
      </c>
      <c r="M27" s="293">
        <v>197182167.75999999</v>
      </c>
      <c r="N27" s="293">
        <v>5709.87</v>
      </c>
    </row>
    <row r="28" spans="1:14" s="18" customFormat="1" ht="14.25" customHeight="1" x14ac:dyDescent="0.25">
      <c r="A28" s="17"/>
      <c r="C28" s="19" t="s">
        <v>21</v>
      </c>
      <c r="E28" s="294">
        <v>2666</v>
      </c>
      <c r="F28" s="294">
        <v>2666</v>
      </c>
      <c r="G28" s="294">
        <v>1716543655</v>
      </c>
      <c r="H28" s="294">
        <v>0</v>
      </c>
      <c r="I28" s="294">
        <v>159698686.19</v>
      </c>
      <c r="J28" s="294">
        <v>20</v>
      </c>
      <c r="K28" s="294">
        <v>28687350.690000001</v>
      </c>
      <c r="L28" s="294">
        <v>421974987.19</v>
      </c>
      <c r="M28" s="294">
        <v>-1550.25</v>
      </c>
      <c r="N28" s="294">
        <v>0</v>
      </c>
    </row>
    <row r="29" spans="1:14" ht="14.25" customHeight="1" x14ac:dyDescent="0.25">
      <c r="A29" s="13"/>
      <c r="B29" s="14"/>
      <c r="C29" s="15" t="s">
        <v>300</v>
      </c>
      <c r="D29" s="14"/>
      <c r="E29" s="293">
        <v>0</v>
      </c>
      <c r="F29" s="293">
        <v>0</v>
      </c>
      <c r="G29" s="293">
        <v>0</v>
      </c>
      <c r="H29" s="293">
        <v>0</v>
      </c>
      <c r="I29" s="293">
        <v>0</v>
      </c>
      <c r="J29" s="293">
        <v>39</v>
      </c>
      <c r="K29" s="293">
        <v>-1577553.42</v>
      </c>
      <c r="L29" s="293">
        <v>0</v>
      </c>
      <c r="M29" s="293">
        <v>0</v>
      </c>
      <c r="N29" s="293">
        <v>0</v>
      </c>
    </row>
    <row r="30" spans="1:14" s="21" customFormat="1" ht="14.25" customHeight="1" x14ac:dyDescent="0.3">
      <c r="A30" s="397"/>
      <c r="B30" s="398" t="s">
        <v>17</v>
      </c>
      <c r="C30" s="399"/>
      <c r="D30" s="399"/>
      <c r="E30" s="400">
        <f>E31+E32+E33+E34</f>
        <v>488</v>
      </c>
      <c r="F30" s="400">
        <f t="shared" ref="F30" si="21">F31+F32+F33+F34</f>
        <v>910</v>
      </c>
      <c r="G30" s="400">
        <f t="shared" ref="G30" si="22">G31+G32+G33+G34</f>
        <v>934799467</v>
      </c>
      <c r="H30" s="400">
        <f t="shared" ref="H30" si="23">H31+H32+H33+H34</f>
        <v>171762656</v>
      </c>
      <c r="I30" s="400">
        <f t="shared" ref="I30" si="24">I31+I32+I33+I34</f>
        <v>25364216.969999999</v>
      </c>
      <c r="J30" s="400">
        <f t="shared" ref="J30" si="25">J31+J32+J33+J34</f>
        <v>4</v>
      </c>
      <c r="K30" s="400">
        <f t="shared" ref="K30" si="26">K31+K32+K33+K34</f>
        <v>603312.4</v>
      </c>
      <c r="L30" s="400">
        <f t="shared" ref="L30" si="27">L31+L32+L33+L34</f>
        <v>9562662.4100000001</v>
      </c>
      <c r="M30" s="400">
        <f t="shared" ref="M30" si="28">M31+M32+M33+M34</f>
        <v>20877648.699999999</v>
      </c>
      <c r="N30" s="400">
        <f t="shared" ref="N30" si="29">N31+N32+N33+N34</f>
        <v>0</v>
      </c>
    </row>
    <row r="31" spans="1:14" ht="14.25" customHeight="1" x14ac:dyDescent="0.25">
      <c r="A31" s="13"/>
      <c r="B31" s="14"/>
      <c r="C31" s="15" t="s">
        <v>5</v>
      </c>
      <c r="D31" s="14"/>
      <c r="E31" s="293">
        <v>43</v>
      </c>
      <c r="F31" s="293">
        <v>86</v>
      </c>
      <c r="G31" s="293">
        <v>87558600</v>
      </c>
      <c r="H31" s="293">
        <v>0</v>
      </c>
      <c r="I31" s="293">
        <v>4033314.86</v>
      </c>
      <c r="J31" s="293">
        <v>0</v>
      </c>
      <c r="K31" s="293">
        <v>0</v>
      </c>
      <c r="L31" s="293">
        <v>440778.49</v>
      </c>
      <c r="M31" s="293">
        <v>0</v>
      </c>
      <c r="N31" s="293">
        <v>0</v>
      </c>
    </row>
    <row r="32" spans="1:14" s="18" customFormat="1" ht="14.25" customHeight="1" x14ac:dyDescent="0.25">
      <c r="A32" s="17"/>
      <c r="C32" s="19" t="s">
        <v>3</v>
      </c>
      <c r="E32" s="294">
        <v>445</v>
      </c>
      <c r="F32" s="294">
        <v>824</v>
      </c>
      <c r="G32" s="294">
        <v>847240867</v>
      </c>
      <c r="H32" s="294">
        <v>171762656</v>
      </c>
      <c r="I32" s="294">
        <v>21330902.109999999</v>
      </c>
      <c r="J32" s="294">
        <v>1</v>
      </c>
      <c r="K32" s="294">
        <v>586926</v>
      </c>
      <c r="L32" s="294">
        <v>9121883.9199999999</v>
      </c>
      <c r="M32" s="294">
        <v>20877648.699999999</v>
      </c>
      <c r="N32" s="294">
        <v>0</v>
      </c>
    </row>
    <row r="33" spans="1:14" ht="14.25" customHeight="1" x14ac:dyDescent="0.25">
      <c r="A33" s="13"/>
      <c r="B33" s="14"/>
      <c r="C33" s="15" t="s">
        <v>21</v>
      </c>
      <c r="D33" s="14"/>
      <c r="E33" s="293">
        <v>0</v>
      </c>
      <c r="F33" s="293">
        <v>0</v>
      </c>
      <c r="G33" s="293">
        <v>0</v>
      </c>
      <c r="H33" s="293">
        <v>0</v>
      </c>
      <c r="I33" s="293">
        <v>0</v>
      </c>
      <c r="J33" s="293">
        <v>0</v>
      </c>
      <c r="K33" s="293">
        <v>0</v>
      </c>
      <c r="L33" s="293">
        <v>0</v>
      </c>
      <c r="M33" s="293">
        <v>0</v>
      </c>
      <c r="N33" s="293">
        <v>0</v>
      </c>
    </row>
    <row r="34" spans="1:14" s="18" customFormat="1" ht="14.25" customHeight="1" x14ac:dyDescent="0.25">
      <c r="A34" s="17"/>
      <c r="C34" s="19" t="s">
        <v>300</v>
      </c>
      <c r="E34" s="294">
        <v>0</v>
      </c>
      <c r="F34" s="294">
        <v>0</v>
      </c>
      <c r="G34" s="294">
        <v>0</v>
      </c>
      <c r="H34" s="294">
        <v>0</v>
      </c>
      <c r="I34" s="294">
        <v>0</v>
      </c>
      <c r="J34" s="294">
        <v>3</v>
      </c>
      <c r="K34" s="294">
        <v>16386.400000000001</v>
      </c>
      <c r="L34" s="294">
        <v>0</v>
      </c>
      <c r="M34" s="294">
        <v>0</v>
      </c>
      <c r="N34" s="294">
        <v>0</v>
      </c>
    </row>
    <row r="35" spans="1:14" ht="14.25" customHeight="1" x14ac:dyDescent="0.3">
      <c r="A35" s="392"/>
      <c r="B35" s="393" t="s">
        <v>18</v>
      </c>
      <c r="C35" s="394"/>
      <c r="D35" s="394"/>
      <c r="E35" s="395">
        <f>E36+E37+E38+E39</f>
        <v>233</v>
      </c>
      <c r="F35" s="395">
        <f t="shared" ref="F35" si="30">F36+F37+F38+F39</f>
        <v>233</v>
      </c>
      <c r="G35" s="395">
        <f t="shared" ref="G35" si="31">G36+G37+G38+G39</f>
        <v>5713148</v>
      </c>
      <c r="H35" s="395">
        <f t="shared" ref="H35" si="32">H36+H37+H38+H39</f>
        <v>376749285</v>
      </c>
      <c r="I35" s="395">
        <f t="shared" ref="I35" si="33">I36+I37+I38+I39</f>
        <v>2538460</v>
      </c>
      <c r="J35" s="395">
        <f t="shared" ref="J35" si="34">J36+J37+J38+J39</f>
        <v>0</v>
      </c>
      <c r="K35" s="395">
        <f t="shared" ref="K35" si="35">K36+K37+K38+K39</f>
        <v>0</v>
      </c>
      <c r="L35" s="395">
        <f t="shared" ref="L35" si="36">L36+L37+L38+L39</f>
        <v>0</v>
      </c>
      <c r="M35" s="395">
        <f t="shared" ref="M35" si="37">M36+M37+M38+M39</f>
        <v>1908389.11</v>
      </c>
      <c r="N35" s="395">
        <f t="shared" ref="N35" si="38">N36+N37+N38+N39</f>
        <v>0</v>
      </c>
    </row>
    <row r="36" spans="1:14" ht="14.25" customHeight="1" x14ac:dyDescent="0.25">
      <c r="A36" s="3"/>
      <c r="C36" s="4" t="s">
        <v>5</v>
      </c>
      <c r="E36" s="294">
        <v>0</v>
      </c>
      <c r="F36" s="294">
        <v>0</v>
      </c>
      <c r="G36" s="294">
        <v>0</v>
      </c>
      <c r="H36" s="294">
        <v>0</v>
      </c>
      <c r="I36" s="294">
        <v>0</v>
      </c>
      <c r="J36" s="294">
        <v>0</v>
      </c>
      <c r="K36" s="294">
        <v>0</v>
      </c>
      <c r="L36" s="294">
        <v>0</v>
      </c>
      <c r="M36" s="294">
        <v>0</v>
      </c>
      <c r="N36" s="294">
        <v>0</v>
      </c>
    </row>
    <row r="37" spans="1:14" ht="14.25" customHeight="1" x14ac:dyDescent="0.25">
      <c r="A37" s="13"/>
      <c r="B37" s="14"/>
      <c r="C37" s="15" t="s">
        <v>3</v>
      </c>
      <c r="D37" s="14"/>
      <c r="E37" s="293">
        <v>0</v>
      </c>
      <c r="F37" s="293">
        <v>0</v>
      </c>
      <c r="G37" s="293">
        <v>0</v>
      </c>
      <c r="H37" s="293">
        <v>0</v>
      </c>
      <c r="I37" s="293">
        <v>2</v>
      </c>
      <c r="J37" s="293">
        <v>0</v>
      </c>
      <c r="K37" s="293">
        <v>0</v>
      </c>
      <c r="L37" s="293">
        <v>0</v>
      </c>
      <c r="M37" s="293">
        <v>1908389.11</v>
      </c>
      <c r="N37" s="293">
        <v>0</v>
      </c>
    </row>
    <row r="38" spans="1:14" s="18" customFormat="1" ht="14.25" customHeight="1" x14ac:dyDescent="0.25">
      <c r="A38" s="17"/>
      <c r="C38" s="19" t="s">
        <v>21</v>
      </c>
      <c r="E38" s="294">
        <v>233</v>
      </c>
      <c r="F38" s="294">
        <v>233</v>
      </c>
      <c r="G38" s="294">
        <v>5713148</v>
      </c>
      <c r="H38" s="294">
        <v>376749285</v>
      </c>
      <c r="I38" s="294">
        <v>2538458</v>
      </c>
      <c r="J38" s="294">
        <v>0</v>
      </c>
      <c r="K38" s="294">
        <v>0</v>
      </c>
      <c r="L38" s="294">
        <v>0</v>
      </c>
      <c r="M38" s="294">
        <v>0</v>
      </c>
      <c r="N38" s="294">
        <v>0</v>
      </c>
    </row>
    <row r="39" spans="1:14" ht="14.25" customHeight="1" x14ac:dyDescent="0.25">
      <c r="A39" s="13"/>
      <c r="B39" s="14"/>
      <c r="C39" s="15" t="s">
        <v>300</v>
      </c>
      <c r="D39" s="14"/>
      <c r="E39" s="293">
        <v>0</v>
      </c>
      <c r="F39" s="293">
        <v>0</v>
      </c>
      <c r="G39" s="293">
        <v>0</v>
      </c>
      <c r="H39" s="293">
        <v>0</v>
      </c>
      <c r="I39" s="293">
        <v>0</v>
      </c>
      <c r="J39" s="293">
        <v>0</v>
      </c>
      <c r="K39" s="293">
        <v>0</v>
      </c>
      <c r="L39" s="293">
        <v>0</v>
      </c>
      <c r="M39" s="293">
        <v>0</v>
      </c>
      <c r="N39" s="293">
        <v>0</v>
      </c>
    </row>
    <row r="40" spans="1:14" s="21" customFormat="1" ht="14.25" customHeight="1" x14ac:dyDescent="0.3">
      <c r="A40" s="22"/>
      <c r="B40" s="20" t="s">
        <v>26</v>
      </c>
      <c r="E40" s="339">
        <f>E41+E46+E51+E56+E61+E65+E67+E72+E77+E66</f>
        <v>65</v>
      </c>
      <c r="F40" s="339">
        <f t="shared" ref="F40:N40" si="39">F41+F46+F51+F56+F61+F65+F67+F72+F77+F66</f>
        <v>3096</v>
      </c>
      <c r="G40" s="339">
        <f t="shared" si="39"/>
        <v>170905316</v>
      </c>
      <c r="H40" s="339">
        <f t="shared" si="39"/>
        <v>544488140</v>
      </c>
      <c r="I40" s="339">
        <f t="shared" si="39"/>
        <v>336864892</v>
      </c>
      <c r="J40" s="339">
        <f t="shared" si="39"/>
        <v>141</v>
      </c>
      <c r="K40" s="339">
        <f t="shared" si="39"/>
        <v>22646024.109999999</v>
      </c>
      <c r="L40" s="339">
        <f t="shared" si="39"/>
        <v>0</v>
      </c>
      <c r="M40" s="339">
        <f t="shared" si="39"/>
        <v>0</v>
      </c>
      <c r="N40" s="339">
        <f t="shared" si="39"/>
        <v>0</v>
      </c>
    </row>
    <row r="41" spans="1:14" ht="14.25" customHeight="1" x14ac:dyDescent="0.3">
      <c r="A41" s="392"/>
      <c r="B41" s="393" t="s">
        <v>27</v>
      </c>
      <c r="C41" s="394"/>
      <c r="D41" s="394"/>
      <c r="E41" s="395">
        <f>E42+E43+E44+E45</f>
        <v>0</v>
      </c>
      <c r="F41" s="395">
        <f t="shared" ref="F41" si="40">F42+F43+F44+F45</f>
        <v>0</v>
      </c>
      <c r="G41" s="395">
        <f t="shared" ref="G41" si="41">G42+G43+G44+G45</f>
        <v>0</v>
      </c>
      <c r="H41" s="395">
        <f t="shared" ref="H41" si="42">H42+H43+H44+H45</f>
        <v>0</v>
      </c>
      <c r="I41" s="395">
        <f t="shared" ref="I41" si="43">I42+I43+I44+I45</f>
        <v>0</v>
      </c>
      <c r="J41" s="395">
        <f t="shared" ref="J41" si="44">J42+J43+J44+J45</f>
        <v>2</v>
      </c>
      <c r="K41" s="395">
        <f t="shared" ref="K41" si="45">K42+K43+K44+K45</f>
        <v>12417.11</v>
      </c>
      <c r="L41" s="395">
        <f t="shared" ref="L41" si="46">L42+L43+L44+L45</f>
        <v>0</v>
      </c>
      <c r="M41" s="395">
        <f t="shared" ref="M41" si="47">M42+M43+M44+M45</f>
        <v>0</v>
      </c>
      <c r="N41" s="395">
        <f t="shared" ref="N41" si="48">N42+N43+N44+N45</f>
        <v>0</v>
      </c>
    </row>
    <row r="42" spans="1:14" ht="14.25" customHeight="1" x14ac:dyDescent="0.25">
      <c r="A42" s="3"/>
      <c r="C42" s="4" t="s">
        <v>5</v>
      </c>
      <c r="E42" s="294">
        <v>0</v>
      </c>
      <c r="F42" s="294">
        <v>0</v>
      </c>
      <c r="G42" s="294">
        <v>0</v>
      </c>
      <c r="H42" s="294">
        <v>0</v>
      </c>
      <c r="I42" s="294">
        <v>0</v>
      </c>
      <c r="J42" s="294">
        <v>0</v>
      </c>
      <c r="K42" s="294">
        <v>0</v>
      </c>
      <c r="L42" s="294">
        <v>0</v>
      </c>
      <c r="M42" s="294">
        <v>0</v>
      </c>
      <c r="N42" s="294">
        <v>0</v>
      </c>
    </row>
    <row r="43" spans="1:14" ht="14.25" customHeight="1" x14ac:dyDescent="0.25">
      <c r="A43" s="13"/>
      <c r="B43" s="14"/>
      <c r="C43" s="15" t="s">
        <v>3</v>
      </c>
      <c r="D43" s="14"/>
      <c r="E43" s="293">
        <v>0</v>
      </c>
      <c r="F43" s="293">
        <v>0</v>
      </c>
      <c r="G43" s="293">
        <v>0</v>
      </c>
      <c r="H43" s="293">
        <v>0</v>
      </c>
      <c r="I43" s="293">
        <v>0</v>
      </c>
      <c r="J43" s="293">
        <v>0</v>
      </c>
      <c r="K43" s="293">
        <v>0</v>
      </c>
      <c r="L43" s="293">
        <v>0</v>
      </c>
      <c r="M43" s="293">
        <v>0</v>
      </c>
      <c r="N43" s="293">
        <v>0</v>
      </c>
    </row>
    <row r="44" spans="1:14" s="18" customFormat="1" ht="14.25" customHeight="1" x14ac:dyDescent="0.25">
      <c r="A44" s="17"/>
      <c r="C44" s="19" t="s">
        <v>21</v>
      </c>
      <c r="E44" s="294">
        <v>0</v>
      </c>
      <c r="F44" s="294">
        <v>0</v>
      </c>
      <c r="G44" s="294">
        <v>0</v>
      </c>
      <c r="H44" s="294">
        <v>0</v>
      </c>
      <c r="I44" s="294">
        <v>0</v>
      </c>
      <c r="J44" s="294">
        <v>0</v>
      </c>
      <c r="K44" s="294">
        <v>0</v>
      </c>
      <c r="L44" s="294">
        <v>0</v>
      </c>
      <c r="M44" s="294">
        <v>0</v>
      </c>
      <c r="N44" s="294">
        <v>0</v>
      </c>
    </row>
    <row r="45" spans="1:14" ht="14.25" customHeight="1" x14ac:dyDescent="0.25">
      <c r="A45" s="13"/>
      <c r="B45" s="14"/>
      <c r="C45" s="15" t="s">
        <v>300</v>
      </c>
      <c r="D45" s="14"/>
      <c r="E45" s="293">
        <v>0</v>
      </c>
      <c r="F45" s="293">
        <v>0</v>
      </c>
      <c r="G45" s="293">
        <v>0</v>
      </c>
      <c r="H45" s="293">
        <v>0</v>
      </c>
      <c r="I45" s="293">
        <v>0</v>
      </c>
      <c r="J45" s="293">
        <v>2</v>
      </c>
      <c r="K45" s="293">
        <v>12417.11</v>
      </c>
      <c r="L45" s="293">
        <v>0</v>
      </c>
      <c r="M45" s="293">
        <v>0</v>
      </c>
      <c r="N45" s="293">
        <v>0</v>
      </c>
    </row>
    <row r="46" spans="1:14" s="21" customFormat="1" ht="14.25" customHeight="1" x14ac:dyDescent="0.3">
      <c r="A46" s="397"/>
      <c r="B46" s="398" t="s">
        <v>28</v>
      </c>
      <c r="C46" s="399"/>
      <c r="D46" s="399"/>
      <c r="E46" s="400">
        <f>E47+E48+E49+E50</f>
        <v>0</v>
      </c>
      <c r="F46" s="400">
        <f t="shared" ref="F46" si="49">F47+F48+F49+F50</f>
        <v>0</v>
      </c>
      <c r="G46" s="400">
        <f t="shared" ref="G46" si="50">G47+G48+G49+G50</f>
        <v>0</v>
      </c>
      <c r="H46" s="400">
        <f t="shared" ref="H46" si="51">H47+H48+H49+H50</f>
        <v>0</v>
      </c>
      <c r="I46" s="400">
        <f t="shared" ref="I46" si="52">I47+I48+I49+I50</f>
        <v>0</v>
      </c>
      <c r="J46" s="400">
        <f t="shared" ref="J46" si="53">J47+J48+J49+J50</f>
        <v>0</v>
      </c>
      <c r="K46" s="400">
        <f t="shared" ref="K46" si="54">K47+K48+K49+K50</f>
        <v>0</v>
      </c>
      <c r="L46" s="400">
        <f t="shared" ref="L46" si="55">L47+L48+L49+L50</f>
        <v>0</v>
      </c>
      <c r="M46" s="400">
        <f t="shared" ref="M46" si="56">M47+M48+M49+M50</f>
        <v>0</v>
      </c>
      <c r="N46" s="400">
        <f t="shared" ref="N46" si="57">N47+N48+N49+N50</f>
        <v>0</v>
      </c>
    </row>
    <row r="47" spans="1:14" ht="14.25" customHeight="1" x14ac:dyDescent="0.25">
      <c r="A47" s="13"/>
      <c r="B47" s="14"/>
      <c r="C47" s="15" t="s">
        <v>5</v>
      </c>
      <c r="D47" s="14"/>
      <c r="E47" s="293">
        <v>0</v>
      </c>
      <c r="F47" s="293">
        <v>0</v>
      </c>
      <c r="G47" s="293">
        <v>0</v>
      </c>
      <c r="H47" s="293">
        <v>0</v>
      </c>
      <c r="I47" s="293">
        <v>0</v>
      </c>
      <c r="J47" s="293">
        <v>0</v>
      </c>
      <c r="K47" s="293">
        <v>0</v>
      </c>
      <c r="L47" s="293">
        <v>0</v>
      </c>
      <c r="M47" s="293">
        <v>0</v>
      </c>
      <c r="N47" s="293">
        <v>0</v>
      </c>
    </row>
    <row r="48" spans="1:14" s="18" customFormat="1" ht="14.25" customHeight="1" x14ac:dyDescent="0.25">
      <c r="A48" s="17"/>
      <c r="C48" s="19" t="s">
        <v>3</v>
      </c>
      <c r="E48" s="294">
        <v>0</v>
      </c>
      <c r="F48" s="294">
        <v>0</v>
      </c>
      <c r="G48" s="294">
        <v>0</v>
      </c>
      <c r="H48" s="294">
        <v>0</v>
      </c>
      <c r="I48" s="294">
        <v>0</v>
      </c>
      <c r="J48" s="294">
        <v>0</v>
      </c>
      <c r="K48" s="294">
        <v>0</v>
      </c>
      <c r="L48" s="294">
        <v>0</v>
      </c>
      <c r="M48" s="294">
        <v>0</v>
      </c>
      <c r="N48" s="294">
        <v>0</v>
      </c>
    </row>
    <row r="49" spans="1:14" ht="14.25" customHeight="1" x14ac:dyDescent="0.25">
      <c r="A49" s="13"/>
      <c r="B49" s="14"/>
      <c r="C49" s="15" t="s">
        <v>21</v>
      </c>
      <c r="D49" s="14"/>
      <c r="E49" s="293">
        <v>0</v>
      </c>
      <c r="F49" s="293">
        <v>0</v>
      </c>
      <c r="G49" s="293">
        <v>0</v>
      </c>
      <c r="H49" s="293">
        <v>0</v>
      </c>
      <c r="I49" s="293">
        <v>0</v>
      </c>
      <c r="J49" s="293">
        <v>0</v>
      </c>
      <c r="K49" s="293">
        <v>0</v>
      </c>
      <c r="L49" s="293">
        <v>0</v>
      </c>
      <c r="M49" s="293">
        <v>0</v>
      </c>
      <c r="N49" s="293">
        <v>0</v>
      </c>
    </row>
    <row r="50" spans="1:14" s="18" customFormat="1" ht="14.25" customHeight="1" x14ac:dyDescent="0.25">
      <c r="A50" s="17"/>
      <c r="C50" s="19" t="s">
        <v>300</v>
      </c>
      <c r="E50" s="294">
        <v>0</v>
      </c>
      <c r="F50" s="294">
        <v>0</v>
      </c>
      <c r="G50" s="294">
        <v>0</v>
      </c>
      <c r="H50" s="294">
        <v>0</v>
      </c>
      <c r="I50" s="294">
        <v>0</v>
      </c>
      <c r="J50" s="294">
        <v>0</v>
      </c>
      <c r="K50" s="294">
        <v>0</v>
      </c>
      <c r="L50" s="294">
        <v>0</v>
      </c>
      <c r="M50" s="294">
        <v>0</v>
      </c>
      <c r="N50" s="294">
        <v>0</v>
      </c>
    </row>
    <row r="51" spans="1:14" ht="14.25" customHeight="1" x14ac:dyDescent="0.3">
      <c r="A51" s="392"/>
      <c r="B51" s="393" t="s">
        <v>29</v>
      </c>
      <c r="C51" s="394"/>
      <c r="D51" s="394"/>
      <c r="E51" s="395">
        <f>E52+E53+E54+E55</f>
        <v>0</v>
      </c>
      <c r="F51" s="395">
        <f t="shared" ref="F51" si="58">F52+F53+F54+F55</f>
        <v>0</v>
      </c>
      <c r="G51" s="395">
        <f t="shared" ref="G51" si="59">G52+G53+G54+G55</f>
        <v>0</v>
      </c>
      <c r="H51" s="395">
        <f t="shared" ref="H51" si="60">H52+H53+H54+H55</f>
        <v>0</v>
      </c>
      <c r="I51" s="395">
        <f t="shared" ref="I51" si="61">I52+I53+I54+I55</f>
        <v>0</v>
      </c>
      <c r="J51" s="395">
        <f t="shared" ref="J51" si="62">J52+J53+J54+J55</f>
        <v>0</v>
      </c>
      <c r="K51" s="395">
        <f t="shared" ref="K51" si="63">K52+K53+K54+K55</f>
        <v>0</v>
      </c>
      <c r="L51" s="395">
        <f t="shared" ref="L51" si="64">L52+L53+L54+L55</f>
        <v>0</v>
      </c>
      <c r="M51" s="395">
        <f t="shared" ref="M51" si="65">M52+M53+M54+M55</f>
        <v>0</v>
      </c>
      <c r="N51" s="395">
        <f t="shared" ref="N51" si="66">N52+N53+N54+N55</f>
        <v>0</v>
      </c>
    </row>
    <row r="52" spans="1:14" ht="14.25" customHeight="1" x14ac:dyDescent="0.25">
      <c r="A52" s="3"/>
      <c r="C52" s="4" t="s">
        <v>5</v>
      </c>
      <c r="E52" s="294">
        <v>0</v>
      </c>
      <c r="F52" s="294">
        <v>0</v>
      </c>
      <c r="G52" s="294">
        <v>0</v>
      </c>
      <c r="H52" s="294">
        <v>0</v>
      </c>
      <c r="I52" s="294">
        <v>0</v>
      </c>
      <c r="J52" s="294">
        <v>0</v>
      </c>
      <c r="K52" s="294">
        <v>0</v>
      </c>
      <c r="L52" s="294">
        <v>0</v>
      </c>
      <c r="M52" s="294">
        <v>0</v>
      </c>
      <c r="N52" s="294">
        <v>0</v>
      </c>
    </row>
    <row r="53" spans="1:14" ht="14.25" customHeight="1" x14ac:dyDescent="0.25">
      <c r="A53" s="13"/>
      <c r="B53" s="14"/>
      <c r="C53" s="15" t="s">
        <v>3</v>
      </c>
      <c r="D53" s="14"/>
      <c r="E53" s="293">
        <v>0</v>
      </c>
      <c r="F53" s="293">
        <v>0</v>
      </c>
      <c r="G53" s="293">
        <v>0</v>
      </c>
      <c r="H53" s="293">
        <v>0</v>
      </c>
      <c r="I53" s="293">
        <v>0</v>
      </c>
      <c r="J53" s="293">
        <v>0</v>
      </c>
      <c r="K53" s="293">
        <v>0</v>
      </c>
      <c r="L53" s="293">
        <v>0</v>
      </c>
      <c r="M53" s="293">
        <v>0</v>
      </c>
      <c r="N53" s="293">
        <v>0</v>
      </c>
    </row>
    <row r="54" spans="1:14" s="18" customFormat="1" ht="14.25" customHeight="1" x14ac:dyDescent="0.25">
      <c r="A54" s="17"/>
      <c r="C54" s="19" t="s">
        <v>21</v>
      </c>
      <c r="E54" s="294">
        <v>0</v>
      </c>
      <c r="F54" s="294">
        <v>0</v>
      </c>
      <c r="G54" s="294">
        <v>0</v>
      </c>
      <c r="H54" s="294">
        <v>0</v>
      </c>
      <c r="I54" s="294">
        <v>0</v>
      </c>
      <c r="J54" s="294">
        <v>0</v>
      </c>
      <c r="K54" s="294">
        <v>0</v>
      </c>
      <c r="L54" s="294">
        <v>0</v>
      </c>
      <c r="M54" s="294">
        <v>0</v>
      </c>
      <c r="N54" s="294">
        <v>0</v>
      </c>
    </row>
    <row r="55" spans="1:14" ht="14.25" customHeight="1" x14ac:dyDescent="0.25">
      <c r="A55" s="13"/>
      <c r="B55" s="14"/>
      <c r="C55" s="15" t="s">
        <v>300</v>
      </c>
      <c r="D55" s="14"/>
      <c r="E55" s="293">
        <v>0</v>
      </c>
      <c r="F55" s="293">
        <v>0</v>
      </c>
      <c r="G55" s="293">
        <v>0</v>
      </c>
      <c r="H55" s="293">
        <v>0</v>
      </c>
      <c r="I55" s="293">
        <v>0</v>
      </c>
      <c r="J55" s="293">
        <v>0</v>
      </c>
      <c r="K55" s="293">
        <v>0</v>
      </c>
      <c r="L55" s="293">
        <v>0</v>
      </c>
      <c r="M55" s="293">
        <v>0</v>
      </c>
      <c r="N55" s="293">
        <v>0</v>
      </c>
    </row>
    <row r="56" spans="1:14" s="21" customFormat="1" ht="14.25" customHeight="1" x14ac:dyDescent="0.3">
      <c r="A56" s="397"/>
      <c r="B56" s="398" t="s">
        <v>30</v>
      </c>
      <c r="C56" s="399"/>
      <c r="D56" s="399"/>
      <c r="E56" s="400">
        <f>E57+E58+E59+E60</f>
        <v>0</v>
      </c>
      <c r="F56" s="400">
        <f t="shared" ref="F56" si="67">F57+F58+F59+F60</f>
        <v>0</v>
      </c>
      <c r="G56" s="400">
        <f t="shared" ref="G56" si="68">G57+G58+G59+G60</f>
        <v>0</v>
      </c>
      <c r="H56" s="400">
        <f t="shared" ref="H56" si="69">H57+H58+H59+H60</f>
        <v>0</v>
      </c>
      <c r="I56" s="400">
        <f t="shared" ref="I56" si="70">I57+I58+I59+I60</f>
        <v>0</v>
      </c>
      <c r="J56" s="400">
        <f t="shared" ref="J56" si="71">J57+J58+J59+J60</f>
        <v>0</v>
      </c>
      <c r="K56" s="400">
        <f t="shared" ref="K56" si="72">K57+K58+K59+K60</f>
        <v>0</v>
      </c>
      <c r="L56" s="400">
        <f t="shared" ref="L56" si="73">L57+L58+L59+L60</f>
        <v>0</v>
      </c>
      <c r="M56" s="400">
        <f t="shared" ref="M56" si="74">M57+M58+M59+M60</f>
        <v>0</v>
      </c>
      <c r="N56" s="400">
        <f t="shared" ref="N56" si="75">N57+N58+N59+N60</f>
        <v>0</v>
      </c>
    </row>
    <row r="57" spans="1:14" ht="14.25" customHeight="1" x14ac:dyDescent="0.25">
      <c r="A57" s="13"/>
      <c r="B57" s="14"/>
      <c r="C57" s="15" t="s">
        <v>5</v>
      </c>
      <c r="D57" s="14"/>
      <c r="E57" s="293">
        <v>0</v>
      </c>
      <c r="F57" s="293">
        <v>0</v>
      </c>
      <c r="G57" s="293">
        <v>0</v>
      </c>
      <c r="H57" s="293">
        <v>0</v>
      </c>
      <c r="I57" s="293">
        <v>0</v>
      </c>
      <c r="J57" s="293">
        <v>0</v>
      </c>
      <c r="K57" s="293">
        <v>0</v>
      </c>
      <c r="L57" s="293">
        <v>0</v>
      </c>
      <c r="M57" s="293">
        <v>0</v>
      </c>
      <c r="N57" s="293">
        <v>0</v>
      </c>
    </row>
    <row r="58" spans="1:14" s="18" customFormat="1" ht="14.25" customHeight="1" x14ac:dyDescent="0.25">
      <c r="A58" s="17"/>
      <c r="C58" s="19" t="s">
        <v>3</v>
      </c>
      <c r="E58" s="294">
        <v>0</v>
      </c>
      <c r="F58" s="294">
        <v>0</v>
      </c>
      <c r="G58" s="294">
        <v>0</v>
      </c>
      <c r="H58" s="294">
        <v>0</v>
      </c>
      <c r="I58" s="294">
        <v>0</v>
      </c>
      <c r="J58" s="294">
        <v>0</v>
      </c>
      <c r="K58" s="294">
        <v>0</v>
      </c>
      <c r="L58" s="294">
        <v>0</v>
      </c>
      <c r="M58" s="294">
        <v>0</v>
      </c>
      <c r="N58" s="294">
        <v>0</v>
      </c>
    </row>
    <row r="59" spans="1:14" ht="14.25" customHeight="1" x14ac:dyDescent="0.25">
      <c r="A59" s="13"/>
      <c r="B59" s="14"/>
      <c r="C59" s="15" t="s">
        <v>21</v>
      </c>
      <c r="D59" s="14"/>
      <c r="E59" s="293">
        <v>0</v>
      </c>
      <c r="F59" s="293">
        <v>0</v>
      </c>
      <c r="G59" s="293">
        <v>0</v>
      </c>
      <c r="H59" s="293">
        <v>0</v>
      </c>
      <c r="I59" s="293">
        <v>0</v>
      </c>
      <c r="J59" s="293">
        <v>0</v>
      </c>
      <c r="K59" s="293">
        <v>0</v>
      </c>
      <c r="L59" s="293">
        <v>0</v>
      </c>
      <c r="M59" s="293">
        <v>0</v>
      </c>
      <c r="N59" s="293">
        <v>0</v>
      </c>
    </row>
    <row r="60" spans="1:14" s="18" customFormat="1" ht="14.25" customHeight="1" x14ac:dyDescent="0.25">
      <c r="A60" s="17"/>
      <c r="C60" s="19" t="s">
        <v>300</v>
      </c>
      <c r="E60" s="294">
        <v>0</v>
      </c>
      <c r="F60" s="294">
        <v>0</v>
      </c>
      <c r="G60" s="294">
        <v>0</v>
      </c>
      <c r="H60" s="294">
        <v>0</v>
      </c>
      <c r="I60" s="294">
        <v>0</v>
      </c>
      <c r="J60" s="294">
        <v>0</v>
      </c>
      <c r="K60" s="294">
        <v>0</v>
      </c>
      <c r="L60" s="294">
        <v>0</v>
      </c>
      <c r="M60" s="294">
        <v>0</v>
      </c>
      <c r="N60" s="294">
        <v>0</v>
      </c>
    </row>
    <row r="61" spans="1:14" ht="14.25" customHeight="1" x14ac:dyDescent="0.3">
      <c r="A61" s="392"/>
      <c r="B61" s="393" t="s">
        <v>31</v>
      </c>
      <c r="C61" s="394"/>
      <c r="D61" s="394"/>
      <c r="E61" s="395">
        <f>E62+E63+E64+E65</f>
        <v>0</v>
      </c>
      <c r="F61" s="395">
        <f t="shared" ref="F61" si="76">F62+F63+F64+F65</f>
        <v>0</v>
      </c>
      <c r="G61" s="395">
        <f t="shared" ref="G61" si="77">G62+G63+G64+G65</f>
        <v>0</v>
      </c>
      <c r="H61" s="395">
        <f t="shared" ref="H61" si="78">H62+H63+H64+H65</f>
        <v>0</v>
      </c>
      <c r="I61" s="395">
        <f t="shared" ref="I61" si="79">I62+I63+I64+I65</f>
        <v>0</v>
      </c>
      <c r="J61" s="395">
        <f t="shared" ref="J61" si="80">J62+J63+J64+J65</f>
        <v>0</v>
      </c>
      <c r="K61" s="395">
        <f t="shared" ref="K61" si="81">K62+K63+K64+K65</f>
        <v>0</v>
      </c>
      <c r="L61" s="395">
        <f t="shared" ref="L61" si="82">L62+L63+L64+L65</f>
        <v>0</v>
      </c>
      <c r="M61" s="395">
        <f t="shared" ref="M61" si="83">M62+M63+M64+M65</f>
        <v>0</v>
      </c>
      <c r="N61" s="395">
        <f t="shared" ref="N61" si="84">N62+N63+N64+N65</f>
        <v>0</v>
      </c>
    </row>
    <row r="62" spans="1:14" ht="14.25" customHeight="1" x14ac:dyDescent="0.25">
      <c r="A62" s="3"/>
      <c r="C62" s="4" t="s">
        <v>5</v>
      </c>
      <c r="E62" s="294">
        <v>0</v>
      </c>
      <c r="F62" s="294">
        <v>0</v>
      </c>
      <c r="G62" s="294">
        <v>0</v>
      </c>
      <c r="H62" s="294">
        <v>0</v>
      </c>
      <c r="I62" s="294">
        <v>0</v>
      </c>
      <c r="J62" s="294">
        <v>0</v>
      </c>
      <c r="K62" s="294">
        <v>0</v>
      </c>
      <c r="L62" s="294">
        <v>0</v>
      </c>
      <c r="M62" s="294">
        <v>0</v>
      </c>
      <c r="N62" s="294">
        <v>0</v>
      </c>
    </row>
    <row r="63" spans="1:14" ht="14.25" customHeight="1" x14ac:dyDescent="0.25">
      <c r="A63" s="13"/>
      <c r="B63" s="14"/>
      <c r="C63" s="15" t="s">
        <v>3</v>
      </c>
      <c r="D63" s="14"/>
      <c r="E63" s="293">
        <v>0</v>
      </c>
      <c r="F63" s="293">
        <v>0</v>
      </c>
      <c r="G63" s="293">
        <v>0</v>
      </c>
      <c r="H63" s="293">
        <v>0</v>
      </c>
      <c r="I63" s="293">
        <v>0</v>
      </c>
      <c r="J63" s="293">
        <v>0</v>
      </c>
      <c r="K63" s="293">
        <v>0</v>
      </c>
      <c r="L63" s="293">
        <v>0</v>
      </c>
      <c r="M63" s="293">
        <v>0</v>
      </c>
      <c r="N63" s="293">
        <v>0</v>
      </c>
    </row>
    <row r="64" spans="1:14" s="18" customFormat="1" ht="14.25" customHeight="1" x14ac:dyDescent="0.25">
      <c r="A64" s="17"/>
      <c r="C64" s="19" t="s">
        <v>21</v>
      </c>
      <c r="E64" s="294">
        <v>0</v>
      </c>
      <c r="F64" s="294">
        <v>0</v>
      </c>
      <c r="G64" s="294">
        <v>0</v>
      </c>
      <c r="H64" s="294">
        <v>0</v>
      </c>
      <c r="I64" s="294">
        <v>0</v>
      </c>
      <c r="J64" s="294">
        <v>0</v>
      </c>
      <c r="K64" s="294">
        <v>0</v>
      </c>
      <c r="L64" s="294">
        <v>0</v>
      </c>
      <c r="M64" s="294">
        <v>0</v>
      </c>
      <c r="N64" s="294">
        <v>0</v>
      </c>
    </row>
    <row r="65" spans="1:14" ht="14.25" customHeight="1" x14ac:dyDescent="0.25">
      <c r="A65" s="13"/>
      <c r="B65" s="14"/>
      <c r="C65" s="15" t="s">
        <v>300</v>
      </c>
      <c r="D65" s="14"/>
      <c r="E65" s="293">
        <v>0</v>
      </c>
      <c r="F65" s="293">
        <v>0</v>
      </c>
      <c r="G65" s="293">
        <v>0</v>
      </c>
      <c r="H65" s="293">
        <v>0</v>
      </c>
      <c r="I65" s="293">
        <v>0</v>
      </c>
      <c r="J65" s="293">
        <v>0</v>
      </c>
      <c r="K65" s="293">
        <v>0</v>
      </c>
      <c r="L65" s="293">
        <v>0</v>
      </c>
      <c r="M65" s="293">
        <v>0</v>
      </c>
      <c r="N65" s="293">
        <v>0</v>
      </c>
    </row>
    <row r="66" spans="1:14" s="18" customFormat="1" ht="14.25" customHeight="1" x14ac:dyDescent="0.3">
      <c r="A66" s="17"/>
      <c r="B66" s="398" t="s">
        <v>316</v>
      </c>
      <c r="C66" s="19"/>
      <c r="E66" s="294">
        <v>0</v>
      </c>
      <c r="F66" s="294">
        <v>0</v>
      </c>
      <c r="G66" s="294">
        <v>0</v>
      </c>
      <c r="H66" s="294">
        <v>0</v>
      </c>
      <c r="I66" s="294">
        <v>0</v>
      </c>
      <c r="J66" s="294">
        <v>0</v>
      </c>
      <c r="K66" s="294">
        <v>0</v>
      </c>
      <c r="L66" s="294">
        <v>0</v>
      </c>
      <c r="M66" s="294">
        <v>0</v>
      </c>
      <c r="N66" s="294">
        <v>0</v>
      </c>
    </row>
    <row r="67" spans="1:14" s="21" customFormat="1" ht="14.25" customHeight="1" x14ac:dyDescent="0.3">
      <c r="A67" s="397"/>
      <c r="B67" s="398" t="s">
        <v>32</v>
      </c>
      <c r="C67" s="399"/>
      <c r="D67" s="399"/>
      <c r="E67" s="400">
        <f>E68+E69+E70+E71</f>
        <v>0</v>
      </c>
      <c r="F67" s="400">
        <f t="shared" ref="F67" si="85">F68+F69+F70+F71</f>
        <v>0</v>
      </c>
      <c r="G67" s="400">
        <f t="shared" ref="G67" si="86">G68+G69+G70+G71</f>
        <v>0</v>
      </c>
      <c r="H67" s="400">
        <f t="shared" ref="H67" si="87">H68+H69+H70+H71</f>
        <v>0</v>
      </c>
      <c r="I67" s="400">
        <f t="shared" ref="I67" si="88">I68+I69+I70+I71</f>
        <v>0</v>
      </c>
      <c r="J67" s="400">
        <f t="shared" ref="J67" si="89">J68+J69+J70+J71</f>
        <v>0</v>
      </c>
      <c r="K67" s="400">
        <f t="shared" ref="K67" si="90">K68+K69+K70+K71</f>
        <v>0</v>
      </c>
      <c r="L67" s="400">
        <f t="shared" ref="L67" si="91">L68+L69+L70+L71</f>
        <v>0</v>
      </c>
      <c r="M67" s="400">
        <f t="shared" ref="M67" si="92">M68+M69+M70+M71</f>
        <v>0</v>
      </c>
      <c r="N67" s="400">
        <f t="shared" ref="N67" si="93">N68+N69+N70+N71</f>
        <v>0</v>
      </c>
    </row>
    <row r="68" spans="1:14" ht="14.25" customHeight="1" x14ac:dyDescent="0.25">
      <c r="A68" s="13"/>
      <c r="B68" s="14"/>
      <c r="C68" s="15" t="s">
        <v>5</v>
      </c>
      <c r="D68" s="14"/>
      <c r="E68" s="293">
        <v>0</v>
      </c>
      <c r="F68" s="293">
        <v>0</v>
      </c>
      <c r="G68" s="293">
        <v>0</v>
      </c>
      <c r="H68" s="293">
        <v>0</v>
      </c>
      <c r="I68" s="293">
        <v>0</v>
      </c>
      <c r="J68" s="293">
        <v>0</v>
      </c>
      <c r="K68" s="293">
        <v>0</v>
      </c>
      <c r="L68" s="293">
        <v>0</v>
      </c>
      <c r="M68" s="293">
        <v>0</v>
      </c>
      <c r="N68" s="293">
        <v>0</v>
      </c>
    </row>
    <row r="69" spans="1:14" s="18" customFormat="1" ht="14.25" customHeight="1" x14ac:dyDescent="0.25">
      <c r="A69" s="17"/>
      <c r="C69" s="19" t="s">
        <v>3</v>
      </c>
      <c r="E69" s="294">
        <v>0</v>
      </c>
      <c r="F69" s="294">
        <v>0</v>
      </c>
      <c r="G69" s="294">
        <v>0</v>
      </c>
      <c r="H69" s="294">
        <v>0</v>
      </c>
      <c r="I69" s="294">
        <v>0</v>
      </c>
      <c r="J69" s="294">
        <v>0</v>
      </c>
      <c r="K69" s="294">
        <v>0</v>
      </c>
      <c r="L69" s="294">
        <v>0</v>
      </c>
      <c r="M69" s="294">
        <v>0</v>
      </c>
      <c r="N69" s="294">
        <v>0</v>
      </c>
    </row>
    <row r="70" spans="1:14" ht="14.25" customHeight="1" x14ac:dyDescent="0.25">
      <c r="A70" s="13"/>
      <c r="B70" s="14"/>
      <c r="C70" s="15" t="s">
        <v>21</v>
      </c>
      <c r="D70" s="14"/>
      <c r="E70" s="293">
        <v>0</v>
      </c>
      <c r="F70" s="293">
        <v>0</v>
      </c>
      <c r="G70" s="293">
        <v>0</v>
      </c>
      <c r="H70" s="293">
        <v>0</v>
      </c>
      <c r="I70" s="293">
        <v>0</v>
      </c>
      <c r="J70" s="293">
        <v>0</v>
      </c>
      <c r="K70" s="293">
        <v>0</v>
      </c>
      <c r="L70" s="293">
        <v>0</v>
      </c>
      <c r="M70" s="293">
        <v>0</v>
      </c>
      <c r="N70" s="293">
        <v>0</v>
      </c>
    </row>
    <row r="71" spans="1:14" s="18" customFormat="1" ht="14.25" customHeight="1" x14ac:dyDescent="0.25">
      <c r="A71" s="17"/>
      <c r="C71" s="19" t="s">
        <v>300</v>
      </c>
      <c r="E71" s="294">
        <v>0</v>
      </c>
      <c r="F71" s="294">
        <v>0</v>
      </c>
      <c r="G71" s="294">
        <v>0</v>
      </c>
      <c r="H71" s="294">
        <v>0</v>
      </c>
      <c r="I71" s="294">
        <v>0</v>
      </c>
      <c r="J71" s="294">
        <v>0</v>
      </c>
      <c r="K71" s="294">
        <v>0</v>
      </c>
      <c r="L71" s="294">
        <v>0</v>
      </c>
      <c r="M71" s="294">
        <v>0</v>
      </c>
      <c r="N71" s="294">
        <v>0</v>
      </c>
    </row>
    <row r="72" spans="1:14" ht="14.25" customHeight="1" x14ac:dyDescent="0.3">
      <c r="A72" s="392"/>
      <c r="B72" s="393" t="s">
        <v>33</v>
      </c>
      <c r="C72" s="394"/>
      <c r="D72" s="394"/>
      <c r="E72" s="395">
        <f>E73+E74+E75+E76</f>
        <v>65</v>
      </c>
      <c r="F72" s="395">
        <f t="shared" ref="F72" si="94">F73+F74+F75+F76</f>
        <v>3096</v>
      </c>
      <c r="G72" s="395">
        <f t="shared" ref="G72" si="95">G73+G74+G75+G76</f>
        <v>170905316</v>
      </c>
      <c r="H72" s="395">
        <f t="shared" ref="H72" si="96">H73+H74+H75+H76</f>
        <v>544488140</v>
      </c>
      <c r="I72" s="395">
        <f t="shared" ref="I72" si="97">I73+I74+I75+I76</f>
        <v>336864892</v>
      </c>
      <c r="J72" s="395">
        <f t="shared" ref="J72" si="98">J73+J74+J75+J76</f>
        <v>139</v>
      </c>
      <c r="K72" s="395">
        <f t="shared" ref="K72" si="99">K73+K74+K75+K76</f>
        <v>22633607</v>
      </c>
      <c r="L72" s="395">
        <f t="shared" ref="L72" si="100">L73+L74+L75+L76</f>
        <v>0</v>
      </c>
      <c r="M72" s="395">
        <f t="shared" ref="M72" si="101">M73+M74+M75+M76</f>
        <v>0</v>
      </c>
      <c r="N72" s="395">
        <f t="shared" ref="N72" si="102">N73+N74+N75+N76</f>
        <v>0</v>
      </c>
    </row>
    <row r="73" spans="1:14" ht="14.25" customHeight="1" x14ac:dyDescent="0.25">
      <c r="A73" s="3"/>
      <c r="C73" s="4" t="s">
        <v>5</v>
      </c>
      <c r="E73" s="294">
        <v>0</v>
      </c>
      <c r="F73" s="294">
        <v>0</v>
      </c>
      <c r="G73" s="294">
        <v>0</v>
      </c>
      <c r="H73" s="294">
        <v>0</v>
      </c>
      <c r="I73" s="294">
        <v>0</v>
      </c>
      <c r="J73" s="294">
        <v>0</v>
      </c>
      <c r="K73" s="294">
        <v>0</v>
      </c>
      <c r="L73" s="294">
        <v>0</v>
      </c>
      <c r="M73" s="294">
        <v>0</v>
      </c>
      <c r="N73" s="294">
        <v>0</v>
      </c>
    </row>
    <row r="74" spans="1:14" ht="14.25" customHeight="1" x14ac:dyDescent="0.25">
      <c r="A74" s="13"/>
      <c r="B74" s="14"/>
      <c r="C74" s="15" t="s">
        <v>3</v>
      </c>
      <c r="D74" s="14"/>
      <c r="E74" s="293">
        <v>0</v>
      </c>
      <c r="F74" s="293">
        <v>0</v>
      </c>
      <c r="G74" s="293">
        <v>0</v>
      </c>
      <c r="H74" s="293">
        <v>0</v>
      </c>
      <c r="I74" s="293">
        <v>0</v>
      </c>
      <c r="J74" s="293">
        <v>0</v>
      </c>
      <c r="K74" s="293">
        <v>0</v>
      </c>
      <c r="L74" s="293">
        <v>0</v>
      </c>
      <c r="M74" s="293">
        <v>0</v>
      </c>
      <c r="N74" s="293">
        <v>0</v>
      </c>
    </row>
    <row r="75" spans="1:14" s="18" customFormat="1" ht="14.25" customHeight="1" x14ac:dyDescent="0.25">
      <c r="A75" s="17"/>
      <c r="C75" s="19" t="s">
        <v>21</v>
      </c>
      <c r="E75" s="294">
        <v>65</v>
      </c>
      <c r="F75" s="294">
        <v>3096</v>
      </c>
      <c r="G75" s="294">
        <v>170905316</v>
      </c>
      <c r="H75" s="294">
        <v>544488140</v>
      </c>
      <c r="I75" s="294">
        <v>336864892</v>
      </c>
      <c r="J75" s="294">
        <v>139</v>
      </c>
      <c r="K75" s="294">
        <v>22633607</v>
      </c>
      <c r="L75" s="294">
        <v>0</v>
      </c>
      <c r="M75" s="294">
        <v>0</v>
      </c>
      <c r="N75" s="294">
        <v>0</v>
      </c>
    </row>
    <row r="76" spans="1:14" ht="14.25" customHeight="1" x14ac:dyDescent="0.25">
      <c r="A76" s="13"/>
      <c r="B76" s="14"/>
      <c r="C76" s="15" t="s">
        <v>300</v>
      </c>
      <c r="D76" s="14"/>
      <c r="E76" s="293">
        <v>0</v>
      </c>
      <c r="F76" s="293">
        <v>0</v>
      </c>
      <c r="G76" s="293">
        <v>0</v>
      </c>
      <c r="H76" s="293">
        <v>0</v>
      </c>
      <c r="I76" s="293">
        <v>0</v>
      </c>
      <c r="J76" s="293">
        <v>0</v>
      </c>
      <c r="K76" s="293">
        <v>0</v>
      </c>
      <c r="L76" s="293">
        <v>0</v>
      </c>
      <c r="M76" s="293">
        <v>0</v>
      </c>
      <c r="N76" s="293">
        <v>0</v>
      </c>
    </row>
    <row r="77" spans="1:14" s="290" customFormat="1" ht="14.25" customHeight="1" thickBot="1" x14ac:dyDescent="0.35">
      <c r="A77" s="401"/>
      <c r="B77" s="291" t="s">
        <v>25</v>
      </c>
      <c r="C77" s="402"/>
      <c r="D77" s="402"/>
      <c r="E77" s="403">
        <v>0</v>
      </c>
      <c r="F77" s="403">
        <v>0</v>
      </c>
      <c r="G77" s="403">
        <v>0</v>
      </c>
      <c r="H77" s="403">
        <v>0</v>
      </c>
      <c r="I77" s="403">
        <v>0</v>
      </c>
      <c r="J77" s="403">
        <v>0</v>
      </c>
      <c r="K77" s="403">
        <v>0</v>
      </c>
      <c r="L77" s="403">
        <v>0</v>
      </c>
      <c r="M77" s="403">
        <v>0</v>
      </c>
      <c r="N77" s="403">
        <v>0</v>
      </c>
    </row>
    <row r="78" spans="1:14" s="24" customFormat="1" ht="12.75" customHeight="1" x14ac:dyDescent="0.2">
      <c r="B78" s="707" t="s">
        <v>309</v>
      </c>
      <c r="C78" s="707"/>
      <c r="D78" s="707"/>
      <c r="E78" s="707"/>
      <c r="F78" s="707"/>
      <c r="G78" s="707"/>
      <c r="H78" s="707"/>
      <c r="I78" s="707"/>
      <c r="J78" s="707"/>
      <c r="K78" s="707"/>
      <c r="L78" s="707"/>
      <c r="M78" s="707"/>
      <c r="N78" s="707"/>
    </row>
    <row r="79" spans="1:14" s="24" customFormat="1" ht="7.5" customHeight="1" x14ac:dyDescent="0.2">
      <c r="B79" s="708"/>
      <c r="C79" s="708"/>
      <c r="D79" s="708"/>
      <c r="E79" s="708"/>
      <c r="F79" s="708"/>
      <c r="G79" s="708"/>
      <c r="H79" s="708"/>
      <c r="I79" s="708"/>
      <c r="J79" s="708"/>
      <c r="K79" s="708"/>
      <c r="L79" s="708"/>
      <c r="M79" s="708"/>
      <c r="N79" s="708"/>
    </row>
    <row r="80" spans="1:14" s="24" customFormat="1" ht="9" x14ac:dyDescent="0.2">
      <c r="B80" s="24" t="s">
        <v>315</v>
      </c>
    </row>
    <row r="81" spans="1:14" ht="13" thickBot="1" x14ac:dyDescent="0.3"/>
    <row r="82" spans="1:14" s="300" customFormat="1" ht="14.25" customHeight="1" thickBot="1" x14ac:dyDescent="0.35">
      <c r="A82" s="295"/>
      <c r="B82" s="296" t="s">
        <v>265</v>
      </c>
      <c r="C82" s="296"/>
      <c r="D82" s="297"/>
      <c r="E82" s="298">
        <f>E40-E77</f>
        <v>65</v>
      </c>
      <c r="F82" s="298">
        <f t="shared" ref="F82:N82" si="103">F40-F77</f>
        <v>3096</v>
      </c>
      <c r="G82" s="298">
        <f t="shared" si="103"/>
        <v>170905316</v>
      </c>
      <c r="H82" s="298">
        <f t="shared" si="103"/>
        <v>544488140</v>
      </c>
      <c r="I82" s="298">
        <f t="shared" si="103"/>
        <v>336864892</v>
      </c>
      <c r="J82" s="298">
        <f t="shared" si="103"/>
        <v>141</v>
      </c>
      <c r="K82" s="298">
        <f t="shared" si="103"/>
        <v>22646024.109999999</v>
      </c>
      <c r="L82" s="298">
        <f t="shared" si="103"/>
        <v>0</v>
      </c>
      <c r="M82" s="298">
        <f t="shared" si="103"/>
        <v>0</v>
      </c>
      <c r="N82" s="299">
        <f t="shared" si="103"/>
        <v>0</v>
      </c>
    </row>
    <row r="84" spans="1:14" x14ac:dyDescent="0.25">
      <c r="E84" s="47"/>
      <c r="F84" s="16"/>
      <c r="G84" s="16"/>
      <c r="H84" s="16"/>
      <c r="I84" s="16"/>
      <c r="J84" s="16"/>
      <c r="K84" s="16"/>
      <c r="L84" s="16"/>
      <c r="M84" s="16"/>
      <c r="N84" s="16"/>
    </row>
    <row r="85" spans="1:14" x14ac:dyDescent="0.25">
      <c r="E85" s="25"/>
    </row>
  </sheetData>
  <mergeCells count="15">
    <mergeCell ref="B78:N79"/>
    <mergeCell ref="K9:K12"/>
    <mergeCell ref="N9:N12"/>
    <mergeCell ref="J9:J12"/>
    <mergeCell ref="L9:L12"/>
    <mergeCell ref="A1:N1"/>
    <mergeCell ref="A3:N3"/>
    <mergeCell ref="A5:N5"/>
    <mergeCell ref="A7:N7"/>
    <mergeCell ref="E9:E12"/>
    <mergeCell ref="F9:F12"/>
    <mergeCell ref="G9:G12"/>
    <mergeCell ref="H9:H12"/>
    <mergeCell ref="I9:I12"/>
    <mergeCell ref="M9:M12"/>
  </mergeCells>
  <phoneticPr fontId="7" type="noConversion"/>
  <printOptions horizontalCentered="1" verticalCentered="1"/>
  <pageMargins left="0.31496062992125984" right="0.19685039370078741" top="0.39370078740157483" bottom="0.23622047244094491" header="0" footer="0.23622047244094491"/>
  <pageSetup scale="53" firstPageNumber="4" orientation="landscape" useFirstPageNumber="1" r:id="rId1"/>
  <headerFooter>
    <oddFooter>&amp;R&amp;P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syncVertical="1" syncRef="A1" transitionEvaluation="1" codeName="Hoja9">
    <pageSetUpPr fitToPage="1"/>
  </sheetPr>
  <dimension ref="A1:X202"/>
  <sheetViews>
    <sheetView showGridLines="0" view="pageBreakPreview" zoomScale="70" zoomScaleNormal="75" zoomScaleSheetLayoutView="70" workbookViewId="0"/>
  </sheetViews>
  <sheetFormatPr baseColWidth="10" defaultColWidth="6.7265625" defaultRowHeight="12.5" x14ac:dyDescent="0.25"/>
  <cols>
    <col min="1" max="1" width="2.453125" style="25" customWidth="1"/>
    <col min="2" max="2" width="3.1796875" style="25" bestFit="1" customWidth="1"/>
    <col min="3" max="3" width="7.453125" style="25" bestFit="1" customWidth="1"/>
    <col min="4" max="4" width="4" style="25" customWidth="1"/>
    <col min="5" max="6" width="9.54296875" style="25" bestFit="1" customWidth="1"/>
    <col min="7" max="7" width="11.1796875" style="25" bestFit="1" customWidth="1"/>
    <col min="8" max="8" width="11" style="25" bestFit="1" customWidth="1"/>
    <col min="9" max="10" width="9.6328125" style="25" bestFit="1" customWidth="1"/>
    <col min="11" max="11" width="9.26953125" style="25" bestFit="1" customWidth="1"/>
    <col min="12" max="12" width="9.6328125" style="25" bestFit="1" customWidth="1"/>
    <col min="13" max="13" width="9.54296875" style="25" bestFit="1" customWidth="1"/>
    <col min="14" max="14" width="9.26953125" style="25" bestFit="1" customWidth="1"/>
    <col min="15" max="16" width="9.54296875" style="25" bestFit="1" customWidth="1"/>
    <col min="17" max="17" width="9.26953125" style="25" bestFit="1" customWidth="1"/>
    <col min="18" max="18" width="9.54296875" style="25" bestFit="1" customWidth="1"/>
    <col min="19" max="19" width="12.81640625" style="25" bestFit="1" customWidth="1"/>
    <col min="20" max="20" width="10.90625" style="25" bestFit="1" customWidth="1"/>
    <col min="21" max="21" width="11.54296875" style="25" bestFit="1" customWidth="1"/>
    <col min="22" max="22" width="7.81640625" style="25" bestFit="1" customWidth="1"/>
    <col min="23" max="24" width="7.81640625" style="26" bestFit="1" customWidth="1"/>
    <col min="25" max="16384" width="6.7265625" style="25"/>
  </cols>
  <sheetData>
    <row r="1" spans="1:24" ht="12" customHeight="1" x14ac:dyDescent="0.25"/>
    <row r="2" spans="1:24" ht="12" customHeight="1" x14ac:dyDescent="0.25">
      <c r="A2" s="722" t="s">
        <v>36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  <c r="Q2" s="722"/>
      <c r="R2" s="722"/>
      <c r="S2" s="722"/>
      <c r="T2" s="722"/>
      <c r="U2" s="722"/>
    </row>
    <row r="3" spans="1:24" ht="13.5" customHeight="1" x14ac:dyDescent="0.25">
      <c r="A3" s="722" t="s">
        <v>37</v>
      </c>
      <c r="B3" s="722"/>
      <c r="C3" s="722"/>
      <c r="D3" s="722"/>
      <c r="E3" s="722"/>
      <c r="F3" s="722"/>
      <c r="G3" s="722"/>
      <c r="H3" s="722"/>
      <c r="I3" s="722"/>
      <c r="J3" s="722"/>
      <c r="K3" s="722"/>
      <c r="L3" s="722"/>
      <c r="M3" s="722"/>
      <c r="N3" s="722"/>
      <c r="O3" s="722"/>
      <c r="P3" s="722"/>
      <c r="Q3" s="722"/>
      <c r="R3" s="722"/>
      <c r="S3" s="722"/>
      <c r="T3" s="722"/>
      <c r="U3" s="722"/>
    </row>
    <row r="4" spans="1:24" ht="12" customHeight="1" x14ac:dyDescent="0.25">
      <c r="A4" s="723"/>
      <c r="B4" s="723"/>
      <c r="C4" s="723"/>
      <c r="D4" s="723"/>
      <c r="E4" s="723"/>
      <c r="F4" s="723"/>
      <c r="G4" s="723"/>
      <c r="H4" s="723"/>
      <c r="I4" s="723"/>
      <c r="J4" s="723"/>
      <c r="K4" s="723"/>
      <c r="L4" s="723"/>
      <c r="M4" s="723"/>
      <c r="N4" s="723"/>
      <c r="O4" s="723"/>
      <c r="P4" s="723"/>
      <c r="Q4" s="723"/>
      <c r="R4" s="723"/>
      <c r="S4" s="723"/>
      <c r="T4" s="723"/>
      <c r="U4" s="723"/>
    </row>
    <row r="5" spans="1:24" ht="12" customHeight="1" x14ac:dyDescent="0.25">
      <c r="A5" s="724" t="str">
        <f>'1 Total'!A4:N4</f>
        <v>DICIEMBRE DE 2020</v>
      </c>
      <c r="B5" s="724"/>
      <c r="C5" s="724"/>
      <c r="D5" s="724"/>
      <c r="E5" s="724"/>
      <c r="F5" s="724"/>
      <c r="G5" s="724"/>
      <c r="H5" s="724"/>
      <c r="I5" s="724"/>
      <c r="J5" s="724"/>
      <c r="K5" s="724"/>
      <c r="L5" s="724"/>
      <c r="M5" s="724"/>
      <c r="N5" s="724"/>
      <c r="O5" s="724"/>
      <c r="P5" s="724"/>
      <c r="Q5" s="724"/>
      <c r="R5" s="724"/>
      <c r="S5" s="724"/>
      <c r="T5" s="724"/>
      <c r="U5" s="724"/>
    </row>
    <row r="6" spans="1:24" ht="12" customHeight="1" x14ac:dyDescent="0.25">
      <c r="A6" s="725"/>
      <c r="B6" s="725"/>
      <c r="C6" s="725"/>
      <c r="D6" s="725"/>
      <c r="E6" s="725"/>
      <c r="F6" s="725"/>
      <c r="G6" s="725"/>
      <c r="H6" s="725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  <c r="T6" s="725"/>
      <c r="U6" s="725"/>
    </row>
    <row r="7" spans="1:24" ht="12" customHeight="1" x14ac:dyDescent="0.25">
      <c r="A7" s="721" t="s">
        <v>38</v>
      </c>
      <c r="B7" s="721"/>
      <c r="C7" s="721"/>
      <c r="D7" s="721"/>
      <c r="E7" s="721"/>
      <c r="F7" s="721"/>
      <c r="G7" s="721"/>
      <c r="H7" s="721"/>
      <c r="I7" s="721"/>
      <c r="J7" s="721"/>
      <c r="K7" s="721"/>
      <c r="L7" s="721"/>
      <c r="M7" s="721"/>
      <c r="N7" s="721"/>
      <c r="O7" s="721"/>
      <c r="P7" s="721"/>
      <c r="Q7" s="721"/>
      <c r="R7" s="721"/>
      <c r="S7" s="721"/>
      <c r="T7" s="721"/>
      <c r="U7" s="721"/>
    </row>
    <row r="8" spans="1:24" ht="12" customHeight="1" x14ac:dyDescent="0.25">
      <c r="A8" s="721"/>
      <c r="B8" s="721"/>
      <c r="C8" s="721"/>
      <c r="D8" s="721"/>
      <c r="E8" s="721"/>
      <c r="F8" s="721"/>
      <c r="G8" s="721"/>
      <c r="H8" s="721"/>
      <c r="I8" s="721"/>
      <c r="J8" s="721"/>
      <c r="K8" s="721"/>
      <c r="L8" s="721"/>
      <c r="M8" s="721"/>
      <c r="N8" s="721"/>
      <c r="O8" s="721"/>
      <c r="P8" s="721"/>
      <c r="Q8" s="721"/>
      <c r="R8" s="721"/>
      <c r="S8" s="721"/>
      <c r="T8" s="721"/>
      <c r="U8" s="721"/>
    </row>
    <row r="9" spans="1:24" ht="12" customHeight="1" x14ac:dyDescent="0.25">
      <c r="A9" s="721" t="s">
        <v>8</v>
      </c>
      <c r="B9" s="721"/>
      <c r="C9" s="721"/>
      <c r="D9" s="721"/>
      <c r="E9" s="721"/>
      <c r="F9" s="721"/>
      <c r="G9" s="721"/>
      <c r="H9" s="721"/>
      <c r="I9" s="721"/>
      <c r="J9" s="721"/>
      <c r="K9" s="721"/>
      <c r="L9" s="721"/>
      <c r="M9" s="721"/>
      <c r="N9" s="721"/>
      <c r="O9" s="721"/>
      <c r="P9" s="721"/>
      <c r="Q9" s="721"/>
      <c r="R9" s="721"/>
      <c r="S9" s="721"/>
      <c r="T9" s="721"/>
      <c r="U9" s="721"/>
    </row>
    <row r="10" spans="1:24" ht="12" customHeight="1" thickBot="1" x14ac:dyDescent="0.3">
      <c r="A10" s="726"/>
      <c r="B10" s="726"/>
      <c r="C10" s="726"/>
      <c r="D10" s="726"/>
      <c r="E10" s="726"/>
      <c r="F10" s="726"/>
      <c r="G10" s="726"/>
      <c r="H10" s="726"/>
      <c r="I10" s="726"/>
      <c r="J10" s="726"/>
      <c r="K10" s="726"/>
      <c r="L10" s="726"/>
      <c r="M10" s="726"/>
      <c r="N10" s="726"/>
      <c r="O10" s="726"/>
      <c r="P10" s="726"/>
      <c r="Q10" s="726"/>
      <c r="R10" s="726"/>
      <c r="S10" s="726"/>
      <c r="T10" s="726"/>
      <c r="U10" s="726"/>
    </row>
    <row r="11" spans="1:24" s="23" customFormat="1" ht="11.15" customHeight="1" x14ac:dyDescent="0.3">
      <c r="A11" s="727" t="s">
        <v>39</v>
      </c>
      <c r="B11" s="728"/>
      <c r="C11" s="728"/>
      <c r="D11" s="728"/>
      <c r="E11" s="729" t="s">
        <v>40</v>
      </c>
      <c r="F11" s="730"/>
      <c r="G11" s="729" t="s">
        <v>41</v>
      </c>
      <c r="H11" s="731"/>
      <c r="I11" s="731"/>
      <c r="J11" s="731"/>
      <c r="K11" s="731"/>
      <c r="L11" s="731"/>
      <c r="M11" s="731"/>
      <c r="N11" s="731"/>
      <c r="O11" s="731"/>
      <c r="P11" s="731"/>
      <c r="Q11" s="731"/>
      <c r="R11" s="731"/>
      <c r="S11" s="731"/>
      <c r="T11" s="731"/>
      <c r="U11" s="27"/>
      <c r="W11" s="49"/>
      <c r="X11" s="49"/>
    </row>
    <row r="12" spans="1:24" s="23" customFormat="1" ht="11.15" customHeight="1" x14ac:dyDescent="0.3">
      <c r="A12" s="734" t="s">
        <v>42</v>
      </c>
      <c r="B12" s="735"/>
      <c r="C12" s="735"/>
      <c r="D12" s="735"/>
      <c r="E12" s="736" t="s">
        <v>43</v>
      </c>
      <c r="F12" s="737"/>
      <c r="G12" s="738" t="s">
        <v>44</v>
      </c>
      <c r="H12" s="733"/>
      <c r="I12" s="732" t="s">
        <v>45</v>
      </c>
      <c r="J12" s="733"/>
      <c r="K12" s="732" t="s">
        <v>46</v>
      </c>
      <c r="L12" s="733"/>
      <c r="M12" s="732" t="s">
        <v>47</v>
      </c>
      <c r="N12" s="733"/>
      <c r="O12" s="732" t="s">
        <v>48</v>
      </c>
      <c r="P12" s="733"/>
      <c r="Q12" s="732" t="s">
        <v>49</v>
      </c>
      <c r="R12" s="733"/>
      <c r="S12" s="410" t="s">
        <v>50</v>
      </c>
      <c r="T12" s="411"/>
      <c r="U12" s="412" t="s">
        <v>8</v>
      </c>
      <c r="W12" s="49"/>
      <c r="X12" s="49"/>
    </row>
    <row r="13" spans="1:24" s="23" customFormat="1" ht="11.15" customHeight="1" thickBot="1" x14ac:dyDescent="0.35">
      <c r="A13" s="28"/>
      <c r="B13" s="29"/>
      <c r="C13" s="29"/>
      <c r="D13" s="29"/>
      <c r="E13" s="413" t="s">
        <v>51</v>
      </c>
      <c r="F13" s="414" t="s">
        <v>52</v>
      </c>
      <c r="G13" s="415" t="s">
        <v>51</v>
      </c>
      <c r="H13" s="415" t="s">
        <v>52</v>
      </c>
      <c r="I13" s="415" t="s">
        <v>51</v>
      </c>
      <c r="J13" s="415" t="s">
        <v>52</v>
      </c>
      <c r="K13" s="415" t="s">
        <v>51</v>
      </c>
      <c r="L13" s="415" t="s">
        <v>52</v>
      </c>
      <c r="M13" s="415" t="s">
        <v>51</v>
      </c>
      <c r="N13" s="415" t="s">
        <v>52</v>
      </c>
      <c r="O13" s="415" t="s">
        <v>51</v>
      </c>
      <c r="P13" s="415" t="s">
        <v>52</v>
      </c>
      <c r="Q13" s="415" t="s">
        <v>51</v>
      </c>
      <c r="R13" s="415" t="s">
        <v>52</v>
      </c>
      <c r="S13" s="415" t="s">
        <v>51</v>
      </c>
      <c r="T13" s="416" t="s">
        <v>52</v>
      </c>
      <c r="U13" s="32"/>
      <c r="W13" s="49"/>
      <c r="X13" s="49"/>
    </row>
    <row r="14" spans="1:24" ht="10.5" customHeight="1" x14ac:dyDescent="0.25">
      <c r="A14" s="33" t="s">
        <v>53</v>
      </c>
      <c r="B14" s="24">
        <v>0</v>
      </c>
      <c r="C14" s="34" t="s">
        <v>54</v>
      </c>
      <c r="D14" s="24"/>
      <c r="E14" s="193">
        <f>'2A'!E14+'2B'!E14</f>
        <v>0</v>
      </c>
      <c r="F14" s="195">
        <f>'2A'!F14+'2B'!F14</f>
        <v>0</v>
      </c>
      <c r="G14" s="194">
        <f>'2A'!G14+'2B'!G14</f>
        <v>728</v>
      </c>
      <c r="H14" s="194">
        <f>'2A'!H14+'2B'!H14</f>
        <v>670</v>
      </c>
      <c r="I14" s="194">
        <f>'2A'!I14+'2B'!I14</f>
        <v>0</v>
      </c>
      <c r="J14" s="194">
        <f>'2A'!J14+'2B'!J14</f>
        <v>0</v>
      </c>
      <c r="K14" s="194">
        <f>'2A'!K14+'2B'!K14</f>
        <v>0</v>
      </c>
      <c r="L14" s="194">
        <f>'2A'!L14+'2B'!L14</f>
        <v>0</v>
      </c>
      <c r="M14" s="194">
        <f>'2A'!M14+'2B'!M14</f>
        <v>0</v>
      </c>
      <c r="N14" s="194">
        <f>'2A'!N14+'2B'!N14</f>
        <v>0</v>
      </c>
      <c r="O14" s="194">
        <f>'2A'!O14+'2B'!O14</f>
        <v>0</v>
      </c>
      <c r="P14" s="194">
        <f>'2A'!P14+'2B'!P14</f>
        <v>0</v>
      </c>
      <c r="Q14" s="194">
        <f>'2A'!Q14+'2B'!Q14</f>
        <v>0</v>
      </c>
      <c r="R14" s="194">
        <f>'2A'!R14+'2B'!R14</f>
        <v>0</v>
      </c>
      <c r="S14" s="194">
        <f>'2A'!S14+'2B'!S14</f>
        <v>0</v>
      </c>
      <c r="T14" s="221">
        <f>'2A'!T14+'2B'!T14</f>
        <v>0</v>
      </c>
      <c r="U14" s="192">
        <f>SUM(E14:T14)</f>
        <v>1398</v>
      </c>
      <c r="W14" s="36"/>
      <c r="X14" s="36"/>
    </row>
    <row r="15" spans="1:24" ht="10.5" customHeight="1" x14ac:dyDescent="0.25">
      <c r="A15" s="37"/>
      <c r="B15" s="38">
        <v>1</v>
      </c>
      <c r="C15" s="38"/>
      <c r="D15" s="38"/>
      <c r="E15" s="189">
        <f>'2A'!E15+'2B'!E15</f>
        <v>3</v>
      </c>
      <c r="F15" s="191">
        <f>'2A'!F15+'2B'!F15</f>
        <v>1</v>
      </c>
      <c r="G15" s="190">
        <f>'2A'!G15+'2B'!G15</f>
        <v>1176</v>
      </c>
      <c r="H15" s="190">
        <f>'2A'!H15+'2B'!H15</f>
        <v>1112</v>
      </c>
      <c r="I15" s="190">
        <f>'2A'!I15+'2B'!I15</f>
        <v>774</v>
      </c>
      <c r="J15" s="190">
        <f>'2A'!J15+'2B'!J15</f>
        <v>795</v>
      </c>
      <c r="K15" s="190">
        <f>'2A'!K15+'2B'!K15</f>
        <v>0</v>
      </c>
      <c r="L15" s="190">
        <f>'2A'!L15+'2B'!L15</f>
        <v>0</v>
      </c>
      <c r="M15" s="190">
        <f>'2A'!M15+'2B'!M15</f>
        <v>0</v>
      </c>
      <c r="N15" s="190">
        <f>'2A'!N15+'2B'!N15</f>
        <v>0</v>
      </c>
      <c r="O15" s="190">
        <f>'2A'!O15+'2B'!O15</f>
        <v>0</v>
      </c>
      <c r="P15" s="190">
        <f>'2A'!P15+'2B'!P15</f>
        <v>0</v>
      </c>
      <c r="Q15" s="190">
        <f>'2A'!Q15+'2B'!Q15</f>
        <v>0</v>
      </c>
      <c r="R15" s="190">
        <f>'2A'!R15+'2B'!R15</f>
        <v>0</v>
      </c>
      <c r="S15" s="190">
        <f>'2A'!S15+'2B'!S15</f>
        <v>0</v>
      </c>
      <c r="T15" s="222">
        <f>'2A'!T15+'2B'!T15</f>
        <v>0</v>
      </c>
      <c r="U15" s="223">
        <f t="shared" ref="U15:U78" si="0">SUM(E15:T15)</f>
        <v>3861</v>
      </c>
      <c r="W15" s="36"/>
      <c r="X15" s="36"/>
    </row>
    <row r="16" spans="1:24" ht="10.5" customHeight="1" x14ac:dyDescent="0.25">
      <c r="A16" s="40"/>
      <c r="B16" s="24">
        <v>2</v>
      </c>
      <c r="C16" s="24"/>
      <c r="D16" s="24"/>
      <c r="E16" s="193">
        <f>'2A'!E16+'2B'!E16</f>
        <v>12</v>
      </c>
      <c r="F16" s="195">
        <f>'2A'!F16+'2B'!F16</f>
        <v>21</v>
      </c>
      <c r="G16" s="194">
        <f>'2A'!G16+'2B'!G16</f>
        <v>1145</v>
      </c>
      <c r="H16" s="194">
        <f>'2A'!H16+'2B'!H16</f>
        <v>984</v>
      </c>
      <c r="I16" s="194">
        <f>'2A'!I16+'2B'!I16</f>
        <v>1146</v>
      </c>
      <c r="J16" s="194">
        <f>'2A'!J16+'2B'!J16</f>
        <v>999</v>
      </c>
      <c r="K16" s="194">
        <f>'2A'!K16+'2B'!K16</f>
        <v>777</v>
      </c>
      <c r="L16" s="194">
        <f>'2A'!L16+'2B'!L16</f>
        <v>748</v>
      </c>
      <c r="M16" s="194">
        <f>'2A'!M16+'2B'!M16</f>
        <v>0</v>
      </c>
      <c r="N16" s="194">
        <f>'2A'!N16+'2B'!N16</f>
        <v>0</v>
      </c>
      <c r="O16" s="194">
        <f>'2A'!O16+'2B'!O16</f>
        <v>0</v>
      </c>
      <c r="P16" s="194">
        <f>'2A'!P16+'2B'!P16</f>
        <v>0</v>
      </c>
      <c r="Q16" s="194">
        <f>'2A'!Q16+'2B'!Q16</f>
        <v>0</v>
      </c>
      <c r="R16" s="194">
        <f>'2A'!R16+'2B'!R16</f>
        <v>0</v>
      </c>
      <c r="S16" s="194">
        <f>'2A'!S16+'2B'!S16</f>
        <v>0</v>
      </c>
      <c r="T16" s="221">
        <f>'2A'!T16+'2B'!T16</f>
        <v>0</v>
      </c>
      <c r="U16" s="192">
        <f t="shared" si="0"/>
        <v>5832</v>
      </c>
      <c r="W16" s="36"/>
      <c r="X16" s="36"/>
    </row>
    <row r="17" spans="1:24" ht="10.5" customHeight="1" x14ac:dyDescent="0.25">
      <c r="A17" s="37"/>
      <c r="B17" s="38">
        <v>3</v>
      </c>
      <c r="C17" s="38"/>
      <c r="D17" s="38"/>
      <c r="E17" s="189">
        <f>'2A'!E17+'2B'!E17</f>
        <v>85</v>
      </c>
      <c r="F17" s="191">
        <f>'2A'!F17+'2B'!F17</f>
        <v>82</v>
      </c>
      <c r="G17" s="190">
        <f>'2A'!G17+'2B'!G17</f>
        <v>1196</v>
      </c>
      <c r="H17" s="190">
        <f>'2A'!H17+'2B'!H17</f>
        <v>1051</v>
      </c>
      <c r="I17" s="190">
        <f>'2A'!I17+'2B'!I17</f>
        <v>970</v>
      </c>
      <c r="J17" s="190">
        <f>'2A'!J17+'2B'!J17</f>
        <v>867</v>
      </c>
      <c r="K17" s="190">
        <f>'2A'!K17+'2B'!K17</f>
        <v>1098</v>
      </c>
      <c r="L17" s="190">
        <f>'2A'!L17+'2B'!L17</f>
        <v>990</v>
      </c>
      <c r="M17" s="190">
        <f>'2A'!M17+'2B'!M17</f>
        <v>732</v>
      </c>
      <c r="N17" s="190">
        <f>'2A'!N17+'2B'!N17</f>
        <v>662</v>
      </c>
      <c r="O17" s="190">
        <f>'2A'!O17+'2B'!O17</f>
        <v>0</v>
      </c>
      <c r="P17" s="190">
        <f>'2A'!P17+'2B'!P17</f>
        <v>0</v>
      </c>
      <c r="Q17" s="190">
        <f>'2A'!Q17+'2B'!Q17</f>
        <v>0</v>
      </c>
      <c r="R17" s="190">
        <f>'2A'!R17+'2B'!R17</f>
        <v>0</v>
      </c>
      <c r="S17" s="190">
        <f>'2A'!S17+'2B'!S17</f>
        <v>0</v>
      </c>
      <c r="T17" s="222">
        <f>'2A'!T17+'2B'!T17</f>
        <v>0</v>
      </c>
      <c r="U17" s="223">
        <f t="shared" si="0"/>
        <v>7733</v>
      </c>
      <c r="W17" s="36"/>
      <c r="X17" s="36"/>
    </row>
    <row r="18" spans="1:24" ht="10.5" customHeight="1" x14ac:dyDescent="0.25">
      <c r="A18" s="40"/>
      <c r="B18" s="24">
        <v>4</v>
      </c>
      <c r="C18" s="24"/>
      <c r="D18" s="24"/>
      <c r="E18" s="193">
        <f>'2A'!E18+'2B'!E18</f>
        <v>115</v>
      </c>
      <c r="F18" s="195">
        <f>'2A'!F18+'2B'!F18</f>
        <v>132</v>
      </c>
      <c r="G18" s="194">
        <f>'2A'!G18+'2B'!G18</f>
        <v>1255</v>
      </c>
      <c r="H18" s="194">
        <f>'2A'!H18+'2B'!H18</f>
        <v>1006</v>
      </c>
      <c r="I18" s="194">
        <f>'2A'!I18+'2B'!I18</f>
        <v>1126</v>
      </c>
      <c r="J18" s="194">
        <f>'2A'!J18+'2B'!J18</f>
        <v>778</v>
      </c>
      <c r="K18" s="194">
        <f>'2A'!K18+'2B'!K18</f>
        <v>998</v>
      </c>
      <c r="L18" s="194">
        <f>'2A'!L18+'2B'!L18</f>
        <v>748</v>
      </c>
      <c r="M18" s="194">
        <f>'2A'!M18+'2B'!M18</f>
        <v>908</v>
      </c>
      <c r="N18" s="194">
        <f>'2A'!N18+'2B'!N18</f>
        <v>904</v>
      </c>
      <c r="O18" s="194">
        <f>'2A'!O18+'2B'!O18</f>
        <v>635</v>
      </c>
      <c r="P18" s="194">
        <f>'2A'!P18+'2B'!P18</f>
        <v>607</v>
      </c>
      <c r="Q18" s="194">
        <f>'2A'!Q18+'2B'!Q18</f>
        <v>0</v>
      </c>
      <c r="R18" s="194">
        <f>'2A'!R18+'2B'!R18</f>
        <v>0</v>
      </c>
      <c r="S18" s="194">
        <f>'2A'!S18+'2B'!S18</f>
        <v>0</v>
      </c>
      <c r="T18" s="221">
        <f>'2A'!T18+'2B'!T18</f>
        <v>0</v>
      </c>
      <c r="U18" s="192">
        <f t="shared" si="0"/>
        <v>9212</v>
      </c>
      <c r="W18" s="36"/>
      <c r="X18" s="36"/>
    </row>
    <row r="19" spans="1:24" ht="10.5" customHeight="1" x14ac:dyDescent="0.25">
      <c r="A19" s="37"/>
      <c r="B19" s="38">
        <v>5</v>
      </c>
      <c r="C19" s="38"/>
      <c r="D19" s="38"/>
      <c r="E19" s="189">
        <f>'2A'!E19+'2B'!E19</f>
        <v>214</v>
      </c>
      <c r="F19" s="191">
        <f>'2A'!F19+'2B'!F19</f>
        <v>225</v>
      </c>
      <c r="G19" s="190">
        <f>'2A'!G19+'2B'!G19</f>
        <v>1374</v>
      </c>
      <c r="H19" s="190">
        <f>'2A'!H19+'2B'!H19</f>
        <v>1097</v>
      </c>
      <c r="I19" s="190">
        <f>'2A'!I19+'2B'!I19</f>
        <v>1308</v>
      </c>
      <c r="J19" s="190">
        <f>'2A'!J19+'2B'!J19</f>
        <v>699</v>
      </c>
      <c r="K19" s="190">
        <f>'2A'!K19+'2B'!K19</f>
        <v>1085</v>
      </c>
      <c r="L19" s="190">
        <f>'2A'!L19+'2B'!L19</f>
        <v>616</v>
      </c>
      <c r="M19" s="190">
        <f>'2A'!M19+'2B'!M19</f>
        <v>741</v>
      </c>
      <c r="N19" s="190">
        <f>'2A'!N19+'2B'!N19</f>
        <v>742</v>
      </c>
      <c r="O19" s="190">
        <f>'2A'!O19+'2B'!O19</f>
        <v>823</v>
      </c>
      <c r="P19" s="190">
        <f>'2A'!P19+'2B'!P19</f>
        <v>833</v>
      </c>
      <c r="Q19" s="190">
        <f>'2A'!Q19+'2B'!Q19</f>
        <v>564</v>
      </c>
      <c r="R19" s="190">
        <f>'2A'!R19+'2B'!R19</f>
        <v>523</v>
      </c>
      <c r="S19" s="190">
        <f>'2A'!S19+'2B'!S19</f>
        <v>0</v>
      </c>
      <c r="T19" s="222">
        <f>'2A'!T19+'2B'!T19</f>
        <v>0</v>
      </c>
      <c r="U19" s="223">
        <f t="shared" si="0"/>
        <v>10844</v>
      </c>
      <c r="W19" s="36"/>
      <c r="X19" s="36"/>
    </row>
    <row r="20" spans="1:24" ht="10.5" customHeight="1" x14ac:dyDescent="0.25">
      <c r="A20" s="40"/>
      <c r="B20" s="24">
        <v>6</v>
      </c>
      <c r="C20" s="24"/>
      <c r="D20" s="24"/>
      <c r="E20" s="193">
        <f>'2A'!E20+'2B'!E20</f>
        <v>252</v>
      </c>
      <c r="F20" s="195">
        <f>'2A'!F20+'2B'!F20</f>
        <v>253</v>
      </c>
      <c r="G20" s="194">
        <f>'2A'!G20+'2B'!G20</f>
        <v>1540</v>
      </c>
      <c r="H20" s="194">
        <f>'2A'!H20+'2B'!H20</f>
        <v>1091</v>
      </c>
      <c r="I20" s="194">
        <f>'2A'!I20+'2B'!I20</f>
        <v>1293</v>
      </c>
      <c r="J20" s="194">
        <f>'2A'!J20+'2B'!J20</f>
        <v>658</v>
      </c>
      <c r="K20" s="194">
        <f>'2A'!K20+'2B'!K20</f>
        <v>1013</v>
      </c>
      <c r="L20" s="194">
        <f>'2A'!L20+'2B'!L20</f>
        <v>512</v>
      </c>
      <c r="M20" s="194">
        <f>'2A'!M20+'2B'!M20</f>
        <v>661</v>
      </c>
      <c r="N20" s="194">
        <f>'2A'!N20+'2B'!N20</f>
        <v>615</v>
      </c>
      <c r="O20" s="194">
        <f>'2A'!O20+'2B'!O20</f>
        <v>604</v>
      </c>
      <c r="P20" s="194">
        <f>'2A'!P20+'2B'!P20</f>
        <v>556</v>
      </c>
      <c r="Q20" s="194">
        <f>'2A'!Q20+'2B'!Q20</f>
        <v>748</v>
      </c>
      <c r="R20" s="194">
        <f>'2A'!R20+'2B'!R20</f>
        <v>729</v>
      </c>
      <c r="S20" s="194">
        <f>'2A'!S20+'2B'!S20</f>
        <v>446</v>
      </c>
      <c r="T20" s="221">
        <f>'2A'!T20+'2B'!T20</f>
        <v>535</v>
      </c>
      <c r="U20" s="192">
        <f t="shared" si="0"/>
        <v>11506</v>
      </c>
      <c r="W20" s="36"/>
      <c r="X20" s="36"/>
    </row>
    <row r="21" spans="1:24" ht="10.5" customHeight="1" x14ac:dyDescent="0.25">
      <c r="A21" s="37"/>
      <c r="B21" s="38">
        <v>7</v>
      </c>
      <c r="C21" s="38"/>
      <c r="D21" s="38"/>
      <c r="E21" s="189">
        <f>'2A'!E21+'2B'!E21</f>
        <v>299</v>
      </c>
      <c r="F21" s="191">
        <f>'2A'!F21+'2B'!F21</f>
        <v>268</v>
      </c>
      <c r="G21" s="190">
        <f>'2A'!G21+'2B'!G21</f>
        <v>1586</v>
      </c>
      <c r="H21" s="190">
        <f>'2A'!H21+'2B'!H21</f>
        <v>1033</v>
      </c>
      <c r="I21" s="190">
        <f>'2A'!I21+'2B'!I21</f>
        <v>1146</v>
      </c>
      <c r="J21" s="190">
        <f>'2A'!J21+'2B'!J21</f>
        <v>558</v>
      </c>
      <c r="K21" s="190">
        <f>'2A'!K21+'2B'!K21</f>
        <v>885</v>
      </c>
      <c r="L21" s="190">
        <f>'2A'!L21+'2B'!L21</f>
        <v>464</v>
      </c>
      <c r="M21" s="190">
        <f>'2A'!M21+'2B'!M21</f>
        <v>631</v>
      </c>
      <c r="N21" s="190">
        <f>'2A'!N21+'2B'!N21</f>
        <v>525</v>
      </c>
      <c r="O21" s="190">
        <f>'2A'!O21+'2B'!O21</f>
        <v>490</v>
      </c>
      <c r="P21" s="190">
        <f>'2A'!P21+'2B'!P21</f>
        <v>466</v>
      </c>
      <c r="Q21" s="190">
        <f>'2A'!Q21+'2B'!Q21</f>
        <v>527</v>
      </c>
      <c r="R21" s="190">
        <f>'2A'!R21+'2B'!R21</f>
        <v>478</v>
      </c>
      <c r="S21" s="190">
        <f>'2A'!S21+'2B'!S21</f>
        <v>1016</v>
      </c>
      <c r="T21" s="222">
        <f>'2A'!T21+'2B'!T21</f>
        <v>1267</v>
      </c>
      <c r="U21" s="223">
        <f t="shared" si="0"/>
        <v>11639</v>
      </c>
      <c r="W21" s="36"/>
      <c r="X21" s="36"/>
    </row>
    <row r="22" spans="1:24" ht="10.5" customHeight="1" x14ac:dyDescent="0.25">
      <c r="A22" s="40"/>
      <c r="B22" s="24">
        <v>8</v>
      </c>
      <c r="C22" s="24"/>
      <c r="D22" s="24"/>
      <c r="E22" s="193">
        <f>'2A'!E22+'2B'!E22</f>
        <v>362</v>
      </c>
      <c r="F22" s="195">
        <f>'2A'!F22+'2B'!F22</f>
        <v>329</v>
      </c>
      <c r="G22" s="194">
        <f>'2A'!G22+'2B'!G22</f>
        <v>1533</v>
      </c>
      <c r="H22" s="194">
        <f>'2A'!H22+'2B'!H22</f>
        <v>1028</v>
      </c>
      <c r="I22" s="194">
        <f>'2A'!I22+'2B'!I22</f>
        <v>1107</v>
      </c>
      <c r="J22" s="194">
        <f>'2A'!J22+'2B'!J22</f>
        <v>524</v>
      </c>
      <c r="K22" s="194">
        <f>'2A'!K22+'2B'!K22</f>
        <v>813</v>
      </c>
      <c r="L22" s="194">
        <f>'2A'!L22+'2B'!L22</f>
        <v>392</v>
      </c>
      <c r="M22" s="194">
        <f>'2A'!M22+'2B'!M22</f>
        <v>544</v>
      </c>
      <c r="N22" s="194">
        <f>'2A'!N22+'2B'!N22</f>
        <v>473</v>
      </c>
      <c r="O22" s="194">
        <f>'2A'!O22+'2B'!O22</f>
        <v>391</v>
      </c>
      <c r="P22" s="194">
        <f>'2A'!P22+'2B'!P22</f>
        <v>376</v>
      </c>
      <c r="Q22" s="194">
        <f>'2A'!Q22+'2B'!Q22</f>
        <v>408</v>
      </c>
      <c r="R22" s="194">
        <f>'2A'!R22+'2B'!R22</f>
        <v>396</v>
      </c>
      <c r="S22" s="194">
        <f>'2A'!S22+'2B'!S22</f>
        <v>1451</v>
      </c>
      <c r="T22" s="221">
        <f>'2A'!T22+'2B'!T22</f>
        <v>1597</v>
      </c>
      <c r="U22" s="192">
        <f t="shared" si="0"/>
        <v>11724</v>
      </c>
      <c r="W22" s="36"/>
      <c r="X22" s="36"/>
    </row>
    <row r="23" spans="1:24" ht="10.5" customHeight="1" x14ac:dyDescent="0.25">
      <c r="A23" s="37"/>
      <c r="B23" s="38">
        <v>9</v>
      </c>
      <c r="C23" s="38"/>
      <c r="D23" s="38"/>
      <c r="E23" s="189">
        <f>'2A'!E23+'2B'!E23</f>
        <v>359</v>
      </c>
      <c r="F23" s="191">
        <f>'2A'!F23+'2B'!F23</f>
        <v>394</v>
      </c>
      <c r="G23" s="190">
        <f>'2A'!G23+'2B'!G23</f>
        <v>1471</v>
      </c>
      <c r="H23" s="190">
        <f>'2A'!H23+'2B'!H23</f>
        <v>939</v>
      </c>
      <c r="I23" s="190">
        <f>'2A'!I23+'2B'!I23</f>
        <v>995</v>
      </c>
      <c r="J23" s="190">
        <f>'2A'!J23+'2B'!J23</f>
        <v>412</v>
      </c>
      <c r="K23" s="190">
        <f>'2A'!K23+'2B'!K23</f>
        <v>721</v>
      </c>
      <c r="L23" s="190">
        <f>'2A'!L23+'2B'!L23</f>
        <v>348</v>
      </c>
      <c r="M23" s="190">
        <f>'2A'!M23+'2B'!M23</f>
        <v>474</v>
      </c>
      <c r="N23" s="190">
        <f>'2A'!N23+'2B'!N23</f>
        <v>403</v>
      </c>
      <c r="O23" s="190">
        <f>'2A'!O23+'2B'!O23</f>
        <v>346</v>
      </c>
      <c r="P23" s="190">
        <f>'2A'!P23+'2B'!P23</f>
        <v>337</v>
      </c>
      <c r="Q23" s="190">
        <f>'2A'!Q23+'2B'!Q23</f>
        <v>369</v>
      </c>
      <c r="R23" s="190">
        <f>'2A'!R23+'2B'!R23</f>
        <v>354</v>
      </c>
      <c r="S23" s="190">
        <f>'2A'!S23+'2B'!S23</f>
        <v>1552</v>
      </c>
      <c r="T23" s="222">
        <f>'2A'!T23+'2B'!T23</f>
        <v>2107</v>
      </c>
      <c r="U23" s="223">
        <f t="shared" si="0"/>
        <v>11581</v>
      </c>
      <c r="W23" s="36"/>
      <c r="X23" s="36"/>
    </row>
    <row r="24" spans="1:24" ht="10.5" customHeight="1" x14ac:dyDescent="0.25">
      <c r="A24" s="40"/>
      <c r="B24" s="24">
        <v>10</v>
      </c>
      <c r="C24" s="24"/>
      <c r="D24" s="24"/>
      <c r="E24" s="193">
        <f>'2A'!E24+'2B'!E24</f>
        <v>385</v>
      </c>
      <c r="F24" s="195">
        <f>'2A'!F24+'2B'!F24</f>
        <v>414</v>
      </c>
      <c r="G24" s="194">
        <f>'2A'!G24+'2B'!G24</f>
        <v>1418</v>
      </c>
      <c r="H24" s="194">
        <f>'2A'!H24+'2B'!H24</f>
        <v>929</v>
      </c>
      <c r="I24" s="194">
        <f>'2A'!I24+'2B'!I24</f>
        <v>903</v>
      </c>
      <c r="J24" s="194">
        <f>'2A'!J24+'2B'!J24</f>
        <v>358</v>
      </c>
      <c r="K24" s="194">
        <f>'2A'!K24+'2B'!K24</f>
        <v>640</v>
      </c>
      <c r="L24" s="194">
        <f>'2A'!L24+'2B'!L24</f>
        <v>306</v>
      </c>
      <c r="M24" s="194">
        <f>'2A'!M24+'2B'!M24</f>
        <v>425</v>
      </c>
      <c r="N24" s="194">
        <f>'2A'!N24+'2B'!N24</f>
        <v>357</v>
      </c>
      <c r="O24" s="194">
        <f>'2A'!O24+'2B'!O24</f>
        <v>288</v>
      </c>
      <c r="P24" s="194">
        <f>'2A'!P24+'2B'!P24</f>
        <v>257</v>
      </c>
      <c r="Q24" s="194">
        <f>'2A'!Q24+'2B'!Q24</f>
        <v>342</v>
      </c>
      <c r="R24" s="194">
        <f>'2A'!R24+'2B'!R24</f>
        <v>315</v>
      </c>
      <c r="S24" s="194">
        <f>'2A'!S24+'2B'!S24</f>
        <v>1885</v>
      </c>
      <c r="T24" s="221">
        <f>'2A'!T24+'2B'!T24</f>
        <v>2424</v>
      </c>
      <c r="U24" s="192">
        <f t="shared" si="0"/>
        <v>11646</v>
      </c>
      <c r="W24" s="36"/>
      <c r="X24" s="36"/>
    </row>
    <row r="25" spans="1:24" ht="10.5" customHeight="1" x14ac:dyDescent="0.25">
      <c r="A25" s="37"/>
      <c r="B25" s="38">
        <v>11</v>
      </c>
      <c r="C25" s="38"/>
      <c r="D25" s="38"/>
      <c r="E25" s="189">
        <f>'2A'!E25+'2B'!E25</f>
        <v>427</v>
      </c>
      <c r="F25" s="191">
        <f>'2A'!F25+'2B'!F25</f>
        <v>409</v>
      </c>
      <c r="G25" s="190">
        <f>'2A'!G25+'2B'!G25</f>
        <v>1286</v>
      </c>
      <c r="H25" s="190">
        <f>'2A'!H25+'2B'!H25</f>
        <v>824</v>
      </c>
      <c r="I25" s="190">
        <f>'2A'!I25+'2B'!I25</f>
        <v>676</v>
      </c>
      <c r="J25" s="190">
        <f>'2A'!J25+'2B'!J25</f>
        <v>267</v>
      </c>
      <c r="K25" s="190">
        <f>'2A'!K25+'2B'!K25</f>
        <v>497</v>
      </c>
      <c r="L25" s="190">
        <f>'2A'!L25+'2B'!L25</f>
        <v>236</v>
      </c>
      <c r="M25" s="190">
        <f>'2A'!M25+'2B'!M25</f>
        <v>362</v>
      </c>
      <c r="N25" s="190">
        <f>'2A'!N25+'2B'!N25</f>
        <v>265</v>
      </c>
      <c r="O25" s="190">
        <f>'2A'!O25+'2B'!O25</f>
        <v>235</v>
      </c>
      <c r="P25" s="190">
        <f>'2A'!P25+'2B'!P25</f>
        <v>243</v>
      </c>
      <c r="Q25" s="190">
        <f>'2A'!Q25+'2B'!Q25</f>
        <v>279</v>
      </c>
      <c r="R25" s="190">
        <f>'2A'!R25+'2B'!R25</f>
        <v>252</v>
      </c>
      <c r="S25" s="190">
        <f>'2A'!S25+'2B'!S25</f>
        <v>1943</v>
      </c>
      <c r="T25" s="222">
        <f>'2A'!T25+'2B'!T25</f>
        <v>2549</v>
      </c>
      <c r="U25" s="223">
        <f t="shared" si="0"/>
        <v>10750</v>
      </c>
      <c r="W25" s="36"/>
      <c r="X25" s="36"/>
    </row>
    <row r="26" spans="1:24" ht="10.5" customHeight="1" x14ac:dyDescent="0.25">
      <c r="A26" s="40"/>
      <c r="B26" s="24">
        <v>12</v>
      </c>
      <c r="C26" s="24"/>
      <c r="D26" s="24"/>
      <c r="E26" s="193">
        <f>'2A'!E26+'2B'!E26</f>
        <v>438</v>
      </c>
      <c r="F26" s="195">
        <f>'2A'!F26+'2B'!F26</f>
        <v>471</v>
      </c>
      <c r="G26" s="194">
        <f>'2A'!G26+'2B'!G26</f>
        <v>1216</v>
      </c>
      <c r="H26" s="194">
        <f>'2A'!H26+'2B'!H26</f>
        <v>878</v>
      </c>
      <c r="I26" s="194">
        <f>'2A'!I26+'2B'!I26</f>
        <v>592</v>
      </c>
      <c r="J26" s="194">
        <f>'2A'!J26+'2B'!J26</f>
        <v>218</v>
      </c>
      <c r="K26" s="194">
        <f>'2A'!K26+'2B'!K26</f>
        <v>422</v>
      </c>
      <c r="L26" s="194">
        <f>'2A'!L26+'2B'!L26</f>
        <v>184</v>
      </c>
      <c r="M26" s="194">
        <f>'2A'!M26+'2B'!M26</f>
        <v>281</v>
      </c>
      <c r="N26" s="194">
        <f>'2A'!N26+'2B'!N26</f>
        <v>223</v>
      </c>
      <c r="O26" s="194">
        <f>'2A'!O26+'2B'!O26</f>
        <v>218</v>
      </c>
      <c r="P26" s="194">
        <f>'2A'!P26+'2B'!P26</f>
        <v>214</v>
      </c>
      <c r="Q26" s="194">
        <f>'2A'!Q26+'2B'!Q26</f>
        <v>242</v>
      </c>
      <c r="R26" s="194">
        <f>'2A'!R26+'2B'!R26</f>
        <v>238</v>
      </c>
      <c r="S26" s="194">
        <f>'2A'!S26+'2B'!S26</f>
        <v>2110</v>
      </c>
      <c r="T26" s="221">
        <f>'2A'!T26+'2B'!T26</f>
        <v>2770</v>
      </c>
      <c r="U26" s="192">
        <f t="shared" si="0"/>
        <v>10715</v>
      </c>
      <c r="W26" s="36"/>
      <c r="X26" s="36"/>
    </row>
    <row r="27" spans="1:24" ht="10.5" customHeight="1" x14ac:dyDescent="0.25">
      <c r="A27" s="37"/>
      <c r="B27" s="38">
        <v>13</v>
      </c>
      <c r="C27" s="38"/>
      <c r="D27" s="38"/>
      <c r="E27" s="189">
        <f>'2A'!E27+'2B'!E27</f>
        <v>486</v>
      </c>
      <c r="F27" s="191">
        <f>'2A'!F27+'2B'!F27</f>
        <v>478</v>
      </c>
      <c r="G27" s="190">
        <f>'2A'!G27+'2B'!G27</f>
        <v>1293</v>
      </c>
      <c r="H27" s="190">
        <f>'2A'!H27+'2B'!H27</f>
        <v>828</v>
      </c>
      <c r="I27" s="190">
        <f>'2A'!I27+'2B'!I27</f>
        <v>623</v>
      </c>
      <c r="J27" s="190">
        <f>'2A'!J27+'2B'!J27</f>
        <v>233</v>
      </c>
      <c r="K27" s="190">
        <f>'2A'!K27+'2B'!K27</f>
        <v>426</v>
      </c>
      <c r="L27" s="190">
        <f>'2A'!L27+'2B'!L27</f>
        <v>134</v>
      </c>
      <c r="M27" s="190">
        <f>'2A'!M27+'2B'!M27</f>
        <v>229</v>
      </c>
      <c r="N27" s="190">
        <f>'2A'!N27+'2B'!N27</f>
        <v>187</v>
      </c>
      <c r="O27" s="190">
        <f>'2A'!O27+'2B'!O27</f>
        <v>214</v>
      </c>
      <c r="P27" s="190">
        <f>'2A'!P27+'2B'!P27</f>
        <v>196</v>
      </c>
      <c r="Q27" s="190">
        <f>'2A'!Q27+'2B'!Q27</f>
        <v>221</v>
      </c>
      <c r="R27" s="190">
        <f>'2A'!R27+'2B'!R27</f>
        <v>206</v>
      </c>
      <c r="S27" s="190">
        <f>'2A'!S27+'2B'!S27</f>
        <v>2389</v>
      </c>
      <c r="T27" s="222">
        <f>'2A'!T27+'2B'!T27</f>
        <v>2912</v>
      </c>
      <c r="U27" s="223">
        <f t="shared" si="0"/>
        <v>11055</v>
      </c>
      <c r="W27" s="36"/>
      <c r="X27" s="36"/>
    </row>
    <row r="28" spans="1:24" ht="10.5" customHeight="1" x14ac:dyDescent="0.25">
      <c r="A28" s="40"/>
      <c r="B28" s="24">
        <v>14</v>
      </c>
      <c r="C28" s="24"/>
      <c r="D28" s="24"/>
      <c r="E28" s="193">
        <f>'2A'!E28+'2B'!E28</f>
        <v>516</v>
      </c>
      <c r="F28" s="195">
        <f>'2A'!F28+'2B'!F28</f>
        <v>506</v>
      </c>
      <c r="G28" s="194">
        <f>'2A'!G28+'2B'!G28</f>
        <v>1136</v>
      </c>
      <c r="H28" s="194">
        <f>'2A'!H28+'2B'!H28</f>
        <v>828</v>
      </c>
      <c r="I28" s="194">
        <f>'2A'!I28+'2B'!I28</f>
        <v>474</v>
      </c>
      <c r="J28" s="194">
        <f>'2A'!J28+'2B'!J28</f>
        <v>179</v>
      </c>
      <c r="K28" s="194">
        <f>'2A'!K28+'2B'!K28</f>
        <v>316</v>
      </c>
      <c r="L28" s="194">
        <f>'2A'!L28+'2B'!L28</f>
        <v>114</v>
      </c>
      <c r="M28" s="194">
        <f>'2A'!M28+'2B'!M28</f>
        <v>185</v>
      </c>
      <c r="N28" s="194">
        <f>'2A'!N28+'2B'!N28</f>
        <v>144</v>
      </c>
      <c r="O28" s="194">
        <f>'2A'!O28+'2B'!O28</f>
        <v>155</v>
      </c>
      <c r="P28" s="194">
        <f>'2A'!P28+'2B'!P28</f>
        <v>154</v>
      </c>
      <c r="Q28" s="194">
        <f>'2A'!Q28+'2B'!Q28</f>
        <v>164</v>
      </c>
      <c r="R28" s="194">
        <f>'2A'!R28+'2B'!R28</f>
        <v>164</v>
      </c>
      <c r="S28" s="194">
        <f>'2A'!S28+'2B'!S28</f>
        <v>2408</v>
      </c>
      <c r="T28" s="221">
        <f>'2A'!T28+'2B'!T28</f>
        <v>3126</v>
      </c>
      <c r="U28" s="192">
        <f t="shared" si="0"/>
        <v>10569</v>
      </c>
      <c r="W28" s="36"/>
      <c r="X28" s="36"/>
    </row>
    <row r="29" spans="1:24" ht="10.5" customHeight="1" x14ac:dyDescent="0.25">
      <c r="A29" s="37"/>
      <c r="B29" s="38">
        <v>15</v>
      </c>
      <c r="C29" s="38"/>
      <c r="D29" s="38"/>
      <c r="E29" s="189">
        <f>'2A'!E29+'2B'!E29</f>
        <v>529</v>
      </c>
      <c r="F29" s="191">
        <f>'2A'!F29+'2B'!F29</f>
        <v>511</v>
      </c>
      <c r="G29" s="190">
        <f>'2A'!G29+'2B'!G29</f>
        <v>1090</v>
      </c>
      <c r="H29" s="190">
        <f>'2A'!H29+'2B'!H29</f>
        <v>783</v>
      </c>
      <c r="I29" s="190">
        <f>'2A'!I29+'2B'!I29</f>
        <v>408</v>
      </c>
      <c r="J29" s="190">
        <f>'2A'!J29+'2B'!J29</f>
        <v>155</v>
      </c>
      <c r="K29" s="190">
        <f>'2A'!K29+'2B'!K29</f>
        <v>286</v>
      </c>
      <c r="L29" s="190">
        <f>'2A'!L29+'2B'!L29</f>
        <v>97</v>
      </c>
      <c r="M29" s="190">
        <f>'2A'!M29+'2B'!M29</f>
        <v>150</v>
      </c>
      <c r="N29" s="190">
        <f>'2A'!N29+'2B'!N29</f>
        <v>140</v>
      </c>
      <c r="O29" s="190">
        <f>'2A'!O29+'2B'!O29</f>
        <v>120</v>
      </c>
      <c r="P29" s="190">
        <f>'2A'!P29+'2B'!P29</f>
        <v>118</v>
      </c>
      <c r="Q29" s="190">
        <f>'2A'!Q29+'2B'!Q29</f>
        <v>150</v>
      </c>
      <c r="R29" s="190">
        <f>'2A'!R29+'2B'!R29</f>
        <v>131</v>
      </c>
      <c r="S29" s="190">
        <f>'2A'!S29+'2B'!S29</f>
        <v>2408</v>
      </c>
      <c r="T29" s="222">
        <f>'2A'!T29+'2B'!T29</f>
        <v>3160</v>
      </c>
      <c r="U29" s="223">
        <f t="shared" si="0"/>
        <v>10236</v>
      </c>
      <c r="W29" s="36"/>
      <c r="X29" s="36"/>
    </row>
    <row r="30" spans="1:24" ht="10.5" customHeight="1" x14ac:dyDescent="0.25">
      <c r="A30" s="40"/>
      <c r="B30" s="24">
        <v>16</v>
      </c>
      <c r="C30" s="24"/>
      <c r="D30" s="24"/>
      <c r="E30" s="193">
        <f>'2A'!E30+'2B'!E30</f>
        <v>554</v>
      </c>
      <c r="F30" s="195">
        <f>'2A'!F30+'2B'!F30</f>
        <v>544</v>
      </c>
      <c r="G30" s="194">
        <f>'2A'!G30+'2B'!G30</f>
        <v>1187</v>
      </c>
      <c r="H30" s="194">
        <f>'2A'!H30+'2B'!H30</f>
        <v>895</v>
      </c>
      <c r="I30" s="194">
        <f>'2A'!I30+'2B'!I30</f>
        <v>416</v>
      </c>
      <c r="J30" s="194">
        <f>'2A'!J30+'2B'!J30</f>
        <v>179</v>
      </c>
      <c r="K30" s="194">
        <f>'2A'!K30+'2B'!K30</f>
        <v>221</v>
      </c>
      <c r="L30" s="194">
        <f>'2A'!L30+'2B'!L30</f>
        <v>71</v>
      </c>
      <c r="M30" s="194">
        <f>'2A'!M30+'2B'!M30</f>
        <v>162</v>
      </c>
      <c r="N30" s="194">
        <f>'2A'!N30+'2B'!N30</f>
        <v>117</v>
      </c>
      <c r="O30" s="194">
        <f>'2A'!O30+'2B'!O30</f>
        <v>88</v>
      </c>
      <c r="P30" s="194">
        <f>'2A'!P30+'2B'!P30</f>
        <v>102</v>
      </c>
      <c r="Q30" s="194">
        <f>'2A'!Q30+'2B'!Q30</f>
        <v>109</v>
      </c>
      <c r="R30" s="194">
        <f>'2A'!R30+'2B'!R30</f>
        <v>101</v>
      </c>
      <c r="S30" s="194">
        <f>'2A'!S30+'2B'!S30</f>
        <v>2556</v>
      </c>
      <c r="T30" s="221">
        <f>'2A'!T30+'2B'!T30</f>
        <v>3309</v>
      </c>
      <c r="U30" s="192">
        <f t="shared" si="0"/>
        <v>10611</v>
      </c>
      <c r="W30" s="36"/>
      <c r="X30" s="36"/>
    </row>
    <row r="31" spans="1:24" ht="10.5" customHeight="1" x14ac:dyDescent="0.25">
      <c r="A31" s="37"/>
      <c r="B31" s="38">
        <v>17</v>
      </c>
      <c r="C31" s="38"/>
      <c r="D31" s="38"/>
      <c r="E31" s="189">
        <f>'2A'!E31+'2B'!E31</f>
        <v>479</v>
      </c>
      <c r="F31" s="191">
        <f>'2A'!F31+'2B'!F31</f>
        <v>504</v>
      </c>
      <c r="G31" s="190">
        <f>'2A'!G31+'2B'!G31</f>
        <v>1157</v>
      </c>
      <c r="H31" s="190">
        <f>'2A'!H31+'2B'!H31</f>
        <v>867</v>
      </c>
      <c r="I31" s="190">
        <f>'2A'!I31+'2B'!I31</f>
        <v>422</v>
      </c>
      <c r="J31" s="190">
        <f>'2A'!J31+'2B'!J31</f>
        <v>225</v>
      </c>
      <c r="K31" s="190">
        <f>'2A'!K31+'2B'!K31</f>
        <v>221</v>
      </c>
      <c r="L31" s="190">
        <f>'2A'!L31+'2B'!L31</f>
        <v>99</v>
      </c>
      <c r="M31" s="190">
        <f>'2A'!M31+'2B'!M31</f>
        <v>106</v>
      </c>
      <c r="N31" s="190">
        <f>'2A'!N31+'2B'!N31</f>
        <v>94</v>
      </c>
      <c r="O31" s="190">
        <f>'2A'!O31+'2B'!O31</f>
        <v>84</v>
      </c>
      <c r="P31" s="190">
        <f>'2A'!P31+'2B'!P31</f>
        <v>91</v>
      </c>
      <c r="Q31" s="190">
        <f>'2A'!Q31+'2B'!Q31</f>
        <v>95</v>
      </c>
      <c r="R31" s="190">
        <f>'2A'!R31+'2B'!R31</f>
        <v>83</v>
      </c>
      <c r="S31" s="190">
        <f>'2A'!S31+'2B'!S31</f>
        <v>2294</v>
      </c>
      <c r="T31" s="222">
        <f>'2A'!T31+'2B'!T31</f>
        <v>3134</v>
      </c>
      <c r="U31" s="223">
        <f t="shared" si="0"/>
        <v>9955</v>
      </c>
      <c r="W31" s="36"/>
      <c r="X31" s="36"/>
    </row>
    <row r="32" spans="1:24" ht="10.5" customHeight="1" x14ac:dyDescent="0.25">
      <c r="A32" s="40"/>
      <c r="B32" s="24">
        <v>18</v>
      </c>
      <c r="C32" s="24"/>
      <c r="D32" s="24"/>
      <c r="E32" s="193">
        <f>'2A'!E32+'2B'!E32</f>
        <v>230</v>
      </c>
      <c r="F32" s="195">
        <f>'2A'!F32+'2B'!F32</f>
        <v>223</v>
      </c>
      <c r="G32" s="194">
        <f>'2A'!G32+'2B'!G32</f>
        <v>8156</v>
      </c>
      <c r="H32" s="194">
        <f>'2A'!H32+'2B'!H32</f>
        <v>3932</v>
      </c>
      <c r="I32" s="194">
        <f>'2A'!I32+'2B'!I32</f>
        <v>468</v>
      </c>
      <c r="J32" s="194">
        <f>'2A'!J32+'2B'!J32</f>
        <v>282</v>
      </c>
      <c r="K32" s="194">
        <f>'2A'!K32+'2B'!K32</f>
        <v>274</v>
      </c>
      <c r="L32" s="194">
        <f>'2A'!L32+'2B'!L32</f>
        <v>150</v>
      </c>
      <c r="M32" s="194">
        <f>'2A'!M32+'2B'!M32</f>
        <v>132</v>
      </c>
      <c r="N32" s="194">
        <f>'2A'!N32+'2B'!N32</f>
        <v>97</v>
      </c>
      <c r="O32" s="194">
        <f>'2A'!O32+'2B'!O32</f>
        <v>53</v>
      </c>
      <c r="P32" s="194">
        <f>'2A'!P32+'2B'!P32</f>
        <v>53</v>
      </c>
      <c r="Q32" s="194">
        <f>'2A'!Q32+'2B'!Q32</f>
        <v>72</v>
      </c>
      <c r="R32" s="194">
        <f>'2A'!R32+'2B'!R32</f>
        <v>73</v>
      </c>
      <c r="S32" s="194">
        <f>'2A'!S32+'2B'!S32</f>
        <v>1126</v>
      </c>
      <c r="T32" s="221">
        <f>'2A'!T32+'2B'!T32</f>
        <v>1546</v>
      </c>
      <c r="U32" s="192">
        <f t="shared" si="0"/>
        <v>16867</v>
      </c>
      <c r="W32" s="36"/>
      <c r="X32" s="36"/>
    </row>
    <row r="33" spans="1:24" ht="10.5" customHeight="1" x14ac:dyDescent="0.25">
      <c r="A33" s="37"/>
      <c r="B33" s="38">
        <v>19</v>
      </c>
      <c r="C33" s="38"/>
      <c r="D33" s="38"/>
      <c r="E33" s="189">
        <f>'2A'!E33+'2B'!E33</f>
        <v>43</v>
      </c>
      <c r="F33" s="191">
        <f>'2A'!F33+'2B'!F33</f>
        <v>39</v>
      </c>
      <c r="G33" s="190">
        <f>'2A'!G33+'2B'!G33</f>
        <v>32691</v>
      </c>
      <c r="H33" s="190">
        <f>'2A'!H33+'2B'!H33</f>
        <v>14659</v>
      </c>
      <c r="I33" s="190">
        <f>'2A'!I33+'2B'!I33</f>
        <v>822</v>
      </c>
      <c r="J33" s="190">
        <f>'2A'!J33+'2B'!J33</f>
        <v>624</v>
      </c>
      <c r="K33" s="190">
        <f>'2A'!K33+'2B'!K33</f>
        <v>284</v>
      </c>
      <c r="L33" s="190">
        <f>'2A'!L33+'2B'!L33</f>
        <v>199</v>
      </c>
      <c r="M33" s="190">
        <f>'2A'!M33+'2B'!M33</f>
        <v>158</v>
      </c>
      <c r="N33" s="190">
        <f>'2A'!N33+'2B'!N33</f>
        <v>136</v>
      </c>
      <c r="O33" s="190">
        <f>'2A'!O33+'2B'!O33</f>
        <v>86</v>
      </c>
      <c r="P33" s="190">
        <f>'2A'!P33+'2B'!P33</f>
        <v>61</v>
      </c>
      <c r="Q33" s="190">
        <f>'2A'!Q33+'2B'!Q33</f>
        <v>41</v>
      </c>
      <c r="R33" s="190">
        <f>'2A'!R33+'2B'!R33</f>
        <v>39</v>
      </c>
      <c r="S33" s="190">
        <f>'2A'!S33+'2B'!S33</f>
        <v>170</v>
      </c>
      <c r="T33" s="222">
        <f>'2A'!T33+'2B'!T33</f>
        <v>253</v>
      </c>
      <c r="U33" s="223">
        <f t="shared" si="0"/>
        <v>50305</v>
      </c>
      <c r="W33" s="36"/>
      <c r="X33" s="36"/>
    </row>
    <row r="34" spans="1:24" ht="10.5" customHeight="1" x14ac:dyDescent="0.25">
      <c r="A34" s="40"/>
      <c r="B34" s="24">
        <v>20</v>
      </c>
      <c r="C34" s="24"/>
      <c r="D34" s="24"/>
      <c r="E34" s="193">
        <f>'2A'!E34+'2B'!E34</f>
        <v>44</v>
      </c>
      <c r="F34" s="195">
        <f>'2A'!F34+'2B'!F34</f>
        <v>72</v>
      </c>
      <c r="G34" s="194">
        <f>'2A'!G34+'2B'!G34</f>
        <v>50260</v>
      </c>
      <c r="H34" s="194">
        <f>'2A'!H34+'2B'!H34</f>
        <v>21341</v>
      </c>
      <c r="I34" s="194">
        <f>'2A'!I34+'2B'!I34</f>
        <v>1196</v>
      </c>
      <c r="J34" s="194">
        <f>'2A'!J34+'2B'!J34</f>
        <v>945</v>
      </c>
      <c r="K34" s="194">
        <f>'2A'!K34+'2B'!K34</f>
        <v>516</v>
      </c>
      <c r="L34" s="194">
        <f>'2A'!L34+'2B'!L34</f>
        <v>418</v>
      </c>
      <c r="M34" s="194">
        <f>'2A'!M34+'2B'!M34</f>
        <v>194</v>
      </c>
      <c r="N34" s="194">
        <f>'2A'!N34+'2B'!N34</f>
        <v>149</v>
      </c>
      <c r="O34" s="194">
        <f>'2A'!O34+'2B'!O34</f>
        <v>114</v>
      </c>
      <c r="P34" s="194">
        <f>'2A'!P34+'2B'!P34</f>
        <v>99</v>
      </c>
      <c r="Q34" s="194">
        <f>'2A'!Q34+'2B'!Q34</f>
        <v>71</v>
      </c>
      <c r="R34" s="194">
        <f>'2A'!R34+'2B'!R34</f>
        <v>82</v>
      </c>
      <c r="S34" s="194">
        <f>'2A'!S34+'2B'!S34</f>
        <v>177</v>
      </c>
      <c r="T34" s="221">
        <f>'2A'!T34+'2B'!T34</f>
        <v>290</v>
      </c>
      <c r="U34" s="192">
        <f t="shared" si="0"/>
        <v>75968</v>
      </c>
      <c r="W34" s="36"/>
      <c r="X34" s="36"/>
    </row>
    <row r="35" spans="1:24" ht="10.5" customHeight="1" x14ac:dyDescent="0.25">
      <c r="A35" s="37"/>
      <c r="B35" s="38">
        <v>21</v>
      </c>
      <c r="C35" s="38"/>
      <c r="D35" s="38"/>
      <c r="E35" s="189">
        <f>'2A'!E35+'2B'!E35</f>
        <v>119</v>
      </c>
      <c r="F35" s="191">
        <f>'2A'!F35+'2B'!F35</f>
        <v>100</v>
      </c>
      <c r="G35" s="190">
        <f>'2A'!G35+'2B'!G35</f>
        <v>59022</v>
      </c>
      <c r="H35" s="190">
        <f>'2A'!H35+'2B'!H35</f>
        <v>22766</v>
      </c>
      <c r="I35" s="190">
        <f>'2A'!I35+'2B'!I35</f>
        <v>1594</v>
      </c>
      <c r="J35" s="190">
        <f>'2A'!J35+'2B'!J35</f>
        <v>1114</v>
      </c>
      <c r="K35" s="190">
        <f>'2A'!K35+'2B'!K35</f>
        <v>762</v>
      </c>
      <c r="L35" s="190">
        <f>'2A'!L35+'2B'!L35</f>
        <v>612</v>
      </c>
      <c r="M35" s="190">
        <f>'2A'!M35+'2B'!M35</f>
        <v>405</v>
      </c>
      <c r="N35" s="190">
        <f>'2A'!N35+'2B'!N35</f>
        <v>368</v>
      </c>
      <c r="O35" s="190">
        <f>'2A'!O35+'2B'!O35</f>
        <v>125</v>
      </c>
      <c r="P35" s="190">
        <f>'2A'!P35+'2B'!P35</f>
        <v>118</v>
      </c>
      <c r="Q35" s="190">
        <f>'2A'!Q35+'2B'!Q35</f>
        <v>93</v>
      </c>
      <c r="R35" s="190">
        <f>'2A'!R35+'2B'!R35</f>
        <v>73</v>
      </c>
      <c r="S35" s="190">
        <f>'2A'!S35+'2B'!S35</f>
        <v>193</v>
      </c>
      <c r="T35" s="222">
        <f>'2A'!T35+'2B'!T35</f>
        <v>263</v>
      </c>
      <c r="U35" s="223">
        <f t="shared" si="0"/>
        <v>87727</v>
      </c>
      <c r="W35" s="36"/>
      <c r="X35" s="36"/>
    </row>
    <row r="36" spans="1:24" ht="10.5" customHeight="1" x14ac:dyDescent="0.25">
      <c r="A36" s="40"/>
      <c r="B36" s="24">
        <v>22</v>
      </c>
      <c r="C36" s="24"/>
      <c r="D36" s="24"/>
      <c r="E36" s="193">
        <f>'2A'!E36+'2B'!E36</f>
        <v>107</v>
      </c>
      <c r="F36" s="195">
        <f>'2A'!F36+'2B'!F36</f>
        <v>136</v>
      </c>
      <c r="G36" s="194">
        <f>'2A'!G36+'2B'!G36</f>
        <v>64481</v>
      </c>
      <c r="H36" s="194">
        <f>'2A'!H36+'2B'!H36</f>
        <v>25682</v>
      </c>
      <c r="I36" s="194">
        <f>'2A'!I36+'2B'!I36</f>
        <v>2248</v>
      </c>
      <c r="J36" s="194">
        <f>'2A'!J36+'2B'!J36</f>
        <v>1506</v>
      </c>
      <c r="K36" s="194">
        <f>'2A'!K36+'2B'!K36</f>
        <v>943</v>
      </c>
      <c r="L36" s="194">
        <f>'2A'!L36+'2B'!L36</f>
        <v>675</v>
      </c>
      <c r="M36" s="194">
        <f>'2A'!M36+'2B'!M36</f>
        <v>714</v>
      </c>
      <c r="N36" s="194">
        <f>'2A'!N36+'2B'!N36</f>
        <v>601</v>
      </c>
      <c r="O36" s="194">
        <f>'2A'!O36+'2B'!O36</f>
        <v>340</v>
      </c>
      <c r="P36" s="194">
        <f>'2A'!P36+'2B'!P36</f>
        <v>316</v>
      </c>
      <c r="Q36" s="194">
        <f>'2A'!Q36+'2B'!Q36</f>
        <v>100</v>
      </c>
      <c r="R36" s="194">
        <f>'2A'!R36+'2B'!R36</f>
        <v>83</v>
      </c>
      <c r="S36" s="194">
        <f>'2A'!S36+'2B'!S36</f>
        <v>179</v>
      </c>
      <c r="T36" s="221">
        <f>'2A'!T36+'2B'!T36</f>
        <v>215</v>
      </c>
      <c r="U36" s="192">
        <f t="shared" si="0"/>
        <v>98326</v>
      </c>
      <c r="W36" s="36"/>
      <c r="X36" s="36"/>
    </row>
    <row r="37" spans="1:24" ht="10.5" customHeight="1" x14ac:dyDescent="0.25">
      <c r="A37" s="37"/>
      <c r="B37" s="38">
        <v>23</v>
      </c>
      <c r="C37" s="38"/>
      <c r="D37" s="38"/>
      <c r="E37" s="189">
        <f>'2A'!E37+'2B'!E37</f>
        <v>135</v>
      </c>
      <c r="F37" s="191">
        <f>'2A'!F37+'2B'!F37</f>
        <v>143</v>
      </c>
      <c r="G37" s="190">
        <f>'2A'!G37+'2B'!G37</f>
        <v>68671</v>
      </c>
      <c r="H37" s="190">
        <f>'2A'!H37+'2B'!H37</f>
        <v>29376</v>
      </c>
      <c r="I37" s="190">
        <f>'2A'!I37+'2B'!I37</f>
        <v>2786</v>
      </c>
      <c r="J37" s="190">
        <f>'2A'!J37+'2B'!J37</f>
        <v>2226</v>
      </c>
      <c r="K37" s="190">
        <f>'2A'!K37+'2B'!K37</f>
        <v>1308</v>
      </c>
      <c r="L37" s="190">
        <f>'2A'!L37+'2B'!L37</f>
        <v>926</v>
      </c>
      <c r="M37" s="190">
        <f>'2A'!M37+'2B'!M37</f>
        <v>887</v>
      </c>
      <c r="N37" s="190">
        <f>'2A'!N37+'2B'!N37</f>
        <v>677</v>
      </c>
      <c r="O37" s="190">
        <f>'2A'!O37+'2B'!O37</f>
        <v>566</v>
      </c>
      <c r="P37" s="190">
        <f>'2A'!P37+'2B'!P37</f>
        <v>518</v>
      </c>
      <c r="Q37" s="190">
        <f>'2A'!Q37+'2B'!Q37</f>
        <v>236</v>
      </c>
      <c r="R37" s="190">
        <f>'2A'!R37+'2B'!R37</f>
        <v>251</v>
      </c>
      <c r="S37" s="190">
        <f>'2A'!S37+'2B'!S37</f>
        <v>214</v>
      </c>
      <c r="T37" s="222">
        <f>'2A'!T37+'2B'!T37</f>
        <v>167</v>
      </c>
      <c r="U37" s="223">
        <f t="shared" si="0"/>
        <v>109087</v>
      </c>
      <c r="W37" s="36"/>
      <c r="X37" s="36"/>
    </row>
    <row r="38" spans="1:24" ht="10.5" customHeight="1" x14ac:dyDescent="0.25">
      <c r="A38" s="40"/>
      <c r="B38" s="24">
        <v>24</v>
      </c>
      <c r="C38" s="24"/>
      <c r="D38" s="24"/>
      <c r="E38" s="193">
        <f>'2A'!E38+'2B'!E38</f>
        <v>153</v>
      </c>
      <c r="F38" s="195">
        <f>'2A'!F38+'2B'!F38</f>
        <v>185</v>
      </c>
      <c r="G38" s="194">
        <f>'2A'!G38+'2B'!G38</f>
        <v>74103</v>
      </c>
      <c r="H38" s="194">
        <f>'2A'!H38+'2B'!H38</f>
        <v>32412</v>
      </c>
      <c r="I38" s="194">
        <f>'2A'!I38+'2B'!I38</f>
        <v>3785</v>
      </c>
      <c r="J38" s="194">
        <f>'2A'!J38+'2B'!J38</f>
        <v>3488</v>
      </c>
      <c r="K38" s="194">
        <f>'2A'!K38+'2B'!K38</f>
        <v>1786</v>
      </c>
      <c r="L38" s="194">
        <f>'2A'!L38+'2B'!L38</f>
        <v>1470</v>
      </c>
      <c r="M38" s="194">
        <f>'2A'!M38+'2B'!M38</f>
        <v>1167</v>
      </c>
      <c r="N38" s="194">
        <f>'2A'!N38+'2B'!N38</f>
        <v>856</v>
      </c>
      <c r="O38" s="194">
        <f>'2A'!O38+'2B'!O38</f>
        <v>627</v>
      </c>
      <c r="P38" s="194">
        <f>'2A'!P38+'2B'!P38</f>
        <v>552</v>
      </c>
      <c r="Q38" s="194">
        <f>'2A'!Q38+'2B'!Q38</f>
        <v>359</v>
      </c>
      <c r="R38" s="194">
        <f>'2A'!R38+'2B'!R38</f>
        <v>362</v>
      </c>
      <c r="S38" s="194">
        <f>'2A'!S38+'2B'!S38</f>
        <v>305</v>
      </c>
      <c r="T38" s="221">
        <f>'2A'!T38+'2B'!T38</f>
        <v>293</v>
      </c>
      <c r="U38" s="192">
        <f t="shared" si="0"/>
        <v>121903</v>
      </c>
      <c r="W38" s="36"/>
      <c r="X38" s="36"/>
    </row>
    <row r="39" spans="1:24" ht="10.5" customHeight="1" x14ac:dyDescent="0.25">
      <c r="A39" s="37"/>
      <c r="B39" s="38">
        <v>25</v>
      </c>
      <c r="C39" s="38"/>
      <c r="D39" s="38"/>
      <c r="E39" s="189">
        <f>'2A'!E39+'2B'!E39</f>
        <v>118</v>
      </c>
      <c r="F39" s="191">
        <f>'2A'!F39+'2B'!F39</f>
        <v>136</v>
      </c>
      <c r="G39" s="190">
        <f>'2A'!G39+'2B'!G39</f>
        <v>80760</v>
      </c>
      <c r="H39" s="190">
        <f>'2A'!H39+'2B'!H39</f>
        <v>37505</v>
      </c>
      <c r="I39" s="190">
        <f>'2A'!I39+'2B'!I39</f>
        <v>4871</v>
      </c>
      <c r="J39" s="190">
        <f>'2A'!J39+'2B'!J39</f>
        <v>5027</v>
      </c>
      <c r="K39" s="190">
        <f>'2A'!K39+'2B'!K39</f>
        <v>2380</v>
      </c>
      <c r="L39" s="190">
        <f>'2A'!L39+'2B'!L39</f>
        <v>2866</v>
      </c>
      <c r="M39" s="190">
        <f>'2A'!M39+'2B'!M39</f>
        <v>1569</v>
      </c>
      <c r="N39" s="190">
        <f>'2A'!N39+'2B'!N39</f>
        <v>1329</v>
      </c>
      <c r="O39" s="190">
        <f>'2A'!O39+'2B'!O39</f>
        <v>912</v>
      </c>
      <c r="P39" s="190">
        <f>'2A'!P39+'2B'!P39</f>
        <v>733</v>
      </c>
      <c r="Q39" s="190">
        <f>'2A'!Q39+'2B'!Q39</f>
        <v>478</v>
      </c>
      <c r="R39" s="190">
        <f>'2A'!R39+'2B'!R39</f>
        <v>416</v>
      </c>
      <c r="S39" s="190">
        <f>'2A'!S39+'2B'!S39</f>
        <v>578</v>
      </c>
      <c r="T39" s="222">
        <f>'2A'!T39+'2B'!T39</f>
        <v>564</v>
      </c>
      <c r="U39" s="223">
        <f t="shared" si="0"/>
        <v>140242</v>
      </c>
      <c r="W39" s="36"/>
      <c r="X39" s="36"/>
    </row>
    <row r="40" spans="1:24" ht="10.5" customHeight="1" x14ac:dyDescent="0.25">
      <c r="A40" s="40"/>
      <c r="B40" s="24">
        <v>26</v>
      </c>
      <c r="C40" s="24"/>
      <c r="D40" s="24"/>
      <c r="E40" s="193">
        <f>'2A'!E40+'2B'!E40</f>
        <v>115</v>
      </c>
      <c r="F40" s="195">
        <f>'2A'!F40+'2B'!F40</f>
        <v>169</v>
      </c>
      <c r="G40" s="194">
        <f>'2A'!G40+'2B'!G40</f>
        <v>85599</v>
      </c>
      <c r="H40" s="194">
        <f>'2A'!H40+'2B'!H40</f>
        <v>41043</v>
      </c>
      <c r="I40" s="194">
        <f>'2A'!I40+'2B'!I40</f>
        <v>5856</v>
      </c>
      <c r="J40" s="194">
        <f>'2A'!J40+'2B'!J40</f>
        <v>6776</v>
      </c>
      <c r="K40" s="194">
        <f>'2A'!K40+'2B'!K40</f>
        <v>3241</v>
      </c>
      <c r="L40" s="194">
        <f>'2A'!L40+'2B'!L40</f>
        <v>4367</v>
      </c>
      <c r="M40" s="194">
        <f>'2A'!M40+'2B'!M40</f>
        <v>2206</v>
      </c>
      <c r="N40" s="194">
        <f>'2A'!N40+'2B'!N40</f>
        <v>2908</v>
      </c>
      <c r="O40" s="194">
        <f>'2A'!O40+'2B'!O40</f>
        <v>1224</v>
      </c>
      <c r="P40" s="194">
        <f>'2A'!P40+'2B'!P40</f>
        <v>1179</v>
      </c>
      <c r="Q40" s="194">
        <f>'2A'!Q40+'2B'!Q40</f>
        <v>610</v>
      </c>
      <c r="R40" s="194">
        <f>'2A'!R40+'2B'!R40</f>
        <v>517</v>
      </c>
      <c r="S40" s="194">
        <f>'2A'!S40+'2B'!S40</f>
        <v>919</v>
      </c>
      <c r="T40" s="221">
        <f>'2A'!T40+'2B'!T40</f>
        <v>817</v>
      </c>
      <c r="U40" s="192">
        <f t="shared" si="0"/>
        <v>157546</v>
      </c>
      <c r="W40" s="36"/>
      <c r="X40" s="36"/>
    </row>
    <row r="41" spans="1:24" ht="10.5" customHeight="1" x14ac:dyDescent="0.25">
      <c r="A41" s="37"/>
      <c r="B41" s="38">
        <v>27</v>
      </c>
      <c r="C41" s="38"/>
      <c r="D41" s="38"/>
      <c r="E41" s="189">
        <f>'2A'!E41+'2B'!E41</f>
        <v>154</v>
      </c>
      <c r="F41" s="191">
        <f>'2A'!F41+'2B'!F41</f>
        <v>168</v>
      </c>
      <c r="G41" s="190">
        <f>'2A'!G41+'2B'!G41</f>
        <v>88407</v>
      </c>
      <c r="H41" s="190">
        <f>'2A'!H41+'2B'!H41</f>
        <v>43292</v>
      </c>
      <c r="I41" s="190">
        <f>'2A'!I41+'2B'!I41</f>
        <v>6831</v>
      </c>
      <c r="J41" s="190">
        <f>'2A'!J41+'2B'!J41</f>
        <v>7668</v>
      </c>
      <c r="K41" s="190">
        <f>'2A'!K41+'2B'!K41</f>
        <v>3823</v>
      </c>
      <c r="L41" s="190">
        <f>'2A'!L41+'2B'!L41</f>
        <v>5411</v>
      </c>
      <c r="M41" s="190">
        <f>'2A'!M41+'2B'!M41</f>
        <v>2973</v>
      </c>
      <c r="N41" s="190">
        <f>'2A'!N41+'2B'!N41</f>
        <v>4088</v>
      </c>
      <c r="O41" s="190">
        <f>'2A'!O41+'2B'!O41</f>
        <v>1845</v>
      </c>
      <c r="P41" s="190">
        <f>'2A'!P41+'2B'!P41</f>
        <v>2568</v>
      </c>
      <c r="Q41" s="190">
        <f>'2A'!Q41+'2B'!Q41</f>
        <v>893</v>
      </c>
      <c r="R41" s="190">
        <f>'2A'!R41+'2B'!R41</f>
        <v>923</v>
      </c>
      <c r="S41" s="190">
        <f>'2A'!S41+'2B'!S41</f>
        <v>1276</v>
      </c>
      <c r="T41" s="222">
        <f>'2A'!T41+'2B'!T41</f>
        <v>1145</v>
      </c>
      <c r="U41" s="223">
        <f t="shared" si="0"/>
        <v>171465</v>
      </c>
      <c r="W41" s="36"/>
      <c r="X41" s="36"/>
    </row>
    <row r="42" spans="1:24" ht="10.5" customHeight="1" x14ac:dyDescent="0.25">
      <c r="A42" s="40"/>
      <c r="B42" s="24">
        <v>28</v>
      </c>
      <c r="C42" s="24"/>
      <c r="D42" s="24"/>
      <c r="E42" s="193">
        <f>'2A'!E42+'2B'!E42</f>
        <v>179</v>
      </c>
      <c r="F42" s="195">
        <f>'2A'!F42+'2B'!F42</f>
        <v>235</v>
      </c>
      <c r="G42" s="194">
        <f>'2A'!G42+'2B'!G42</f>
        <v>91634</v>
      </c>
      <c r="H42" s="194">
        <f>'2A'!H42+'2B'!H42</f>
        <v>45798</v>
      </c>
      <c r="I42" s="194">
        <f>'2A'!I42+'2B'!I42</f>
        <v>7331</v>
      </c>
      <c r="J42" s="194">
        <f>'2A'!J42+'2B'!J42</f>
        <v>8322</v>
      </c>
      <c r="K42" s="194">
        <f>'2A'!K42+'2B'!K42</f>
        <v>4444</v>
      </c>
      <c r="L42" s="194">
        <f>'2A'!L42+'2B'!L42</f>
        <v>6044</v>
      </c>
      <c r="M42" s="194">
        <f>'2A'!M42+'2B'!M42</f>
        <v>3418</v>
      </c>
      <c r="N42" s="194">
        <f>'2A'!N42+'2B'!N42</f>
        <v>4822</v>
      </c>
      <c r="O42" s="194">
        <f>'2A'!O42+'2B'!O42</f>
        <v>2514</v>
      </c>
      <c r="P42" s="194">
        <f>'2A'!P42+'2B'!P42</f>
        <v>3496</v>
      </c>
      <c r="Q42" s="194">
        <f>'2A'!Q42+'2B'!Q42</f>
        <v>1341</v>
      </c>
      <c r="R42" s="194">
        <f>'2A'!R42+'2B'!R42</f>
        <v>1907</v>
      </c>
      <c r="S42" s="194">
        <f>'2A'!S42+'2B'!S42</f>
        <v>1898</v>
      </c>
      <c r="T42" s="224">
        <f>'2A'!T42+'2B'!T42</f>
        <v>1853</v>
      </c>
      <c r="U42" s="192">
        <f t="shared" si="0"/>
        <v>185236</v>
      </c>
      <c r="W42" s="36"/>
      <c r="X42" s="36"/>
    </row>
    <row r="43" spans="1:24" ht="10.5" customHeight="1" x14ac:dyDescent="0.25">
      <c r="A43" s="37"/>
      <c r="B43" s="38">
        <v>29</v>
      </c>
      <c r="C43" s="38"/>
      <c r="D43" s="38"/>
      <c r="E43" s="189">
        <f>'2A'!E43+'2B'!E43</f>
        <v>219</v>
      </c>
      <c r="F43" s="191">
        <f>'2A'!F43+'2B'!F43</f>
        <v>285</v>
      </c>
      <c r="G43" s="190">
        <f>'2A'!G43+'2B'!G43</f>
        <v>91838</v>
      </c>
      <c r="H43" s="190">
        <f>'2A'!H43+'2B'!H43</f>
        <v>46658</v>
      </c>
      <c r="I43" s="190">
        <f>'2A'!I43+'2B'!I43</f>
        <v>7882</v>
      </c>
      <c r="J43" s="190">
        <f>'2A'!J43+'2B'!J43</f>
        <v>8853</v>
      </c>
      <c r="K43" s="190">
        <f>'2A'!K43+'2B'!K43</f>
        <v>4844</v>
      </c>
      <c r="L43" s="190">
        <f>'2A'!L43+'2B'!L43</f>
        <v>6291</v>
      </c>
      <c r="M43" s="190">
        <f>'2A'!M43+'2B'!M43</f>
        <v>4005</v>
      </c>
      <c r="N43" s="190">
        <f>'2A'!N43+'2B'!N43</f>
        <v>5278</v>
      </c>
      <c r="O43" s="190">
        <f>'2A'!O43+'2B'!O43</f>
        <v>2988</v>
      </c>
      <c r="P43" s="190">
        <f>'2A'!P43+'2B'!P43</f>
        <v>4166</v>
      </c>
      <c r="Q43" s="190">
        <f>'2A'!Q43+'2B'!Q43</f>
        <v>1678</v>
      </c>
      <c r="R43" s="190">
        <f>'2A'!R43+'2B'!R43</f>
        <v>2796</v>
      </c>
      <c r="S43" s="190">
        <f>'2A'!S43+'2B'!S43</f>
        <v>2856</v>
      </c>
      <c r="T43" s="225">
        <f>'2A'!T43+'2B'!T43</f>
        <v>3350</v>
      </c>
      <c r="U43" s="223">
        <f t="shared" si="0"/>
        <v>193987</v>
      </c>
      <c r="W43" s="36"/>
      <c r="X43" s="36"/>
    </row>
    <row r="44" spans="1:24" ht="10.5" customHeight="1" x14ac:dyDescent="0.25">
      <c r="A44" s="40"/>
      <c r="B44" s="24">
        <v>30</v>
      </c>
      <c r="C44" s="24"/>
      <c r="D44" s="24"/>
      <c r="E44" s="193">
        <f>'2A'!E44+'2B'!E44</f>
        <v>272</v>
      </c>
      <c r="F44" s="195">
        <f>'2A'!F44+'2B'!F44</f>
        <v>358</v>
      </c>
      <c r="G44" s="194">
        <f>'2A'!G44+'2B'!G44</f>
        <v>97093</v>
      </c>
      <c r="H44" s="194">
        <f>'2A'!H44+'2B'!H44</f>
        <v>48863</v>
      </c>
      <c r="I44" s="194">
        <f>'2A'!I44+'2B'!I44</f>
        <v>8443</v>
      </c>
      <c r="J44" s="194">
        <f>'2A'!J44+'2B'!J44</f>
        <v>9370</v>
      </c>
      <c r="K44" s="194">
        <f>'2A'!K44+'2B'!K44</f>
        <v>5221</v>
      </c>
      <c r="L44" s="194">
        <f>'2A'!L44+'2B'!L44</f>
        <v>6823</v>
      </c>
      <c r="M44" s="194">
        <f>'2A'!M44+'2B'!M44</f>
        <v>4402</v>
      </c>
      <c r="N44" s="194">
        <f>'2A'!N44+'2B'!N44</f>
        <v>5939</v>
      </c>
      <c r="O44" s="194">
        <f>'2A'!O44+'2B'!O44</f>
        <v>3465</v>
      </c>
      <c r="P44" s="194">
        <f>'2A'!P44+'2B'!P44</f>
        <v>4766</v>
      </c>
      <c r="Q44" s="194">
        <f>'2A'!Q44+'2B'!Q44</f>
        <v>2156</v>
      </c>
      <c r="R44" s="194">
        <f>'2A'!R44+'2B'!R44</f>
        <v>3574</v>
      </c>
      <c r="S44" s="194">
        <f>'2A'!S44+'2B'!S44</f>
        <v>4199</v>
      </c>
      <c r="T44" s="224">
        <f>'2A'!T44+'2B'!T44</f>
        <v>5534</v>
      </c>
      <c r="U44" s="192">
        <f t="shared" si="0"/>
        <v>210478</v>
      </c>
      <c r="W44" s="36"/>
      <c r="X44" s="36"/>
    </row>
    <row r="45" spans="1:24" ht="10.5" customHeight="1" x14ac:dyDescent="0.25">
      <c r="A45" s="37"/>
      <c r="B45" s="38">
        <v>31</v>
      </c>
      <c r="C45" s="38"/>
      <c r="D45" s="38"/>
      <c r="E45" s="189">
        <f>'2A'!E45+'2B'!E45</f>
        <v>307</v>
      </c>
      <c r="F45" s="191">
        <f>'2A'!F45+'2B'!F45</f>
        <v>438</v>
      </c>
      <c r="G45" s="190">
        <f>'2A'!G45+'2B'!G45</f>
        <v>94494</v>
      </c>
      <c r="H45" s="190">
        <f>'2A'!H45+'2B'!H45</f>
        <v>48793</v>
      </c>
      <c r="I45" s="190">
        <f>'2A'!I45+'2B'!I45</f>
        <v>8839</v>
      </c>
      <c r="J45" s="190">
        <f>'2A'!J45+'2B'!J45</f>
        <v>9865</v>
      </c>
      <c r="K45" s="190">
        <f>'2A'!K45+'2B'!K45</f>
        <v>5591</v>
      </c>
      <c r="L45" s="190">
        <f>'2A'!L45+'2B'!L45</f>
        <v>7286</v>
      </c>
      <c r="M45" s="190">
        <f>'2A'!M45+'2B'!M45</f>
        <v>4577</v>
      </c>
      <c r="N45" s="190">
        <f>'2A'!N45+'2B'!N45</f>
        <v>6278</v>
      </c>
      <c r="O45" s="190">
        <f>'2A'!O45+'2B'!O45</f>
        <v>3723</v>
      </c>
      <c r="P45" s="190">
        <f>'2A'!P45+'2B'!P45</f>
        <v>5034</v>
      </c>
      <c r="Q45" s="190">
        <f>'2A'!Q45+'2B'!Q45</f>
        <v>2532</v>
      </c>
      <c r="R45" s="190">
        <f>'2A'!R45+'2B'!R45</f>
        <v>3789</v>
      </c>
      <c r="S45" s="190">
        <f>'2A'!S45+'2B'!S45</f>
        <v>5768</v>
      </c>
      <c r="T45" s="225">
        <f>'2A'!T45+'2B'!T45</f>
        <v>8388</v>
      </c>
      <c r="U45" s="223">
        <f t="shared" si="0"/>
        <v>215702</v>
      </c>
      <c r="W45" s="36"/>
      <c r="X45" s="36"/>
    </row>
    <row r="46" spans="1:24" ht="10.5" customHeight="1" x14ac:dyDescent="0.25">
      <c r="A46" s="40"/>
      <c r="B46" s="24">
        <v>32</v>
      </c>
      <c r="C46" s="24"/>
      <c r="D46" s="24"/>
      <c r="E46" s="193">
        <f>'2A'!E46+'2B'!E46</f>
        <v>440</v>
      </c>
      <c r="F46" s="195">
        <f>'2A'!F46+'2B'!F46</f>
        <v>562</v>
      </c>
      <c r="G46" s="194">
        <f>'2A'!G46+'2B'!G46</f>
        <v>94824</v>
      </c>
      <c r="H46" s="194">
        <f>'2A'!H46+'2B'!H46</f>
        <v>49911</v>
      </c>
      <c r="I46" s="194">
        <f>'2A'!I46+'2B'!I46</f>
        <v>9188</v>
      </c>
      <c r="J46" s="194">
        <f>'2A'!J46+'2B'!J46</f>
        <v>10385</v>
      </c>
      <c r="K46" s="194">
        <f>'2A'!K46+'2B'!K46</f>
        <v>5928</v>
      </c>
      <c r="L46" s="194">
        <f>'2A'!L46+'2B'!L46</f>
        <v>7787</v>
      </c>
      <c r="M46" s="194">
        <f>'2A'!M46+'2B'!M46</f>
        <v>5118</v>
      </c>
      <c r="N46" s="194">
        <f>'2A'!N46+'2B'!N46</f>
        <v>6777</v>
      </c>
      <c r="O46" s="194">
        <f>'2A'!O46+'2B'!O46</f>
        <v>4037</v>
      </c>
      <c r="P46" s="194">
        <f>'2A'!P46+'2B'!P46</f>
        <v>5699</v>
      </c>
      <c r="Q46" s="194">
        <f>'2A'!Q46+'2B'!Q46</f>
        <v>2695</v>
      </c>
      <c r="R46" s="194">
        <f>'2A'!R46+'2B'!R46</f>
        <v>4256</v>
      </c>
      <c r="S46" s="194">
        <f>'2A'!S46+'2B'!S46</f>
        <v>7537</v>
      </c>
      <c r="T46" s="224">
        <f>'2A'!T46+'2B'!T46</f>
        <v>11167</v>
      </c>
      <c r="U46" s="192">
        <f t="shared" si="0"/>
        <v>226311</v>
      </c>
      <c r="W46" s="36"/>
      <c r="X46" s="36"/>
    </row>
    <row r="47" spans="1:24" ht="10.5" customHeight="1" thickBot="1" x14ac:dyDescent="0.3">
      <c r="A47" s="41"/>
      <c r="B47" s="42">
        <v>33</v>
      </c>
      <c r="C47" s="42"/>
      <c r="D47" s="42"/>
      <c r="E47" s="226">
        <f>'2A'!E47+'2B'!E47</f>
        <v>485</v>
      </c>
      <c r="F47" s="227">
        <f>'2A'!F47+'2B'!F47</f>
        <v>723</v>
      </c>
      <c r="G47" s="228">
        <f>'2A'!G47+'2B'!G47</f>
        <v>93977</v>
      </c>
      <c r="H47" s="228">
        <f>'2A'!H47+'2B'!H47</f>
        <v>50364</v>
      </c>
      <c r="I47" s="228">
        <f>'2A'!I47+'2B'!I47</f>
        <v>9628</v>
      </c>
      <c r="J47" s="228">
        <f>'2A'!J47+'2B'!J47</f>
        <v>10673</v>
      </c>
      <c r="K47" s="228">
        <f>'2A'!K47+'2B'!K47</f>
        <v>6293</v>
      </c>
      <c r="L47" s="228">
        <f>'2A'!L47+'2B'!L47</f>
        <v>8164</v>
      </c>
      <c r="M47" s="228">
        <f>'2A'!M47+'2B'!M47</f>
        <v>5313</v>
      </c>
      <c r="N47" s="228">
        <f>'2A'!N47+'2B'!N47</f>
        <v>6964</v>
      </c>
      <c r="O47" s="228">
        <f>'2A'!O47+'2B'!O47</f>
        <v>4318</v>
      </c>
      <c r="P47" s="228">
        <f>'2A'!P47+'2B'!P47</f>
        <v>5828</v>
      </c>
      <c r="Q47" s="228">
        <f>'2A'!Q47+'2B'!Q47</f>
        <v>2968</v>
      </c>
      <c r="R47" s="228">
        <f>'2A'!R47+'2B'!R47</f>
        <v>4499</v>
      </c>
      <c r="S47" s="228">
        <f>'2A'!S47+'2B'!S47</f>
        <v>9738</v>
      </c>
      <c r="T47" s="229">
        <f>'2A'!T47+'2B'!T47</f>
        <v>14308</v>
      </c>
      <c r="U47" s="206">
        <f t="shared" si="0"/>
        <v>234243</v>
      </c>
      <c r="W47" s="36"/>
      <c r="X47" s="36"/>
    </row>
    <row r="48" spans="1:24" ht="10.5" customHeight="1" x14ac:dyDescent="0.25">
      <c r="A48" s="40"/>
      <c r="B48" s="24">
        <v>34</v>
      </c>
      <c r="C48" s="24"/>
      <c r="D48" s="24"/>
      <c r="E48" s="193">
        <f>'2A'!E48+'2B'!E48</f>
        <v>693</v>
      </c>
      <c r="F48" s="195">
        <f>'2A'!F48+'2B'!F48</f>
        <v>830</v>
      </c>
      <c r="G48" s="194">
        <f>'2A'!G48+'2B'!G48</f>
        <v>96425</v>
      </c>
      <c r="H48" s="194">
        <f>'2A'!H48+'2B'!H48</f>
        <v>50998</v>
      </c>
      <c r="I48" s="194">
        <f>'2A'!I48+'2B'!I48</f>
        <v>10056</v>
      </c>
      <c r="J48" s="194">
        <f>'2A'!J48+'2B'!J48</f>
        <v>10822</v>
      </c>
      <c r="K48" s="194">
        <f>'2A'!K48+'2B'!K48</f>
        <v>6674</v>
      </c>
      <c r="L48" s="194">
        <f>'2A'!L48+'2B'!L48</f>
        <v>8502</v>
      </c>
      <c r="M48" s="194">
        <f>'2A'!M48+'2B'!M48</f>
        <v>5958</v>
      </c>
      <c r="N48" s="194">
        <f>'2A'!N48+'2B'!N48</f>
        <v>7181</v>
      </c>
      <c r="O48" s="194">
        <f>'2A'!O48+'2B'!O48</f>
        <v>4839</v>
      </c>
      <c r="P48" s="194">
        <f>'2A'!P48+'2B'!P48</f>
        <v>6192</v>
      </c>
      <c r="Q48" s="194">
        <f>'2A'!Q48+'2B'!Q48</f>
        <v>3393</v>
      </c>
      <c r="R48" s="194">
        <f>'2A'!R48+'2B'!R48</f>
        <v>4736</v>
      </c>
      <c r="S48" s="194">
        <f>'2A'!S48+'2B'!S48</f>
        <v>12362</v>
      </c>
      <c r="T48" s="221">
        <f>'2A'!T48+'2B'!T48</f>
        <v>17725</v>
      </c>
      <c r="U48" s="192">
        <f t="shared" si="0"/>
        <v>247386</v>
      </c>
      <c r="W48" s="36"/>
      <c r="X48" s="36"/>
    </row>
    <row r="49" spans="1:24" ht="10.5" customHeight="1" x14ac:dyDescent="0.25">
      <c r="A49" s="37"/>
      <c r="B49" s="38">
        <v>35</v>
      </c>
      <c r="C49" s="38"/>
      <c r="D49" s="38"/>
      <c r="E49" s="189">
        <f>'2A'!E49+'2B'!E49</f>
        <v>833</v>
      </c>
      <c r="F49" s="191">
        <f>'2A'!F49+'2B'!F49</f>
        <v>1008</v>
      </c>
      <c r="G49" s="190">
        <f>'2A'!G49+'2B'!G49</f>
        <v>94491</v>
      </c>
      <c r="H49" s="190">
        <f>'2A'!H49+'2B'!H49</f>
        <v>50647</v>
      </c>
      <c r="I49" s="190">
        <f>'2A'!I49+'2B'!I49</f>
        <v>10258</v>
      </c>
      <c r="J49" s="190">
        <f>'2A'!J49+'2B'!J49</f>
        <v>10910</v>
      </c>
      <c r="K49" s="190">
        <f>'2A'!K49+'2B'!K49</f>
        <v>7173</v>
      </c>
      <c r="L49" s="190">
        <f>'2A'!L49+'2B'!L49</f>
        <v>8519</v>
      </c>
      <c r="M49" s="190">
        <f>'2A'!M49+'2B'!M49</f>
        <v>6307</v>
      </c>
      <c r="N49" s="190">
        <f>'2A'!N49+'2B'!N49</f>
        <v>7537</v>
      </c>
      <c r="O49" s="190">
        <f>'2A'!O49+'2B'!O49</f>
        <v>5144</v>
      </c>
      <c r="P49" s="190">
        <f>'2A'!P49+'2B'!P49</f>
        <v>6422</v>
      </c>
      <c r="Q49" s="190">
        <f>'2A'!Q49+'2B'!Q49</f>
        <v>3607</v>
      </c>
      <c r="R49" s="190">
        <f>'2A'!R49+'2B'!R49</f>
        <v>5090</v>
      </c>
      <c r="S49" s="190">
        <f>'2A'!S49+'2B'!S49</f>
        <v>14463</v>
      </c>
      <c r="T49" s="222">
        <f>'2A'!T49+'2B'!T49</f>
        <v>21015</v>
      </c>
      <c r="U49" s="223">
        <f t="shared" si="0"/>
        <v>253424</v>
      </c>
      <c r="W49" s="36"/>
      <c r="X49" s="36"/>
    </row>
    <row r="50" spans="1:24" ht="10.5" customHeight="1" x14ac:dyDescent="0.25">
      <c r="A50" s="40"/>
      <c r="B50" s="24">
        <v>36</v>
      </c>
      <c r="C50" s="24"/>
      <c r="D50" s="24"/>
      <c r="E50" s="193">
        <f>'2A'!E50+'2B'!E50</f>
        <v>940</v>
      </c>
      <c r="F50" s="195">
        <f>'2A'!F50+'2B'!F50</f>
        <v>1200</v>
      </c>
      <c r="G50" s="194">
        <f>'2A'!G50+'2B'!G50</f>
        <v>95234</v>
      </c>
      <c r="H50" s="194">
        <f>'2A'!H50+'2B'!H50</f>
        <v>51744</v>
      </c>
      <c r="I50" s="194">
        <f>'2A'!I50+'2B'!I50</f>
        <v>10221</v>
      </c>
      <c r="J50" s="194">
        <f>'2A'!J50+'2B'!J50</f>
        <v>10998</v>
      </c>
      <c r="K50" s="194">
        <f>'2A'!K50+'2B'!K50</f>
        <v>7277</v>
      </c>
      <c r="L50" s="194">
        <f>'2A'!L50+'2B'!L50</f>
        <v>8938</v>
      </c>
      <c r="M50" s="194">
        <f>'2A'!M50+'2B'!M50</f>
        <v>6523</v>
      </c>
      <c r="N50" s="194">
        <f>'2A'!N50+'2B'!N50</f>
        <v>7621</v>
      </c>
      <c r="O50" s="194">
        <f>'2A'!O50+'2B'!O50</f>
        <v>5407</v>
      </c>
      <c r="P50" s="194">
        <f>'2A'!P50+'2B'!P50</f>
        <v>6735</v>
      </c>
      <c r="Q50" s="194">
        <f>'2A'!Q50+'2B'!Q50</f>
        <v>3840</v>
      </c>
      <c r="R50" s="194">
        <f>'2A'!R50+'2B'!R50</f>
        <v>5489</v>
      </c>
      <c r="S50" s="194">
        <f>'2A'!S50+'2B'!S50</f>
        <v>16510</v>
      </c>
      <c r="T50" s="221">
        <f>'2A'!T50+'2B'!T50</f>
        <v>23775</v>
      </c>
      <c r="U50" s="192">
        <f t="shared" si="0"/>
        <v>262452</v>
      </c>
      <c r="W50" s="36"/>
      <c r="X50" s="36"/>
    </row>
    <row r="51" spans="1:24" ht="10.5" customHeight="1" x14ac:dyDescent="0.25">
      <c r="A51" s="37"/>
      <c r="B51" s="38">
        <v>37</v>
      </c>
      <c r="C51" s="38"/>
      <c r="D51" s="38"/>
      <c r="E51" s="189">
        <f>'2A'!E51+'2B'!E51</f>
        <v>1008</v>
      </c>
      <c r="F51" s="191">
        <f>'2A'!F51+'2B'!F51</f>
        <v>1299</v>
      </c>
      <c r="G51" s="190">
        <f>'2A'!G51+'2B'!G51</f>
        <v>94355</v>
      </c>
      <c r="H51" s="190">
        <f>'2A'!H51+'2B'!H51</f>
        <v>51639</v>
      </c>
      <c r="I51" s="190">
        <f>'2A'!I51+'2B'!I51</f>
        <v>10310</v>
      </c>
      <c r="J51" s="190">
        <f>'2A'!J51+'2B'!J51</f>
        <v>11097</v>
      </c>
      <c r="K51" s="190">
        <f>'2A'!K51+'2B'!K51</f>
        <v>7390</v>
      </c>
      <c r="L51" s="190">
        <f>'2A'!L51+'2B'!L51</f>
        <v>9068</v>
      </c>
      <c r="M51" s="190">
        <f>'2A'!M51+'2B'!M51</f>
        <v>6662</v>
      </c>
      <c r="N51" s="190">
        <f>'2A'!N51+'2B'!N51</f>
        <v>7569</v>
      </c>
      <c r="O51" s="190">
        <f>'2A'!O51+'2B'!O51</f>
        <v>5806</v>
      </c>
      <c r="P51" s="190">
        <f>'2A'!P51+'2B'!P51</f>
        <v>6885</v>
      </c>
      <c r="Q51" s="190">
        <f>'2A'!Q51+'2B'!Q51</f>
        <v>4141</v>
      </c>
      <c r="R51" s="190">
        <f>'2A'!R51+'2B'!R51</f>
        <v>5577</v>
      </c>
      <c r="S51" s="190">
        <f>'2A'!S51+'2B'!S51</f>
        <v>18584</v>
      </c>
      <c r="T51" s="222">
        <f>'2A'!T51+'2B'!T51</f>
        <v>25935</v>
      </c>
      <c r="U51" s="223">
        <f t="shared" si="0"/>
        <v>267325</v>
      </c>
      <c r="W51" s="36"/>
      <c r="X51" s="36"/>
    </row>
    <row r="52" spans="1:24" ht="10.5" customHeight="1" x14ac:dyDescent="0.25">
      <c r="A52" s="40"/>
      <c r="B52" s="24">
        <v>38</v>
      </c>
      <c r="C52" s="24"/>
      <c r="D52" s="24"/>
      <c r="E52" s="193">
        <f>'2A'!E52+'2B'!E52</f>
        <v>1182</v>
      </c>
      <c r="F52" s="195">
        <f>'2A'!F52+'2B'!F52</f>
        <v>1474</v>
      </c>
      <c r="G52" s="194">
        <f>'2A'!G52+'2B'!G52</f>
        <v>93365</v>
      </c>
      <c r="H52" s="194">
        <f>'2A'!H52+'2B'!H52</f>
        <v>51210</v>
      </c>
      <c r="I52" s="194">
        <f>'2A'!I52+'2B'!I52</f>
        <v>10187</v>
      </c>
      <c r="J52" s="194">
        <f>'2A'!J52+'2B'!J52</f>
        <v>10524</v>
      </c>
      <c r="K52" s="194">
        <f>'2A'!K52+'2B'!K52</f>
        <v>7396</v>
      </c>
      <c r="L52" s="194">
        <f>'2A'!L52+'2B'!L52</f>
        <v>8706</v>
      </c>
      <c r="M52" s="194">
        <f>'2A'!M52+'2B'!M52</f>
        <v>6761</v>
      </c>
      <c r="N52" s="194">
        <f>'2A'!N52+'2B'!N52</f>
        <v>7461</v>
      </c>
      <c r="O52" s="194">
        <f>'2A'!O52+'2B'!O52</f>
        <v>5831</v>
      </c>
      <c r="P52" s="194">
        <f>'2A'!P52+'2B'!P52</f>
        <v>7005</v>
      </c>
      <c r="Q52" s="194">
        <f>'2A'!Q52+'2B'!Q52</f>
        <v>4203</v>
      </c>
      <c r="R52" s="194">
        <f>'2A'!R52+'2B'!R52</f>
        <v>5409</v>
      </c>
      <c r="S52" s="194">
        <f>'2A'!S52+'2B'!S52</f>
        <v>20032</v>
      </c>
      <c r="T52" s="221">
        <f>'2A'!T52+'2B'!T52</f>
        <v>27753</v>
      </c>
      <c r="U52" s="192">
        <f t="shared" si="0"/>
        <v>268499</v>
      </c>
      <c r="W52" s="36"/>
      <c r="X52" s="36"/>
    </row>
    <row r="53" spans="1:24" ht="10.5" customHeight="1" x14ac:dyDescent="0.25">
      <c r="A53" s="37"/>
      <c r="B53" s="38">
        <v>39</v>
      </c>
      <c r="C53" s="38"/>
      <c r="D53" s="38"/>
      <c r="E53" s="189">
        <f>'2A'!E53+'2B'!E53</f>
        <v>1335</v>
      </c>
      <c r="F53" s="191">
        <f>'2A'!F53+'2B'!F53</f>
        <v>1510</v>
      </c>
      <c r="G53" s="190">
        <f>'2A'!G53+'2B'!G53</f>
        <v>93719</v>
      </c>
      <c r="H53" s="190">
        <f>'2A'!H53+'2B'!H53</f>
        <v>51917</v>
      </c>
      <c r="I53" s="190">
        <f>'2A'!I53+'2B'!I53</f>
        <v>9810</v>
      </c>
      <c r="J53" s="190">
        <f>'2A'!J53+'2B'!J53</f>
        <v>10373</v>
      </c>
      <c r="K53" s="190">
        <f>'2A'!K53+'2B'!K53</f>
        <v>7271</v>
      </c>
      <c r="L53" s="190">
        <f>'2A'!L53+'2B'!L53</f>
        <v>8559</v>
      </c>
      <c r="M53" s="190">
        <f>'2A'!M53+'2B'!M53</f>
        <v>6556</v>
      </c>
      <c r="N53" s="190">
        <f>'2A'!N53+'2B'!N53</f>
        <v>7301</v>
      </c>
      <c r="O53" s="190">
        <f>'2A'!O53+'2B'!O53</f>
        <v>5858</v>
      </c>
      <c r="P53" s="190">
        <f>'2A'!P53+'2B'!P53</f>
        <v>6772</v>
      </c>
      <c r="Q53" s="190">
        <f>'2A'!Q53+'2B'!Q53</f>
        <v>4157</v>
      </c>
      <c r="R53" s="190">
        <f>'2A'!R53+'2B'!R53</f>
        <v>5336</v>
      </c>
      <c r="S53" s="190">
        <f>'2A'!S53+'2B'!S53</f>
        <v>21559</v>
      </c>
      <c r="T53" s="222">
        <f>'2A'!T53+'2B'!T53</f>
        <v>29105</v>
      </c>
      <c r="U53" s="223">
        <f t="shared" si="0"/>
        <v>271138</v>
      </c>
      <c r="W53" s="36"/>
      <c r="X53" s="36"/>
    </row>
    <row r="54" spans="1:24" ht="10.5" customHeight="1" x14ac:dyDescent="0.25">
      <c r="A54" s="40"/>
      <c r="B54" s="24">
        <v>40</v>
      </c>
      <c r="C54" s="24"/>
      <c r="D54" s="24"/>
      <c r="E54" s="193">
        <f>'2A'!E54+'2B'!E54</f>
        <v>1531</v>
      </c>
      <c r="F54" s="195">
        <f>'2A'!F54+'2B'!F54</f>
        <v>1777</v>
      </c>
      <c r="G54" s="194">
        <f>'2A'!G54+'2B'!G54</f>
        <v>91558</v>
      </c>
      <c r="H54" s="194">
        <f>'2A'!H54+'2B'!H54</f>
        <v>51384</v>
      </c>
      <c r="I54" s="194">
        <f>'2A'!I54+'2B'!I54</f>
        <v>9864</v>
      </c>
      <c r="J54" s="194">
        <f>'2A'!J54+'2B'!J54</f>
        <v>10000</v>
      </c>
      <c r="K54" s="194">
        <f>'2A'!K54+'2B'!K54</f>
        <v>7363</v>
      </c>
      <c r="L54" s="194">
        <f>'2A'!L54+'2B'!L54</f>
        <v>8620</v>
      </c>
      <c r="M54" s="194">
        <f>'2A'!M54+'2B'!M54</f>
        <v>6826</v>
      </c>
      <c r="N54" s="194">
        <f>'2A'!N54+'2B'!N54</f>
        <v>7235</v>
      </c>
      <c r="O54" s="194">
        <f>'2A'!O54+'2B'!O54</f>
        <v>5863</v>
      </c>
      <c r="P54" s="194">
        <f>'2A'!P54+'2B'!P54</f>
        <v>6697</v>
      </c>
      <c r="Q54" s="194">
        <f>'2A'!Q54+'2B'!Q54</f>
        <v>4159</v>
      </c>
      <c r="R54" s="194">
        <f>'2A'!R54+'2B'!R54</f>
        <v>5408</v>
      </c>
      <c r="S54" s="194">
        <f>'2A'!S54+'2B'!S54</f>
        <v>23698</v>
      </c>
      <c r="T54" s="221">
        <f>'2A'!T54+'2B'!T54</f>
        <v>31094</v>
      </c>
      <c r="U54" s="192">
        <f t="shared" si="0"/>
        <v>273077</v>
      </c>
      <c r="W54" s="36"/>
      <c r="X54" s="36"/>
    </row>
    <row r="55" spans="1:24" ht="10.5" customHeight="1" x14ac:dyDescent="0.25">
      <c r="A55" s="37"/>
      <c r="B55" s="38">
        <v>41</v>
      </c>
      <c r="C55" s="38"/>
      <c r="D55" s="38"/>
      <c r="E55" s="189">
        <f>'2A'!E55+'2B'!E55</f>
        <v>1527</v>
      </c>
      <c r="F55" s="191">
        <f>'2A'!F55+'2B'!F55</f>
        <v>1729</v>
      </c>
      <c r="G55" s="190">
        <f>'2A'!G55+'2B'!G55</f>
        <v>87467</v>
      </c>
      <c r="H55" s="190">
        <f>'2A'!H55+'2B'!H55</f>
        <v>49780</v>
      </c>
      <c r="I55" s="190">
        <f>'2A'!I55+'2B'!I55</f>
        <v>9361</v>
      </c>
      <c r="J55" s="190">
        <f>'2A'!J55+'2B'!J55</f>
        <v>9444</v>
      </c>
      <c r="K55" s="190">
        <f>'2A'!K55+'2B'!K55</f>
        <v>7014</v>
      </c>
      <c r="L55" s="190">
        <f>'2A'!L55+'2B'!L55</f>
        <v>8000</v>
      </c>
      <c r="M55" s="190">
        <f>'2A'!M55+'2B'!M55</f>
        <v>6318</v>
      </c>
      <c r="N55" s="190">
        <f>'2A'!N55+'2B'!N55</f>
        <v>6763</v>
      </c>
      <c r="O55" s="190">
        <f>'2A'!O55+'2B'!O55</f>
        <v>5566</v>
      </c>
      <c r="P55" s="190">
        <f>'2A'!P55+'2B'!P55</f>
        <v>6385</v>
      </c>
      <c r="Q55" s="190">
        <f>'2A'!Q55+'2B'!Q55</f>
        <v>4144</v>
      </c>
      <c r="R55" s="190">
        <f>'2A'!R55+'2B'!R55</f>
        <v>5035</v>
      </c>
      <c r="S55" s="190">
        <f>'2A'!S55+'2B'!S55</f>
        <v>24582</v>
      </c>
      <c r="T55" s="222">
        <f>'2A'!T55+'2B'!T55</f>
        <v>31327</v>
      </c>
      <c r="U55" s="223">
        <f t="shared" si="0"/>
        <v>264442</v>
      </c>
      <c r="W55" s="36"/>
      <c r="X55" s="36"/>
    </row>
    <row r="56" spans="1:24" ht="10.5" customHeight="1" x14ac:dyDescent="0.25">
      <c r="A56" s="40"/>
      <c r="B56" s="24">
        <v>42</v>
      </c>
      <c r="C56" s="24"/>
      <c r="D56" s="24"/>
      <c r="E56" s="193">
        <f>'2A'!E56+'2B'!E56</f>
        <v>1724</v>
      </c>
      <c r="F56" s="195">
        <f>'2A'!F56+'2B'!F56</f>
        <v>1903</v>
      </c>
      <c r="G56" s="194">
        <f>'2A'!G56+'2B'!G56</f>
        <v>86896</v>
      </c>
      <c r="H56" s="194">
        <f>'2A'!H56+'2B'!H56</f>
        <v>49315</v>
      </c>
      <c r="I56" s="194">
        <f>'2A'!I56+'2B'!I56</f>
        <v>9096</v>
      </c>
      <c r="J56" s="194">
        <f>'2A'!J56+'2B'!J56</f>
        <v>9436</v>
      </c>
      <c r="K56" s="194">
        <f>'2A'!K56+'2B'!K56</f>
        <v>6887</v>
      </c>
      <c r="L56" s="194">
        <f>'2A'!L56+'2B'!L56</f>
        <v>7934</v>
      </c>
      <c r="M56" s="194">
        <f>'2A'!M56+'2B'!M56</f>
        <v>6144</v>
      </c>
      <c r="N56" s="194">
        <f>'2A'!N56+'2B'!N56</f>
        <v>6625</v>
      </c>
      <c r="O56" s="194">
        <f>'2A'!O56+'2B'!O56</f>
        <v>5605</v>
      </c>
      <c r="P56" s="194">
        <f>'2A'!P56+'2B'!P56</f>
        <v>6092</v>
      </c>
      <c r="Q56" s="194">
        <f>'2A'!Q56+'2B'!Q56</f>
        <v>4065</v>
      </c>
      <c r="R56" s="194">
        <f>'2A'!R56+'2B'!R56</f>
        <v>5063</v>
      </c>
      <c r="S56" s="194">
        <f>'2A'!S56+'2B'!S56</f>
        <v>26169</v>
      </c>
      <c r="T56" s="221">
        <f>'2A'!T56+'2B'!T56</f>
        <v>33120</v>
      </c>
      <c r="U56" s="192">
        <f t="shared" si="0"/>
        <v>266074</v>
      </c>
      <c r="W56" s="36"/>
      <c r="X56" s="36"/>
    </row>
    <row r="57" spans="1:24" ht="10.5" customHeight="1" x14ac:dyDescent="0.25">
      <c r="A57" s="37"/>
      <c r="B57" s="38">
        <v>43</v>
      </c>
      <c r="C57" s="38"/>
      <c r="D57" s="38"/>
      <c r="E57" s="189">
        <f>'2A'!E57+'2B'!E57</f>
        <v>1868</v>
      </c>
      <c r="F57" s="191">
        <f>'2A'!F57+'2B'!F57</f>
        <v>2006</v>
      </c>
      <c r="G57" s="190">
        <f>'2A'!G57+'2B'!G57</f>
        <v>87366</v>
      </c>
      <c r="H57" s="190">
        <f>'2A'!H57+'2B'!H57</f>
        <v>49680</v>
      </c>
      <c r="I57" s="190">
        <f>'2A'!I57+'2B'!I57</f>
        <v>9212</v>
      </c>
      <c r="J57" s="190">
        <f>'2A'!J57+'2B'!J57</f>
        <v>8931</v>
      </c>
      <c r="K57" s="190">
        <f>'2A'!K57+'2B'!K57</f>
        <v>6778</v>
      </c>
      <c r="L57" s="190">
        <f>'2A'!L57+'2B'!L57</f>
        <v>7701</v>
      </c>
      <c r="M57" s="190">
        <f>'2A'!M57+'2B'!M57</f>
        <v>6239</v>
      </c>
      <c r="N57" s="190">
        <f>'2A'!N57+'2B'!N57</f>
        <v>6425</v>
      </c>
      <c r="O57" s="190">
        <f>'2A'!O57+'2B'!O57</f>
        <v>5545</v>
      </c>
      <c r="P57" s="190">
        <f>'2A'!P57+'2B'!P57</f>
        <v>6013</v>
      </c>
      <c r="Q57" s="190">
        <f>'2A'!Q57+'2B'!Q57</f>
        <v>4101</v>
      </c>
      <c r="R57" s="190">
        <f>'2A'!R57+'2B'!R57</f>
        <v>4848</v>
      </c>
      <c r="S57" s="190">
        <f>'2A'!S57+'2B'!S57</f>
        <v>27422</v>
      </c>
      <c r="T57" s="222">
        <f>'2A'!T57+'2B'!T57</f>
        <v>34110</v>
      </c>
      <c r="U57" s="223">
        <f t="shared" si="0"/>
        <v>268245</v>
      </c>
      <c r="W57" s="36"/>
      <c r="X57" s="36"/>
    </row>
    <row r="58" spans="1:24" ht="10.5" customHeight="1" x14ac:dyDescent="0.25">
      <c r="A58" s="40"/>
      <c r="B58" s="24">
        <v>44</v>
      </c>
      <c r="C58" s="24"/>
      <c r="D58" s="24"/>
      <c r="E58" s="193">
        <f>'2A'!E58+'2B'!E58</f>
        <v>1916</v>
      </c>
      <c r="F58" s="195">
        <f>'2A'!F58+'2B'!F58</f>
        <v>1996</v>
      </c>
      <c r="G58" s="194">
        <f>'2A'!G58+'2B'!G58</f>
        <v>86018</v>
      </c>
      <c r="H58" s="194">
        <f>'2A'!H58+'2B'!H58</f>
        <v>49031</v>
      </c>
      <c r="I58" s="194">
        <f>'2A'!I58+'2B'!I58</f>
        <v>8911</v>
      </c>
      <c r="J58" s="194">
        <f>'2A'!J58+'2B'!J58</f>
        <v>8694</v>
      </c>
      <c r="K58" s="194">
        <f>'2A'!K58+'2B'!K58</f>
        <v>6553</v>
      </c>
      <c r="L58" s="194">
        <f>'2A'!L58+'2B'!L58</f>
        <v>7258</v>
      </c>
      <c r="M58" s="194">
        <f>'2A'!M58+'2B'!M58</f>
        <v>6052</v>
      </c>
      <c r="N58" s="194">
        <f>'2A'!N58+'2B'!N58</f>
        <v>6447</v>
      </c>
      <c r="O58" s="194">
        <f>'2A'!O58+'2B'!O58</f>
        <v>5569</v>
      </c>
      <c r="P58" s="194">
        <f>'2A'!P58+'2B'!P58</f>
        <v>5919</v>
      </c>
      <c r="Q58" s="194">
        <f>'2A'!Q58+'2B'!Q58</f>
        <v>3889</v>
      </c>
      <c r="R58" s="194">
        <f>'2A'!R58+'2B'!R58</f>
        <v>4729</v>
      </c>
      <c r="S58" s="194">
        <f>'2A'!S58+'2B'!S58</f>
        <v>28646</v>
      </c>
      <c r="T58" s="221">
        <f>'2A'!T58+'2B'!T58</f>
        <v>34900</v>
      </c>
      <c r="U58" s="192">
        <f t="shared" si="0"/>
        <v>266528</v>
      </c>
      <c r="W58" s="36"/>
      <c r="X58" s="36"/>
    </row>
    <row r="59" spans="1:24" ht="10.5" customHeight="1" x14ac:dyDescent="0.25">
      <c r="A59" s="37"/>
      <c r="B59" s="38">
        <v>45</v>
      </c>
      <c r="C59" s="38"/>
      <c r="D59" s="38"/>
      <c r="E59" s="189">
        <f>'2A'!E59+'2B'!E59</f>
        <v>2142</v>
      </c>
      <c r="F59" s="191">
        <f>'2A'!F59+'2B'!F59</f>
        <v>2252</v>
      </c>
      <c r="G59" s="190">
        <f>'2A'!G59+'2B'!G59</f>
        <v>87733</v>
      </c>
      <c r="H59" s="190">
        <f>'2A'!H59+'2B'!H59</f>
        <v>50118</v>
      </c>
      <c r="I59" s="190">
        <f>'2A'!I59+'2B'!I59</f>
        <v>8536</v>
      </c>
      <c r="J59" s="190">
        <f>'2A'!J59+'2B'!J59</f>
        <v>8613</v>
      </c>
      <c r="K59" s="190">
        <f>'2A'!K59+'2B'!K59</f>
        <v>6669</v>
      </c>
      <c r="L59" s="190">
        <f>'2A'!L59+'2B'!L59</f>
        <v>7204</v>
      </c>
      <c r="M59" s="190">
        <f>'2A'!M59+'2B'!M59</f>
        <v>5874</v>
      </c>
      <c r="N59" s="190">
        <f>'2A'!N59+'2B'!N59</f>
        <v>6004</v>
      </c>
      <c r="O59" s="190">
        <f>'2A'!O59+'2B'!O59</f>
        <v>5401</v>
      </c>
      <c r="P59" s="190">
        <f>'2A'!P59+'2B'!P59</f>
        <v>5847</v>
      </c>
      <c r="Q59" s="190">
        <f>'2A'!Q59+'2B'!Q59</f>
        <v>3929</v>
      </c>
      <c r="R59" s="190">
        <f>'2A'!R59+'2B'!R59</f>
        <v>4670</v>
      </c>
      <c r="S59" s="190">
        <f>'2A'!S59+'2B'!S59</f>
        <v>30404</v>
      </c>
      <c r="T59" s="222">
        <f>'2A'!T59+'2B'!T59</f>
        <v>36587</v>
      </c>
      <c r="U59" s="223">
        <f t="shared" si="0"/>
        <v>271983</v>
      </c>
      <c r="W59" s="36"/>
      <c r="X59" s="36"/>
    </row>
    <row r="60" spans="1:24" ht="10.5" customHeight="1" x14ac:dyDescent="0.25">
      <c r="A60" s="40"/>
      <c r="B60" s="24">
        <v>46</v>
      </c>
      <c r="C60" s="24"/>
      <c r="D60" s="24"/>
      <c r="E60" s="193">
        <f>'2A'!E60+'2B'!E60</f>
        <v>2327</v>
      </c>
      <c r="F60" s="195">
        <f>'2A'!F60+'2B'!F60</f>
        <v>2314</v>
      </c>
      <c r="G60" s="194">
        <f>'2A'!G60+'2B'!G60</f>
        <v>88087</v>
      </c>
      <c r="H60" s="194">
        <f>'2A'!H60+'2B'!H60</f>
        <v>51002</v>
      </c>
      <c r="I60" s="194">
        <f>'2A'!I60+'2B'!I60</f>
        <v>8714</v>
      </c>
      <c r="J60" s="194">
        <f>'2A'!J60+'2B'!J60</f>
        <v>8638</v>
      </c>
      <c r="K60" s="194">
        <f>'2A'!K60+'2B'!K60</f>
        <v>6375</v>
      </c>
      <c r="L60" s="194">
        <f>'2A'!L60+'2B'!L60</f>
        <v>7393</v>
      </c>
      <c r="M60" s="194">
        <f>'2A'!M60+'2B'!M60</f>
        <v>5801</v>
      </c>
      <c r="N60" s="194">
        <f>'2A'!N60+'2B'!N60</f>
        <v>5908</v>
      </c>
      <c r="O60" s="194">
        <f>'2A'!O60+'2B'!O60</f>
        <v>5415</v>
      </c>
      <c r="P60" s="194">
        <f>'2A'!P60+'2B'!P60</f>
        <v>5843</v>
      </c>
      <c r="Q60" s="194">
        <f>'2A'!Q60+'2B'!Q60</f>
        <v>3807</v>
      </c>
      <c r="R60" s="194">
        <f>'2A'!R60+'2B'!R60</f>
        <v>4514</v>
      </c>
      <c r="S60" s="194">
        <f>'2A'!S60+'2B'!S60</f>
        <v>32281</v>
      </c>
      <c r="T60" s="221">
        <f>'2A'!T60+'2B'!T60</f>
        <v>38765</v>
      </c>
      <c r="U60" s="192">
        <f t="shared" si="0"/>
        <v>277184</v>
      </c>
      <c r="W60" s="36"/>
      <c r="X60" s="36"/>
    </row>
    <row r="61" spans="1:24" ht="10.5" customHeight="1" x14ac:dyDescent="0.25">
      <c r="A61" s="37"/>
      <c r="B61" s="38">
        <v>47</v>
      </c>
      <c r="C61" s="38"/>
      <c r="D61" s="38"/>
      <c r="E61" s="189">
        <f>'2A'!E61+'2B'!E61</f>
        <v>2436</v>
      </c>
      <c r="F61" s="191">
        <f>'2A'!F61+'2B'!F61</f>
        <v>2385</v>
      </c>
      <c r="G61" s="190">
        <f>'2A'!G61+'2B'!G61</f>
        <v>87005</v>
      </c>
      <c r="H61" s="190">
        <f>'2A'!H61+'2B'!H61</f>
        <v>50653</v>
      </c>
      <c r="I61" s="190">
        <f>'2A'!I61+'2B'!I61</f>
        <v>8570</v>
      </c>
      <c r="J61" s="190">
        <f>'2A'!J61+'2B'!J61</f>
        <v>8347</v>
      </c>
      <c r="K61" s="190">
        <f>'2A'!K61+'2B'!K61</f>
        <v>6087</v>
      </c>
      <c r="L61" s="190">
        <f>'2A'!L61+'2B'!L61</f>
        <v>7004</v>
      </c>
      <c r="M61" s="190">
        <f>'2A'!M61+'2B'!M61</f>
        <v>5735</v>
      </c>
      <c r="N61" s="190">
        <f>'2A'!N61+'2B'!N61</f>
        <v>5941</v>
      </c>
      <c r="O61" s="190">
        <f>'2A'!O61+'2B'!O61</f>
        <v>5120</v>
      </c>
      <c r="P61" s="190">
        <f>'2A'!P61+'2B'!P61</f>
        <v>5551</v>
      </c>
      <c r="Q61" s="190">
        <f>'2A'!Q61+'2B'!Q61</f>
        <v>3767</v>
      </c>
      <c r="R61" s="190">
        <f>'2A'!R61+'2B'!R61</f>
        <v>4276</v>
      </c>
      <c r="S61" s="190">
        <f>'2A'!S61+'2B'!S61</f>
        <v>32347</v>
      </c>
      <c r="T61" s="222">
        <f>'2A'!T61+'2B'!T61</f>
        <v>39312</v>
      </c>
      <c r="U61" s="223">
        <f t="shared" si="0"/>
        <v>274536</v>
      </c>
      <c r="W61" s="36"/>
      <c r="X61" s="36"/>
    </row>
    <row r="62" spans="1:24" ht="10.5" customHeight="1" x14ac:dyDescent="0.25">
      <c r="A62" s="40"/>
      <c r="B62" s="24">
        <v>48</v>
      </c>
      <c r="C62" s="24"/>
      <c r="D62" s="24"/>
      <c r="E62" s="193">
        <f>'2A'!E62+'2B'!E62</f>
        <v>2420</v>
      </c>
      <c r="F62" s="195">
        <f>'2A'!F62+'2B'!F62</f>
        <v>2627</v>
      </c>
      <c r="G62" s="194">
        <f>'2A'!G62+'2B'!G62</f>
        <v>84477</v>
      </c>
      <c r="H62" s="194">
        <f>'2A'!H62+'2B'!H62</f>
        <v>50412</v>
      </c>
      <c r="I62" s="194">
        <f>'2A'!I62+'2B'!I62</f>
        <v>8234</v>
      </c>
      <c r="J62" s="194">
        <f>'2A'!J62+'2B'!J62</f>
        <v>7679</v>
      </c>
      <c r="K62" s="194">
        <f>'2A'!K62+'2B'!K62</f>
        <v>5895</v>
      </c>
      <c r="L62" s="194">
        <f>'2A'!L62+'2B'!L62</f>
        <v>6917</v>
      </c>
      <c r="M62" s="194">
        <f>'2A'!M62+'2B'!M62</f>
        <v>5611</v>
      </c>
      <c r="N62" s="194">
        <f>'2A'!N62+'2B'!N62</f>
        <v>5670</v>
      </c>
      <c r="O62" s="194">
        <f>'2A'!O62+'2B'!O62</f>
        <v>4863</v>
      </c>
      <c r="P62" s="194">
        <f>'2A'!P62+'2B'!P62</f>
        <v>5562</v>
      </c>
      <c r="Q62" s="194">
        <f>'2A'!Q62+'2B'!Q62</f>
        <v>3483</v>
      </c>
      <c r="R62" s="194">
        <f>'2A'!R62+'2B'!R62</f>
        <v>4139</v>
      </c>
      <c r="S62" s="194">
        <f>'2A'!S62+'2B'!S62</f>
        <v>31720</v>
      </c>
      <c r="T62" s="221">
        <f>'2A'!T62+'2B'!T62</f>
        <v>39390</v>
      </c>
      <c r="U62" s="192">
        <f t="shared" si="0"/>
        <v>269099</v>
      </c>
      <c r="W62" s="36"/>
      <c r="X62" s="36"/>
    </row>
    <row r="63" spans="1:24" ht="10.5" customHeight="1" x14ac:dyDescent="0.25">
      <c r="A63" s="37"/>
      <c r="B63" s="38">
        <v>49</v>
      </c>
      <c r="C63" s="38"/>
      <c r="D63" s="38"/>
      <c r="E63" s="189">
        <f>'2A'!E63+'2B'!E63</f>
        <v>2565</v>
      </c>
      <c r="F63" s="191">
        <f>'2A'!F63+'2B'!F63</f>
        <v>2648</v>
      </c>
      <c r="G63" s="190">
        <f>'2A'!G63+'2B'!G63</f>
        <v>81430</v>
      </c>
      <c r="H63" s="190">
        <f>'2A'!H63+'2B'!H63</f>
        <v>48768</v>
      </c>
      <c r="I63" s="190">
        <f>'2A'!I63+'2B'!I63</f>
        <v>7951</v>
      </c>
      <c r="J63" s="190">
        <f>'2A'!J63+'2B'!J63</f>
        <v>7588</v>
      </c>
      <c r="K63" s="190">
        <f>'2A'!K63+'2B'!K63</f>
        <v>5890</v>
      </c>
      <c r="L63" s="190">
        <f>'2A'!L63+'2B'!L63</f>
        <v>6662</v>
      </c>
      <c r="M63" s="190">
        <f>'2A'!M63+'2B'!M63</f>
        <v>5294</v>
      </c>
      <c r="N63" s="190">
        <f>'2A'!N63+'2B'!N63</f>
        <v>5276</v>
      </c>
      <c r="O63" s="190">
        <f>'2A'!O63+'2B'!O63</f>
        <v>4635</v>
      </c>
      <c r="P63" s="190">
        <f>'2A'!P63+'2B'!P63</f>
        <v>5214</v>
      </c>
      <c r="Q63" s="190">
        <f>'2A'!Q63+'2B'!Q63</f>
        <v>3268</v>
      </c>
      <c r="R63" s="190">
        <f>'2A'!R63+'2B'!R63</f>
        <v>4061</v>
      </c>
      <c r="S63" s="190">
        <f>'2A'!S63+'2B'!S63</f>
        <v>31774</v>
      </c>
      <c r="T63" s="222">
        <f>'2A'!T63+'2B'!T63</f>
        <v>39290</v>
      </c>
      <c r="U63" s="223">
        <f t="shared" si="0"/>
        <v>262314</v>
      </c>
      <c r="W63" s="36"/>
      <c r="X63" s="36"/>
    </row>
    <row r="64" spans="1:24" ht="10.5" customHeight="1" x14ac:dyDescent="0.25">
      <c r="A64" s="40"/>
      <c r="B64" s="24">
        <v>50</v>
      </c>
      <c r="C64" s="24"/>
      <c r="D64" s="24"/>
      <c r="E64" s="193">
        <f>'2A'!E64+'2B'!E64</f>
        <v>2575</v>
      </c>
      <c r="F64" s="195">
        <f>'2A'!F64+'2B'!F64</f>
        <v>2535</v>
      </c>
      <c r="G64" s="194">
        <f>'2A'!G64+'2B'!G64</f>
        <v>79667</v>
      </c>
      <c r="H64" s="194">
        <f>'2A'!H64+'2B'!H64</f>
        <v>48882</v>
      </c>
      <c r="I64" s="194">
        <f>'2A'!I64+'2B'!I64</f>
        <v>7435</v>
      </c>
      <c r="J64" s="194">
        <f>'2A'!J64+'2B'!J64</f>
        <v>7243</v>
      </c>
      <c r="K64" s="194">
        <f>'2A'!K64+'2B'!K64</f>
        <v>5405</v>
      </c>
      <c r="L64" s="194">
        <f>'2A'!L64+'2B'!L64</f>
        <v>6301</v>
      </c>
      <c r="M64" s="194">
        <f>'2A'!M64+'2B'!M64</f>
        <v>5200</v>
      </c>
      <c r="N64" s="194">
        <f>'2A'!N64+'2B'!N64</f>
        <v>5063</v>
      </c>
      <c r="O64" s="194">
        <f>'2A'!O64+'2B'!O64</f>
        <v>4460</v>
      </c>
      <c r="P64" s="194">
        <f>'2A'!P64+'2B'!P64</f>
        <v>4870</v>
      </c>
      <c r="Q64" s="194">
        <f>'2A'!Q64+'2B'!Q64</f>
        <v>3153</v>
      </c>
      <c r="R64" s="194">
        <f>'2A'!R64+'2B'!R64</f>
        <v>3807</v>
      </c>
      <c r="S64" s="194">
        <f>'2A'!S64+'2B'!S64</f>
        <v>30876</v>
      </c>
      <c r="T64" s="221">
        <f>'2A'!T64+'2B'!T64</f>
        <v>38166</v>
      </c>
      <c r="U64" s="192">
        <f t="shared" si="0"/>
        <v>255638</v>
      </c>
      <c r="W64" s="36"/>
      <c r="X64" s="36"/>
    </row>
    <row r="65" spans="1:24" ht="10.5" customHeight="1" x14ac:dyDescent="0.25">
      <c r="A65" s="37"/>
      <c r="B65" s="38">
        <v>51</v>
      </c>
      <c r="C65" s="38"/>
      <c r="D65" s="38"/>
      <c r="E65" s="189">
        <f>'2A'!E65+'2B'!E65</f>
        <v>2508</v>
      </c>
      <c r="F65" s="191">
        <f>'2A'!F65+'2B'!F65</f>
        <v>2655</v>
      </c>
      <c r="G65" s="190">
        <f>'2A'!G65+'2B'!G65</f>
        <v>72801</v>
      </c>
      <c r="H65" s="190">
        <f>'2A'!H65+'2B'!H65</f>
        <v>45096</v>
      </c>
      <c r="I65" s="190">
        <f>'2A'!I65+'2B'!I65</f>
        <v>6943</v>
      </c>
      <c r="J65" s="190">
        <f>'2A'!J65+'2B'!J65</f>
        <v>7131</v>
      </c>
      <c r="K65" s="190">
        <f>'2A'!K65+'2B'!K65</f>
        <v>5154</v>
      </c>
      <c r="L65" s="190">
        <f>'2A'!L65+'2B'!L65</f>
        <v>6184</v>
      </c>
      <c r="M65" s="190">
        <f>'2A'!M65+'2B'!M65</f>
        <v>4643</v>
      </c>
      <c r="N65" s="190">
        <f>'2A'!N65+'2B'!N65</f>
        <v>4799</v>
      </c>
      <c r="O65" s="190">
        <f>'2A'!O65+'2B'!O65</f>
        <v>4218</v>
      </c>
      <c r="P65" s="190">
        <f>'2A'!P65+'2B'!P65</f>
        <v>4888</v>
      </c>
      <c r="Q65" s="190">
        <f>'2A'!Q65+'2B'!Q65</f>
        <v>2944</v>
      </c>
      <c r="R65" s="190">
        <f>'2A'!R65+'2B'!R65</f>
        <v>3728</v>
      </c>
      <c r="S65" s="190">
        <f>'2A'!S65+'2B'!S65</f>
        <v>29854</v>
      </c>
      <c r="T65" s="222">
        <f>'2A'!T65+'2B'!T65</f>
        <v>38776</v>
      </c>
      <c r="U65" s="223">
        <f t="shared" si="0"/>
        <v>242322</v>
      </c>
      <c r="W65" s="36"/>
      <c r="X65" s="36"/>
    </row>
    <row r="66" spans="1:24" ht="10.5" customHeight="1" x14ac:dyDescent="0.25">
      <c r="A66" s="40"/>
      <c r="B66" s="24">
        <v>52</v>
      </c>
      <c r="C66" s="24"/>
      <c r="D66" s="24"/>
      <c r="E66" s="193">
        <f>'2A'!E66+'2B'!E66</f>
        <v>2674</v>
      </c>
      <c r="F66" s="195">
        <f>'2A'!F66+'2B'!F66</f>
        <v>2749</v>
      </c>
      <c r="G66" s="194">
        <f>'2A'!G66+'2B'!G66</f>
        <v>68118</v>
      </c>
      <c r="H66" s="194">
        <f>'2A'!H66+'2B'!H66</f>
        <v>42733</v>
      </c>
      <c r="I66" s="194">
        <f>'2A'!I66+'2B'!I66</f>
        <v>6579</v>
      </c>
      <c r="J66" s="194">
        <f>'2A'!J66+'2B'!J66</f>
        <v>6880</v>
      </c>
      <c r="K66" s="194">
        <f>'2A'!K66+'2B'!K66</f>
        <v>4897</v>
      </c>
      <c r="L66" s="194">
        <f>'2A'!L66+'2B'!L66</f>
        <v>6114</v>
      </c>
      <c r="M66" s="194">
        <f>'2A'!M66+'2B'!M66</f>
        <v>4338</v>
      </c>
      <c r="N66" s="194">
        <f>'2A'!N66+'2B'!N66</f>
        <v>4984</v>
      </c>
      <c r="O66" s="194">
        <f>'2A'!O66+'2B'!O66</f>
        <v>3928</v>
      </c>
      <c r="P66" s="194">
        <f>'2A'!P66+'2B'!P66</f>
        <v>4838</v>
      </c>
      <c r="Q66" s="194">
        <f>'2A'!Q66+'2B'!Q66</f>
        <v>2686</v>
      </c>
      <c r="R66" s="194">
        <f>'2A'!R66+'2B'!R66</f>
        <v>3737</v>
      </c>
      <c r="S66" s="194">
        <f>'2A'!S66+'2B'!S66</f>
        <v>29344</v>
      </c>
      <c r="T66" s="221">
        <f>'2A'!T66+'2B'!T66</f>
        <v>40377</v>
      </c>
      <c r="U66" s="192">
        <f t="shared" si="0"/>
        <v>234976</v>
      </c>
      <c r="W66" s="36"/>
      <c r="X66" s="36"/>
    </row>
    <row r="67" spans="1:24" ht="10.5" customHeight="1" x14ac:dyDescent="0.25">
      <c r="A67" s="37"/>
      <c r="B67" s="38">
        <v>53</v>
      </c>
      <c r="C67" s="38"/>
      <c r="D67" s="38"/>
      <c r="E67" s="189">
        <f>'2A'!E67+'2B'!E67</f>
        <v>2615</v>
      </c>
      <c r="F67" s="191">
        <f>'2A'!F67+'2B'!F67</f>
        <v>2930</v>
      </c>
      <c r="G67" s="190">
        <f>'2A'!G67+'2B'!G67</f>
        <v>64620</v>
      </c>
      <c r="H67" s="190">
        <f>'2A'!H67+'2B'!H67</f>
        <v>41029</v>
      </c>
      <c r="I67" s="190">
        <f>'2A'!I67+'2B'!I67</f>
        <v>6121</v>
      </c>
      <c r="J67" s="190">
        <f>'2A'!J67+'2B'!J67</f>
        <v>6750</v>
      </c>
      <c r="K67" s="190">
        <f>'2A'!K67+'2B'!K67</f>
        <v>4794</v>
      </c>
      <c r="L67" s="190">
        <f>'2A'!L67+'2B'!L67</f>
        <v>6275</v>
      </c>
      <c r="M67" s="190">
        <f>'2A'!M67+'2B'!M67</f>
        <v>4232</v>
      </c>
      <c r="N67" s="190">
        <f>'2A'!N67+'2B'!N67</f>
        <v>4938</v>
      </c>
      <c r="O67" s="190">
        <f>'2A'!O67+'2B'!O67</f>
        <v>3842</v>
      </c>
      <c r="P67" s="190">
        <f>'2A'!P67+'2B'!P67</f>
        <v>4779</v>
      </c>
      <c r="Q67" s="190">
        <f>'2A'!Q67+'2B'!Q67</f>
        <v>2569</v>
      </c>
      <c r="R67" s="190">
        <f>'2A'!R67+'2B'!R67</f>
        <v>3625</v>
      </c>
      <c r="S67" s="190">
        <f>'2A'!S67+'2B'!S67</f>
        <v>28579</v>
      </c>
      <c r="T67" s="222">
        <f>'2A'!T67+'2B'!T67</f>
        <v>41272</v>
      </c>
      <c r="U67" s="223">
        <f t="shared" si="0"/>
        <v>228970</v>
      </c>
      <c r="W67" s="36"/>
      <c r="X67" s="36"/>
    </row>
    <row r="68" spans="1:24" ht="10.5" customHeight="1" x14ac:dyDescent="0.25">
      <c r="A68" s="40"/>
      <c r="B68" s="24">
        <v>54</v>
      </c>
      <c r="C68" s="24"/>
      <c r="D68" s="24"/>
      <c r="E68" s="193">
        <f>'2A'!E68+'2B'!E68</f>
        <v>2760</v>
      </c>
      <c r="F68" s="195">
        <f>'2A'!F68+'2B'!F68</f>
        <v>3103</v>
      </c>
      <c r="G68" s="194">
        <f>'2A'!G68+'2B'!G68</f>
        <v>62407</v>
      </c>
      <c r="H68" s="194">
        <f>'2A'!H68+'2B'!H68</f>
        <v>40570</v>
      </c>
      <c r="I68" s="194">
        <f>'2A'!I68+'2B'!I68</f>
        <v>5915</v>
      </c>
      <c r="J68" s="194">
        <f>'2A'!J68+'2B'!J68</f>
        <v>5981</v>
      </c>
      <c r="K68" s="194">
        <f>'2A'!K68+'2B'!K68</f>
        <v>4426</v>
      </c>
      <c r="L68" s="194">
        <f>'2A'!L68+'2B'!L68</f>
        <v>5491</v>
      </c>
      <c r="M68" s="194">
        <f>'2A'!M68+'2B'!M68</f>
        <v>4080</v>
      </c>
      <c r="N68" s="194">
        <f>'2A'!N68+'2B'!N68</f>
        <v>4555</v>
      </c>
      <c r="O68" s="194">
        <f>'2A'!O68+'2B'!O68</f>
        <v>3729</v>
      </c>
      <c r="P68" s="194">
        <f>'2A'!P68+'2B'!P68</f>
        <v>4391</v>
      </c>
      <c r="Q68" s="194">
        <f>'2A'!Q68+'2B'!Q68</f>
        <v>2607</v>
      </c>
      <c r="R68" s="194">
        <f>'2A'!R68+'2B'!R68</f>
        <v>3418</v>
      </c>
      <c r="S68" s="194">
        <f>'2A'!S68+'2B'!S68</f>
        <v>29292</v>
      </c>
      <c r="T68" s="221">
        <f>'2A'!T68+'2B'!T68</f>
        <v>39962</v>
      </c>
      <c r="U68" s="192">
        <f t="shared" si="0"/>
        <v>222687</v>
      </c>
      <c r="W68" s="36"/>
      <c r="X68" s="36"/>
    </row>
    <row r="69" spans="1:24" ht="10.5" customHeight="1" x14ac:dyDescent="0.25">
      <c r="A69" s="37"/>
      <c r="B69" s="38">
        <v>55</v>
      </c>
      <c r="C69" s="38"/>
      <c r="D69" s="38"/>
      <c r="E69" s="189">
        <f>'2A'!E69+'2B'!E69</f>
        <v>2946</v>
      </c>
      <c r="F69" s="191">
        <f>'2A'!F69+'2B'!F69</f>
        <v>3043</v>
      </c>
      <c r="G69" s="190">
        <f>'2A'!G69+'2B'!G69</f>
        <v>60240</v>
      </c>
      <c r="H69" s="190">
        <f>'2A'!H69+'2B'!H69</f>
        <v>39869</v>
      </c>
      <c r="I69" s="190">
        <f>'2A'!I69+'2B'!I69</f>
        <v>5850</v>
      </c>
      <c r="J69" s="190">
        <f>'2A'!J69+'2B'!J69</f>
        <v>6007</v>
      </c>
      <c r="K69" s="190">
        <f>'2A'!K69+'2B'!K69</f>
        <v>4388</v>
      </c>
      <c r="L69" s="190">
        <f>'2A'!L69+'2B'!L69</f>
        <v>5516</v>
      </c>
      <c r="M69" s="190">
        <f>'2A'!M69+'2B'!M69</f>
        <v>3864</v>
      </c>
      <c r="N69" s="190">
        <f>'2A'!N69+'2B'!N69</f>
        <v>4094</v>
      </c>
      <c r="O69" s="190">
        <f>'2A'!O69+'2B'!O69</f>
        <v>3700</v>
      </c>
      <c r="P69" s="190">
        <f>'2A'!P69+'2B'!P69</f>
        <v>4033</v>
      </c>
      <c r="Q69" s="190">
        <f>'2A'!Q69+'2B'!Q69</f>
        <v>2477</v>
      </c>
      <c r="R69" s="190">
        <f>'2A'!R69+'2B'!R69</f>
        <v>3143</v>
      </c>
      <c r="S69" s="190">
        <f>'2A'!S69+'2B'!S69</f>
        <v>29688</v>
      </c>
      <c r="T69" s="222">
        <f>'2A'!T69+'2B'!T69</f>
        <v>39075</v>
      </c>
      <c r="U69" s="223">
        <f t="shared" si="0"/>
        <v>217933</v>
      </c>
      <c r="W69" s="36"/>
      <c r="X69" s="36"/>
    </row>
    <row r="70" spans="1:24" ht="10.5" customHeight="1" x14ac:dyDescent="0.25">
      <c r="A70" s="40"/>
      <c r="B70" s="24">
        <v>56</v>
      </c>
      <c r="C70" s="24"/>
      <c r="D70" s="24"/>
      <c r="E70" s="193">
        <f>'2A'!E70+'2B'!E70</f>
        <v>2954</v>
      </c>
      <c r="F70" s="195">
        <f>'2A'!F70+'2B'!F70</f>
        <v>2744</v>
      </c>
      <c r="G70" s="194">
        <f>'2A'!G70+'2B'!G70</f>
        <v>56814</v>
      </c>
      <c r="H70" s="194">
        <f>'2A'!H70+'2B'!H70</f>
        <v>37870</v>
      </c>
      <c r="I70" s="194">
        <f>'2A'!I70+'2B'!I70</f>
        <v>5467</v>
      </c>
      <c r="J70" s="194">
        <f>'2A'!J70+'2B'!J70</f>
        <v>5539</v>
      </c>
      <c r="K70" s="194">
        <f>'2A'!K70+'2B'!K70</f>
        <v>4100</v>
      </c>
      <c r="L70" s="194">
        <f>'2A'!L70+'2B'!L70</f>
        <v>4804</v>
      </c>
      <c r="M70" s="194">
        <f>'2A'!M70+'2B'!M70</f>
        <v>3553</v>
      </c>
      <c r="N70" s="194">
        <f>'2A'!N70+'2B'!N70</f>
        <v>4239</v>
      </c>
      <c r="O70" s="194">
        <f>'2A'!O70+'2B'!O70</f>
        <v>3391</v>
      </c>
      <c r="P70" s="194">
        <f>'2A'!P70+'2B'!P70</f>
        <v>4108</v>
      </c>
      <c r="Q70" s="194">
        <f>'2A'!Q70+'2B'!Q70</f>
        <v>2261</v>
      </c>
      <c r="R70" s="194">
        <f>'2A'!R70+'2B'!R70</f>
        <v>3006</v>
      </c>
      <c r="S70" s="194">
        <f>'2A'!S70+'2B'!S70</f>
        <v>28869</v>
      </c>
      <c r="T70" s="221">
        <f>'2A'!T70+'2B'!T70</f>
        <v>39340</v>
      </c>
      <c r="U70" s="192">
        <f t="shared" si="0"/>
        <v>209059</v>
      </c>
      <c r="W70" s="36"/>
      <c r="X70" s="36"/>
    </row>
    <row r="71" spans="1:24" ht="10.5" customHeight="1" x14ac:dyDescent="0.25">
      <c r="A71" s="37"/>
      <c r="B71" s="38">
        <v>57</v>
      </c>
      <c r="C71" s="38"/>
      <c r="D71" s="38"/>
      <c r="E71" s="189">
        <f>'2A'!E71+'2B'!E71</f>
        <v>2962</v>
      </c>
      <c r="F71" s="191">
        <f>'2A'!F71+'2B'!F71</f>
        <v>2665</v>
      </c>
      <c r="G71" s="190">
        <f>'2A'!G71+'2B'!G71</f>
        <v>53893</v>
      </c>
      <c r="H71" s="190">
        <f>'2A'!H71+'2B'!H71</f>
        <v>36207</v>
      </c>
      <c r="I71" s="190">
        <f>'2A'!I71+'2B'!I71</f>
        <v>5362</v>
      </c>
      <c r="J71" s="190">
        <f>'2A'!J71+'2B'!J71</f>
        <v>5160</v>
      </c>
      <c r="K71" s="190">
        <f>'2A'!K71+'2B'!K71</f>
        <v>3980</v>
      </c>
      <c r="L71" s="190">
        <f>'2A'!L71+'2B'!L71</f>
        <v>4388</v>
      </c>
      <c r="M71" s="190">
        <f>'2A'!M71+'2B'!M71</f>
        <v>3318</v>
      </c>
      <c r="N71" s="190">
        <f>'2A'!N71+'2B'!N71</f>
        <v>3935</v>
      </c>
      <c r="O71" s="190">
        <f>'2A'!O71+'2B'!O71</f>
        <v>3126</v>
      </c>
      <c r="P71" s="190">
        <f>'2A'!P71+'2B'!P71</f>
        <v>3941</v>
      </c>
      <c r="Q71" s="190">
        <f>'2A'!Q71+'2B'!Q71</f>
        <v>2050</v>
      </c>
      <c r="R71" s="190">
        <f>'2A'!R71+'2B'!R71</f>
        <v>2917</v>
      </c>
      <c r="S71" s="190">
        <f>'2A'!S71+'2B'!S71</f>
        <v>28350</v>
      </c>
      <c r="T71" s="222">
        <f>'2A'!T71+'2B'!T71</f>
        <v>39093</v>
      </c>
      <c r="U71" s="223">
        <f t="shared" si="0"/>
        <v>201347</v>
      </c>
      <c r="W71" s="36"/>
      <c r="X71" s="36"/>
    </row>
    <row r="72" spans="1:24" ht="10.5" customHeight="1" x14ac:dyDescent="0.25">
      <c r="A72" s="40"/>
      <c r="B72" s="24">
        <v>58</v>
      </c>
      <c r="C72" s="24"/>
      <c r="D72" s="24"/>
      <c r="E72" s="193">
        <f>'2A'!E72+'2B'!E72</f>
        <v>2811</v>
      </c>
      <c r="F72" s="195">
        <f>'2A'!F72+'2B'!F72</f>
        <v>2837</v>
      </c>
      <c r="G72" s="194">
        <f>'2A'!G72+'2B'!G72</f>
        <v>51255</v>
      </c>
      <c r="H72" s="194">
        <f>'2A'!H72+'2B'!H72</f>
        <v>34853</v>
      </c>
      <c r="I72" s="194">
        <f>'2A'!I72+'2B'!I72</f>
        <v>5073</v>
      </c>
      <c r="J72" s="194">
        <f>'2A'!J72+'2B'!J72</f>
        <v>4873</v>
      </c>
      <c r="K72" s="194">
        <f>'2A'!K72+'2B'!K72</f>
        <v>3424</v>
      </c>
      <c r="L72" s="194">
        <f>'2A'!L72+'2B'!L72</f>
        <v>3807</v>
      </c>
      <c r="M72" s="194">
        <f>'2A'!M72+'2B'!M72</f>
        <v>3314</v>
      </c>
      <c r="N72" s="194">
        <f>'2A'!N72+'2B'!N72</f>
        <v>3506</v>
      </c>
      <c r="O72" s="194">
        <f>'2A'!O72+'2B'!O72</f>
        <v>3073</v>
      </c>
      <c r="P72" s="194">
        <f>'2A'!P72+'2B'!P72</f>
        <v>3562</v>
      </c>
      <c r="Q72" s="194">
        <f>'2A'!Q72+'2B'!Q72</f>
        <v>1941</v>
      </c>
      <c r="R72" s="194">
        <f>'2A'!R72+'2B'!R72</f>
        <v>2858</v>
      </c>
      <c r="S72" s="194">
        <f>'2A'!S72+'2B'!S72</f>
        <v>27240</v>
      </c>
      <c r="T72" s="221">
        <f>'2A'!T72+'2B'!T72</f>
        <v>38862</v>
      </c>
      <c r="U72" s="192">
        <f t="shared" si="0"/>
        <v>193289</v>
      </c>
      <c r="W72" s="36"/>
      <c r="X72" s="36"/>
    </row>
    <row r="73" spans="1:24" ht="10.5" customHeight="1" x14ac:dyDescent="0.25">
      <c r="A73" s="37"/>
      <c r="B73" s="38">
        <v>59</v>
      </c>
      <c r="C73" s="38"/>
      <c r="D73" s="38"/>
      <c r="E73" s="189">
        <f>'2A'!E73+'2B'!E73</f>
        <v>2780</v>
      </c>
      <c r="F73" s="191">
        <f>'2A'!F73+'2B'!F73</f>
        <v>2699</v>
      </c>
      <c r="G73" s="190">
        <f>'2A'!G73+'2B'!G73</f>
        <v>48184</v>
      </c>
      <c r="H73" s="190">
        <f>'2A'!H73+'2B'!H73</f>
        <v>33136</v>
      </c>
      <c r="I73" s="190">
        <f>'2A'!I73+'2B'!I73</f>
        <v>4683</v>
      </c>
      <c r="J73" s="190">
        <f>'2A'!J73+'2B'!J73</f>
        <v>4418</v>
      </c>
      <c r="K73" s="190">
        <f>'2A'!K73+'2B'!K73</f>
        <v>3241</v>
      </c>
      <c r="L73" s="190">
        <f>'2A'!L73+'2B'!L73</f>
        <v>3609</v>
      </c>
      <c r="M73" s="190">
        <f>'2A'!M73+'2B'!M73</f>
        <v>2983</v>
      </c>
      <c r="N73" s="190">
        <f>'2A'!N73+'2B'!N73</f>
        <v>3073</v>
      </c>
      <c r="O73" s="190">
        <f>'2A'!O73+'2B'!O73</f>
        <v>2746</v>
      </c>
      <c r="P73" s="190">
        <f>'2A'!P73+'2B'!P73</f>
        <v>3095</v>
      </c>
      <c r="Q73" s="190">
        <f>'2A'!Q73+'2B'!Q73</f>
        <v>2007</v>
      </c>
      <c r="R73" s="190">
        <f>'2A'!R73+'2B'!R73</f>
        <v>2569</v>
      </c>
      <c r="S73" s="190">
        <f>'2A'!S73+'2B'!S73</f>
        <v>26151</v>
      </c>
      <c r="T73" s="222">
        <f>'2A'!T73+'2B'!T73</f>
        <v>37230</v>
      </c>
      <c r="U73" s="223">
        <f t="shared" si="0"/>
        <v>182604</v>
      </c>
      <c r="W73" s="36"/>
      <c r="X73" s="36"/>
    </row>
    <row r="74" spans="1:24" ht="10.5" customHeight="1" x14ac:dyDescent="0.25">
      <c r="A74" s="40"/>
      <c r="B74" s="24">
        <v>60</v>
      </c>
      <c r="C74" s="24"/>
      <c r="D74" s="24"/>
      <c r="E74" s="193">
        <f>'2A'!E74+'2B'!E74</f>
        <v>2838</v>
      </c>
      <c r="F74" s="195">
        <f>'2A'!F74+'2B'!F74</f>
        <v>2708</v>
      </c>
      <c r="G74" s="194">
        <f>'2A'!G74+'2B'!G74</f>
        <v>45199</v>
      </c>
      <c r="H74" s="194">
        <f>'2A'!H74+'2B'!H74</f>
        <v>32827</v>
      </c>
      <c r="I74" s="194">
        <f>'2A'!I74+'2B'!I74</f>
        <v>4385</v>
      </c>
      <c r="J74" s="194">
        <f>'2A'!J74+'2B'!J74</f>
        <v>3994</v>
      </c>
      <c r="K74" s="194">
        <f>'2A'!K74+'2B'!K74</f>
        <v>2986</v>
      </c>
      <c r="L74" s="194">
        <f>'2A'!L74+'2B'!L74</f>
        <v>3222</v>
      </c>
      <c r="M74" s="194">
        <f>'2A'!M74+'2B'!M74</f>
        <v>2790</v>
      </c>
      <c r="N74" s="194">
        <f>'2A'!N74+'2B'!N74</f>
        <v>2766</v>
      </c>
      <c r="O74" s="194">
        <f>'2A'!O74+'2B'!O74</f>
        <v>2471</v>
      </c>
      <c r="P74" s="194">
        <f>'2A'!P74+'2B'!P74</f>
        <v>2678</v>
      </c>
      <c r="Q74" s="194">
        <f>'2A'!Q74+'2B'!Q74</f>
        <v>1869</v>
      </c>
      <c r="R74" s="194">
        <f>'2A'!R74+'2B'!R74</f>
        <v>2252</v>
      </c>
      <c r="S74" s="194">
        <f>'2A'!S74+'2B'!S74</f>
        <v>26123</v>
      </c>
      <c r="T74" s="221">
        <f>'2A'!T74+'2B'!T74</f>
        <v>35620</v>
      </c>
      <c r="U74" s="192">
        <f t="shared" si="0"/>
        <v>174728</v>
      </c>
      <c r="W74" s="36"/>
      <c r="X74" s="36"/>
    </row>
    <row r="75" spans="1:24" ht="10.5" customHeight="1" x14ac:dyDescent="0.25">
      <c r="A75" s="37"/>
      <c r="B75" s="38">
        <v>61</v>
      </c>
      <c r="C75" s="38"/>
      <c r="D75" s="38"/>
      <c r="E75" s="189">
        <f>'2A'!E75+'2B'!E75</f>
        <v>2819</v>
      </c>
      <c r="F75" s="191">
        <f>'2A'!F75+'2B'!F75</f>
        <v>2567</v>
      </c>
      <c r="G75" s="190">
        <f>'2A'!G75+'2B'!G75</f>
        <v>40598</v>
      </c>
      <c r="H75" s="190">
        <f>'2A'!H75+'2B'!H75</f>
        <v>29816</v>
      </c>
      <c r="I75" s="190">
        <f>'2A'!I75+'2B'!I75</f>
        <v>4176</v>
      </c>
      <c r="J75" s="190">
        <f>'2A'!J75+'2B'!J75</f>
        <v>3692</v>
      </c>
      <c r="K75" s="190">
        <f>'2A'!K75+'2B'!K75</f>
        <v>2758</v>
      </c>
      <c r="L75" s="190">
        <f>'2A'!L75+'2B'!L75</f>
        <v>2872</v>
      </c>
      <c r="M75" s="190">
        <f>'2A'!M75+'2B'!M75</f>
        <v>2457</v>
      </c>
      <c r="N75" s="190">
        <f>'2A'!N75+'2B'!N75</f>
        <v>2465</v>
      </c>
      <c r="O75" s="190">
        <f>'2A'!O75+'2B'!O75</f>
        <v>2280</v>
      </c>
      <c r="P75" s="190">
        <f>'2A'!P75+'2B'!P75</f>
        <v>2424</v>
      </c>
      <c r="Q75" s="190">
        <f>'2A'!Q75+'2B'!Q75</f>
        <v>1705</v>
      </c>
      <c r="R75" s="190">
        <f>'2A'!R75+'2B'!R75</f>
        <v>1982</v>
      </c>
      <c r="S75" s="190">
        <f>'2A'!S75+'2B'!S75</f>
        <v>25023</v>
      </c>
      <c r="T75" s="222">
        <f>'2A'!T75+'2B'!T75</f>
        <v>33180</v>
      </c>
      <c r="U75" s="223">
        <f t="shared" si="0"/>
        <v>160814</v>
      </c>
      <c r="W75" s="36"/>
      <c r="X75" s="36"/>
    </row>
    <row r="76" spans="1:24" ht="10.5" customHeight="1" x14ac:dyDescent="0.25">
      <c r="A76" s="40"/>
      <c r="B76" s="24">
        <v>62</v>
      </c>
      <c r="C76" s="24"/>
      <c r="D76" s="24"/>
      <c r="E76" s="193">
        <f>'2A'!E76+'2B'!E76</f>
        <v>2746</v>
      </c>
      <c r="F76" s="195">
        <f>'2A'!F76+'2B'!F76</f>
        <v>2463</v>
      </c>
      <c r="G76" s="194">
        <f>'2A'!G76+'2B'!G76</f>
        <v>36857</v>
      </c>
      <c r="H76" s="194">
        <f>'2A'!H76+'2B'!H76</f>
        <v>26505</v>
      </c>
      <c r="I76" s="194">
        <f>'2A'!I76+'2B'!I76</f>
        <v>3663</v>
      </c>
      <c r="J76" s="194">
        <f>'2A'!J76+'2B'!J76</f>
        <v>3012</v>
      </c>
      <c r="K76" s="194">
        <f>'2A'!K76+'2B'!K76</f>
        <v>2543</v>
      </c>
      <c r="L76" s="194">
        <f>'2A'!L76+'2B'!L76</f>
        <v>2467</v>
      </c>
      <c r="M76" s="194">
        <f>'2A'!M76+'2B'!M76</f>
        <v>2207</v>
      </c>
      <c r="N76" s="194">
        <f>'2A'!N76+'2B'!N76</f>
        <v>2163</v>
      </c>
      <c r="O76" s="194">
        <f>'2A'!O76+'2B'!O76</f>
        <v>1917</v>
      </c>
      <c r="P76" s="194">
        <f>'2A'!P76+'2B'!P76</f>
        <v>2101</v>
      </c>
      <c r="Q76" s="194">
        <f>'2A'!Q76+'2B'!Q76</f>
        <v>1525</v>
      </c>
      <c r="R76" s="194">
        <f>'2A'!R76+'2B'!R76</f>
        <v>1770</v>
      </c>
      <c r="S76" s="194">
        <f>'2A'!S76+'2B'!S76</f>
        <v>23605</v>
      </c>
      <c r="T76" s="221">
        <f>'2A'!T76+'2B'!T76</f>
        <v>30323</v>
      </c>
      <c r="U76" s="192">
        <f t="shared" si="0"/>
        <v>145867</v>
      </c>
      <c r="W76" s="36"/>
      <c r="X76" s="36"/>
    </row>
    <row r="77" spans="1:24" ht="10.5" customHeight="1" x14ac:dyDescent="0.25">
      <c r="A77" s="37"/>
      <c r="B77" s="38">
        <v>63</v>
      </c>
      <c r="C77" s="38"/>
      <c r="D77" s="38"/>
      <c r="E77" s="189">
        <f>'2A'!E77+'2B'!E77</f>
        <v>2745</v>
      </c>
      <c r="F77" s="191">
        <f>'2A'!F77+'2B'!F77</f>
        <v>2336</v>
      </c>
      <c r="G77" s="190">
        <f>'2A'!G77+'2B'!G77</f>
        <v>34867</v>
      </c>
      <c r="H77" s="190">
        <f>'2A'!H77+'2B'!H77</f>
        <v>25168</v>
      </c>
      <c r="I77" s="190">
        <f>'2A'!I77+'2B'!I77</f>
        <v>3113</v>
      </c>
      <c r="J77" s="190">
        <f>'2A'!J77+'2B'!J77</f>
        <v>2493</v>
      </c>
      <c r="K77" s="190">
        <f>'2A'!K77+'2B'!K77</f>
        <v>2120</v>
      </c>
      <c r="L77" s="190">
        <f>'2A'!L77+'2B'!L77</f>
        <v>1948</v>
      </c>
      <c r="M77" s="190">
        <f>'2A'!M77+'2B'!M77</f>
        <v>2087</v>
      </c>
      <c r="N77" s="190">
        <f>'2A'!N77+'2B'!N77</f>
        <v>2008</v>
      </c>
      <c r="O77" s="190">
        <f>'2A'!O77+'2B'!O77</f>
        <v>1871</v>
      </c>
      <c r="P77" s="190">
        <f>'2A'!P77+'2B'!P77</f>
        <v>1887</v>
      </c>
      <c r="Q77" s="190">
        <f>'2A'!Q77+'2B'!Q77</f>
        <v>1309</v>
      </c>
      <c r="R77" s="190">
        <f>'2A'!R77+'2B'!R77</f>
        <v>1550</v>
      </c>
      <c r="S77" s="190">
        <f>'2A'!S77+'2B'!S77</f>
        <v>23157</v>
      </c>
      <c r="T77" s="222">
        <f>'2A'!T77+'2B'!T77</f>
        <v>28473</v>
      </c>
      <c r="U77" s="223">
        <f t="shared" si="0"/>
        <v>137132</v>
      </c>
      <c r="W77" s="36"/>
      <c r="X77" s="36"/>
    </row>
    <row r="78" spans="1:24" ht="10.5" customHeight="1" x14ac:dyDescent="0.25">
      <c r="A78" s="40"/>
      <c r="B78" s="24">
        <v>64</v>
      </c>
      <c r="C78" s="24"/>
      <c r="D78" s="24"/>
      <c r="E78" s="193">
        <f>'2A'!E78+'2B'!E78</f>
        <v>2664</v>
      </c>
      <c r="F78" s="195">
        <f>'2A'!F78+'2B'!F78</f>
        <v>2205</v>
      </c>
      <c r="G78" s="194">
        <f>'2A'!G78+'2B'!G78</f>
        <v>31824</v>
      </c>
      <c r="H78" s="194">
        <f>'2A'!H78+'2B'!H78</f>
        <v>23061</v>
      </c>
      <c r="I78" s="194">
        <f>'2A'!I78+'2B'!I78</f>
        <v>2839</v>
      </c>
      <c r="J78" s="194">
        <f>'2A'!J78+'2B'!J78</f>
        <v>2218</v>
      </c>
      <c r="K78" s="194">
        <f>'2A'!K78+'2B'!K78</f>
        <v>1773</v>
      </c>
      <c r="L78" s="194">
        <f>'2A'!L78+'2B'!L78</f>
        <v>1549</v>
      </c>
      <c r="M78" s="194">
        <f>'2A'!M78+'2B'!M78</f>
        <v>1754</v>
      </c>
      <c r="N78" s="194">
        <f>'2A'!N78+'2B'!N78</f>
        <v>1547</v>
      </c>
      <c r="O78" s="194">
        <f>'2A'!O78+'2B'!O78</f>
        <v>1554</v>
      </c>
      <c r="P78" s="194">
        <f>'2A'!P78+'2B'!P78</f>
        <v>1608</v>
      </c>
      <c r="Q78" s="194">
        <f>'2A'!Q78+'2B'!Q78</f>
        <v>1286</v>
      </c>
      <c r="R78" s="194">
        <f>'2A'!R78+'2B'!R78</f>
        <v>1382</v>
      </c>
      <c r="S78" s="194">
        <f>'2A'!S78+'2B'!S78</f>
        <v>21633</v>
      </c>
      <c r="T78" s="221">
        <f>'2A'!T78+'2B'!T78</f>
        <v>25354</v>
      </c>
      <c r="U78" s="192">
        <f t="shared" si="0"/>
        <v>124251</v>
      </c>
      <c r="W78" s="36"/>
      <c r="X78" s="36"/>
    </row>
    <row r="79" spans="1:24" ht="10.5" customHeight="1" x14ac:dyDescent="0.25">
      <c r="A79" s="37"/>
      <c r="B79" s="38">
        <v>65</v>
      </c>
      <c r="C79" s="38"/>
      <c r="D79" s="38"/>
      <c r="E79" s="189">
        <f>'2A'!E79+'2B'!E79</f>
        <v>2534</v>
      </c>
      <c r="F79" s="191">
        <f>'2A'!F79+'2B'!F79</f>
        <v>1992</v>
      </c>
      <c r="G79" s="190">
        <f>'2A'!G79+'2B'!G79</f>
        <v>30898</v>
      </c>
      <c r="H79" s="190">
        <f>'2A'!H79+'2B'!H79</f>
        <v>21686</v>
      </c>
      <c r="I79" s="190">
        <f>'2A'!I79+'2B'!I79</f>
        <v>2577</v>
      </c>
      <c r="J79" s="190">
        <f>'2A'!J79+'2B'!J79</f>
        <v>2044</v>
      </c>
      <c r="K79" s="190">
        <f>'2A'!K79+'2B'!K79</f>
        <v>1510</v>
      </c>
      <c r="L79" s="190">
        <f>'2A'!L79+'2B'!L79</f>
        <v>1403</v>
      </c>
      <c r="M79" s="190">
        <f>'2A'!M79+'2B'!M79</f>
        <v>1369</v>
      </c>
      <c r="N79" s="190">
        <f>'2A'!N79+'2B'!N79</f>
        <v>1217</v>
      </c>
      <c r="O79" s="190">
        <f>'2A'!O79+'2B'!O79</f>
        <v>1341</v>
      </c>
      <c r="P79" s="190">
        <f>'2A'!P79+'2B'!P79</f>
        <v>1356</v>
      </c>
      <c r="Q79" s="190">
        <f>'2A'!Q79+'2B'!Q79</f>
        <v>1114</v>
      </c>
      <c r="R79" s="190">
        <f>'2A'!R79+'2B'!R79</f>
        <v>1215</v>
      </c>
      <c r="S79" s="190">
        <f>'2A'!S79+'2B'!S79</f>
        <v>20097</v>
      </c>
      <c r="T79" s="225">
        <f>'2A'!T79+'2B'!T79</f>
        <v>23287</v>
      </c>
      <c r="U79" s="223">
        <f t="shared" ref="U79:U114" si="1">SUM(E79:T79)</f>
        <v>115640</v>
      </c>
      <c r="W79" s="36"/>
      <c r="X79" s="36"/>
    </row>
    <row r="80" spans="1:24" ht="10.5" customHeight="1" x14ac:dyDescent="0.25">
      <c r="A80" s="40"/>
      <c r="B80" s="24">
        <v>66</v>
      </c>
      <c r="C80" s="24"/>
      <c r="D80" s="24"/>
      <c r="E80" s="193">
        <f>'2A'!E80+'2B'!E80</f>
        <v>2538</v>
      </c>
      <c r="F80" s="195">
        <f>'2A'!F80+'2B'!F80</f>
        <v>1953</v>
      </c>
      <c r="G80" s="194">
        <f>'2A'!G80+'2B'!G80</f>
        <v>24571</v>
      </c>
      <c r="H80" s="194">
        <f>'2A'!H80+'2B'!H80</f>
        <v>16667</v>
      </c>
      <c r="I80" s="194">
        <f>'2A'!I80+'2B'!I80</f>
        <v>2482</v>
      </c>
      <c r="J80" s="194">
        <f>'2A'!J80+'2B'!J80</f>
        <v>1799</v>
      </c>
      <c r="K80" s="194">
        <f>'2A'!K80+'2B'!K80</f>
        <v>1341</v>
      </c>
      <c r="L80" s="194">
        <f>'2A'!L80+'2B'!L80</f>
        <v>1132</v>
      </c>
      <c r="M80" s="194">
        <f>'2A'!M80+'2B'!M80</f>
        <v>1237</v>
      </c>
      <c r="N80" s="194">
        <f>'2A'!N80+'2B'!N80</f>
        <v>1169</v>
      </c>
      <c r="O80" s="194">
        <f>'2A'!O80+'2B'!O80</f>
        <v>1108</v>
      </c>
      <c r="P80" s="194">
        <f>'2A'!P80+'2B'!P80</f>
        <v>1108</v>
      </c>
      <c r="Q80" s="194">
        <f>'2A'!Q80+'2B'!Q80</f>
        <v>809</v>
      </c>
      <c r="R80" s="194">
        <f>'2A'!R80+'2B'!R80</f>
        <v>942</v>
      </c>
      <c r="S80" s="194">
        <f>'2A'!S80+'2B'!S80</f>
        <v>18354</v>
      </c>
      <c r="T80" s="224">
        <f>'2A'!T80+'2B'!T80</f>
        <v>21148</v>
      </c>
      <c r="U80" s="192">
        <f t="shared" si="1"/>
        <v>98358</v>
      </c>
      <c r="W80" s="36"/>
      <c r="X80" s="36"/>
    </row>
    <row r="81" spans="1:24" ht="10.5" customHeight="1" thickBot="1" x14ac:dyDescent="0.3">
      <c r="A81" s="41"/>
      <c r="B81" s="42">
        <v>67</v>
      </c>
      <c r="C81" s="42"/>
      <c r="D81" s="42"/>
      <c r="E81" s="226">
        <f>'2A'!E81+'2B'!E81</f>
        <v>2521</v>
      </c>
      <c r="F81" s="227">
        <f>'2A'!F81+'2B'!F81</f>
        <v>1695</v>
      </c>
      <c r="G81" s="228">
        <f>'2A'!G81+'2B'!G81</f>
        <v>19625</v>
      </c>
      <c r="H81" s="228">
        <f>'2A'!H81+'2B'!H81</f>
        <v>12091</v>
      </c>
      <c r="I81" s="228">
        <f>'2A'!I81+'2B'!I81</f>
        <v>2193</v>
      </c>
      <c r="J81" s="228">
        <f>'2A'!J81+'2B'!J81</f>
        <v>1644</v>
      </c>
      <c r="K81" s="228">
        <f>'2A'!K81+'2B'!K81</f>
        <v>1240</v>
      </c>
      <c r="L81" s="228">
        <f>'2A'!L81+'2B'!L81</f>
        <v>1040</v>
      </c>
      <c r="M81" s="228">
        <f>'2A'!M81+'2B'!M81</f>
        <v>1068</v>
      </c>
      <c r="N81" s="228">
        <f>'2A'!N81+'2B'!N81</f>
        <v>976</v>
      </c>
      <c r="O81" s="228">
        <f>'2A'!O81+'2B'!O81</f>
        <v>946</v>
      </c>
      <c r="P81" s="228">
        <f>'2A'!P81+'2B'!P81</f>
        <v>884</v>
      </c>
      <c r="Q81" s="228">
        <f>'2A'!Q81+'2B'!Q81</f>
        <v>721</v>
      </c>
      <c r="R81" s="228">
        <f>'2A'!R81+'2B'!R81</f>
        <v>723</v>
      </c>
      <c r="S81" s="228">
        <f>'2A'!S81+'2B'!S81</f>
        <v>16449</v>
      </c>
      <c r="T81" s="229">
        <f>'2A'!T81+'2B'!T81</f>
        <v>18586</v>
      </c>
      <c r="U81" s="206">
        <f t="shared" si="1"/>
        <v>82402</v>
      </c>
      <c r="W81" s="36"/>
      <c r="X81" s="36"/>
    </row>
    <row r="82" spans="1:24" ht="10.5" customHeight="1" x14ac:dyDescent="0.25">
      <c r="A82" s="43"/>
      <c r="B82" s="44">
        <v>68</v>
      </c>
      <c r="C82" s="44"/>
      <c r="D82" s="44"/>
      <c r="E82" s="185">
        <f>'2A'!E82+'2B'!E82</f>
        <v>2397</v>
      </c>
      <c r="F82" s="187">
        <f>'2A'!F82+'2B'!F82</f>
        <v>1626</v>
      </c>
      <c r="G82" s="186">
        <f>'2A'!G82+'2B'!G82</f>
        <v>16945</v>
      </c>
      <c r="H82" s="186">
        <f>'2A'!H82+'2B'!H82</f>
        <v>10982</v>
      </c>
      <c r="I82" s="186">
        <f>'2A'!I82+'2B'!I82</f>
        <v>1780</v>
      </c>
      <c r="J82" s="186">
        <f>'2A'!J82+'2B'!J82</f>
        <v>1377</v>
      </c>
      <c r="K82" s="186">
        <f>'2A'!K82+'2B'!K82</f>
        <v>1078</v>
      </c>
      <c r="L82" s="186">
        <f>'2A'!L82+'2B'!L82</f>
        <v>954</v>
      </c>
      <c r="M82" s="186">
        <f>'2A'!M82+'2B'!M82</f>
        <v>999</v>
      </c>
      <c r="N82" s="186">
        <f>'2A'!N82+'2B'!N82</f>
        <v>822</v>
      </c>
      <c r="O82" s="186">
        <f>'2A'!O82+'2B'!O82</f>
        <v>893</v>
      </c>
      <c r="P82" s="186">
        <f>'2A'!P82+'2B'!P82</f>
        <v>767</v>
      </c>
      <c r="Q82" s="186">
        <f>'2A'!Q82+'2B'!Q82</f>
        <v>584</v>
      </c>
      <c r="R82" s="186">
        <f>'2A'!R82+'2B'!R82</f>
        <v>626</v>
      </c>
      <c r="S82" s="186">
        <f>'2A'!S82+'2B'!S82</f>
        <v>14818</v>
      </c>
      <c r="T82" s="221">
        <f>'2A'!T82+'2B'!T82</f>
        <v>16789</v>
      </c>
      <c r="U82" s="192">
        <f t="shared" si="1"/>
        <v>73437</v>
      </c>
      <c r="W82" s="36"/>
      <c r="X82" s="36"/>
    </row>
    <row r="83" spans="1:24" ht="10.5" customHeight="1" x14ac:dyDescent="0.25">
      <c r="A83" s="37"/>
      <c r="B83" s="38">
        <v>69</v>
      </c>
      <c r="C83" s="38"/>
      <c r="D83" s="38"/>
      <c r="E83" s="189">
        <f>'2A'!E83+'2B'!E83</f>
        <v>2531</v>
      </c>
      <c r="F83" s="191">
        <f>'2A'!F83+'2B'!F83</f>
        <v>1587</v>
      </c>
      <c r="G83" s="190">
        <f>'2A'!G83+'2B'!G83</f>
        <v>14941</v>
      </c>
      <c r="H83" s="190">
        <f>'2A'!H83+'2B'!H83</f>
        <v>9398</v>
      </c>
      <c r="I83" s="190">
        <f>'2A'!I83+'2B'!I83</f>
        <v>1579</v>
      </c>
      <c r="J83" s="190">
        <f>'2A'!J83+'2B'!J83</f>
        <v>1194</v>
      </c>
      <c r="K83" s="190">
        <f>'2A'!K83+'2B'!K83</f>
        <v>929</v>
      </c>
      <c r="L83" s="190">
        <f>'2A'!L83+'2B'!L83</f>
        <v>733</v>
      </c>
      <c r="M83" s="190">
        <f>'2A'!M83+'2B'!M83</f>
        <v>927</v>
      </c>
      <c r="N83" s="190">
        <f>'2A'!N83+'2B'!N83</f>
        <v>716</v>
      </c>
      <c r="O83" s="190">
        <f>'2A'!O83+'2B'!O83</f>
        <v>758</v>
      </c>
      <c r="P83" s="190">
        <f>'2A'!P83+'2B'!P83</f>
        <v>737</v>
      </c>
      <c r="Q83" s="190">
        <f>'2A'!Q83+'2B'!Q83</f>
        <v>537</v>
      </c>
      <c r="R83" s="190">
        <f>'2A'!R83+'2B'!R83</f>
        <v>572</v>
      </c>
      <c r="S83" s="190">
        <f>'2A'!S83+'2B'!S83</f>
        <v>13739</v>
      </c>
      <c r="T83" s="222">
        <f>'2A'!T83+'2B'!T83</f>
        <v>14962</v>
      </c>
      <c r="U83" s="223">
        <f t="shared" si="1"/>
        <v>65840</v>
      </c>
      <c r="W83" s="36"/>
      <c r="X83" s="36"/>
    </row>
    <row r="84" spans="1:24" ht="10.5" customHeight="1" x14ac:dyDescent="0.25">
      <c r="A84" s="40"/>
      <c r="B84" s="24">
        <v>70</v>
      </c>
      <c r="C84" s="24"/>
      <c r="D84" s="24"/>
      <c r="E84" s="193">
        <f>'2A'!E84+'2B'!E84</f>
        <v>9446</v>
      </c>
      <c r="F84" s="195">
        <f>'2A'!F84+'2B'!F84</f>
        <v>1557</v>
      </c>
      <c r="G84" s="194">
        <f>'2A'!G84+'2B'!G84</f>
        <v>11838</v>
      </c>
      <c r="H84" s="194">
        <f>'2A'!H84+'2B'!H84</f>
        <v>8232</v>
      </c>
      <c r="I84" s="194">
        <f>'2A'!I84+'2B'!I84</f>
        <v>1447</v>
      </c>
      <c r="J84" s="194">
        <f>'2A'!J84+'2B'!J84</f>
        <v>1066</v>
      </c>
      <c r="K84" s="194">
        <f>'2A'!K84+'2B'!K84</f>
        <v>787</v>
      </c>
      <c r="L84" s="194">
        <f>'2A'!L84+'2B'!L84</f>
        <v>704</v>
      </c>
      <c r="M84" s="194">
        <f>'2A'!M84+'2B'!M84</f>
        <v>695</v>
      </c>
      <c r="N84" s="194">
        <f>'2A'!N84+'2B'!N84</f>
        <v>624</v>
      </c>
      <c r="O84" s="194">
        <f>'2A'!O84+'2B'!O84</f>
        <v>727</v>
      </c>
      <c r="P84" s="194">
        <f>'2A'!P84+'2B'!P84</f>
        <v>637</v>
      </c>
      <c r="Q84" s="194">
        <f>'2A'!Q84+'2B'!Q84</f>
        <v>463</v>
      </c>
      <c r="R84" s="194">
        <f>'2A'!R84+'2B'!R84</f>
        <v>512</v>
      </c>
      <c r="S84" s="194">
        <f>'2A'!S84+'2B'!S84</f>
        <v>12568</v>
      </c>
      <c r="T84" s="221">
        <f>'2A'!T84+'2B'!T84</f>
        <v>13242</v>
      </c>
      <c r="U84" s="192">
        <f t="shared" si="1"/>
        <v>64545</v>
      </c>
      <c r="W84" s="36"/>
      <c r="X84" s="36"/>
    </row>
    <row r="85" spans="1:24" ht="10.5" customHeight="1" x14ac:dyDescent="0.25">
      <c r="A85" s="37"/>
      <c r="B85" s="38">
        <v>71</v>
      </c>
      <c r="C85" s="38"/>
      <c r="D85" s="38"/>
      <c r="E85" s="189">
        <f>'2A'!E85+'2B'!E85</f>
        <v>2405</v>
      </c>
      <c r="F85" s="191">
        <f>'2A'!F85+'2B'!F85</f>
        <v>1341</v>
      </c>
      <c r="G85" s="190">
        <f>'2A'!G85+'2B'!G85</f>
        <v>7715</v>
      </c>
      <c r="H85" s="190">
        <f>'2A'!H85+'2B'!H85</f>
        <v>6191</v>
      </c>
      <c r="I85" s="190">
        <f>'2A'!I85+'2B'!I85</f>
        <v>1177</v>
      </c>
      <c r="J85" s="190">
        <f>'2A'!J85+'2B'!J85</f>
        <v>878</v>
      </c>
      <c r="K85" s="190">
        <f>'2A'!K85+'2B'!K85</f>
        <v>701</v>
      </c>
      <c r="L85" s="190">
        <f>'2A'!L85+'2B'!L85</f>
        <v>598</v>
      </c>
      <c r="M85" s="190">
        <f>'2A'!M85+'2B'!M85</f>
        <v>657</v>
      </c>
      <c r="N85" s="190">
        <f>'2A'!N85+'2B'!N85</f>
        <v>529</v>
      </c>
      <c r="O85" s="190">
        <f>'2A'!O85+'2B'!O85</f>
        <v>586</v>
      </c>
      <c r="P85" s="190">
        <f>'2A'!P85+'2B'!P85</f>
        <v>507</v>
      </c>
      <c r="Q85" s="190">
        <f>'2A'!Q85+'2B'!Q85</f>
        <v>424</v>
      </c>
      <c r="R85" s="190">
        <f>'2A'!R85+'2B'!R85</f>
        <v>403</v>
      </c>
      <c r="S85" s="190">
        <f>'2A'!S85+'2B'!S85</f>
        <v>11635</v>
      </c>
      <c r="T85" s="222">
        <f>'2A'!T85+'2B'!T85</f>
        <v>12006</v>
      </c>
      <c r="U85" s="223">
        <f t="shared" si="1"/>
        <v>47753</v>
      </c>
      <c r="W85" s="36"/>
      <c r="X85" s="36"/>
    </row>
    <row r="86" spans="1:24" ht="10.5" customHeight="1" x14ac:dyDescent="0.25">
      <c r="A86" s="40"/>
      <c r="B86" s="24">
        <v>72</v>
      </c>
      <c r="C86" s="24"/>
      <c r="D86" s="24"/>
      <c r="E86" s="193">
        <f>'2A'!E86+'2B'!E86</f>
        <v>2347</v>
      </c>
      <c r="F86" s="195">
        <f>'2A'!F86+'2B'!F86</f>
        <v>1356</v>
      </c>
      <c r="G86" s="194">
        <f>'2A'!G86+'2B'!G86</f>
        <v>5790</v>
      </c>
      <c r="H86" s="194">
        <f>'2A'!H86+'2B'!H86</f>
        <v>4807</v>
      </c>
      <c r="I86" s="194">
        <f>'2A'!I86+'2B'!I86</f>
        <v>603</v>
      </c>
      <c r="J86" s="194">
        <f>'2A'!J86+'2B'!J86</f>
        <v>466</v>
      </c>
      <c r="K86" s="194">
        <f>'2A'!K86+'2B'!K86</f>
        <v>540</v>
      </c>
      <c r="L86" s="194">
        <f>'2A'!L86+'2B'!L86</f>
        <v>496</v>
      </c>
      <c r="M86" s="194">
        <f>'2A'!M86+'2B'!M86</f>
        <v>508</v>
      </c>
      <c r="N86" s="194">
        <f>'2A'!N86+'2B'!N86</f>
        <v>474</v>
      </c>
      <c r="O86" s="194">
        <f>'2A'!O86+'2B'!O86</f>
        <v>503</v>
      </c>
      <c r="P86" s="194">
        <f>'2A'!P86+'2B'!P86</f>
        <v>425</v>
      </c>
      <c r="Q86" s="194">
        <f>'2A'!Q86+'2B'!Q86</f>
        <v>350</v>
      </c>
      <c r="R86" s="194">
        <f>'2A'!R86+'2B'!R86</f>
        <v>395</v>
      </c>
      <c r="S86" s="194">
        <f>'2A'!S86+'2B'!S86</f>
        <v>10167</v>
      </c>
      <c r="T86" s="221">
        <f>'2A'!T86+'2B'!T86</f>
        <v>10572</v>
      </c>
      <c r="U86" s="192">
        <f t="shared" si="1"/>
        <v>39799</v>
      </c>
      <c r="W86" s="36"/>
      <c r="X86" s="36"/>
    </row>
    <row r="87" spans="1:24" ht="10.5" customHeight="1" x14ac:dyDescent="0.25">
      <c r="A87" s="37"/>
      <c r="B87" s="38">
        <v>73</v>
      </c>
      <c r="C87" s="38"/>
      <c r="D87" s="38"/>
      <c r="E87" s="189">
        <f>'2A'!E87+'2B'!E87</f>
        <v>2441</v>
      </c>
      <c r="F87" s="191">
        <f>'2A'!F87+'2B'!F87</f>
        <v>1173</v>
      </c>
      <c r="G87" s="190">
        <f>'2A'!G87+'2B'!G87</f>
        <v>5275</v>
      </c>
      <c r="H87" s="190">
        <f>'2A'!H87+'2B'!H87</f>
        <v>4491</v>
      </c>
      <c r="I87" s="190">
        <f>'2A'!I87+'2B'!I87</f>
        <v>371</v>
      </c>
      <c r="J87" s="190">
        <f>'2A'!J87+'2B'!J87</f>
        <v>246</v>
      </c>
      <c r="K87" s="190">
        <f>'2A'!K87+'2B'!K87</f>
        <v>271</v>
      </c>
      <c r="L87" s="190">
        <f>'2A'!L87+'2B'!L87</f>
        <v>256</v>
      </c>
      <c r="M87" s="190">
        <f>'2A'!M87+'2B'!M87</f>
        <v>462</v>
      </c>
      <c r="N87" s="190">
        <f>'2A'!N87+'2B'!N87</f>
        <v>424</v>
      </c>
      <c r="O87" s="190">
        <f>'2A'!O87+'2B'!O87</f>
        <v>461</v>
      </c>
      <c r="P87" s="190">
        <f>'2A'!P87+'2B'!P87</f>
        <v>413</v>
      </c>
      <c r="Q87" s="190">
        <f>'2A'!Q87+'2B'!Q87</f>
        <v>305</v>
      </c>
      <c r="R87" s="190">
        <f>'2A'!R87+'2B'!R87</f>
        <v>341</v>
      </c>
      <c r="S87" s="190">
        <f>'2A'!S87+'2B'!S87</f>
        <v>9427</v>
      </c>
      <c r="T87" s="222">
        <f>'2A'!T87+'2B'!T87</f>
        <v>9625</v>
      </c>
      <c r="U87" s="223">
        <f t="shared" si="1"/>
        <v>35982</v>
      </c>
      <c r="W87" s="36"/>
      <c r="X87" s="36"/>
    </row>
    <row r="88" spans="1:24" ht="10.5" customHeight="1" x14ac:dyDescent="0.25">
      <c r="A88" s="40"/>
      <c r="B88" s="24">
        <v>74</v>
      </c>
      <c r="C88" s="24"/>
      <c r="D88" s="24"/>
      <c r="E88" s="193">
        <f>'2A'!E88+'2B'!E88</f>
        <v>2316</v>
      </c>
      <c r="F88" s="195">
        <f>'2A'!F88+'2B'!F88</f>
        <v>1082</v>
      </c>
      <c r="G88" s="194">
        <f>'2A'!G88+'2B'!G88</f>
        <v>4677</v>
      </c>
      <c r="H88" s="194">
        <f>'2A'!H88+'2B'!H88</f>
        <v>3842</v>
      </c>
      <c r="I88" s="194">
        <f>'2A'!I88+'2B'!I88</f>
        <v>331</v>
      </c>
      <c r="J88" s="194">
        <f>'2A'!J88+'2B'!J88</f>
        <v>233</v>
      </c>
      <c r="K88" s="194">
        <f>'2A'!K88+'2B'!K88</f>
        <v>105</v>
      </c>
      <c r="L88" s="194">
        <f>'2A'!L88+'2B'!L88</f>
        <v>78</v>
      </c>
      <c r="M88" s="194">
        <f>'2A'!M88+'2B'!M88</f>
        <v>186</v>
      </c>
      <c r="N88" s="194">
        <f>'2A'!N88+'2B'!N88</f>
        <v>205</v>
      </c>
      <c r="O88" s="194">
        <f>'2A'!O88+'2B'!O88</f>
        <v>318</v>
      </c>
      <c r="P88" s="194">
        <f>'2A'!P88+'2B'!P88</f>
        <v>336</v>
      </c>
      <c r="Q88" s="194">
        <f>'2A'!Q88+'2B'!Q88</f>
        <v>266</v>
      </c>
      <c r="R88" s="194">
        <f>'2A'!R88+'2B'!R88</f>
        <v>309</v>
      </c>
      <c r="S88" s="194">
        <f>'2A'!S88+'2B'!S88</f>
        <v>8399</v>
      </c>
      <c r="T88" s="221">
        <f>'2A'!T88+'2B'!T88</f>
        <v>8264</v>
      </c>
      <c r="U88" s="192">
        <f t="shared" si="1"/>
        <v>30947</v>
      </c>
      <c r="W88" s="36"/>
      <c r="X88" s="36"/>
    </row>
    <row r="89" spans="1:24" ht="10.5" customHeight="1" x14ac:dyDescent="0.25">
      <c r="A89" s="37"/>
      <c r="B89" s="38">
        <v>75</v>
      </c>
      <c r="C89" s="38"/>
      <c r="D89" s="38"/>
      <c r="E89" s="189">
        <f>'2A'!E89+'2B'!E89</f>
        <v>2243</v>
      </c>
      <c r="F89" s="191">
        <f>'2A'!F89+'2B'!F89</f>
        <v>1018</v>
      </c>
      <c r="G89" s="190">
        <f>'2A'!G89+'2B'!G89</f>
        <v>4154</v>
      </c>
      <c r="H89" s="190">
        <f>'2A'!H89+'2B'!H89</f>
        <v>3536</v>
      </c>
      <c r="I89" s="190">
        <f>'2A'!I89+'2B'!I89</f>
        <v>265</v>
      </c>
      <c r="J89" s="190">
        <f>'2A'!J89+'2B'!J89</f>
        <v>173</v>
      </c>
      <c r="K89" s="190">
        <f>'2A'!K89+'2B'!K89</f>
        <v>79</v>
      </c>
      <c r="L89" s="190">
        <f>'2A'!L89+'2B'!L89</f>
        <v>79</v>
      </c>
      <c r="M89" s="190">
        <f>'2A'!M89+'2B'!M89</f>
        <v>89</v>
      </c>
      <c r="N89" s="190">
        <f>'2A'!N89+'2B'!N89</f>
        <v>61</v>
      </c>
      <c r="O89" s="190">
        <f>'2A'!O89+'2B'!O89</f>
        <v>174</v>
      </c>
      <c r="P89" s="190">
        <f>'2A'!P89+'2B'!P89</f>
        <v>139</v>
      </c>
      <c r="Q89" s="190">
        <f>'2A'!Q89+'2B'!Q89</f>
        <v>245</v>
      </c>
      <c r="R89" s="190">
        <f>'2A'!R89+'2B'!R89</f>
        <v>271</v>
      </c>
      <c r="S89" s="190">
        <f>'2A'!S89+'2B'!S89</f>
        <v>7773</v>
      </c>
      <c r="T89" s="222">
        <f>'2A'!T89+'2B'!T89</f>
        <v>7379</v>
      </c>
      <c r="U89" s="223">
        <f t="shared" si="1"/>
        <v>27678</v>
      </c>
      <c r="W89" s="36"/>
      <c r="X89" s="36"/>
    </row>
    <row r="90" spans="1:24" ht="10.5" customHeight="1" x14ac:dyDescent="0.25">
      <c r="A90" s="40"/>
      <c r="B90" s="24">
        <v>76</v>
      </c>
      <c r="C90" s="24"/>
      <c r="D90" s="24"/>
      <c r="E90" s="193">
        <f>'2A'!E90+'2B'!E90</f>
        <v>2276</v>
      </c>
      <c r="F90" s="195">
        <f>'2A'!F90+'2B'!F90</f>
        <v>888</v>
      </c>
      <c r="G90" s="194">
        <f>'2A'!G90+'2B'!G90</f>
        <v>3627</v>
      </c>
      <c r="H90" s="194">
        <f>'2A'!H90+'2B'!H90</f>
        <v>3118</v>
      </c>
      <c r="I90" s="194">
        <f>'2A'!I90+'2B'!I90</f>
        <v>183</v>
      </c>
      <c r="J90" s="194">
        <f>'2A'!J90+'2B'!J90</f>
        <v>123</v>
      </c>
      <c r="K90" s="194">
        <f>'2A'!K90+'2B'!K90</f>
        <v>82</v>
      </c>
      <c r="L90" s="194">
        <f>'2A'!L90+'2B'!L90</f>
        <v>81</v>
      </c>
      <c r="M90" s="194">
        <f>'2A'!M90+'2B'!M90</f>
        <v>78</v>
      </c>
      <c r="N90" s="194">
        <f>'2A'!N90+'2B'!N90</f>
        <v>57</v>
      </c>
      <c r="O90" s="194">
        <f>'2A'!O90+'2B'!O90</f>
        <v>60</v>
      </c>
      <c r="P90" s="194">
        <f>'2A'!P90+'2B'!P90</f>
        <v>60</v>
      </c>
      <c r="Q90" s="194">
        <f>'2A'!Q90+'2B'!Q90</f>
        <v>118</v>
      </c>
      <c r="R90" s="194">
        <f>'2A'!R90+'2B'!R90</f>
        <v>122</v>
      </c>
      <c r="S90" s="194">
        <f>'2A'!S90+'2B'!S90</f>
        <v>6824</v>
      </c>
      <c r="T90" s="221">
        <f>'2A'!T90+'2B'!T90</f>
        <v>6278</v>
      </c>
      <c r="U90" s="192">
        <f t="shared" si="1"/>
        <v>23975</v>
      </c>
      <c r="W90" s="36"/>
      <c r="X90" s="36"/>
    </row>
    <row r="91" spans="1:24" ht="10.5" customHeight="1" x14ac:dyDescent="0.25">
      <c r="A91" s="37"/>
      <c r="B91" s="38">
        <v>77</v>
      </c>
      <c r="C91" s="38"/>
      <c r="D91" s="38"/>
      <c r="E91" s="189">
        <f>'2A'!E91+'2B'!E91</f>
        <v>2231</v>
      </c>
      <c r="F91" s="191">
        <f>'2A'!F91+'2B'!F91</f>
        <v>811</v>
      </c>
      <c r="G91" s="190">
        <f>'2A'!G91+'2B'!G91</f>
        <v>3126</v>
      </c>
      <c r="H91" s="190">
        <f>'2A'!H91+'2B'!H91</f>
        <v>2761</v>
      </c>
      <c r="I91" s="190">
        <f>'2A'!I91+'2B'!I91</f>
        <v>130</v>
      </c>
      <c r="J91" s="190">
        <f>'2A'!J91+'2B'!J91</f>
        <v>111</v>
      </c>
      <c r="K91" s="190">
        <f>'2A'!K91+'2B'!K91</f>
        <v>52</v>
      </c>
      <c r="L91" s="190">
        <f>'2A'!L91+'2B'!L91</f>
        <v>54</v>
      </c>
      <c r="M91" s="190">
        <f>'2A'!M91+'2B'!M91</f>
        <v>59</v>
      </c>
      <c r="N91" s="190">
        <f>'2A'!N91+'2B'!N91</f>
        <v>63</v>
      </c>
      <c r="O91" s="190">
        <f>'2A'!O91+'2B'!O91</f>
        <v>60</v>
      </c>
      <c r="P91" s="190">
        <f>'2A'!P91+'2B'!P91</f>
        <v>41</v>
      </c>
      <c r="Q91" s="190">
        <f>'2A'!Q91+'2B'!Q91</f>
        <v>43</v>
      </c>
      <c r="R91" s="190">
        <f>'2A'!R91+'2B'!R91</f>
        <v>44</v>
      </c>
      <c r="S91" s="190">
        <f>'2A'!S91+'2B'!S91</f>
        <v>6035</v>
      </c>
      <c r="T91" s="222">
        <f>'2A'!T91+'2B'!T91</f>
        <v>5636</v>
      </c>
      <c r="U91" s="223">
        <f t="shared" si="1"/>
        <v>21257</v>
      </c>
      <c r="W91" s="36"/>
      <c r="X91" s="36"/>
    </row>
    <row r="92" spans="1:24" ht="10.5" customHeight="1" x14ac:dyDescent="0.25">
      <c r="A92" s="40"/>
      <c r="B92" s="24">
        <v>78</v>
      </c>
      <c r="C92" s="24"/>
      <c r="D92" s="24"/>
      <c r="E92" s="193">
        <f>'2A'!E92+'2B'!E92</f>
        <v>2100</v>
      </c>
      <c r="F92" s="195">
        <f>'2A'!F92+'2B'!F92</f>
        <v>790</v>
      </c>
      <c r="G92" s="194">
        <f>'2A'!G92+'2B'!G92</f>
        <v>2586</v>
      </c>
      <c r="H92" s="194">
        <f>'2A'!H92+'2B'!H92</f>
        <v>2385</v>
      </c>
      <c r="I92" s="194">
        <f>'2A'!I92+'2B'!I92</f>
        <v>118</v>
      </c>
      <c r="J92" s="194">
        <f>'2A'!J92+'2B'!J92</f>
        <v>82</v>
      </c>
      <c r="K92" s="194">
        <f>'2A'!K92+'2B'!K92</f>
        <v>48</v>
      </c>
      <c r="L92" s="194">
        <f>'2A'!L92+'2B'!L92</f>
        <v>37</v>
      </c>
      <c r="M92" s="194">
        <f>'2A'!M92+'2B'!M92</f>
        <v>47</v>
      </c>
      <c r="N92" s="194">
        <f>'2A'!N92+'2B'!N92</f>
        <v>43</v>
      </c>
      <c r="O92" s="194">
        <f>'2A'!O92+'2B'!O92</f>
        <v>50</v>
      </c>
      <c r="P92" s="194">
        <f>'2A'!P92+'2B'!P92</f>
        <v>44</v>
      </c>
      <c r="Q92" s="194">
        <f>'2A'!Q92+'2B'!Q92</f>
        <v>33</v>
      </c>
      <c r="R92" s="194">
        <f>'2A'!R92+'2B'!R92</f>
        <v>41</v>
      </c>
      <c r="S92" s="194">
        <f>'2A'!S92+'2B'!S92</f>
        <v>5245</v>
      </c>
      <c r="T92" s="221">
        <f>'2A'!T92+'2B'!T92</f>
        <v>4862</v>
      </c>
      <c r="U92" s="192">
        <f t="shared" si="1"/>
        <v>18511</v>
      </c>
      <c r="W92" s="36"/>
      <c r="X92" s="36"/>
    </row>
    <row r="93" spans="1:24" ht="10.5" customHeight="1" x14ac:dyDescent="0.25">
      <c r="A93" s="37"/>
      <c r="B93" s="38">
        <v>79</v>
      </c>
      <c r="C93" s="38"/>
      <c r="D93" s="38"/>
      <c r="E93" s="189">
        <f>'2A'!E93+'2B'!E93</f>
        <v>1925</v>
      </c>
      <c r="F93" s="191">
        <f>'2A'!F93+'2B'!F93</f>
        <v>618</v>
      </c>
      <c r="G93" s="190">
        <f>'2A'!G93+'2B'!G93</f>
        <v>2217</v>
      </c>
      <c r="H93" s="190">
        <f>'2A'!H93+'2B'!H93</f>
        <v>1998</v>
      </c>
      <c r="I93" s="190">
        <f>'2A'!I93+'2B'!I93</f>
        <v>89</v>
      </c>
      <c r="J93" s="190">
        <f>'2A'!J93+'2B'!J93</f>
        <v>74</v>
      </c>
      <c r="K93" s="190">
        <f>'2A'!K93+'2B'!K93</f>
        <v>34</v>
      </c>
      <c r="L93" s="190">
        <f>'2A'!L93+'2B'!L93</f>
        <v>47</v>
      </c>
      <c r="M93" s="190">
        <f>'2A'!M93+'2B'!M93</f>
        <v>47</v>
      </c>
      <c r="N93" s="190">
        <f>'2A'!N93+'2B'!N93</f>
        <v>29</v>
      </c>
      <c r="O93" s="190">
        <f>'2A'!O93+'2B'!O93</f>
        <v>55</v>
      </c>
      <c r="P93" s="190">
        <f>'2A'!P93+'2B'!P93</f>
        <v>26</v>
      </c>
      <c r="Q93" s="190">
        <f>'2A'!Q93+'2B'!Q93</f>
        <v>20</v>
      </c>
      <c r="R93" s="190">
        <f>'2A'!R93+'2B'!R93</f>
        <v>31</v>
      </c>
      <c r="S93" s="190">
        <f>'2A'!S93+'2B'!S93</f>
        <v>4394</v>
      </c>
      <c r="T93" s="222">
        <f>'2A'!T93+'2B'!T93</f>
        <v>3881</v>
      </c>
      <c r="U93" s="223">
        <f t="shared" si="1"/>
        <v>15485</v>
      </c>
      <c r="W93" s="36"/>
      <c r="X93" s="36"/>
    </row>
    <row r="94" spans="1:24" ht="10.5" customHeight="1" x14ac:dyDescent="0.25">
      <c r="A94" s="40"/>
      <c r="B94" s="24">
        <v>80</v>
      </c>
      <c r="C94" s="24"/>
      <c r="D94" s="24"/>
      <c r="E94" s="193">
        <f>'2A'!E94+'2B'!E94</f>
        <v>1938</v>
      </c>
      <c r="F94" s="195">
        <f>'2A'!F94+'2B'!F94</f>
        <v>521</v>
      </c>
      <c r="G94" s="194">
        <f>'2A'!G94+'2B'!G94</f>
        <v>1941</v>
      </c>
      <c r="H94" s="194">
        <f>'2A'!H94+'2B'!H94</f>
        <v>1734</v>
      </c>
      <c r="I94" s="194">
        <f>'2A'!I94+'2B'!I94</f>
        <v>95</v>
      </c>
      <c r="J94" s="194">
        <f>'2A'!J94+'2B'!J94</f>
        <v>71</v>
      </c>
      <c r="K94" s="194">
        <f>'2A'!K94+'2B'!K94</f>
        <v>36</v>
      </c>
      <c r="L94" s="194">
        <f>'2A'!L94+'2B'!L94</f>
        <v>29</v>
      </c>
      <c r="M94" s="194">
        <f>'2A'!M94+'2B'!M94</f>
        <v>35</v>
      </c>
      <c r="N94" s="194">
        <f>'2A'!N94+'2B'!N94</f>
        <v>25</v>
      </c>
      <c r="O94" s="194">
        <f>'2A'!O94+'2B'!O94</f>
        <v>37</v>
      </c>
      <c r="P94" s="194">
        <f>'2A'!P94+'2B'!P94</f>
        <v>29</v>
      </c>
      <c r="Q94" s="194">
        <f>'2A'!Q94+'2B'!Q94</f>
        <v>25</v>
      </c>
      <c r="R94" s="194">
        <f>'2A'!R94+'2B'!R94</f>
        <v>34</v>
      </c>
      <c r="S94" s="194">
        <f>'2A'!S94+'2B'!S94</f>
        <v>3621</v>
      </c>
      <c r="T94" s="221">
        <f>'2A'!T94+'2B'!T94</f>
        <v>3330</v>
      </c>
      <c r="U94" s="192">
        <f t="shared" si="1"/>
        <v>13501</v>
      </c>
      <c r="W94" s="36"/>
      <c r="X94" s="36"/>
    </row>
    <row r="95" spans="1:24" ht="10.5" customHeight="1" x14ac:dyDescent="0.25">
      <c r="A95" s="37"/>
      <c r="B95" s="38">
        <v>81</v>
      </c>
      <c r="C95" s="38"/>
      <c r="D95" s="38"/>
      <c r="E95" s="189">
        <f>'2A'!E95+'2B'!E95</f>
        <v>1837</v>
      </c>
      <c r="F95" s="191">
        <f>'2A'!F95+'2B'!F95</f>
        <v>483</v>
      </c>
      <c r="G95" s="190">
        <f>'2A'!G95+'2B'!G95</f>
        <v>1493</v>
      </c>
      <c r="H95" s="190">
        <f>'2A'!H95+'2B'!H95</f>
        <v>1485</v>
      </c>
      <c r="I95" s="190">
        <f>'2A'!I95+'2B'!I95</f>
        <v>85</v>
      </c>
      <c r="J95" s="190">
        <f>'2A'!J95+'2B'!J95</f>
        <v>66</v>
      </c>
      <c r="K95" s="190">
        <f>'2A'!K95+'2B'!K95</f>
        <v>32</v>
      </c>
      <c r="L95" s="190">
        <f>'2A'!L95+'2B'!L95</f>
        <v>37</v>
      </c>
      <c r="M95" s="190">
        <f>'2A'!M95+'2B'!M95</f>
        <v>30</v>
      </c>
      <c r="N95" s="190">
        <f>'2A'!N95+'2B'!N95</f>
        <v>28</v>
      </c>
      <c r="O95" s="190">
        <f>'2A'!O95+'2B'!O95</f>
        <v>32</v>
      </c>
      <c r="P95" s="190">
        <f>'2A'!P95+'2B'!P95</f>
        <v>24</v>
      </c>
      <c r="Q95" s="190">
        <f>'2A'!Q95+'2B'!Q95</f>
        <v>11</v>
      </c>
      <c r="R95" s="190">
        <f>'2A'!R95+'2B'!R95</f>
        <v>23</v>
      </c>
      <c r="S95" s="190">
        <f>'2A'!S95+'2B'!S95</f>
        <v>2994</v>
      </c>
      <c r="T95" s="222">
        <f>'2A'!T95+'2B'!T95</f>
        <v>2720</v>
      </c>
      <c r="U95" s="223">
        <f t="shared" si="1"/>
        <v>11380</v>
      </c>
      <c r="W95" s="36"/>
      <c r="X95" s="36"/>
    </row>
    <row r="96" spans="1:24" ht="10.5" customHeight="1" x14ac:dyDescent="0.25">
      <c r="A96" s="40"/>
      <c r="B96" s="24">
        <v>82</v>
      </c>
      <c r="C96" s="24"/>
      <c r="D96" s="24"/>
      <c r="E96" s="193">
        <f>'2A'!E96+'2B'!E96</f>
        <v>1770</v>
      </c>
      <c r="F96" s="195">
        <f>'2A'!F96+'2B'!F96</f>
        <v>478</v>
      </c>
      <c r="G96" s="194">
        <f>'2A'!G96+'2B'!G96</f>
        <v>987</v>
      </c>
      <c r="H96" s="194">
        <f>'2A'!H96+'2B'!H96</f>
        <v>951</v>
      </c>
      <c r="I96" s="194">
        <f>'2A'!I96+'2B'!I96</f>
        <v>58</v>
      </c>
      <c r="J96" s="194">
        <f>'2A'!J96+'2B'!J96</f>
        <v>36</v>
      </c>
      <c r="K96" s="194">
        <f>'2A'!K96+'2B'!K96</f>
        <v>32</v>
      </c>
      <c r="L96" s="194">
        <f>'2A'!L96+'2B'!L96</f>
        <v>30</v>
      </c>
      <c r="M96" s="194">
        <f>'2A'!M96+'2B'!M96</f>
        <v>33</v>
      </c>
      <c r="N96" s="194">
        <f>'2A'!N96+'2B'!N96</f>
        <v>24</v>
      </c>
      <c r="O96" s="194">
        <f>'2A'!O96+'2B'!O96</f>
        <v>30</v>
      </c>
      <c r="P96" s="194">
        <f>'2A'!P96+'2B'!P96</f>
        <v>27</v>
      </c>
      <c r="Q96" s="194">
        <f>'2A'!Q96+'2B'!Q96</f>
        <v>18</v>
      </c>
      <c r="R96" s="194">
        <f>'2A'!R96+'2B'!R96</f>
        <v>18</v>
      </c>
      <c r="S96" s="194">
        <f>'2A'!S96+'2B'!S96</f>
        <v>2474</v>
      </c>
      <c r="T96" s="221">
        <f>'2A'!T96+'2B'!T96</f>
        <v>2217</v>
      </c>
      <c r="U96" s="192">
        <f t="shared" si="1"/>
        <v>9183</v>
      </c>
      <c r="W96" s="36"/>
      <c r="X96" s="36"/>
    </row>
    <row r="97" spans="1:24" ht="10.5" customHeight="1" x14ac:dyDescent="0.25">
      <c r="A97" s="37"/>
      <c r="B97" s="38">
        <v>83</v>
      </c>
      <c r="C97" s="38"/>
      <c r="D97" s="38"/>
      <c r="E97" s="189">
        <f>'2A'!E97+'2B'!E97</f>
        <v>1691</v>
      </c>
      <c r="F97" s="191">
        <f>'2A'!F97+'2B'!F97</f>
        <v>415</v>
      </c>
      <c r="G97" s="190">
        <f>'2A'!G97+'2B'!G97</f>
        <v>767</v>
      </c>
      <c r="H97" s="190">
        <f>'2A'!H97+'2B'!H97</f>
        <v>717</v>
      </c>
      <c r="I97" s="190">
        <f>'2A'!I97+'2B'!I97</f>
        <v>43</v>
      </c>
      <c r="J97" s="190">
        <f>'2A'!J97+'2B'!J97</f>
        <v>35</v>
      </c>
      <c r="K97" s="190">
        <f>'2A'!K97+'2B'!K97</f>
        <v>31</v>
      </c>
      <c r="L97" s="190">
        <f>'2A'!L97+'2B'!L97</f>
        <v>20</v>
      </c>
      <c r="M97" s="190">
        <f>'2A'!M97+'2B'!M97</f>
        <v>23</v>
      </c>
      <c r="N97" s="190">
        <f>'2A'!N97+'2B'!N97</f>
        <v>24</v>
      </c>
      <c r="O97" s="190">
        <f>'2A'!O97+'2B'!O97</f>
        <v>32</v>
      </c>
      <c r="P97" s="190">
        <f>'2A'!P97+'2B'!P97</f>
        <v>34</v>
      </c>
      <c r="Q97" s="190">
        <f>'2A'!Q97+'2B'!Q97</f>
        <v>17</v>
      </c>
      <c r="R97" s="190">
        <f>'2A'!R97+'2B'!R97</f>
        <v>21</v>
      </c>
      <c r="S97" s="190">
        <f>'2A'!S97+'2B'!S97</f>
        <v>2169</v>
      </c>
      <c r="T97" s="222">
        <f>'2A'!T97+'2B'!T97</f>
        <v>1910</v>
      </c>
      <c r="U97" s="223">
        <f t="shared" si="1"/>
        <v>7949</v>
      </c>
      <c r="W97" s="36"/>
      <c r="X97" s="36"/>
    </row>
    <row r="98" spans="1:24" ht="10.5" customHeight="1" x14ac:dyDescent="0.25">
      <c r="A98" s="40"/>
      <c r="B98" s="24">
        <v>84</v>
      </c>
      <c r="C98" s="24"/>
      <c r="D98" s="24"/>
      <c r="E98" s="193">
        <f>'2A'!E98+'2B'!E98</f>
        <v>1602</v>
      </c>
      <c r="F98" s="195">
        <f>'2A'!F98+'2B'!F98</f>
        <v>335</v>
      </c>
      <c r="G98" s="194">
        <f>'2A'!G98+'2B'!G98</f>
        <v>625</v>
      </c>
      <c r="H98" s="194">
        <f>'2A'!H98+'2B'!H98</f>
        <v>552</v>
      </c>
      <c r="I98" s="194">
        <f>'2A'!I98+'2B'!I98</f>
        <v>53</v>
      </c>
      <c r="J98" s="194">
        <f>'2A'!J98+'2B'!J98</f>
        <v>31</v>
      </c>
      <c r="K98" s="194">
        <f>'2A'!K98+'2B'!K98</f>
        <v>22</v>
      </c>
      <c r="L98" s="194">
        <f>'2A'!L98+'2B'!L98</f>
        <v>30</v>
      </c>
      <c r="M98" s="194">
        <f>'2A'!M98+'2B'!M98</f>
        <v>26</v>
      </c>
      <c r="N98" s="194">
        <f>'2A'!N98+'2B'!N98</f>
        <v>33</v>
      </c>
      <c r="O98" s="194">
        <f>'2A'!O98+'2B'!O98</f>
        <v>19</v>
      </c>
      <c r="P98" s="194">
        <f>'2A'!P98+'2B'!P98</f>
        <v>18</v>
      </c>
      <c r="Q98" s="194">
        <f>'2A'!Q98+'2B'!Q98</f>
        <v>13</v>
      </c>
      <c r="R98" s="194">
        <f>'2A'!R98+'2B'!R98</f>
        <v>16</v>
      </c>
      <c r="S98" s="194">
        <f>'2A'!S98+'2B'!S98</f>
        <v>1894</v>
      </c>
      <c r="T98" s="221">
        <f>'2A'!T98+'2B'!T98</f>
        <v>1628</v>
      </c>
      <c r="U98" s="192">
        <f t="shared" si="1"/>
        <v>6897</v>
      </c>
      <c r="W98" s="36"/>
      <c r="X98" s="36"/>
    </row>
    <row r="99" spans="1:24" ht="10.5" customHeight="1" x14ac:dyDescent="0.25">
      <c r="A99" s="37"/>
      <c r="B99" s="38">
        <v>85</v>
      </c>
      <c r="C99" s="38"/>
      <c r="D99" s="38"/>
      <c r="E99" s="189">
        <f>'2A'!E99+'2B'!E99</f>
        <v>1630</v>
      </c>
      <c r="F99" s="191">
        <f>'2A'!F99+'2B'!F99</f>
        <v>328</v>
      </c>
      <c r="G99" s="190">
        <f>'2A'!G99+'2B'!G99</f>
        <v>491</v>
      </c>
      <c r="H99" s="190">
        <f>'2A'!H99+'2B'!H99</f>
        <v>485</v>
      </c>
      <c r="I99" s="190">
        <f>'2A'!I99+'2B'!I99</f>
        <v>45</v>
      </c>
      <c r="J99" s="190">
        <f>'2A'!J99+'2B'!J99</f>
        <v>32</v>
      </c>
      <c r="K99" s="190">
        <f>'2A'!K99+'2B'!K99</f>
        <v>20</v>
      </c>
      <c r="L99" s="190">
        <f>'2A'!L99+'2B'!L99</f>
        <v>13</v>
      </c>
      <c r="M99" s="190">
        <f>'2A'!M99+'2B'!M99</f>
        <v>22</v>
      </c>
      <c r="N99" s="190">
        <f>'2A'!N99+'2B'!N99</f>
        <v>13</v>
      </c>
      <c r="O99" s="190">
        <f>'2A'!O99+'2B'!O99</f>
        <v>21</v>
      </c>
      <c r="P99" s="190">
        <f>'2A'!P99+'2B'!P99</f>
        <v>19</v>
      </c>
      <c r="Q99" s="190">
        <f>'2A'!Q99+'2B'!Q99</f>
        <v>9</v>
      </c>
      <c r="R99" s="190">
        <f>'2A'!R99+'2B'!R99</f>
        <v>6</v>
      </c>
      <c r="S99" s="190">
        <f>'2A'!S99+'2B'!S99</f>
        <v>1493</v>
      </c>
      <c r="T99" s="222">
        <f>'2A'!T99+'2B'!T99</f>
        <v>1310</v>
      </c>
      <c r="U99" s="223">
        <f t="shared" si="1"/>
        <v>5937</v>
      </c>
      <c r="W99" s="36"/>
      <c r="X99" s="36"/>
    </row>
    <row r="100" spans="1:24" ht="10.5" customHeight="1" x14ac:dyDescent="0.25">
      <c r="A100" s="40"/>
      <c r="B100" s="24">
        <v>86</v>
      </c>
      <c r="C100" s="24"/>
      <c r="D100" s="24"/>
      <c r="E100" s="193">
        <f>'2A'!E100+'2B'!E100</f>
        <v>1368</v>
      </c>
      <c r="F100" s="195">
        <f>'2A'!F100+'2B'!F100</f>
        <v>244</v>
      </c>
      <c r="G100" s="194">
        <f>'2A'!G100+'2B'!G100</f>
        <v>369</v>
      </c>
      <c r="H100" s="194">
        <f>'2A'!H100+'2B'!H100</f>
        <v>357</v>
      </c>
      <c r="I100" s="194">
        <f>'2A'!I100+'2B'!I100</f>
        <v>25</v>
      </c>
      <c r="J100" s="194">
        <f>'2A'!J100+'2B'!J100</f>
        <v>23</v>
      </c>
      <c r="K100" s="194">
        <f>'2A'!K100+'2B'!K100</f>
        <v>10</v>
      </c>
      <c r="L100" s="194">
        <f>'2A'!L100+'2B'!L100</f>
        <v>13</v>
      </c>
      <c r="M100" s="194">
        <f>'2A'!M100+'2B'!M100</f>
        <v>11</v>
      </c>
      <c r="N100" s="194">
        <f>'2A'!N100+'2B'!N100</f>
        <v>15</v>
      </c>
      <c r="O100" s="194">
        <f>'2A'!O100+'2B'!O100</f>
        <v>18</v>
      </c>
      <c r="P100" s="194">
        <f>'2A'!P100+'2B'!P100</f>
        <v>14</v>
      </c>
      <c r="Q100" s="194">
        <f>'2A'!Q100+'2B'!Q100</f>
        <v>5</v>
      </c>
      <c r="R100" s="194">
        <f>'2A'!R100+'2B'!R100</f>
        <v>12</v>
      </c>
      <c r="S100" s="194">
        <f>'2A'!S100+'2B'!S100</f>
        <v>1157</v>
      </c>
      <c r="T100" s="221">
        <f>'2A'!T100+'2B'!T100</f>
        <v>1029</v>
      </c>
      <c r="U100" s="192">
        <f t="shared" si="1"/>
        <v>4670</v>
      </c>
      <c r="W100" s="36"/>
      <c r="X100" s="36"/>
    </row>
    <row r="101" spans="1:24" ht="10.5" customHeight="1" x14ac:dyDescent="0.25">
      <c r="A101" s="37"/>
      <c r="B101" s="38">
        <v>87</v>
      </c>
      <c r="C101" s="38"/>
      <c r="D101" s="38"/>
      <c r="E101" s="189">
        <f>'2A'!E101+'2B'!E101</f>
        <v>1451</v>
      </c>
      <c r="F101" s="191">
        <f>'2A'!F101+'2B'!F101</f>
        <v>242</v>
      </c>
      <c r="G101" s="190">
        <f>'2A'!G101+'2B'!G101</f>
        <v>305</v>
      </c>
      <c r="H101" s="190">
        <f>'2A'!H101+'2B'!H101</f>
        <v>281</v>
      </c>
      <c r="I101" s="190">
        <f>'2A'!I101+'2B'!I101</f>
        <v>20</v>
      </c>
      <c r="J101" s="190">
        <f>'2A'!J101+'2B'!J101</f>
        <v>13</v>
      </c>
      <c r="K101" s="190">
        <f>'2A'!K101+'2B'!K101</f>
        <v>12</v>
      </c>
      <c r="L101" s="190">
        <f>'2A'!L101+'2B'!L101</f>
        <v>12</v>
      </c>
      <c r="M101" s="190">
        <f>'2A'!M101+'2B'!M101</f>
        <v>15</v>
      </c>
      <c r="N101" s="190">
        <f>'2A'!N101+'2B'!N101</f>
        <v>20</v>
      </c>
      <c r="O101" s="190">
        <f>'2A'!O101+'2B'!O101</f>
        <v>17</v>
      </c>
      <c r="P101" s="190">
        <f>'2A'!P101+'2B'!P101</f>
        <v>22</v>
      </c>
      <c r="Q101" s="190">
        <f>'2A'!Q101+'2B'!Q101</f>
        <v>6</v>
      </c>
      <c r="R101" s="190">
        <f>'2A'!R101+'2B'!R101</f>
        <v>13</v>
      </c>
      <c r="S101" s="190">
        <f>'2A'!S101+'2B'!S101</f>
        <v>960</v>
      </c>
      <c r="T101" s="222">
        <f>'2A'!T101+'2B'!T101</f>
        <v>897</v>
      </c>
      <c r="U101" s="223">
        <f t="shared" si="1"/>
        <v>4286</v>
      </c>
      <c r="W101" s="36"/>
      <c r="X101" s="36"/>
    </row>
    <row r="102" spans="1:24" ht="10.5" customHeight="1" x14ac:dyDescent="0.25">
      <c r="A102" s="40"/>
      <c r="B102" s="24">
        <v>88</v>
      </c>
      <c r="C102" s="24"/>
      <c r="D102" s="24"/>
      <c r="E102" s="193">
        <f>'2A'!E102+'2B'!E102</f>
        <v>1410</v>
      </c>
      <c r="F102" s="195">
        <f>'2A'!F102+'2B'!F102</f>
        <v>212</v>
      </c>
      <c r="G102" s="194">
        <f>'2A'!G102+'2B'!G102</f>
        <v>230</v>
      </c>
      <c r="H102" s="194">
        <f>'2A'!H102+'2B'!H102</f>
        <v>237</v>
      </c>
      <c r="I102" s="194">
        <f>'2A'!I102+'2B'!I102</f>
        <v>25</v>
      </c>
      <c r="J102" s="194">
        <f>'2A'!J102+'2B'!J102</f>
        <v>8</v>
      </c>
      <c r="K102" s="194">
        <f>'2A'!K102+'2B'!K102</f>
        <v>8</v>
      </c>
      <c r="L102" s="194">
        <f>'2A'!L102+'2B'!L102</f>
        <v>8</v>
      </c>
      <c r="M102" s="194">
        <f>'2A'!M102+'2B'!M102</f>
        <v>14</v>
      </c>
      <c r="N102" s="194">
        <f>'2A'!N102+'2B'!N102</f>
        <v>12</v>
      </c>
      <c r="O102" s="194">
        <f>'2A'!O102+'2B'!O102</f>
        <v>8</v>
      </c>
      <c r="P102" s="194">
        <f>'2A'!P102+'2B'!P102</f>
        <v>12</v>
      </c>
      <c r="Q102" s="194">
        <f>'2A'!Q102+'2B'!Q102</f>
        <v>5</v>
      </c>
      <c r="R102" s="194">
        <f>'2A'!R102+'2B'!R102</f>
        <v>7</v>
      </c>
      <c r="S102" s="194">
        <f>'2A'!S102+'2B'!S102</f>
        <v>866</v>
      </c>
      <c r="T102" s="221">
        <f>'2A'!T102+'2B'!T102</f>
        <v>748</v>
      </c>
      <c r="U102" s="192">
        <f t="shared" si="1"/>
        <v>3810</v>
      </c>
      <c r="W102" s="36"/>
      <c r="X102" s="36"/>
    </row>
    <row r="103" spans="1:24" ht="10.5" customHeight="1" x14ac:dyDescent="0.25">
      <c r="A103" s="37"/>
      <c r="B103" s="38">
        <v>89</v>
      </c>
      <c r="C103" s="38"/>
      <c r="D103" s="38"/>
      <c r="E103" s="189">
        <f>'2A'!E103+'2B'!E103</f>
        <v>1404</v>
      </c>
      <c r="F103" s="191">
        <f>'2A'!F103+'2B'!F103</f>
        <v>180</v>
      </c>
      <c r="G103" s="190">
        <f>'2A'!G103+'2B'!G103</f>
        <v>221</v>
      </c>
      <c r="H103" s="190">
        <f>'2A'!H103+'2B'!H103</f>
        <v>169</v>
      </c>
      <c r="I103" s="190">
        <f>'2A'!I103+'2B'!I103</f>
        <v>18</v>
      </c>
      <c r="J103" s="190">
        <f>'2A'!J103+'2B'!J103</f>
        <v>11</v>
      </c>
      <c r="K103" s="190">
        <f>'2A'!K103+'2B'!K103</f>
        <v>14</v>
      </c>
      <c r="L103" s="190">
        <f>'2A'!L103+'2B'!L103</f>
        <v>9</v>
      </c>
      <c r="M103" s="190">
        <f>'2A'!M103+'2B'!M103</f>
        <v>12</v>
      </c>
      <c r="N103" s="190">
        <f>'2A'!N103+'2B'!N103</f>
        <v>11</v>
      </c>
      <c r="O103" s="190">
        <f>'2A'!O103+'2B'!O103</f>
        <v>1</v>
      </c>
      <c r="P103" s="190">
        <f>'2A'!P103+'2B'!P103</f>
        <v>8</v>
      </c>
      <c r="Q103" s="190">
        <f>'2A'!Q103+'2B'!Q103</f>
        <v>4</v>
      </c>
      <c r="R103" s="190">
        <f>'2A'!R103+'2B'!R103</f>
        <v>5</v>
      </c>
      <c r="S103" s="190">
        <f>'2A'!S103+'2B'!S103</f>
        <v>752</v>
      </c>
      <c r="T103" s="222">
        <f>'2A'!T103+'2B'!T103</f>
        <v>653</v>
      </c>
      <c r="U103" s="223">
        <f t="shared" si="1"/>
        <v>3472</v>
      </c>
      <c r="W103" s="36"/>
      <c r="X103" s="36"/>
    </row>
    <row r="104" spans="1:24" ht="10.5" customHeight="1" x14ac:dyDescent="0.25">
      <c r="A104" s="40"/>
      <c r="B104" s="24">
        <v>90</v>
      </c>
      <c r="C104" s="24"/>
      <c r="D104" s="24"/>
      <c r="E104" s="193">
        <f>'2A'!E104+'2B'!E104</f>
        <v>1400</v>
      </c>
      <c r="F104" s="195">
        <f>'2A'!F104+'2B'!F104</f>
        <v>200</v>
      </c>
      <c r="G104" s="194">
        <f>'2A'!G104+'2B'!G104</f>
        <v>171</v>
      </c>
      <c r="H104" s="194">
        <f>'2A'!H104+'2B'!H104</f>
        <v>183</v>
      </c>
      <c r="I104" s="194">
        <f>'2A'!I104+'2B'!I104</f>
        <v>8</v>
      </c>
      <c r="J104" s="194">
        <f>'2A'!J104+'2B'!J104</f>
        <v>9</v>
      </c>
      <c r="K104" s="194">
        <f>'2A'!K104+'2B'!K104</f>
        <v>8</v>
      </c>
      <c r="L104" s="194">
        <f>'2A'!L104+'2B'!L104</f>
        <v>2</v>
      </c>
      <c r="M104" s="194">
        <f>'2A'!M104+'2B'!M104</f>
        <v>10</v>
      </c>
      <c r="N104" s="194">
        <f>'2A'!N104+'2B'!N104</f>
        <v>9</v>
      </c>
      <c r="O104" s="194">
        <f>'2A'!O104+'2B'!O104</f>
        <v>10</v>
      </c>
      <c r="P104" s="194">
        <f>'2A'!P104+'2B'!P104</f>
        <v>6</v>
      </c>
      <c r="Q104" s="194">
        <f>'2A'!Q104+'2B'!Q104</f>
        <v>6</v>
      </c>
      <c r="R104" s="194">
        <f>'2A'!R104+'2B'!R104</f>
        <v>2</v>
      </c>
      <c r="S104" s="194">
        <f>'2A'!S104+'2B'!S104</f>
        <v>622</v>
      </c>
      <c r="T104" s="221">
        <f>'2A'!T104+'2B'!T104</f>
        <v>608</v>
      </c>
      <c r="U104" s="192">
        <f t="shared" si="1"/>
        <v>3254</v>
      </c>
      <c r="W104" s="36"/>
      <c r="X104" s="36"/>
    </row>
    <row r="105" spans="1:24" ht="10.5" customHeight="1" x14ac:dyDescent="0.25">
      <c r="A105" s="37"/>
      <c r="B105" s="38">
        <v>91</v>
      </c>
      <c r="C105" s="38"/>
      <c r="D105" s="38"/>
      <c r="E105" s="189">
        <f>'2A'!E105+'2B'!E105</f>
        <v>1170</v>
      </c>
      <c r="F105" s="191">
        <f>'2A'!F105+'2B'!F105</f>
        <v>133</v>
      </c>
      <c r="G105" s="190">
        <f>'2A'!G105+'2B'!G105</f>
        <v>98</v>
      </c>
      <c r="H105" s="190">
        <f>'2A'!H105+'2B'!H105</f>
        <v>88</v>
      </c>
      <c r="I105" s="190">
        <f>'2A'!I105+'2B'!I105</f>
        <v>9</v>
      </c>
      <c r="J105" s="190">
        <f>'2A'!J105+'2B'!J105</f>
        <v>9</v>
      </c>
      <c r="K105" s="190">
        <f>'2A'!K105+'2B'!K105</f>
        <v>3</v>
      </c>
      <c r="L105" s="190">
        <f>'2A'!L105+'2B'!L105</f>
        <v>1</v>
      </c>
      <c r="M105" s="190">
        <f>'2A'!M105+'2B'!M105</f>
        <v>4</v>
      </c>
      <c r="N105" s="190">
        <f>'2A'!N105+'2B'!N105</f>
        <v>11</v>
      </c>
      <c r="O105" s="190">
        <f>'2A'!O105+'2B'!O105</f>
        <v>2</v>
      </c>
      <c r="P105" s="190">
        <f>'2A'!P105+'2B'!P105</f>
        <v>6</v>
      </c>
      <c r="Q105" s="190">
        <f>'2A'!Q105+'2B'!Q105</f>
        <v>1</v>
      </c>
      <c r="R105" s="190">
        <f>'2A'!R105+'2B'!R105</f>
        <v>5</v>
      </c>
      <c r="S105" s="190">
        <f>'2A'!S105+'2B'!S105</f>
        <v>559</v>
      </c>
      <c r="T105" s="222">
        <f>'2A'!T105+'2B'!T105</f>
        <v>512</v>
      </c>
      <c r="U105" s="223">
        <f t="shared" si="1"/>
        <v>2611</v>
      </c>
      <c r="W105" s="36"/>
      <c r="X105" s="36"/>
    </row>
    <row r="106" spans="1:24" ht="10.5" customHeight="1" x14ac:dyDescent="0.25">
      <c r="A106" s="40"/>
      <c r="B106" s="24">
        <v>92</v>
      </c>
      <c r="C106" s="24"/>
      <c r="D106" s="24"/>
      <c r="E106" s="193">
        <f>'2A'!E106+'2B'!E106</f>
        <v>1141</v>
      </c>
      <c r="F106" s="195">
        <f>'2A'!F106+'2B'!F106</f>
        <v>117</v>
      </c>
      <c r="G106" s="194">
        <f>'2A'!G106+'2B'!G106</f>
        <v>67</v>
      </c>
      <c r="H106" s="194">
        <f>'2A'!H106+'2B'!H106</f>
        <v>62</v>
      </c>
      <c r="I106" s="194">
        <f>'2A'!I106+'2B'!I106</f>
        <v>1</v>
      </c>
      <c r="J106" s="194">
        <f>'2A'!J106+'2B'!J106</f>
        <v>1</v>
      </c>
      <c r="K106" s="194">
        <f>'2A'!K106+'2B'!K106</f>
        <v>1</v>
      </c>
      <c r="L106" s="194">
        <f>'2A'!L106+'2B'!L106</f>
        <v>2</v>
      </c>
      <c r="M106" s="194">
        <f>'2A'!M106+'2B'!M106</f>
        <v>2</v>
      </c>
      <c r="N106" s="194">
        <f>'2A'!N106+'2B'!N106</f>
        <v>2</v>
      </c>
      <c r="O106" s="194">
        <f>'2A'!O106+'2B'!O106</f>
        <v>6</v>
      </c>
      <c r="P106" s="194">
        <f>'2A'!P106+'2B'!P106</f>
        <v>7</v>
      </c>
      <c r="Q106" s="194">
        <f>'2A'!Q106+'2B'!Q106</f>
        <v>2</v>
      </c>
      <c r="R106" s="194">
        <f>'2A'!R106+'2B'!R106</f>
        <v>3</v>
      </c>
      <c r="S106" s="194">
        <f>'2A'!S106+'2B'!S106</f>
        <v>466</v>
      </c>
      <c r="T106" s="221">
        <f>'2A'!T106+'2B'!T106</f>
        <v>424</v>
      </c>
      <c r="U106" s="192">
        <f t="shared" si="1"/>
        <v>2304</v>
      </c>
      <c r="W106" s="36"/>
      <c r="X106" s="36"/>
    </row>
    <row r="107" spans="1:24" ht="10.5" customHeight="1" x14ac:dyDescent="0.25">
      <c r="A107" s="37"/>
      <c r="B107" s="38">
        <v>93</v>
      </c>
      <c r="C107" s="38"/>
      <c r="D107" s="38"/>
      <c r="E107" s="189">
        <f>'2A'!E107+'2B'!E107</f>
        <v>1056</v>
      </c>
      <c r="F107" s="191">
        <f>'2A'!F107+'2B'!F107</f>
        <v>92</v>
      </c>
      <c r="G107" s="190">
        <f>'2A'!G107+'2B'!G107</f>
        <v>55</v>
      </c>
      <c r="H107" s="190">
        <f>'2A'!H107+'2B'!H107</f>
        <v>65</v>
      </c>
      <c r="I107" s="190">
        <f>'2A'!I107+'2B'!I107</f>
        <v>1</v>
      </c>
      <c r="J107" s="190">
        <f>'2A'!J107+'2B'!J107</f>
        <v>0</v>
      </c>
      <c r="K107" s="190">
        <f>'2A'!K107+'2B'!K107</f>
        <v>1</v>
      </c>
      <c r="L107" s="190">
        <f>'2A'!L107+'2B'!L107</f>
        <v>0</v>
      </c>
      <c r="M107" s="190">
        <f>'2A'!M107+'2B'!M107</f>
        <v>0</v>
      </c>
      <c r="N107" s="190">
        <f>'2A'!N107+'2B'!N107</f>
        <v>1</v>
      </c>
      <c r="O107" s="190">
        <f>'2A'!O107+'2B'!O107</f>
        <v>4</v>
      </c>
      <c r="P107" s="190">
        <f>'2A'!P107+'2B'!P107</f>
        <v>4</v>
      </c>
      <c r="Q107" s="190">
        <f>'2A'!Q107+'2B'!Q107</f>
        <v>2</v>
      </c>
      <c r="R107" s="190">
        <f>'2A'!R107+'2B'!R107</f>
        <v>2</v>
      </c>
      <c r="S107" s="190">
        <f>'2A'!S107+'2B'!S107</f>
        <v>409</v>
      </c>
      <c r="T107" s="222">
        <f>'2A'!T107+'2B'!T107</f>
        <v>362</v>
      </c>
      <c r="U107" s="223">
        <f t="shared" si="1"/>
        <v>2054</v>
      </c>
      <c r="W107" s="36"/>
      <c r="X107" s="36"/>
    </row>
    <row r="108" spans="1:24" ht="10.5" customHeight="1" x14ac:dyDescent="0.25">
      <c r="A108" s="40"/>
      <c r="B108" s="24">
        <v>94</v>
      </c>
      <c r="C108" s="24"/>
      <c r="D108" s="24"/>
      <c r="E108" s="193">
        <f>'2A'!E108+'2B'!E108</f>
        <v>1091</v>
      </c>
      <c r="F108" s="195">
        <f>'2A'!F108+'2B'!F108</f>
        <v>91</v>
      </c>
      <c r="G108" s="194">
        <f>'2A'!G108+'2B'!G108</f>
        <v>46</v>
      </c>
      <c r="H108" s="194">
        <f>'2A'!H108+'2B'!H108</f>
        <v>36</v>
      </c>
      <c r="I108" s="194">
        <f>'2A'!I108+'2B'!I108</f>
        <v>0</v>
      </c>
      <c r="J108" s="194">
        <f>'2A'!J108+'2B'!J108</f>
        <v>1</v>
      </c>
      <c r="K108" s="194">
        <f>'2A'!K108+'2B'!K108</f>
        <v>0</v>
      </c>
      <c r="L108" s="194">
        <f>'2A'!L108+'2B'!L108</f>
        <v>0</v>
      </c>
      <c r="M108" s="194">
        <f>'2A'!M108+'2B'!M108</f>
        <v>0</v>
      </c>
      <c r="N108" s="194">
        <f>'2A'!N108+'2B'!N108</f>
        <v>2</v>
      </c>
      <c r="O108" s="194">
        <f>'2A'!O108+'2B'!O108</f>
        <v>4</v>
      </c>
      <c r="P108" s="194">
        <f>'2A'!P108+'2B'!P108</f>
        <v>2</v>
      </c>
      <c r="Q108" s="194">
        <f>'2A'!Q108+'2B'!Q108</f>
        <v>3</v>
      </c>
      <c r="R108" s="194">
        <f>'2A'!R108+'2B'!R108</f>
        <v>3</v>
      </c>
      <c r="S108" s="194">
        <f>'2A'!S108+'2B'!S108</f>
        <v>380</v>
      </c>
      <c r="T108" s="221">
        <f>'2A'!T108+'2B'!T108</f>
        <v>284</v>
      </c>
      <c r="U108" s="192">
        <f t="shared" si="1"/>
        <v>1943</v>
      </c>
      <c r="W108" s="36"/>
      <c r="X108" s="36"/>
    </row>
    <row r="109" spans="1:24" ht="10.5" customHeight="1" x14ac:dyDescent="0.25">
      <c r="A109" s="37"/>
      <c r="B109" s="38">
        <v>95</v>
      </c>
      <c r="C109" s="38"/>
      <c r="D109" s="38"/>
      <c r="E109" s="189">
        <f>'2A'!E109+'2B'!E109</f>
        <v>952</v>
      </c>
      <c r="F109" s="191">
        <f>'2A'!F109+'2B'!F109</f>
        <v>78</v>
      </c>
      <c r="G109" s="190">
        <f>'2A'!G109+'2B'!G109</f>
        <v>41</v>
      </c>
      <c r="H109" s="190">
        <f>'2A'!H109+'2B'!H109</f>
        <v>37</v>
      </c>
      <c r="I109" s="190">
        <f>'2A'!I109+'2B'!I109</f>
        <v>0</v>
      </c>
      <c r="J109" s="190">
        <f>'2A'!J109+'2B'!J109</f>
        <v>1</v>
      </c>
      <c r="K109" s="190">
        <f>'2A'!K109+'2B'!K109</f>
        <v>0</v>
      </c>
      <c r="L109" s="190">
        <f>'2A'!L109+'2B'!L109</f>
        <v>0</v>
      </c>
      <c r="M109" s="190">
        <f>'2A'!M109+'2B'!M109</f>
        <v>0</v>
      </c>
      <c r="N109" s="190">
        <f>'2A'!N109+'2B'!N109</f>
        <v>0</v>
      </c>
      <c r="O109" s="190">
        <f>'2A'!O109+'2B'!O109</f>
        <v>1</v>
      </c>
      <c r="P109" s="190">
        <f>'2A'!P109+'2B'!P109</f>
        <v>2</v>
      </c>
      <c r="Q109" s="190">
        <f>'2A'!Q109+'2B'!Q109</f>
        <v>0</v>
      </c>
      <c r="R109" s="190">
        <f>'2A'!R109+'2B'!R109</f>
        <v>1</v>
      </c>
      <c r="S109" s="190">
        <f>'2A'!S109+'2B'!S109</f>
        <v>315</v>
      </c>
      <c r="T109" s="222">
        <f>'2A'!T109+'2B'!T109</f>
        <v>300</v>
      </c>
      <c r="U109" s="223">
        <f t="shared" si="1"/>
        <v>1728</v>
      </c>
      <c r="W109" s="36"/>
      <c r="X109" s="36"/>
    </row>
    <row r="110" spans="1:24" ht="10.5" customHeight="1" x14ac:dyDescent="0.25">
      <c r="A110" s="40"/>
      <c r="B110" s="24">
        <v>96</v>
      </c>
      <c r="C110" s="24"/>
      <c r="D110" s="24"/>
      <c r="E110" s="193">
        <f>'2A'!E110+'2B'!E110</f>
        <v>560</v>
      </c>
      <c r="F110" s="195">
        <f>'2A'!F110+'2B'!F110</f>
        <v>58</v>
      </c>
      <c r="G110" s="194">
        <f>'2A'!G110+'2B'!G110</f>
        <v>25</v>
      </c>
      <c r="H110" s="194">
        <f>'2A'!H110+'2B'!H110</f>
        <v>32</v>
      </c>
      <c r="I110" s="194">
        <f>'2A'!I110+'2B'!I110</f>
        <v>5</v>
      </c>
      <c r="J110" s="194">
        <f>'2A'!J110+'2B'!J110</f>
        <v>0</v>
      </c>
      <c r="K110" s="194">
        <f>'2A'!K110+'2B'!K110</f>
        <v>4</v>
      </c>
      <c r="L110" s="194">
        <f>'2A'!L110+'2B'!L110</f>
        <v>0</v>
      </c>
      <c r="M110" s="194">
        <f>'2A'!M110+'2B'!M110</f>
        <v>0</v>
      </c>
      <c r="N110" s="194">
        <f>'2A'!N110+'2B'!N110</f>
        <v>0</v>
      </c>
      <c r="O110" s="194">
        <f>'2A'!O110+'2B'!O110</f>
        <v>0</v>
      </c>
      <c r="P110" s="194">
        <f>'2A'!P110+'2B'!P110</f>
        <v>1</v>
      </c>
      <c r="Q110" s="194">
        <f>'2A'!Q110+'2B'!Q110</f>
        <v>1</v>
      </c>
      <c r="R110" s="194">
        <f>'2A'!R110+'2B'!R110</f>
        <v>3</v>
      </c>
      <c r="S110" s="194">
        <f>'2A'!S110+'2B'!S110</f>
        <v>249</v>
      </c>
      <c r="T110" s="221">
        <f>'2A'!T110+'2B'!T110</f>
        <v>236</v>
      </c>
      <c r="U110" s="192">
        <f t="shared" si="1"/>
        <v>1174</v>
      </c>
      <c r="W110" s="36"/>
      <c r="X110" s="36"/>
    </row>
    <row r="111" spans="1:24" ht="10.5" customHeight="1" x14ac:dyDescent="0.25">
      <c r="A111" s="37"/>
      <c r="B111" s="38">
        <v>97</v>
      </c>
      <c r="C111" s="38"/>
      <c r="D111" s="38"/>
      <c r="E111" s="189">
        <f>'2A'!E111+'2B'!E111</f>
        <v>498</v>
      </c>
      <c r="F111" s="191">
        <f>'2A'!F111+'2B'!F111</f>
        <v>46</v>
      </c>
      <c r="G111" s="190">
        <f>'2A'!G111+'2B'!G111</f>
        <v>33</v>
      </c>
      <c r="H111" s="190">
        <f>'2A'!H111+'2B'!H111</f>
        <v>19</v>
      </c>
      <c r="I111" s="190">
        <f>'2A'!I111+'2B'!I111</f>
        <v>0</v>
      </c>
      <c r="J111" s="190">
        <f>'2A'!J111+'2B'!J111</f>
        <v>0</v>
      </c>
      <c r="K111" s="190">
        <f>'2A'!K111+'2B'!K111</f>
        <v>0</v>
      </c>
      <c r="L111" s="190">
        <f>'2A'!L111+'2B'!L111</f>
        <v>1</v>
      </c>
      <c r="M111" s="190">
        <f>'2A'!M111+'2B'!M111</f>
        <v>0</v>
      </c>
      <c r="N111" s="190">
        <f>'2A'!N111+'2B'!N111</f>
        <v>0</v>
      </c>
      <c r="O111" s="190">
        <f>'2A'!O111+'2B'!O111</f>
        <v>0</v>
      </c>
      <c r="P111" s="190">
        <f>'2A'!P111+'2B'!P111</f>
        <v>0</v>
      </c>
      <c r="Q111" s="190">
        <f>'2A'!Q111+'2B'!Q111</f>
        <v>0</v>
      </c>
      <c r="R111" s="190">
        <f>'2A'!R111+'2B'!R111</f>
        <v>3</v>
      </c>
      <c r="S111" s="190">
        <f>'2A'!S111+'2B'!S111</f>
        <v>202</v>
      </c>
      <c r="T111" s="222">
        <f>'2A'!T111+'2B'!T111</f>
        <v>187</v>
      </c>
      <c r="U111" s="223">
        <f t="shared" si="1"/>
        <v>989</v>
      </c>
      <c r="W111" s="36"/>
      <c r="X111" s="36"/>
    </row>
    <row r="112" spans="1:24" ht="10.5" customHeight="1" x14ac:dyDescent="0.25">
      <c r="A112" s="40"/>
      <c r="B112" s="24">
        <v>98</v>
      </c>
      <c r="C112" s="24"/>
      <c r="D112" s="24"/>
      <c r="E112" s="193">
        <f>'2A'!E112+'2B'!E112</f>
        <v>437</v>
      </c>
      <c r="F112" s="195">
        <f>'2A'!F112+'2B'!F112</f>
        <v>50</v>
      </c>
      <c r="G112" s="194">
        <f>'2A'!G112+'2B'!G112</f>
        <v>12</v>
      </c>
      <c r="H112" s="194">
        <f>'2A'!H112+'2B'!H112</f>
        <v>13</v>
      </c>
      <c r="I112" s="194">
        <f>'2A'!I112+'2B'!I112</f>
        <v>0</v>
      </c>
      <c r="J112" s="194">
        <f>'2A'!J112+'2B'!J112</f>
        <v>0</v>
      </c>
      <c r="K112" s="194">
        <f>'2A'!K112+'2B'!K112</f>
        <v>0</v>
      </c>
      <c r="L112" s="194">
        <f>'2A'!L112+'2B'!L112</f>
        <v>0</v>
      </c>
      <c r="M112" s="194">
        <f>'2A'!M112+'2B'!M112</f>
        <v>1</v>
      </c>
      <c r="N112" s="194">
        <f>'2A'!N112+'2B'!N112</f>
        <v>0</v>
      </c>
      <c r="O112" s="194">
        <f>'2A'!O112+'2B'!O112</f>
        <v>0</v>
      </c>
      <c r="P112" s="194">
        <f>'2A'!P112+'2B'!P112</f>
        <v>0</v>
      </c>
      <c r="Q112" s="194">
        <f>'2A'!Q112+'2B'!Q112</f>
        <v>2</v>
      </c>
      <c r="R112" s="194">
        <f>'2A'!R112+'2B'!R112</f>
        <v>1</v>
      </c>
      <c r="S112" s="194">
        <f>'2A'!S112+'2B'!S112</f>
        <v>170</v>
      </c>
      <c r="T112" s="221">
        <f>'2A'!T112+'2B'!T112</f>
        <v>202</v>
      </c>
      <c r="U112" s="192">
        <f t="shared" si="1"/>
        <v>888</v>
      </c>
      <c r="W112" s="36"/>
      <c r="X112" s="36"/>
    </row>
    <row r="113" spans="1:24" ht="10.5" customHeight="1" x14ac:dyDescent="0.25">
      <c r="A113" s="37"/>
      <c r="B113" s="38">
        <v>99</v>
      </c>
      <c r="C113" s="38"/>
      <c r="D113" s="38"/>
      <c r="E113" s="189">
        <f>'2A'!E113+'2B'!E113</f>
        <v>235</v>
      </c>
      <c r="F113" s="191">
        <f>'2A'!F113+'2B'!F113</f>
        <v>9</v>
      </c>
      <c r="G113" s="190">
        <f>'2A'!G113+'2B'!G113</f>
        <v>12</v>
      </c>
      <c r="H113" s="190">
        <f>'2A'!H113+'2B'!H113</f>
        <v>15</v>
      </c>
      <c r="I113" s="190">
        <f>'2A'!I113+'2B'!I113</f>
        <v>0</v>
      </c>
      <c r="J113" s="190">
        <f>'2A'!J113+'2B'!J113</f>
        <v>0</v>
      </c>
      <c r="K113" s="190">
        <f>'2A'!K113+'2B'!K113</f>
        <v>0</v>
      </c>
      <c r="L113" s="190">
        <f>'2A'!L113+'2B'!L113</f>
        <v>0</v>
      </c>
      <c r="M113" s="190">
        <f>'2A'!M113+'2B'!M113</f>
        <v>0</v>
      </c>
      <c r="N113" s="190">
        <f>'2A'!N113+'2B'!N113</f>
        <v>0</v>
      </c>
      <c r="O113" s="190">
        <f>'2A'!O113+'2B'!O113</f>
        <v>1</v>
      </c>
      <c r="P113" s="190">
        <f>'2A'!P113+'2B'!P113</f>
        <v>0</v>
      </c>
      <c r="Q113" s="190">
        <f>'2A'!Q113+'2B'!Q113</f>
        <v>0</v>
      </c>
      <c r="R113" s="190">
        <f>'2A'!R113+'2B'!R113</f>
        <v>1</v>
      </c>
      <c r="S113" s="190">
        <f>'2A'!S113+'2B'!S113</f>
        <v>94</v>
      </c>
      <c r="T113" s="225">
        <f>'2A'!T113+'2B'!T113</f>
        <v>94</v>
      </c>
      <c r="U113" s="223">
        <f t="shared" si="1"/>
        <v>461</v>
      </c>
      <c r="W113" s="36"/>
      <c r="X113" s="36"/>
    </row>
    <row r="114" spans="1:24" ht="10.5" customHeight="1" x14ac:dyDescent="0.25">
      <c r="A114" s="33" t="s">
        <v>53</v>
      </c>
      <c r="B114" s="24">
        <v>100</v>
      </c>
      <c r="C114" s="34" t="s">
        <v>55</v>
      </c>
      <c r="D114" s="24"/>
      <c r="E114" s="193">
        <f>'2A'!E114+'2B'!E114</f>
        <v>41</v>
      </c>
      <c r="F114" s="197">
        <f>'2A'!F114+'2B'!F114</f>
        <v>11</v>
      </c>
      <c r="G114" s="193">
        <f>'2A'!G114+'2B'!G114</f>
        <v>43</v>
      </c>
      <c r="H114" s="198">
        <f>'2A'!H114+'2B'!H114</f>
        <v>22</v>
      </c>
      <c r="I114" s="198">
        <f>'2A'!I114+'2B'!I114</f>
        <v>24</v>
      </c>
      <c r="J114" s="198">
        <f>'2A'!J114+'2B'!J114</f>
        <v>1</v>
      </c>
      <c r="K114" s="198">
        <f>'2A'!K114+'2B'!K114</f>
        <v>15</v>
      </c>
      <c r="L114" s="198">
        <f>'2A'!L114+'2B'!L114</f>
        <v>1</v>
      </c>
      <c r="M114" s="198">
        <f>'2A'!M114+'2B'!M114</f>
        <v>3</v>
      </c>
      <c r="N114" s="198">
        <f>'2A'!N114+'2B'!N114</f>
        <v>1</v>
      </c>
      <c r="O114" s="198">
        <f>'2A'!O114+'2B'!O114</f>
        <v>0</v>
      </c>
      <c r="P114" s="198">
        <f>'2A'!P114+'2B'!P114</f>
        <v>0</v>
      </c>
      <c r="Q114" s="198">
        <f>'2A'!Q114+'2B'!Q114</f>
        <v>0</v>
      </c>
      <c r="R114" s="198">
        <f>'2A'!R114+'2B'!R114</f>
        <v>0</v>
      </c>
      <c r="S114" s="198">
        <f>'2A'!S114+'2B'!S114</f>
        <v>243</v>
      </c>
      <c r="T114" s="197">
        <f>'2A'!T114+'2B'!T114</f>
        <v>355</v>
      </c>
      <c r="U114" s="192">
        <f t="shared" si="1"/>
        <v>760</v>
      </c>
      <c r="W114" s="36"/>
      <c r="X114" s="36"/>
    </row>
    <row r="115" spans="1:24" ht="10.5" customHeight="1" thickBot="1" x14ac:dyDescent="0.3">
      <c r="A115" s="409" t="s">
        <v>8</v>
      </c>
      <c r="B115" s="42"/>
      <c r="C115" s="404"/>
      <c r="D115" s="404"/>
      <c r="E115" s="405">
        <f>SUM(E14:E114)</f>
        <v>143412</v>
      </c>
      <c r="F115" s="406">
        <f t="shared" ref="F115:T115" si="2">SUM(F14:F114)</f>
        <v>102521</v>
      </c>
      <c r="G115" s="405">
        <f t="shared" si="2"/>
        <v>3607784</v>
      </c>
      <c r="H115" s="407">
        <f t="shared" si="2"/>
        <v>2044883</v>
      </c>
      <c r="I115" s="407">
        <f t="shared" si="2"/>
        <v>338882</v>
      </c>
      <c r="J115" s="407">
        <f t="shared" si="2"/>
        <v>334571</v>
      </c>
      <c r="K115" s="407">
        <f t="shared" si="2"/>
        <v>231784</v>
      </c>
      <c r="L115" s="407">
        <f t="shared" si="2"/>
        <v>264980</v>
      </c>
      <c r="M115" s="407">
        <f t="shared" si="2"/>
        <v>201979</v>
      </c>
      <c r="N115" s="407">
        <f t="shared" si="2"/>
        <v>221857</v>
      </c>
      <c r="O115" s="407">
        <f t="shared" si="2"/>
        <v>172684</v>
      </c>
      <c r="P115" s="407">
        <f t="shared" si="2"/>
        <v>199788</v>
      </c>
      <c r="Q115" s="407">
        <f t="shared" si="2"/>
        <v>121045</v>
      </c>
      <c r="R115" s="407">
        <f t="shared" si="2"/>
        <v>154460</v>
      </c>
      <c r="S115" s="407">
        <f t="shared" si="2"/>
        <v>1047941</v>
      </c>
      <c r="T115" s="406">
        <f t="shared" si="2"/>
        <v>1323872</v>
      </c>
      <c r="U115" s="408">
        <f>SUM(E115:T115)</f>
        <v>10512443</v>
      </c>
      <c r="W115" s="36"/>
      <c r="X115" s="36"/>
    </row>
    <row r="116" spans="1:24" x14ac:dyDescent="0.25">
      <c r="A116" s="44" t="s">
        <v>315</v>
      </c>
      <c r="B116" s="44"/>
      <c r="C116" s="44"/>
      <c r="D116" s="44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W116" s="36"/>
      <c r="X116" s="36"/>
    </row>
    <row r="117" spans="1:24" ht="11.15" customHeight="1" x14ac:dyDescent="0.25">
      <c r="A117" s="46"/>
      <c r="B117" s="24"/>
      <c r="C117" s="24"/>
      <c r="D117" s="24"/>
    </row>
    <row r="118" spans="1:24" ht="9" customHeight="1" x14ac:dyDescent="0.25">
      <c r="A118" s="24"/>
      <c r="B118" s="24"/>
      <c r="C118" s="24"/>
      <c r="D118" s="24"/>
    </row>
    <row r="119" spans="1:24" ht="16.5" customHeight="1" x14ac:dyDescent="0.25">
      <c r="A119" s="24"/>
      <c r="B119" s="24"/>
      <c r="C119" s="24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</row>
    <row r="120" spans="1:24" ht="9" customHeight="1" x14ac:dyDescent="0.25">
      <c r="A120" s="24"/>
      <c r="B120" s="24"/>
      <c r="C120" s="24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</row>
    <row r="121" spans="1:24" ht="9" customHeight="1" x14ac:dyDescent="0.25">
      <c r="A121" s="24"/>
      <c r="B121" s="24"/>
      <c r="C121" s="24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</row>
    <row r="122" spans="1:24" ht="9" customHeight="1" x14ac:dyDescent="0.25">
      <c r="A122" s="24"/>
      <c r="B122" s="24"/>
      <c r="C122" s="24"/>
      <c r="D122" s="24"/>
    </row>
    <row r="123" spans="1:24" ht="9" customHeight="1" x14ac:dyDescent="0.25">
      <c r="A123" s="24"/>
      <c r="B123" s="24"/>
      <c r="C123" s="24"/>
      <c r="D123" s="24"/>
    </row>
    <row r="124" spans="1:24" ht="9" customHeight="1" x14ac:dyDescent="0.25">
      <c r="A124" s="24"/>
      <c r="B124" s="24"/>
      <c r="C124" s="24"/>
      <c r="D124" s="24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</row>
    <row r="125" spans="1:24" ht="11.15" customHeight="1" x14ac:dyDescent="0.25">
      <c r="A125" s="24"/>
      <c r="B125" s="24"/>
      <c r="C125" s="24"/>
      <c r="D125" s="24"/>
    </row>
    <row r="126" spans="1:24" ht="9" customHeight="1" x14ac:dyDescent="0.25">
      <c r="A126" s="24"/>
      <c r="B126" s="24"/>
      <c r="C126" s="24"/>
      <c r="D126" s="24"/>
    </row>
    <row r="127" spans="1:24" ht="9" customHeight="1" x14ac:dyDescent="0.25">
      <c r="A127" s="24"/>
      <c r="B127" s="24"/>
      <c r="C127" s="24"/>
      <c r="D127" s="24"/>
      <c r="I127" s="48"/>
      <c r="K127" s="48"/>
    </row>
    <row r="128" spans="1:24" ht="10" customHeight="1" x14ac:dyDescent="0.25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</row>
    <row r="129" spans="1:21" ht="9" customHeight="1" x14ac:dyDescent="0.25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</row>
    <row r="130" spans="1:21" ht="9" customHeight="1" x14ac:dyDescent="0.25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</row>
    <row r="131" spans="1:21" x14ac:dyDescent="0.25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</row>
    <row r="132" spans="1:21" ht="9" customHeight="1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</row>
    <row r="133" spans="1:21" ht="9" customHeight="1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</row>
    <row r="134" spans="1:21" ht="9" customHeight="1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</row>
    <row r="135" spans="1:21" ht="9" customHeight="1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</row>
    <row r="136" spans="1:21" ht="9" customHeight="1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</row>
    <row r="137" spans="1:21" ht="9" customHeight="1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</row>
    <row r="138" spans="1:21" ht="9" customHeight="1" x14ac:dyDescent="0.25">
      <c r="A138" s="24"/>
      <c r="B138" s="24"/>
      <c r="C138" s="24"/>
      <c r="D138" s="24"/>
    </row>
    <row r="139" spans="1:21" ht="9" customHeight="1" x14ac:dyDescent="0.25">
      <c r="A139" s="24"/>
      <c r="B139" s="24"/>
      <c r="C139" s="24"/>
      <c r="D139" s="24"/>
    </row>
    <row r="140" spans="1:21" ht="9" customHeight="1" x14ac:dyDescent="0.25">
      <c r="A140" s="24"/>
      <c r="B140" s="24"/>
      <c r="C140" s="24"/>
      <c r="D140" s="24"/>
    </row>
    <row r="141" spans="1:21" ht="9" customHeight="1" x14ac:dyDescent="0.25">
      <c r="A141" s="24"/>
      <c r="B141" s="24"/>
      <c r="C141" s="24"/>
      <c r="D141" s="24"/>
    </row>
    <row r="142" spans="1:21" ht="9" customHeight="1" x14ac:dyDescent="0.25">
      <c r="A142" s="24"/>
      <c r="B142" s="24"/>
      <c r="C142" s="24"/>
      <c r="D142" s="24"/>
    </row>
    <row r="143" spans="1:21" ht="9" customHeight="1" x14ac:dyDescent="0.25">
      <c r="A143" s="24"/>
      <c r="B143" s="24"/>
      <c r="C143" s="24"/>
      <c r="D143" s="24"/>
    </row>
    <row r="144" spans="1:21" ht="9" customHeight="1" x14ac:dyDescent="0.25">
      <c r="A144" s="24"/>
      <c r="B144" s="24"/>
      <c r="C144" s="24"/>
      <c r="D144" s="24"/>
    </row>
    <row r="145" spans="1:4" ht="9" customHeight="1" x14ac:dyDescent="0.25">
      <c r="A145" s="24"/>
      <c r="B145" s="24"/>
      <c r="C145" s="24"/>
      <c r="D145" s="24"/>
    </row>
    <row r="146" spans="1:4" ht="9" customHeight="1" x14ac:dyDescent="0.25">
      <c r="A146" s="24"/>
      <c r="B146" s="24"/>
      <c r="C146" s="24"/>
      <c r="D146" s="24"/>
    </row>
    <row r="147" spans="1:4" ht="9" customHeight="1" x14ac:dyDescent="0.25">
      <c r="A147" s="24"/>
      <c r="B147" s="24"/>
      <c r="C147" s="24"/>
      <c r="D147" s="24"/>
    </row>
    <row r="148" spans="1:4" ht="9" customHeight="1" x14ac:dyDescent="0.25">
      <c r="A148" s="24"/>
      <c r="B148" s="24"/>
      <c r="C148" s="24"/>
      <c r="D148" s="24"/>
    </row>
    <row r="149" spans="1:4" ht="9" customHeight="1" x14ac:dyDescent="0.25">
      <c r="A149" s="24"/>
      <c r="B149" s="24"/>
      <c r="C149" s="24"/>
      <c r="D149" s="24"/>
    </row>
    <row r="150" spans="1:4" ht="9" customHeight="1" x14ac:dyDescent="0.25">
      <c r="A150" s="24"/>
      <c r="B150" s="24"/>
      <c r="C150" s="24"/>
      <c r="D150" s="24"/>
    </row>
    <row r="151" spans="1:4" ht="9" customHeight="1" x14ac:dyDescent="0.25">
      <c r="A151" s="24"/>
      <c r="B151" s="24"/>
      <c r="C151" s="24"/>
      <c r="D151" s="24"/>
    </row>
    <row r="152" spans="1:4" ht="9" customHeight="1" x14ac:dyDescent="0.25">
      <c r="A152" s="24"/>
      <c r="B152" s="24"/>
      <c r="C152" s="24"/>
      <c r="D152" s="24"/>
    </row>
    <row r="153" spans="1:4" ht="9" customHeight="1" x14ac:dyDescent="0.25">
      <c r="A153" s="24"/>
      <c r="B153" s="24"/>
      <c r="C153" s="24"/>
      <c r="D153" s="24"/>
    </row>
    <row r="154" spans="1:4" ht="9" customHeight="1" x14ac:dyDescent="0.25">
      <c r="A154" s="24"/>
      <c r="B154" s="24"/>
      <c r="C154" s="24"/>
      <c r="D154" s="24"/>
    </row>
    <row r="155" spans="1:4" ht="9" customHeight="1" x14ac:dyDescent="0.25">
      <c r="A155" s="24"/>
      <c r="B155" s="24"/>
      <c r="C155" s="24"/>
      <c r="D155" s="24"/>
    </row>
    <row r="156" spans="1:4" ht="9" customHeight="1" x14ac:dyDescent="0.25">
      <c r="A156" s="24"/>
      <c r="B156" s="24"/>
      <c r="C156" s="24"/>
      <c r="D156" s="24"/>
    </row>
    <row r="157" spans="1:4" ht="9" customHeight="1" x14ac:dyDescent="0.25">
      <c r="A157" s="24"/>
      <c r="B157" s="24"/>
      <c r="C157" s="24"/>
      <c r="D157" s="24"/>
    </row>
    <row r="158" spans="1:4" ht="9" customHeight="1" x14ac:dyDescent="0.25">
      <c r="A158" s="24"/>
      <c r="B158" s="24"/>
      <c r="C158" s="24"/>
      <c r="D158" s="24"/>
    </row>
    <row r="159" spans="1:4" ht="9" customHeight="1" x14ac:dyDescent="0.25">
      <c r="A159" s="24"/>
      <c r="B159" s="24"/>
      <c r="C159" s="24"/>
      <c r="D159" s="24"/>
    </row>
    <row r="160" spans="1:4" ht="9" customHeight="1" x14ac:dyDescent="0.25">
      <c r="A160" s="24"/>
      <c r="B160" s="24"/>
      <c r="C160" s="24"/>
      <c r="D160" s="24"/>
    </row>
    <row r="161" spans="1:4" ht="9" customHeight="1" x14ac:dyDescent="0.25">
      <c r="A161" s="24"/>
      <c r="B161" s="24"/>
      <c r="C161" s="24"/>
      <c r="D161" s="24"/>
    </row>
    <row r="162" spans="1:4" ht="9" customHeight="1" x14ac:dyDescent="0.25">
      <c r="A162" s="24"/>
      <c r="B162" s="24"/>
      <c r="C162" s="24"/>
      <c r="D162" s="24"/>
    </row>
    <row r="163" spans="1:4" ht="9" customHeight="1" x14ac:dyDescent="0.25">
      <c r="A163" s="24"/>
      <c r="B163" s="24"/>
      <c r="C163" s="24"/>
      <c r="D163" s="24"/>
    </row>
    <row r="164" spans="1:4" ht="9" customHeight="1" x14ac:dyDescent="0.25">
      <c r="A164" s="24"/>
      <c r="B164" s="24"/>
      <c r="C164" s="24"/>
      <c r="D164" s="24"/>
    </row>
    <row r="165" spans="1:4" ht="9" customHeight="1" x14ac:dyDescent="0.25">
      <c r="A165" s="24"/>
      <c r="B165" s="24"/>
      <c r="C165" s="24"/>
      <c r="D165" s="24"/>
    </row>
    <row r="166" spans="1:4" ht="9" customHeight="1" x14ac:dyDescent="0.25">
      <c r="A166" s="24"/>
      <c r="B166" s="24"/>
      <c r="C166" s="24"/>
      <c r="D166" s="24"/>
    </row>
    <row r="167" spans="1:4" ht="9" customHeight="1" x14ac:dyDescent="0.25">
      <c r="A167" s="24"/>
      <c r="B167" s="24"/>
      <c r="C167" s="24"/>
      <c r="D167" s="24"/>
    </row>
    <row r="168" spans="1:4" ht="9" customHeight="1" x14ac:dyDescent="0.25">
      <c r="A168" s="24"/>
      <c r="B168" s="24"/>
      <c r="C168" s="24"/>
      <c r="D168" s="24"/>
    </row>
    <row r="169" spans="1:4" ht="9" customHeight="1" x14ac:dyDescent="0.25">
      <c r="A169" s="24"/>
      <c r="B169" s="24"/>
      <c r="C169" s="24"/>
      <c r="D169" s="24"/>
    </row>
    <row r="170" spans="1:4" ht="9" customHeight="1" x14ac:dyDescent="0.25">
      <c r="A170" s="24"/>
      <c r="B170" s="24"/>
      <c r="C170" s="24"/>
      <c r="D170" s="24"/>
    </row>
    <row r="171" spans="1:4" ht="9" customHeight="1" x14ac:dyDescent="0.25">
      <c r="A171" s="24"/>
      <c r="B171" s="24"/>
      <c r="C171" s="24"/>
      <c r="D171" s="24"/>
    </row>
    <row r="172" spans="1:4" ht="9" customHeight="1" x14ac:dyDescent="0.25">
      <c r="A172" s="24"/>
      <c r="B172" s="24"/>
      <c r="C172" s="24"/>
      <c r="D172" s="24"/>
    </row>
    <row r="173" spans="1:4" ht="9" customHeight="1" x14ac:dyDescent="0.25">
      <c r="A173" s="24"/>
      <c r="B173" s="24"/>
      <c r="C173" s="24"/>
      <c r="D173" s="24"/>
    </row>
    <row r="174" spans="1:4" ht="9" customHeight="1" x14ac:dyDescent="0.25">
      <c r="A174" s="24"/>
      <c r="B174" s="24"/>
      <c r="C174" s="24"/>
      <c r="D174" s="24"/>
    </row>
    <row r="175" spans="1:4" ht="9" customHeight="1" x14ac:dyDescent="0.25">
      <c r="A175" s="24"/>
      <c r="B175" s="24"/>
      <c r="C175" s="24"/>
      <c r="D175" s="24"/>
    </row>
    <row r="176" spans="1:4" ht="9" customHeight="1" x14ac:dyDescent="0.25">
      <c r="A176" s="24"/>
      <c r="B176" s="24"/>
      <c r="C176" s="24"/>
      <c r="D176" s="24"/>
    </row>
    <row r="177" spans="1:4" ht="9" customHeight="1" x14ac:dyDescent="0.25">
      <c r="A177" s="24"/>
      <c r="B177" s="24"/>
      <c r="C177" s="24"/>
      <c r="D177" s="24"/>
    </row>
    <row r="178" spans="1:4" ht="9" customHeight="1" x14ac:dyDescent="0.25">
      <c r="A178" s="24"/>
      <c r="B178" s="24"/>
      <c r="C178" s="24"/>
      <c r="D178" s="24"/>
    </row>
    <row r="179" spans="1:4" ht="9" customHeight="1" x14ac:dyDescent="0.25">
      <c r="A179" s="24"/>
      <c r="B179" s="24"/>
      <c r="C179" s="24"/>
      <c r="D179" s="24"/>
    </row>
    <row r="180" spans="1:4" ht="9" customHeight="1" x14ac:dyDescent="0.25">
      <c r="A180" s="24"/>
      <c r="B180" s="24"/>
      <c r="C180" s="24"/>
      <c r="D180" s="24"/>
    </row>
    <row r="181" spans="1:4" ht="9" customHeight="1" x14ac:dyDescent="0.25">
      <c r="A181" s="24"/>
      <c r="B181" s="24"/>
      <c r="C181" s="24"/>
      <c r="D181" s="24"/>
    </row>
    <row r="182" spans="1:4" ht="9" customHeight="1" x14ac:dyDescent="0.25">
      <c r="A182" s="24"/>
      <c r="B182" s="24"/>
      <c r="C182" s="24"/>
      <c r="D182" s="24"/>
    </row>
    <row r="183" spans="1:4" ht="9" customHeight="1" x14ac:dyDescent="0.25">
      <c r="A183" s="24"/>
      <c r="B183" s="24"/>
      <c r="C183" s="24"/>
      <c r="D183" s="24"/>
    </row>
    <row r="184" spans="1:4" ht="9" customHeight="1" x14ac:dyDescent="0.25">
      <c r="A184" s="24"/>
      <c r="B184" s="24"/>
      <c r="C184" s="24"/>
      <c r="D184" s="24"/>
    </row>
    <row r="185" spans="1:4" ht="9" customHeight="1" x14ac:dyDescent="0.25">
      <c r="A185" s="24"/>
      <c r="B185" s="24"/>
      <c r="C185" s="24"/>
      <c r="D185" s="24"/>
    </row>
    <row r="186" spans="1:4" ht="9" customHeight="1" x14ac:dyDescent="0.25">
      <c r="A186" s="24"/>
      <c r="B186" s="24"/>
      <c r="C186" s="24"/>
      <c r="D186" s="24"/>
    </row>
    <row r="187" spans="1:4" ht="9" customHeight="1" x14ac:dyDescent="0.25">
      <c r="A187" s="24"/>
      <c r="B187" s="24"/>
      <c r="C187" s="24"/>
      <c r="D187" s="24"/>
    </row>
    <row r="188" spans="1:4" ht="10" customHeight="1" x14ac:dyDescent="0.3">
      <c r="A188" s="23"/>
      <c r="B188" s="24"/>
      <c r="C188" s="24"/>
    </row>
    <row r="202" ht="11.15" customHeight="1" x14ac:dyDescent="0.25"/>
  </sheetData>
  <mergeCells count="20">
    <mergeCell ref="O12:P12"/>
    <mergeCell ref="Q12:R12"/>
    <mergeCell ref="A12:D12"/>
    <mergeCell ref="E12:F12"/>
    <mergeCell ref="G12:H12"/>
    <mergeCell ref="I12:J12"/>
    <mergeCell ref="K12:L12"/>
    <mergeCell ref="M12:N12"/>
    <mergeCell ref="A8:U8"/>
    <mergeCell ref="A9:U9"/>
    <mergeCell ref="A10:U10"/>
    <mergeCell ref="A11:D11"/>
    <mergeCell ref="E11:F11"/>
    <mergeCell ref="G11:T11"/>
    <mergeCell ref="A7:U7"/>
    <mergeCell ref="A2:U2"/>
    <mergeCell ref="A3:U3"/>
    <mergeCell ref="A4:U4"/>
    <mergeCell ref="A5:U5"/>
    <mergeCell ref="A6:U6"/>
  </mergeCells>
  <printOptions horizontalCentered="1"/>
  <pageMargins left="0.31496062992125984" right="0.19685039370078741" top="0.39370078740157483" bottom="0.23622047244094491" header="0" footer="0.23622047244094491"/>
  <pageSetup scale="72" firstPageNumber="5" fitToHeight="0" orientation="landscape" useFirstPageNumber="1" r:id="rId1"/>
  <headerFooter>
    <oddFooter>&amp;R&amp;8&amp;P</oddFooter>
  </headerFooter>
  <rowBreaks count="2" manualBreakCount="2">
    <brk id="47" max="20" man="1"/>
    <brk id="81" max="2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63</vt:i4>
      </vt:variant>
      <vt:variant>
        <vt:lpstr>Rangos con nombre</vt:lpstr>
      </vt:variant>
      <vt:variant>
        <vt:i4>143</vt:i4>
      </vt:variant>
    </vt:vector>
  </HeadingPairs>
  <TitlesOfParts>
    <vt:vector size="206" baseType="lpstr">
      <vt:lpstr>Portada</vt:lpstr>
      <vt:lpstr>Directorio</vt:lpstr>
      <vt:lpstr>Introduccion</vt:lpstr>
      <vt:lpstr>Índice</vt:lpstr>
      <vt:lpstr>1 Total</vt:lpstr>
      <vt:lpstr>1M.N.</vt:lpstr>
      <vt:lpstr>1M.E.</vt:lpstr>
      <vt:lpstr>1T.I.</vt:lpstr>
      <vt:lpstr>2Total</vt:lpstr>
      <vt:lpstr>2A</vt:lpstr>
      <vt:lpstr>2B</vt:lpstr>
      <vt:lpstr>2Total (G)</vt:lpstr>
      <vt:lpstr>2A (G)</vt:lpstr>
      <vt:lpstr>2B (G)</vt:lpstr>
      <vt:lpstr>3Total</vt:lpstr>
      <vt:lpstr>3A</vt:lpstr>
      <vt:lpstr>3B</vt:lpstr>
      <vt:lpstr>3Total (G)</vt:lpstr>
      <vt:lpstr>3A (G)</vt:lpstr>
      <vt:lpstr>3B (G)</vt:lpstr>
      <vt:lpstr>4Total Ind EPP</vt:lpstr>
      <vt:lpstr>4V 4_1 EPP.3</vt:lpstr>
      <vt:lpstr>4V 4_1 EPP.6</vt:lpstr>
      <vt:lpstr>4V 4_1 EPP.9</vt:lpstr>
      <vt:lpstr>4Total Ind PSA</vt:lpstr>
      <vt:lpstr>4V 4_1 PSA.3</vt:lpstr>
      <vt:lpstr>4V 4_1 PSA.6</vt:lpstr>
      <vt:lpstr>4V 4_1 PSA.9</vt:lpstr>
      <vt:lpstr>4Total Ind RPI</vt:lpstr>
      <vt:lpstr>4V 4_1 RPI.3</vt:lpstr>
      <vt:lpstr>4V 4_1 RPI.6</vt:lpstr>
      <vt:lpstr>4Total GPO EPP</vt:lpstr>
      <vt:lpstr>4VG EPP.3</vt:lpstr>
      <vt:lpstr>4VG EPP.6</vt:lpstr>
      <vt:lpstr>4Total GPO PSA</vt:lpstr>
      <vt:lpstr>4VG PSA.3</vt:lpstr>
      <vt:lpstr>4VG PSA.6</vt:lpstr>
      <vt:lpstr>4Total GPO RPI</vt:lpstr>
      <vt:lpstr>4VG RPI.3</vt:lpstr>
      <vt:lpstr>4VG RPI.6</vt:lpstr>
      <vt:lpstr>5INDIVIDUAL</vt:lpstr>
      <vt:lpstr>5GRUPO</vt:lpstr>
      <vt:lpstr>6Individual</vt:lpstr>
      <vt:lpstr>6Grupo</vt:lpstr>
      <vt:lpstr>Hoja1</vt:lpstr>
      <vt:lpstr>7 Individual</vt:lpstr>
      <vt:lpstr>7 Grupo</vt:lpstr>
      <vt:lpstr>8Individual</vt:lpstr>
      <vt:lpstr>8M.N.</vt:lpstr>
      <vt:lpstr>8M.E.</vt:lpstr>
      <vt:lpstr>8M.T.</vt:lpstr>
      <vt:lpstr>8GRUPO</vt:lpstr>
      <vt:lpstr>8GM.N.</vt:lpstr>
      <vt:lpstr>8GM.E.</vt:lpstr>
      <vt:lpstr>8GM.T.</vt:lpstr>
      <vt:lpstr>9Individual</vt:lpstr>
      <vt:lpstr>9M.N.</vt:lpstr>
      <vt:lpstr>9M.E.</vt:lpstr>
      <vt:lpstr>9M.I.</vt:lpstr>
      <vt:lpstr>9Grupo</vt:lpstr>
      <vt:lpstr>9GM.N.</vt:lpstr>
      <vt:lpstr>9GM.E.</vt:lpstr>
      <vt:lpstr>9GM.I.</vt:lpstr>
      <vt:lpstr>'1 Total'!Área_de_impresión</vt:lpstr>
      <vt:lpstr>'1M.E.'!Área_de_impresión</vt:lpstr>
      <vt:lpstr>'1M.N.'!Área_de_impresión</vt:lpstr>
      <vt:lpstr>'1T.I.'!Área_de_impresión</vt:lpstr>
      <vt:lpstr>'2A'!Área_de_impresión</vt:lpstr>
      <vt:lpstr>'2A (G)'!Área_de_impresión</vt:lpstr>
      <vt:lpstr>'2B'!Área_de_impresión</vt:lpstr>
      <vt:lpstr>'2B (G)'!Área_de_impresión</vt:lpstr>
      <vt:lpstr>'2Total'!Área_de_impresión</vt:lpstr>
      <vt:lpstr>'2Total (G)'!Área_de_impresión</vt:lpstr>
      <vt:lpstr>'3A'!Área_de_impresión</vt:lpstr>
      <vt:lpstr>'3A (G)'!Área_de_impresión</vt:lpstr>
      <vt:lpstr>'3B'!Área_de_impresión</vt:lpstr>
      <vt:lpstr>'3B (G)'!Área_de_impresión</vt:lpstr>
      <vt:lpstr>'3Total'!Área_de_impresión</vt:lpstr>
      <vt:lpstr>'4Total GPO EPP'!Área_de_impresión</vt:lpstr>
      <vt:lpstr>'4Total GPO PSA'!Área_de_impresión</vt:lpstr>
      <vt:lpstr>'4Total GPO RPI'!Área_de_impresión</vt:lpstr>
      <vt:lpstr>'4Total Ind EPP'!Área_de_impresión</vt:lpstr>
      <vt:lpstr>'4Total Ind PSA'!Área_de_impresión</vt:lpstr>
      <vt:lpstr>'4Total Ind RPI'!Área_de_impresión</vt:lpstr>
      <vt:lpstr>'4V 4_1 EPP.3'!Área_de_impresión</vt:lpstr>
      <vt:lpstr>'4V 4_1 EPP.6'!Área_de_impresión</vt:lpstr>
      <vt:lpstr>'4V 4_1 EPP.9'!Área_de_impresión</vt:lpstr>
      <vt:lpstr>'4V 4_1 PSA.3'!Área_de_impresión</vt:lpstr>
      <vt:lpstr>'4V 4_1 PSA.6'!Área_de_impresión</vt:lpstr>
      <vt:lpstr>'4V 4_1 PSA.9'!Área_de_impresión</vt:lpstr>
      <vt:lpstr>'4V 4_1 RPI.3'!Área_de_impresión</vt:lpstr>
      <vt:lpstr>'4V 4_1 RPI.6'!Área_de_impresión</vt:lpstr>
      <vt:lpstr>'4VG EPP.3'!Área_de_impresión</vt:lpstr>
      <vt:lpstr>'4VG EPP.6'!Área_de_impresión</vt:lpstr>
      <vt:lpstr>'4VG PSA.3'!Área_de_impresión</vt:lpstr>
      <vt:lpstr>'4VG PSA.6'!Área_de_impresión</vt:lpstr>
      <vt:lpstr>'4VG RPI.3'!Área_de_impresión</vt:lpstr>
      <vt:lpstr>'4VG RPI.6'!Área_de_impresión</vt:lpstr>
      <vt:lpstr>'5GRUPO'!Área_de_impresión</vt:lpstr>
      <vt:lpstr>'5INDIVIDUAL'!Área_de_impresión</vt:lpstr>
      <vt:lpstr>'6Grupo'!Área_de_impresión</vt:lpstr>
      <vt:lpstr>'6Individual'!Área_de_impresión</vt:lpstr>
      <vt:lpstr>'7 Grupo'!Área_de_impresión</vt:lpstr>
      <vt:lpstr>'7 Individual'!Área_de_impresión</vt:lpstr>
      <vt:lpstr>'8GM.E.'!Área_de_impresión</vt:lpstr>
      <vt:lpstr>'8GM.N.'!Área_de_impresión</vt:lpstr>
      <vt:lpstr>'8GM.T.'!Área_de_impresión</vt:lpstr>
      <vt:lpstr>'8GRUPO'!Área_de_impresión</vt:lpstr>
      <vt:lpstr>'8Individual'!Área_de_impresión</vt:lpstr>
      <vt:lpstr>'8M.E.'!Área_de_impresión</vt:lpstr>
      <vt:lpstr>'8M.N.'!Área_de_impresión</vt:lpstr>
      <vt:lpstr>'8M.T.'!Área_de_impresión</vt:lpstr>
      <vt:lpstr>'9GM.E.'!Área_de_impresión</vt:lpstr>
      <vt:lpstr>'9GM.I.'!Área_de_impresión</vt:lpstr>
      <vt:lpstr>'9GM.N.'!Área_de_impresión</vt:lpstr>
      <vt:lpstr>'9Grupo'!Área_de_impresión</vt:lpstr>
      <vt:lpstr>'9Individual'!Área_de_impresión</vt:lpstr>
      <vt:lpstr>'9M.E.'!Área_de_impresión</vt:lpstr>
      <vt:lpstr>'9M.I.'!Área_de_impresión</vt:lpstr>
      <vt:lpstr>'9M.N.'!Área_de_impresión</vt:lpstr>
      <vt:lpstr>Directorio!Área_de_impresión</vt:lpstr>
      <vt:lpstr>Índice!Área_de_impresión</vt:lpstr>
      <vt:lpstr>Introduccion!Área_de_impresión</vt:lpstr>
      <vt:lpstr>Portada!Área_de_impresión</vt:lpstr>
      <vt:lpstr>'6Grupo'!COPIA</vt:lpstr>
      <vt:lpstr>'6Individual'!COPIA</vt:lpstr>
      <vt:lpstr>'7 Grupo'!COPIA</vt:lpstr>
      <vt:lpstr>'7 Individual'!COPIA</vt:lpstr>
      <vt:lpstr>'1 Total'!Imprimir_área_IM</vt:lpstr>
      <vt:lpstr>'1M.E.'!Imprimir_área_IM</vt:lpstr>
      <vt:lpstr>'1M.N.'!Imprimir_área_IM</vt:lpstr>
      <vt:lpstr>'1T.I.'!Imprimir_área_IM</vt:lpstr>
      <vt:lpstr>'2A'!Imprimir_área_IM</vt:lpstr>
      <vt:lpstr>'2A (G)'!Imprimir_área_IM</vt:lpstr>
      <vt:lpstr>'2B'!Imprimir_área_IM</vt:lpstr>
      <vt:lpstr>'2B (G)'!Imprimir_área_IM</vt:lpstr>
      <vt:lpstr>'2Total'!Imprimir_área_IM</vt:lpstr>
      <vt:lpstr>'2Total (G)'!Imprimir_área_IM</vt:lpstr>
      <vt:lpstr>'3A'!Imprimir_área_IM</vt:lpstr>
      <vt:lpstr>'3A (G)'!Imprimir_área_IM</vt:lpstr>
      <vt:lpstr>'3B'!Imprimir_área_IM</vt:lpstr>
      <vt:lpstr>'3B (G)'!Imprimir_área_IM</vt:lpstr>
      <vt:lpstr>'3Total'!Imprimir_área_IM</vt:lpstr>
      <vt:lpstr>'4Total GPO EPP'!Imprimir_área_IM</vt:lpstr>
      <vt:lpstr>'4Total GPO PSA'!Imprimir_área_IM</vt:lpstr>
      <vt:lpstr>'4Total GPO RPI'!Imprimir_área_IM</vt:lpstr>
      <vt:lpstr>'4Total Ind EPP'!Imprimir_área_IM</vt:lpstr>
      <vt:lpstr>'4Total Ind PSA'!Imprimir_área_IM</vt:lpstr>
      <vt:lpstr>'4Total Ind RPI'!Imprimir_área_IM</vt:lpstr>
      <vt:lpstr>'4V 4_1 EPP.3'!Imprimir_área_IM</vt:lpstr>
      <vt:lpstr>'4V 4_1 EPP.6'!Imprimir_área_IM</vt:lpstr>
      <vt:lpstr>'4V 4_1 EPP.9'!Imprimir_área_IM</vt:lpstr>
      <vt:lpstr>'4V 4_1 PSA.3'!Imprimir_área_IM</vt:lpstr>
      <vt:lpstr>'4V 4_1 PSA.6'!Imprimir_área_IM</vt:lpstr>
      <vt:lpstr>'4V 4_1 PSA.9'!Imprimir_área_IM</vt:lpstr>
      <vt:lpstr>'4V 4_1 RPI.3'!Imprimir_área_IM</vt:lpstr>
      <vt:lpstr>'4V 4_1 RPI.6'!Imprimir_área_IM</vt:lpstr>
      <vt:lpstr>'4VG EPP.3'!Imprimir_área_IM</vt:lpstr>
      <vt:lpstr>'4VG EPP.6'!Imprimir_área_IM</vt:lpstr>
      <vt:lpstr>'4VG PSA.3'!Imprimir_área_IM</vt:lpstr>
      <vt:lpstr>'4VG PSA.6'!Imprimir_área_IM</vt:lpstr>
      <vt:lpstr>'4VG RPI.3'!Imprimir_área_IM</vt:lpstr>
      <vt:lpstr>'4VG RPI.6'!Imprimir_área_IM</vt:lpstr>
      <vt:lpstr>'5GRUPO'!Imprimir_área_IM</vt:lpstr>
      <vt:lpstr>'5INDIVIDUAL'!Imprimir_área_IM</vt:lpstr>
      <vt:lpstr>'6Grupo'!Imprimir_área_IM</vt:lpstr>
      <vt:lpstr>'6Individual'!Imprimir_área_IM</vt:lpstr>
      <vt:lpstr>'7 Grupo'!Imprimir_área_IM</vt:lpstr>
      <vt:lpstr>'7 Individual'!Imprimir_área_IM</vt:lpstr>
      <vt:lpstr>'8GM.E.'!Imprimir_área_IM</vt:lpstr>
      <vt:lpstr>'8GM.N.'!Imprimir_área_IM</vt:lpstr>
      <vt:lpstr>'8GM.T.'!Imprimir_área_IM</vt:lpstr>
      <vt:lpstr>'8GRUPO'!Imprimir_área_IM</vt:lpstr>
      <vt:lpstr>'8Individual'!Imprimir_área_IM</vt:lpstr>
      <vt:lpstr>'8M.E.'!Imprimir_área_IM</vt:lpstr>
      <vt:lpstr>'8M.N.'!Imprimir_área_IM</vt:lpstr>
      <vt:lpstr>'8M.T.'!Imprimir_área_IM</vt:lpstr>
      <vt:lpstr>'9GM.E.'!Imprimir_área_IM</vt:lpstr>
      <vt:lpstr>'9GM.I.'!Imprimir_área_IM</vt:lpstr>
      <vt:lpstr>'9GM.N.'!Imprimir_área_IM</vt:lpstr>
      <vt:lpstr>'9Grupo'!Imprimir_área_IM</vt:lpstr>
      <vt:lpstr>'9Individual'!Imprimir_área_IM</vt:lpstr>
      <vt:lpstr>'9M.E.'!Imprimir_área_IM</vt:lpstr>
      <vt:lpstr>'9M.I.'!Imprimir_área_IM</vt:lpstr>
      <vt:lpstr>'9M.N.'!Imprimir_área_IM</vt:lpstr>
      <vt:lpstr>'2A'!Títulos_a_imprimir</vt:lpstr>
      <vt:lpstr>'2A (G)'!Títulos_a_imprimir</vt:lpstr>
      <vt:lpstr>'2B'!Títulos_a_imprimir</vt:lpstr>
      <vt:lpstr>'2B (G)'!Títulos_a_imprimir</vt:lpstr>
      <vt:lpstr>'2Total'!Títulos_a_imprimir</vt:lpstr>
      <vt:lpstr>'2Total (G)'!Títulos_a_imprimir</vt:lpstr>
      <vt:lpstr>'3A'!Títulos_a_imprimir</vt:lpstr>
      <vt:lpstr>'3A (G)'!Títulos_a_imprimir</vt:lpstr>
      <vt:lpstr>'3B'!Títulos_a_imprimir</vt:lpstr>
      <vt:lpstr>'3B (G)'!Títulos_a_imprimir</vt:lpstr>
      <vt:lpstr>'3Total'!Títulos_a_imprimir</vt:lpstr>
      <vt:lpstr>'5GRUPO'!Títulos_a_imprimir</vt:lpstr>
      <vt:lpstr>'5INDIVIDUAL'!Títulos_a_imprimir</vt:lpstr>
      <vt:lpstr>'9GM.E.'!Títulos_a_imprimir</vt:lpstr>
      <vt:lpstr>'9GM.I.'!Títulos_a_imprimir</vt:lpstr>
      <vt:lpstr>'9GM.N.'!Títulos_a_imprimir</vt:lpstr>
      <vt:lpstr>'9Grupo'!Títulos_a_imprimir</vt:lpstr>
      <vt:lpstr>'9Individual'!Títulos_a_imprimir</vt:lpstr>
      <vt:lpstr>'9M.E.'!Títulos_a_imprimir</vt:lpstr>
      <vt:lpstr>'9M.I.'!Títulos_a_imprimir</vt:lpstr>
      <vt:lpstr>'9M.N.'!Títulos_a_imprimir</vt:lpstr>
    </vt:vector>
  </TitlesOfParts>
  <Company>A.M.I.S., A.C.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de jesus alvarez melendez</dc:creator>
  <cp:lastModifiedBy>Adriana Rangel</cp:lastModifiedBy>
  <cp:lastPrinted>2019-03-12T16:54:55Z</cp:lastPrinted>
  <dcterms:created xsi:type="dcterms:W3CDTF">1998-02-06T16:19:16Z</dcterms:created>
  <dcterms:modified xsi:type="dcterms:W3CDTF">2021-08-31T21:52:40Z</dcterms:modified>
</cp:coreProperties>
</file>