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angel\Documents\1_ESTUDIOS VIDA\SESAs\Historico\2019\Envio\"/>
    </mc:Choice>
  </mc:AlternateContent>
  <xr:revisionPtr revIDLastSave="0" documentId="13_ncr:1_{1FF64F49-2309-4729-89DA-09CE0A28FA37}" xr6:coauthVersionLast="45" xr6:coauthVersionMax="45" xr10:uidLastSave="{00000000-0000-0000-0000-000000000000}"/>
  <bookViews>
    <workbookView xWindow="-110" yWindow="-110" windowWidth="19420" windowHeight="10420" tabRatio="876" xr2:uid="{00000000-000D-0000-FFFF-FFFF00000000}"/>
  </bookViews>
  <sheets>
    <sheet name="Portada" sheetId="63" r:id="rId1"/>
    <sheet name="Directorio" sheetId="65" r:id="rId2"/>
    <sheet name="Introduccion" sheetId="67" r:id="rId3"/>
    <sheet name="Índice" sheetId="66" r:id="rId4"/>
    <sheet name="1 Total" sheetId="8" r:id="rId5"/>
    <sheet name="1M.N." sheetId="5" r:id="rId6"/>
    <sheet name="1M.E." sheetId="6" r:id="rId7"/>
    <sheet name="1T.I." sheetId="7" r:id="rId8"/>
    <sheet name="2Total" sheetId="10" r:id="rId9"/>
    <sheet name="2A" sheetId="11" state="hidden" r:id="rId10"/>
    <sheet name="2B" sheetId="12" state="hidden" r:id="rId11"/>
    <sheet name="2Total (G)" sheetId="77" r:id="rId12"/>
    <sheet name="2A (G)" sheetId="70" state="hidden" r:id="rId13"/>
    <sheet name="2B (G)" sheetId="69" state="hidden" r:id="rId14"/>
    <sheet name="3Total" sheetId="14" r:id="rId15"/>
    <sheet name="3A" sheetId="15" state="hidden" r:id="rId16"/>
    <sheet name="3B" sheetId="16" state="hidden" r:id="rId17"/>
    <sheet name="3Total (G)" sheetId="78" r:id="rId18"/>
    <sheet name="3A (G)" sheetId="73" state="hidden" r:id="rId19"/>
    <sheet name="3B (G)" sheetId="74" state="hidden" r:id="rId20"/>
    <sheet name="4Total Ind EPP" sheetId="20" r:id="rId21"/>
    <sheet name="4V 4_1 EPP.3" sheetId="21" r:id="rId22"/>
    <sheet name="4V 4_1 EPP.6" sheetId="22" r:id="rId23"/>
    <sheet name="4V 4_1 EPP.9" sheetId="23" r:id="rId24"/>
    <sheet name="4Total Ind PSA" sheetId="24" r:id="rId25"/>
    <sheet name="4V 4_1 PSA.3" sheetId="25" r:id="rId26"/>
    <sheet name="4V 4_1 PSA.6" sheetId="26" r:id="rId27"/>
    <sheet name="4V 4_1 PSA.9" sheetId="27" r:id="rId28"/>
    <sheet name="4Total Ind RPI" sheetId="28" r:id="rId29"/>
    <sheet name="4V 4_1 RPI.3" sheetId="29" r:id="rId30"/>
    <sheet name="4V 4_1 RPI.6" sheetId="30" r:id="rId31"/>
    <sheet name="4Total GPO EPP" sheetId="31" r:id="rId32"/>
    <sheet name="4VG EPP.3" sheetId="32" r:id="rId33"/>
    <sheet name="4VG EPP.6" sheetId="33" r:id="rId34"/>
    <sheet name="4Total GPO PSA" sheetId="34" r:id="rId35"/>
    <sheet name="4VG PSA.3" sheetId="35" r:id="rId36"/>
    <sheet name="4VG PSA.6" sheetId="36" r:id="rId37"/>
    <sheet name="4Total GPO RPI" sheetId="60" r:id="rId38"/>
    <sheet name="4VG RPI.3" sheetId="61" r:id="rId39"/>
    <sheet name="4VG RPI.6" sheetId="62" r:id="rId40"/>
    <sheet name="5INDIVIDUAL" sheetId="38" r:id="rId41"/>
    <sheet name="5GRUPO" sheetId="39" r:id="rId42"/>
    <sheet name="6Individual" sheetId="40" r:id="rId43"/>
    <sheet name="6Grupo" sheetId="75" r:id="rId44"/>
    <sheet name="Hoja1" sheetId="79" state="hidden" r:id="rId45"/>
    <sheet name="7 Individual" sheetId="68" r:id="rId46"/>
    <sheet name="7 Grupo" sheetId="76" r:id="rId47"/>
    <sheet name="8Individual" sheetId="44" r:id="rId48"/>
    <sheet name="8M.N." sheetId="45" r:id="rId49"/>
    <sheet name="8M.E." sheetId="46" r:id="rId50"/>
    <sheet name="8M.T." sheetId="47" r:id="rId51"/>
    <sheet name="8GRUPO" sheetId="48" r:id="rId52"/>
    <sheet name="8GM.N." sheetId="49" r:id="rId53"/>
    <sheet name="8GM.E." sheetId="50" r:id="rId54"/>
    <sheet name="8GM.T." sheetId="51" r:id="rId55"/>
    <sheet name="9Individual" sheetId="52" r:id="rId56"/>
    <sheet name="9M.N." sheetId="53" r:id="rId57"/>
    <sheet name="9M.E." sheetId="54" r:id="rId58"/>
    <sheet name="9M.I." sheetId="55" r:id="rId59"/>
    <sheet name="9Grupo" sheetId="56" r:id="rId60"/>
    <sheet name="9GM.N." sheetId="57" r:id="rId61"/>
    <sheet name="9GM.E." sheetId="58" r:id="rId62"/>
    <sheet name="9GM.I." sheetId="59" r:id="rId63"/>
  </sheets>
  <definedNames>
    <definedName name="_Fill" localSheetId="4" hidden="1">'1 Total'!$D$13:$D$63</definedName>
    <definedName name="_Fill" localSheetId="6" hidden="1">'1M.E.'!$D$13:$D$69</definedName>
    <definedName name="_Fill" localSheetId="5" hidden="1">'1M.N.'!$D$13:$D$69</definedName>
    <definedName name="_Fill" localSheetId="7" hidden="1">'1T.I.'!$D$13:$D$69</definedName>
    <definedName name="_Fill" localSheetId="9" hidden="1">'2A'!$B$138:$B$188</definedName>
    <definedName name="_Fill" localSheetId="12" hidden="1">'2A (G)'!$B$124:$B$174</definedName>
    <definedName name="_Fill" localSheetId="10" hidden="1">'2B'!$B$138:$B$188</definedName>
    <definedName name="_Fill" localSheetId="13" hidden="1">'2B (G)'!$B$124:$B$174</definedName>
    <definedName name="_Fill" localSheetId="8" hidden="1">'2Total'!$B$138:$B$188</definedName>
    <definedName name="_Fill" localSheetId="11" hidden="1">'2Total (G)'!$B$124:$B$174</definedName>
    <definedName name="_Fill" localSheetId="15" hidden="1">'3A'!$B$138:$B$188</definedName>
    <definedName name="_Fill" localSheetId="18" hidden="1">'3A (G)'!$B$123:$B$173</definedName>
    <definedName name="_Fill" localSheetId="16" hidden="1">'3B'!$B$138:$B$188</definedName>
    <definedName name="_Fill" localSheetId="19" hidden="1">'3B (G)'!$B$123:$B$173</definedName>
    <definedName name="_Fill" localSheetId="14" hidden="1">'3Total'!$B$138:$B$188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3" hidden="1">'6Grupo'!#REF!</definedName>
    <definedName name="_Fill" localSheetId="42" hidden="1">'6Individual'!#REF!</definedName>
    <definedName name="_Fill" localSheetId="46" hidden="1">'7 Grupo'!#REF!</definedName>
    <definedName name="_Fill" localSheetId="45" hidden="1">'7 Individual'!#REF!</definedName>
    <definedName name="_Fill" localSheetId="53" hidden="1">'8GM.E.'!#REF!</definedName>
    <definedName name="_Fill" localSheetId="52" hidden="1">'8GM.N.'!#REF!</definedName>
    <definedName name="_Fill" localSheetId="54" hidden="1">'8GM.T.'!#REF!</definedName>
    <definedName name="_Fill" localSheetId="51" hidden="1">'8GRUPO'!#REF!</definedName>
    <definedName name="_Fill" localSheetId="47" hidden="1">'8Individual'!#REF!</definedName>
    <definedName name="_Fill" localSheetId="49" hidden="1">'8M.E.'!#REF!</definedName>
    <definedName name="_Fill" localSheetId="48" hidden="1">'8M.N.'!#REF!</definedName>
    <definedName name="_Fill" localSheetId="50" hidden="1">'8M.T.'!#REF!</definedName>
    <definedName name="_Fill" localSheetId="1" hidden="1">#REF!</definedName>
    <definedName name="_Fill" localSheetId="3" hidden="1">#REF!</definedName>
    <definedName name="_Fill" localSheetId="2" hidden="1">#REF!</definedName>
    <definedName name="_xlnm._FilterDatabase" localSheetId="43" hidden="1">'6Grupo'!$Y$44:$AA$73</definedName>
    <definedName name="_xlnm._FilterDatabase" localSheetId="42" hidden="1">'6Individual'!$Y$44:$AA$73</definedName>
    <definedName name="_xlnm._FilterDatabase" localSheetId="46" hidden="1">'7 Grupo'!$Y$44:$AA$73</definedName>
    <definedName name="_xlnm._FilterDatabase" localSheetId="45" hidden="1">'7 Individual'!$Y$44:$AA$73</definedName>
    <definedName name="_Regression_Int" localSheetId="4" hidden="1">1</definedName>
    <definedName name="_Regression_Int" localSheetId="6" hidden="1">1</definedName>
    <definedName name="_Regression_Int" localSheetId="5" hidden="1">1</definedName>
    <definedName name="_Regression_Int" localSheetId="7" hidden="1">1</definedName>
    <definedName name="_Regression_Int" localSheetId="9" hidden="1">1</definedName>
    <definedName name="_Regression_Int" localSheetId="12" hidden="1">1</definedName>
    <definedName name="_Regression_Int" localSheetId="10" hidden="1">1</definedName>
    <definedName name="_Regression_Int" localSheetId="13" hidden="1">1</definedName>
    <definedName name="_Regression_Int" localSheetId="8" hidden="1">1</definedName>
    <definedName name="_Regression_Int" localSheetId="11" hidden="1">1</definedName>
    <definedName name="_Regression_Int" localSheetId="15" hidden="1">1</definedName>
    <definedName name="_Regression_Int" localSheetId="18" hidden="1">1</definedName>
    <definedName name="_Regression_Int" localSheetId="16" hidden="1">1</definedName>
    <definedName name="_Regression_Int" localSheetId="19" hidden="1">1</definedName>
    <definedName name="_Regression_Int" localSheetId="14" hidden="1">1</definedName>
    <definedName name="_Regression_Int" localSheetId="31" hidden="1">1</definedName>
    <definedName name="_Regression_Int" localSheetId="34" hidden="1">1</definedName>
    <definedName name="_Regression_Int" localSheetId="37" hidden="1">1</definedName>
    <definedName name="_Regression_Int" localSheetId="20" hidden="1">1</definedName>
    <definedName name="_Regression_Int" localSheetId="24" hidden="1">1</definedName>
    <definedName name="_Regression_Int" localSheetId="28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5" hidden="1">1</definedName>
    <definedName name="_Regression_Int" localSheetId="26" hidden="1">1</definedName>
    <definedName name="_Regression_Int" localSheetId="27" hidden="1">1</definedName>
    <definedName name="_Regression_Int" localSheetId="29" hidden="1">1</definedName>
    <definedName name="_Regression_Int" localSheetId="30" hidden="1">1</definedName>
    <definedName name="_Regression_Int" localSheetId="32" hidden="1">1</definedName>
    <definedName name="_Regression_Int" localSheetId="33" hidden="1">1</definedName>
    <definedName name="_Regression_Int" localSheetId="35" hidden="1">1</definedName>
    <definedName name="_Regression_Int" localSheetId="36" hidden="1">1</definedName>
    <definedName name="_Regression_Int" localSheetId="38" hidden="1">1</definedName>
    <definedName name="_Regression_Int" localSheetId="39" hidden="1">1</definedName>
    <definedName name="_Regression_Int" localSheetId="41" hidden="1">1</definedName>
    <definedName name="_Regression_Int" localSheetId="40" hidden="1">1</definedName>
    <definedName name="_Regression_Int" localSheetId="43" hidden="1">1</definedName>
    <definedName name="_Regression_Int" localSheetId="42" hidden="1">1</definedName>
    <definedName name="_Regression_Int" localSheetId="46" hidden="1">1</definedName>
    <definedName name="_Regression_Int" localSheetId="45" hidden="1">1</definedName>
    <definedName name="_Regression_Int" localSheetId="53" hidden="1">1</definedName>
    <definedName name="_Regression_Int" localSheetId="52" hidden="1">1</definedName>
    <definedName name="_Regression_Int" localSheetId="54" hidden="1">1</definedName>
    <definedName name="_Regression_Int" localSheetId="51" hidden="1">1</definedName>
    <definedName name="_Regression_Int" localSheetId="47" hidden="1">1</definedName>
    <definedName name="_Regression_Int" localSheetId="49" hidden="1">1</definedName>
    <definedName name="_Regression_Int" localSheetId="48" hidden="1">1</definedName>
    <definedName name="_Regression_Int" localSheetId="50" hidden="1">1</definedName>
    <definedName name="_Regression_Int" localSheetId="61" hidden="1">1</definedName>
    <definedName name="_Regression_Int" localSheetId="62" hidden="1">1</definedName>
    <definedName name="_Regression_Int" localSheetId="60" hidden="1">1</definedName>
    <definedName name="_Regression_Int" localSheetId="59" hidden="1">1</definedName>
    <definedName name="_Regression_Int" localSheetId="55" hidden="1">1</definedName>
    <definedName name="_Regression_Int" localSheetId="57" hidden="1">1</definedName>
    <definedName name="_Regression_Int" localSheetId="58" hidden="1">1</definedName>
    <definedName name="_Regression_Int" localSheetId="56" hidden="1">1</definedName>
    <definedName name="_xlnm.Print_Area" localSheetId="4">'1 Total'!$A$1:$N$80</definedName>
    <definedName name="_xlnm.Print_Area" localSheetId="6">'1M.E.'!$A$1:$N$80</definedName>
    <definedName name="_xlnm.Print_Area" localSheetId="5">'1M.N.'!$A$1:$N$80</definedName>
    <definedName name="_xlnm.Print_Area" localSheetId="7">'1T.I.'!$A$1:$N$80</definedName>
    <definedName name="_xlnm.Print_Area" localSheetId="9">'2A'!$A$1:$U$117</definedName>
    <definedName name="_xlnm.Print_Area" localSheetId="12">'2A (G)'!$A$1:$U$103</definedName>
    <definedName name="_xlnm.Print_Area" localSheetId="10">'2B'!$A$1:$U$117</definedName>
    <definedName name="_xlnm.Print_Area" localSheetId="13">'2B (G)'!$A$1:$U$103</definedName>
    <definedName name="_xlnm.Print_Area" localSheetId="8">'2Total'!$A$1:$U$116</definedName>
    <definedName name="_xlnm.Print_Area" localSheetId="11">'2Total (G)'!$A$1:$U$103</definedName>
    <definedName name="_xlnm.Print_Area" localSheetId="15">'3A'!$A$1:$S$117</definedName>
    <definedName name="_xlnm.Print_Area" localSheetId="18">'3A (G)'!$A$1:$S$102</definedName>
    <definedName name="_xlnm.Print_Area" localSheetId="16">'3B'!$A$1:$S$118</definedName>
    <definedName name="_xlnm.Print_Area" localSheetId="19">'3B (G)'!$A$1:$S$102</definedName>
    <definedName name="_xlnm.Print_Area" localSheetId="14">'3Total'!$A$1:$S$117</definedName>
    <definedName name="_xlnm.Print_Area" localSheetId="31">'4Total GPO EPP'!$A$1:$E$70</definedName>
    <definedName name="_xlnm.Print_Area" localSheetId="34">'4Total GPO PSA'!$A$1:$E$70</definedName>
    <definedName name="_xlnm.Print_Area" localSheetId="37">'4Total GPO RPI'!$A$1:$E$70</definedName>
    <definedName name="_xlnm.Print_Area" localSheetId="20">'4Total Ind EPP'!$A$1:$E$69</definedName>
    <definedName name="_xlnm.Print_Area" localSheetId="24">'4Total Ind PSA'!$A$3:$E$69</definedName>
    <definedName name="_xlnm.Print_Area" localSheetId="28">'4Total Ind RPI'!$A$3:$E$70</definedName>
    <definedName name="_xlnm.Print_Area" localSheetId="21">'4V 4_1 EPP.3'!$A$1:$E$69</definedName>
    <definedName name="_xlnm.Print_Area" localSheetId="22">'4V 4_1 EPP.6'!$A$3:$E$69</definedName>
    <definedName name="_xlnm.Print_Area" localSheetId="23">'4V 4_1 EPP.9'!$A$3:$E$69</definedName>
    <definedName name="_xlnm.Print_Area" localSheetId="25">'4V 4_1 PSA.3'!$A$3:$E$69</definedName>
    <definedName name="_xlnm.Print_Area" localSheetId="26">'4V 4_1 PSA.6'!$A$3:$E$69</definedName>
    <definedName name="_xlnm.Print_Area" localSheetId="27">'4V 4_1 PSA.9'!$A$3:$E$69</definedName>
    <definedName name="_xlnm.Print_Area" localSheetId="29">'4V 4_1 RPI.3'!$A$3:$E$69</definedName>
    <definedName name="_xlnm.Print_Area" localSheetId="30">'4V 4_1 RPI.6'!$A$3:$E$69</definedName>
    <definedName name="_xlnm.Print_Area" localSheetId="32">'4VG EPP.3'!$A$1:$E$71</definedName>
    <definedName name="_xlnm.Print_Area" localSheetId="33">'4VG EPP.6'!$A$1:$E$71</definedName>
    <definedName name="_xlnm.Print_Area" localSheetId="35">'4VG PSA.3'!$A$1:$E$71</definedName>
    <definedName name="_xlnm.Print_Area" localSheetId="36">'4VG PSA.6'!$A$1:$E$71</definedName>
    <definedName name="_xlnm.Print_Area" localSheetId="38">'4VG RPI.3'!$A$1:$E$71</definedName>
    <definedName name="_xlnm.Print_Area" localSheetId="39">'4VG RPI.6'!$A$1:$E$71</definedName>
    <definedName name="_xlnm.Print_Area" localSheetId="41">'5GRUPO'!$A$1:$J$120</definedName>
    <definedName name="_xlnm.Print_Area" localSheetId="40">'5INDIVIDUAL'!$A$1:$J$119</definedName>
    <definedName name="_xlnm.Print_Area" localSheetId="43">'6Grupo'!$A$1:$U$42</definedName>
    <definedName name="_xlnm.Print_Area" localSheetId="42">'6Individual'!$A$1:$U$42</definedName>
    <definedName name="_xlnm.Print_Area" localSheetId="46">'7 Grupo'!$A$1:$U$42</definedName>
    <definedName name="_xlnm.Print_Area" localSheetId="45">'7 Individual'!$A$1:$U$42</definedName>
    <definedName name="_xlnm.Print_Area" localSheetId="53">'8GM.E.'!$A$1:$O$54</definedName>
    <definedName name="_xlnm.Print_Area" localSheetId="52">'8GM.N.'!$A$1:$O$54</definedName>
    <definedName name="_xlnm.Print_Area" localSheetId="54">'8GM.T.'!$A$1:$O$54</definedName>
    <definedName name="_xlnm.Print_Area" localSheetId="51">'8GRUPO'!$A$1:$O$54</definedName>
    <definedName name="_xlnm.Print_Area" localSheetId="47">'8Individual'!$A$1:$O$52</definedName>
    <definedName name="_xlnm.Print_Area" localSheetId="49">'8M.E.'!$A$1:$O$52</definedName>
    <definedName name="_xlnm.Print_Area" localSheetId="48">'8M.N.'!$A$1:$O$52</definedName>
    <definedName name="_xlnm.Print_Area" localSheetId="50">'8M.T.'!$A$1:$O$52</definedName>
    <definedName name="_xlnm.Print_Area" localSheetId="61">'9GM.E.'!$A$1:$I$103</definedName>
    <definedName name="_xlnm.Print_Area" localSheetId="62">'9GM.I.'!$A$1:$I$103</definedName>
    <definedName name="_xlnm.Print_Area" localSheetId="60">'9GM.N.'!$A$1:$I$103</definedName>
    <definedName name="_xlnm.Print_Area" localSheetId="59">'9Grupo'!$A$1:$I$103</definedName>
    <definedName name="_xlnm.Print_Area" localSheetId="55">'9Individual'!$A$1:$K$101</definedName>
    <definedName name="_xlnm.Print_Area" localSheetId="57">'9M.E.'!$A$1:$K$101</definedName>
    <definedName name="_xlnm.Print_Area" localSheetId="58">'9M.I.'!$A$2:$K$101</definedName>
    <definedName name="_xlnm.Print_Area" localSheetId="56">'9M.N.'!$A$1:$K$101</definedName>
    <definedName name="_xlnm.Print_Area" localSheetId="1">Directorio!$A$1:$I$58</definedName>
    <definedName name="_xlnm.Print_Area" localSheetId="3">Índice!$A$1:$J$68</definedName>
    <definedName name="_xlnm.Print_Area" localSheetId="2">Introduccion!$A$1:$I$57</definedName>
    <definedName name="_xlnm.Print_Area" localSheetId="0">Portada!$A$1:$I$58</definedName>
    <definedName name="CC" localSheetId="12">#REF!</definedName>
    <definedName name="CC" localSheetId="13">#REF!</definedName>
    <definedName name="CC" localSheetId="11">#REF!</definedName>
    <definedName name="CC" localSheetId="37">#REF!</definedName>
    <definedName name="CC" localSheetId="23">#REF!</definedName>
    <definedName name="CC" localSheetId="38">#REF!</definedName>
    <definedName name="CC" localSheetId="39">#REF!</definedName>
    <definedName name="CC" localSheetId="43">#REF!</definedName>
    <definedName name="CC" localSheetId="46">#REF!</definedName>
    <definedName name="CC" localSheetId="45">#REF!</definedName>
    <definedName name="CC" localSheetId="49">#REF!</definedName>
    <definedName name="CC" localSheetId="50">#REF!</definedName>
    <definedName name="CC" localSheetId="61">#REF!</definedName>
    <definedName name="CC" localSheetId="62">#REF!</definedName>
    <definedName name="CC" localSheetId="60">#REF!</definedName>
    <definedName name="CC" localSheetId="59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OPIA" localSheetId="12">#REF!</definedName>
    <definedName name="COPIA" localSheetId="13">#REF!</definedName>
    <definedName name="COPIA" localSheetId="11">#REF!</definedName>
    <definedName name="COPIA" localSheetId="37">#REF!</definedName>
    <definedName name="COPIA" localSheetId="38">#REF!</definedName>
    <definedName name="COPIA" localSheetId="39">#REF!</definedName>
    <definedName name="COPIA" localSheetId="43">'6Grupo'!$A$13:$U$41</definedName>
    <definedName name="COPIA" localSheetId="42">'6Individual'!$A$13:$U$41</definedName>
    <definedName name="COPIA" localSheetId="46">'7 Grupo'!$A$13:$U$41</definedName>
    <definedName name="COPIA" localSheetId="45">'7 Individual'!$A$13:$U$41</definedName>
    <definedName name="COPIA" localSheetId="1">#REF!</definedName>
    <definedName name="COPIA" localSheetId="3">#REF!</definedName>
    <definedName name="COPIA" localSheetId="2">#REF!</definedName>
    <definedName name="COPIA">#REF!</definedName>
    <definedName name="ENCABEZADO">#N/A</definedName>
    <definedName name="Imprimir_área_IM" localSheetId="4">'1 Total'!$A$2:$O$69</definedName>
    <definedName name="Imprimir_área_IM" localSheetId="6">'1M.E.'!$A$1:$O$69</definedName>
    <definedName name="Imprimir_área_IM" localSheetId="5">'1M.N.'!$A$1:$O$69</definedName>
    <definedName name="Imprimir_área_IM" localSheetId="7">'1T.I.'!$A$1:$O$69</definedName>
    <definedName name="Imprimir_área_IM" localSheetId="9">'2A'!$A$2:$U$117</definedName>
    <definedName name="Imprimir_área_IM" localSheetId="12">'2A (G)'!$A$2:$U$103</definedName>
    <definedName name="Imprimir_área_IM" localSheetId="10">'2B'!$A$2:$U$117</definedName>
    <definedName name="Imprimir_área_IM" localSheetId="13">'2B (G)'!$A$2:$U$103</definedName>
    <definedName name="Imprimir_área_IM" localSheetId="8">'2Total'!$A$2:$U$117</definedName>
    <definedName name="Imprimir_área_IM" localSheetId="11">'2Total (G)'!$A$2:$U$103</definedName>
    <definedName name="Imprimir_área_IM" localSheetId="15">'3A'!$A$2:$S$117</definedName>
    <definedName name="Imprimir_área_IM" localSheetId="18">'3A (G)'!$A$2:$S$102</definedName>
    <definedName name="Imprimir_área_IM" localSheetId="16">'3B'!$A$2:$S$117</definedName>
    <definedName name="Imprimir_área_IM" localSheetId="19">'3B (G)'!$A$2:$S$102</definedName>
    <definedName name="Imprimir_área_IM" localSheetId="14">'3Total'!$A$2:$S$117</definedName>
    <definedName name="Imprimir_área_IM" localSheetId="31">'4Total GPO EPP'!$A$1:$R$46</definedName>
    <definedName name="Imprimir_área_IM" localSheetId="34">'4Total GPO PSA'!$A$1:$R$46</definedName>
    <definedName name="Imprimir_área_IM" localSheetId="37">'4Total GPO RPI'!$A$1:$R$46</definedName>
    <definedName name="Imprimir_área_IM" localSheetId="20">'4Total Ind EPP'!$A$1:$R$46</definedName>
    <definedName name="Imprimir_área_IM" localSheetId="24">'4Total Ind PSA'!$A$1:$R$46</definedName>
    <definedName name="Imprimir_área_IM" localSheetId="28">'4Total Ind RPI'!$A$1:$R$46</definedName>
    <definedName name="Imprimir_área_IM" localSheetId="21">'4V 4_1 EPP.3'!$A$1:$R$46</definedName>
    <definedName name="Imprimir_área_IM" localSheetId="22">'4V 4_1 EPP.6'!$A$1:$R$46</definedName>
    <definedName name="Imprimir_área_IM" localSheetId="23">'4V 4_1 EPP.9'!$A$1:$R$46</definedName>
    <definedName name="Imprimir_área_IM" localSheetId="25">'4V 4_1 PSA.3'!$A$1:$R$46</definedName>
    <definedName name="Imprimir_área_IM" localSheetId="26">'4V 4_1 PSA.6'!$A$1:$R$46</definedName>
    <definedName name="Imprimir_área_IM" localSheetId="27">'4V 4_1 PSA.9'!$A$1:$R$46</definedName>
    <definedName name="Imprimir_área_IM" localSheetId="29">'4V 4_1 RPI.3'!$A$1:$R$46</definedName>
    <definedName name="Imprimir_área_IM" localSheetId="30">'4V 4_1 RPI.6'!$A$1:$R$46</definedName>
    <definedName name="Imprimir_área_IM" localSheetId="32">'4VG EPP.3'!$A$1:$R$46</definedName>
    <definedName name="Imprimir_área_IM" localSheetId="33">'4VG EPP.6'!$A$1:$R$46</definedName>
    <definedName name="Imprimir_área_IM" localSheetId="35">'4VG PSA.3'!$A$1:$R$46</definedName>
    <definedName name="Imprimir_área_IM" localSheetId="36">'4VG PSA.6'!$A$1:$R$46</definedName>
    <definedName name="Imprimir_área_IM" localSheetId="38">'4VG RPI.3'!$A$1:$R$46</definedName>
    <definedName name="Imprimir_área_IM" localSheetId="39">'4VG RPI.6'!$A$1:$R$46</definedName>
    <definedName name="Imprimir_área_IM" localSheetId="41">'5GRUPO'!$B$2:$W$61</definedName>
    <definedName name="Imprimir_área_IM" localSheetId="40">'5INDIVIDUAL'!$B$2:$W$61</definedName>
    <definedName name="Imprimir_área_IM" localSheetId="43">'6Grupo'!$A$1:$T$41</definedName>
    <definedName name="Imprimir_área_IM" localSheetId="42">'6Individual'!$A$1:$T$41</definedName>
    <definedName name="Imprimir_área_IM" localSheetId="46">'7 Grupo'!$A$1:$T$41</definedName>
    <definedName name="Imprimir_área_IM" localSheetId="45">'7 Individual'!$A$1:$T$41</definedName>
    <definedName name="Imprimir_área_IM" localSheetId="53">'8GM.E.'!$A$2:$O$51</definedName>
    <definedName name="Imprimir_área_IM" localSheetId="52">'8GM.N.'!$A$2:$O$51</definedName>
    <definedName name="Imprimir_área_IM" localSheetId="54">'8GM.T.'!$A$2:$O$51</definedName>
    <definedName name="Imprimir_área_IM" localSheetId="51">'8GRUPO'!$A$2:$O$51</definedName>
    <definedName name="Imprimir_área_IM" localSheetId="47">'8Individual'!$A$2:$O$50</definedName>
    <definedName name="Imprimir_área_IM" localSheetId="49">'8M.E.'!$A$2:$O$50</definedName>
    <definedName name="Imprimir_área_IM" localSheetId="48">'8M.N.'!$A$2:$O$50</definedName>
    <definedName name="Imprimir_área_IM" localSheetId="50">'8M.T.'!$A$2:$O$50</definedName>
    <definedName name="Imprimir_área_IM" localSheetId="61">'9GM.E.'!$A$2:$I$101</definedName>
    <definedName name="Imprimir_área_IM" localSheetId="62">'9GM.I.'!$A$2:$I$101</definedName>
    <definedName name="Imprimir_área_IM" localSheetId="60">'9GM.N.'!$A$2:$I$101</definedName>
    <definedName name="Imprimir_área_IM" localSheetId="59">'9Grupo'!$A$2:$I$101</definedName>
    <definedName name="Imprimir_área_IM" localSheetId="55">'9Individual'!$A$2:$K$100</definedName>
    <definedName name="Imprimir_área_IM" localSheetId="57">'9M.E.'!$A$2:$K$100</definedName>
    <definedName name="Imprimir_área_IM" localSheetId="58">'9M.I.'!$A$2:$K$100</definedName>
    <definedName name="Imprimir_área_IM" localSheetId="56">'9M.N.'!$A$2:$K$100</definedName>
    <definedName name="Imprimir_área_IM" localSheetId="1">#REF!</definedName>
    <definedName name="Imprimir_área_IM" localSheetId="3">#REF!</definedName>
    <definedName name="Imprimir_área_IM" localSheetId="2">#REF!</definedName>
    <definedName name="SAGFREAF" localSheetId="12">#REF!</definedName>
    <definedName name="SAGFREAF" localSheetId="13">#REF!</definedName>
    <definedName name="SAGFREAF" localSheetId="11">#REF!</definedName>
    <definedName name="SAGFREAF" localSheetId="37">#REF!</definedName>
    <definedName name="SAGFREAF" localSheetId="38">#REF!</definedName>
    <definedName name="SAGFREAF" localSheetId="39">#REF!</definedName>
    <definedName name="SAGFREAF" localSheetId="43">#REF!</definedName>
    <definedName name="SAGFREAF" localSheetId="46">#REF!</definedName>
    <definedName name="SAGFREAF" localSheetId="45">#REF!</definedName>
    <definedName name="SAGFREAF" localSheetId="1">#REF!</definedName>
    <definedName name="SAGFREAF" localSheetId="3">#REF!</definedName>
    <definedName name="SAGFREAF" localSheetId="2">#REF!</definedName>
    <definedName name="SAGFREAF">#REF!</definedName>
    <definedName name="_xlnm.Print_Titles" localSheetId="9">'2A'!$1:$13</definedName>
    <definedName name="_xlnm.Print_Titles" localSheetId="12">'2A (G)'!$1:$13</definedName>
    <definedName name="_xlnm.Print_Titles" localSheetId="10">'2B'!$1:$13</definedName>
    <definedName name="_xlnm.Print_Titles" localSheetId="13">'2B (G)'!$1:$13</definedName>
    <definedName name="_xlnm.Print_Titles" localSheetId="8">'2Total'!$1:$13</definedName>
    <definedName name="_xlnm.Print_Titles" localSheetId="11">'2Total (G)'!$1:$13</definedName>
    <definedName name="_xlnm.Print_Titles" localSheetId="15">'3A'!$1:$13</definedName>
    <definedName name="_xlnm.Print_Titles" localSheetId="18">'3A (G)'!$1:$13</definedName>
    <definedName name="_xlnm.Print_Titles" localSheetId="16">'3B'!$1:$13</definedName>
    <definedName name="_xlnm.Print_Titles" localSheetId="19">'3B (G)'!$1:$13</definedName>
    <definedName name="_xlnm.Print_Titles" localSheetId="14">'3Total'!$1:$13</definedName>
    <definedName name="_xlnm.Print_Titles" localSheetId="41">'5GRUPO'!$2:$30</definedName>
    <definedName name="_xlnm.Print_Titles" localSheetId="40">'5INDIVIDUAL'!$2:$30</definedName>
    <definedName name="_xlnm.Print_Titles" localSheetId="61">'9GM.E.'!$1:$13</definedName>
    <definedName name="_xlnm.Print_Titles" localSheetId="62">'9GM.I.'!$1:$13</definedName>
    <definedName name="_xlnm.Print_Titles" localSheetId="60">'9GM.N.'!$1:$13</definedName>
    <definedName name="_xlnm.Print_Titles" localSheetId="59">'9Grupo'!$1:$13</definedName>
    <definedName name="_xlnm.Print_Titles" localSheetId="55">'9Individual'!$1:$13</definedName>
    <definedName name="_xlnm.Print_Titles" localSheetId="57">'9M.E.'!$1:$13</definedName>
    <definedName name="_xlnm.Print_Titles" localSheetId="58">'9M.I.'!$1:$13</definedName>
    <definedName name="_xlnm.Print_Titles" localSheetId="56">'9M.N.'!$1:$13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59" l="1"/>
  <c r="A5" i="58"/>
  <c r="A5" i="57"/>
  <c r="A5" i="56"/>
  <c r="A5" i="55"/>
  <c r="A5" i="54"/>
  <c r="A5" i="53"/>
  <c r="A5" i="52"/>
  <c r="A6" i="51"/>
  <c r="A6" i="50"/>
  <c r="A6" i="49"/>
  <c r="A5" i="48"/>
  <c r="A6" i="47"/>
  <c r="A6" i="46"/>
  <c r="A6" i="45"/>
  <c r="A5" i="44"/>
  <c r="A5" i="76"/>
  <c r="A5" i="68"/>
  <c r="A5" i="75"/>
  <c r="A5" i="40"/>
  <c r="A5" i="39"/>
  <c r="A5" i="38"/>
  <c r="A6" i="62"/>
  <c r="A6" i="61"/>
  <c r="A6" i="60"/>
  <c r="A6" i="36"/>
  <c r="A6" i="35"/>
  <c r="A6" i="34"/>
  <c r="A6" i="33"/>
  <c r="A6" i="32"/>
  <c r="A6" i="31"/>
  <c r="A6" i="30"/>
  <c r="A6" i="29"/>
  <c r="A6" i="28"/>
  <c r="A6" i="27"/>
  <c r="A6" i="26"/>
  <c r="A6" i="25"/>
  <c r="A6" i="24"/>
  <c r="A6" i="23"/>
  <c r="A6" i="22"/>
  <c r="A6" i="21"/>
  <c r="A6" i="20"/>
  <c r="A5" i="78"/>
  <c r="A5" i="14"/>
  <c r="A5" i="77"/>
  <c r="A5" i="12"/>
  <c r="A5" i="11"/>
  <c r="A5" i="10"/>
  <c r="A3" i="7"/>
  <c r="A3" i="6"/>
  <c r="A3" i="5"/>
  <c r="E66" i="8" l="1"/>
  <c r="S108" i="10" l="1"/>
  <c r="U14" i="11" l="1"/>
  <c r="H66" i="8" l="1"/>
  <c r="M66" i="8"/>
  <c r="N66" i="8"/>
  <c r="L66" i="8"/>
  <c r="K66" i="8"/>
  <c r="J66" i="8"/>
  <c r="I66" i="8"/>
  <c r="G66" i="8"/>
  <c r="F66" i="8"/>
  <c r="K100" i="78" l="1"/>
  <c r="J100" i="78"/>
  <c r="R100" i="78"/>
  <c r="S16" i="78"/>
  <c r="S24" i="78"/>
  <c r="S32" i="78"/>
  <c r="S40" i="78"/>
  <c r="S48" i="78"/>
  <c r="S56" i="78"/>
  <c r="S64" i="78"/>
  <c r="S72" i="78"/>
  <c r="S88" i="78"/>
  <c r="H100" i="78"/>
  <c r="P100" i="78"/>
  <c r="I100" i="78"/>
  <c r="Q100" i="78"/>
  <c r="S28" i="78"/>
  <c r="S36" i="78"/>
  <c r="S44" i="78"/>
  <c r="S52" i="78"/>
  <c r="S68" i="78"/>
  <c r="S76" i="78"/>
  <c r="S79" i="78"/>
  <c r="S80" i="78"/>
  <c r="S84" i="78"/>
  <c r="S87" i="78"/>
  <c r="S92" i="78"/>
  <c r="S95" i="78"/>
  <c r="S96" i="78"/>
  <c r="S71" i="78"/>
  <c r="S14" i="78"/>
  <c r="M100" i="78"/>
  <c r="S15" i="78"/>
  <c r="S18" i="78"/>
  <c r="S22" i="78"/>
  <c r="S23" i="78"/>
  <c r="S26" i="78"/>
  <c r="S30" i="78"/>
  <c r="S31" i="78"/>
  <c r="S34" i="78"/>
  <c r="S38" i="78"/>
  <c r="S39" i="78"/>
  <c r="S42" i="78"/>
  <c r="S46" i="78"/>
  <c r="S47" i="78"/>
  <c r="S50" i="78"/>
  <c r="S54" i="78"/>
  <c r="S55" i="78"/>
  <c r="S58" i="78"/>
  <c r="S62" i="78"/>
  <c r="S63" i="78"/>
  <c r="S66" i="78"/>
  <c r="S70" i="78"/>
  <c r="S74" i="78"/>
  <c r="S78" i="78"/>
  <c r="S82" i="78"/>
  <c r="S86" i="78"/>
  <c r="S90" i="78"/>
  <c r="S94" i="78"/>
  <c r="S98" i="78"/>
  <c r="F100" i="78"/>
  <c r="N100" i="78"/>
  <c r="G100" i="78"/>
  <c r="O100" i="78"/>
  <c r="S17" i="78"/>
  <c r="S21" i="78"/>
  <c r="S25" i="78"/>
  <c r="S29" i="78"/>
  <c r="S33" i="78"/>
  <c r="S37" i="78"/>
  <c r="S41" i="78"/>
  <c r="S45" i="78"/>
  <c r="S49" i="78"/>
  <c r="S53" i="78"/>
  <c r="S57" i="78"/>
  <c r="S61" i="78"/>
  <c r="S65" i="78"/>
  <c r="S69" i="78"/>
  <c r="S73" i="78"/>
  <c r="S77" i="78"/>
  <c r="S81" i="78"/>
  <c r="S85" i="78"/>
  <c r="S89" i="78"/>
  <c r="S93" i="78"/>
  <c r="S97" i="78"/>
  <c r="L100" i="78"/>
  <c r="S19" i="78"/>
  <c r="S20" i="78"/>
  <c r="S27" i="78"/>
  <c r="S35" i="78"/>
  <c r="S43" i="78"/>
  <c r="S51" i="78"/>
  <c r="S59" i="78"/>
  <c r="S60" i="78"/>
  <c r="S67" i="78"/>
  <c r="S75" i="78"/>
  <c r="S83" i="78"/>
  <c r="S91" i="78"/>
  <c r="S99" i="78"/>
  <c r="E100" i="78"/>
  <c r="S100" i="78" l="1"/>
  <c r="D118" i="39" l="1"/>
  <c r="B50" i="48" l="1"/>
  <c r="T99" i="77" l="1"/>
  <c r="S99" i="77"/>
  <c r="R99" i="77"/>
  <c r="Q99" i="77"/>
  <c r="P99" i="77"/>
  <c r="O99" i="77"/>
  <c r="N99" i="77"/>
  <c r="M99" i="77"/>
  <c r="L99" i="77"/>
  <c r="K99" i="77"/>
  <c r="J99" i="77"/>
  <c r="I99" i="77"/>
  <c r="H99" i="77"/>
  <c r="G99" i="77"/>
  <c r="F99" i="77"/>
  <c r="E99" i="77"/>
  <c r="T98" i="77"/>
  <c r="S98" i="77"/>
  <c r="R98" i="77"/>
  <c r="Q98" i="77"/>
  <c r="P98" i="77"/>
  <c r="O98" i="77"/>
  <c r="N98" i="77"/>
  <c r="M98" i="77"/>
  <c r="L98" i="77"/>
  <c r="K98" i="77"/>
  <c r="J98" i="77"/>
  <c r="I98" i="77"/>
  <c r="H98" i="77"/>
  <c r="G98" i="77"/>
  <c r="F98" i="77"/>
  <c r="E98" i="77"/>
  <c r="T97" i="77"/>
  <c r="S97" i="77"/>
  <c r="R97" i="77"/>
  <c r="Q97" i="77"/>
  <c r="P97" i="77"/>
  <c r="O97" i="77"/>
  <c r="N97" i="77"/>
  <c r="M97" i="77"/>
  <c r="L97" i="77"/>
  <c r="K97" i="77"/>
  <c r="J97" i="77"/>
  <c r="I97" i="77"/>
  <c r="H97" i="77"/>
  <c r="G97" i="77"/>
  <c r="F97" i="77"/>
  <c r="E97" i="77"/>
  <c r="T96" i="77"/>
  <c r="S96" i="77"/>
  <c r="R96" i="77"/>
  <c r="Q96" i="77"/>
  <c r="P96" i="77"/>
  <c r="O96" i="77"/>
  <c r="N96" i="77"/>
  <c r="M96" i="77"/>
  <c r="L96" i="77"/>
  <c r="K96" i="77"/>
  <c r="J96" i="77"/>
  <c r="I96" i="77"/>
  <c r="H96" i="77"/>
  <c r="G96" i="77"/>
  <c r="F96" i="77"/>
  <c r="E96" i="77"/>
  <c r="T95" i="77"/>
  <c r="S95" i="77"/>
  <c r="R95" i="77"/>
  <c r="Q95" i="77"/>
  <c r="P95" i="77"/>
  <c r="O95" i="77"/>
  <c r="N95" i="77"/>
  <c r="M95" i="77"/>
  <c r="L95" i="77"/>
  <c r="K95" i="77"/>
  <c r="J95" i="77"/>
  <c r="I95" i="77"/>
  <c r="H95" i="77"/>
  <c r="G95" i="77"/>
  <c r="F95" i="77"/>
  <c r="E95" i="77"/>
  <c r="T94" i="77"/>
  <c r="S94" i="77"/>
  <c r="R94" i="77"/>
  <c r="Q94" i="77"/>
  <c r="P94" i="77"/>
  <c r="O94" i="77"/>
  <c r="N94" i="77"/>
  <c r="M94" i="77"/>
  <c r="L94" i="77"/>
  <c r="K94" i="77"/>
  <c r="J94" i="77"/>
  <c r="I94" i="77"/>
  <c r="H94" i="77"/>
  <c r="G94" i="77"/>
  <c r="F94" i="77"/>
  <c r="E94" i="77"/>
  <c r="T93" i="77"/>
  <c r="S93" i="77"/>
  <c r="R93" i="77"/>
  <c r="Q93" i="77"/>
  <c r="P93" i="77"/>
  <c r="O93" i="77"/>
  <c r="N93" i="77"/>
  <c r="M93" i="77"/>
  <c r="L93" i="77"/>
  <c r="K93" i="77"/>
  <c r="J93" i="77"/>
  <c r="I93" i="77"/>
  <c r="H93" i="77"/>
  <c r="G93" i="77"/>
  <c r="F93" i="77"/>
  <c r="E93" i="77"/>
  <c r="T92" i="77"/>
  <c r="S92" i="77"/>
  <c r="R92" i="77"/>
  <c r="Q92" i="77"/>
  <c r="P92" i="77"/>
  <c r="O92" i="77"/>
  <c r="N92" i="77"/>
  <c r="M92" i="77"/>
  <c r="L92" i="77"/>
  <c r="K92" i="77"/>
  <c r="J92" i="77"/>
  <c r="I92" i="77"/>
  <c r="H92" i="77"/>
  <c r="G92" i="77"/>
  <c r="F92" i="77"/>
  <c r="E92" i="77"/>
  <c r="T91" i="77"/>
  <c r="S91" i="77"/>
  <c r="R91" i="77"/>
  <c r="Q91" i="77"/>
  <c r="P91" i="77"/>
  <c r="O91" i="77"/>
  <c r="N91" i="77"/>
  <c r="M91" i="77"/>
  <c r="L91" i="77"/>
  <c r="K91" i="77"/>
  <c r="J91" i="77"/>
  <c r="I91" i="77"/>
  <c r="H91" i="77"/>
  <c r="G91" i="77"/>
  <c r="F91" i="77"/>
  <c r="E91" i="77"/>
  <c r="T90" i="77"/>
  <c r="S90" i="77"/>
  <c r="R90" i="77"/>
  <c r="Q90" i="77"/>
  <c r="P90" i="77"/>
  <c r="O90" i="77"/>
  <c r="N90" i="77"/>
  <c r="M90" i="77"/>
  <c r="L90" i="77"/>
  <c r="K90" i="77"/>
  <c r="J90" i="77"/>
  <c r="I90" i="77"/>
  <c r="H90" i="77"/>
  <c r="G90" i="77"/>
  <c r="F90" i="77"/>
  <c r="E90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H89" i="77"/>
  <c r="G89" i="77"/>
  <c r="F89" i="77"/>
  <c r="E89" i="77"/>
  <c r="T88" i="77"/>
  <c r="S88" i="77"/>
  <c r="R88" i="77"/>
  <c r="Q88" i="77"/>
  <c r="P88" i="77"/>
  <c r="O88" i="77"/>
  <c r="N88" i="77"/>
  <c r="M88" i="77"/>
  <c r="L88" i="77"/>
  <c r="K88" i="77"/>
  <c r="J88" i="77"/>
  <c r="I88" i="77"/>
  <c r="H88" i="77"/>
  <c r="G88" i="77"/>
  <c r="F88" i="77"/>
  <c r="E88" i="77"/>
  <c r="T87" i="77"/>
  <c r="S87" i="77"/>
  <c r="R87" i="77"/>
  <c r="Q87" i="77"/>
  <c r="P87" i="77"/>
  <c r="O87" i="77"/>
  <c r="N87" i="77"/>
  <c r="M87" i="77"/>
  <c r="L87" i="77"/>
  <c r="K87" i="77"/>
  <c r="J87" i="77"/>
  <c r="I87" i="77"/>
  <c r="H87" i="77"/>
  <c r="G87" i="77"/>
  <c r="F87" i="77"/>
  <c r="E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H86" i="77"/>
  <c r="G86" i="77"/>
  <c r="F86" i="77"/>
  <c r="E86" i="77"/>
  <c r="T85" i="77"/>
  <c r="S85" i="77"/>
  <c r="R85" i="77"/>
  <c r="Q85" i="77"/>
  <c r="P85" i="77"/>
  <c r="O85" i="77"/>
  <c r="N85" i="77"/>
  <c r="M85" i="77"/>
  <c r="L85" i="77"/>
  <c r="K85" i="77"/>
  <c r="J85" i="77"/>
  <c r="I85" i="77"/>
  <c r="H85" i="77"/>
  <c r="G85" i="77"/>
  <c r="F85" i="77"/>
  <c r="E85" i="77"/>
  <c r="T84" i="77"/>
  <c r="S84" i="77"/>
  <c r="R84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E84" i="77"/>
  <c r="T83" i="77"/>
  <c r="S83" i="77"/>
  <c r="R83" i="77"/>
  <c r="Q83" i="77"/>
  <c r="P83" i="77"/>
  <c r="O83" i="77"/>
  <c r="N83" i="77"/>
  <c r="M83" i="77"/>
  <c r="L83" i="77"/>
  <c r="K83" i="77"/>
  <c r="J83" i="77"/>
  <c r="I83" i="77"/>
  <c r="H83" i="77"/>
  <c r="G83" i="77"/>
  <c r="F83" i="77"/>
  <c r="E83" i="77"/>
  <c r="T82" i="77"/>
  <c r="S82" i="77"/>
  <c r="R82" i="77"/>
  <c r="Q82" i="77"/>
  <c r="P82" i="77"/>
  <c r="O82" i="77"/>
  <c r="N82" i="77"/>
  <c r="M82" i="77"/>
  <c r="L82" i="77"/>
  <c r="K82" i="77"/>
  <c r="J82" i="77"/>
  <c r="I82" i="77"/>
  <c r="H82" i="77"/>
  <c r="G82" i="77"/>
  <c r="F82" i="77"/>
  <c r="E82" i="77"/>
  <c r="T81" i="77"/>
  <c r="S81" i="77"/>
  <c r="R81" i="77"/>
  <c r="Q81" i="77"/>
  <c r="P81" i="77"/>
  <c r="O81" i="77"/>
  <c r="N81" i="77"/>
  <c r="M81" i="77"/>
  <c r="L81" i="77"/>
  <c r="K81" i="77"/>
  <c r="J81" i="77"/>
  <c r="I81" i="77"/>
  <c r="H81" i="77"/>
  <c r="G81" i="77"/>
  <c r="F81" i="77"/>
  <c r="E81" i="77"/>
  <c r="T80" i="77"/>
  <c r="S80" i="77"/>
  <c r="R80" i="77"/>
  <c r="Q80" i="77"/>
  <c r="P80" i="77"/>
  <c r="O80" i="77"/>
  <c r="N80" i="77"/>
  <c r="M80" i="77"/>
  <c r="L80" i="77"/>
  <c r="K80" i="77"/>
  <c r="J80" i="77"/>
  <c r="I80" i="77"/>
  <c r="H80" i="77"/>
  <c r="G80" i="77"/>
  <c r="F80" i="77"/>
  <c r="E80" i="77"/>
  <c r="T79" i="77"/>
  <c r="S79" i="77"/>
  <c r="R79" i="77"/>
  <c r="Q79" i="77"/>
  <c r="P79" i="77"/>
  <c r="O79" i="77"/>
  <c r="N79" i="77"/>
  <c r="M79" i="77"/>
  <c r="L79" i="77"/>
  <c r="K79" i="77"/>
  <c r="J79" i="77"/>
  <c r="I79" i="77"/>
  <c r="H79" i="77"/>
  <c r="G79" i="77"/>
  <c r="F79" i="77"/>
  <c r="E79" i="77"/>
  <c r="T78" i="77"/>
  <c r="S78" i="77"/>
  <c r="R78" i="77"/>
  <c r="Q78" i="77"/>
  <c r="P78" i="77"/>
  <c r="O78" i="77"/>
  <c r="N78" i="77"/>
  <c r="M78" i="77"/>
  <c r="L78" i="77"/>
  <c r="K78" i="77"/>
  <c r="J78" i="77"/>
  <c r="I78" i="77"/>
  <c r="H78" i="77"/>
  <c r="G78" i="77"/>
  <c r="F78" i="77"/>
  <c r="E78" i="77"/>
  <c r="T77" i="77"/>
  <c r="S77" i="77"/>
  <c r="R77" i="77"/>
  <c r="Q77" i="77"/>
  <c r="P77" i="77"/>
  <c r="O77" i="77"/>
  <c r="N77" i="77"/>
  <c r="M77" i="77"/>
  <c r="L77" i="77"/>
  <c r="K77" i="77"/>
  <c r="J77" i="77"/>
  <c r="I77" i="77"/>
  <c r="H77" i="77"/>
  <c r="G77" i="77"/>
  <c r="F77" i="77"/>
  <c r="E77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H76" i="77"/>
  <c r="G76" i="77"/>
  <c r="F76" i="77"/>
  <c r="E76" i="77"/>
  <c r="T75" i="77"/>
  <c r="S75" i="77"/>
  <c r="R75" i="77"/>
  <c r="Q75" i="77"/>
  <c r="P75" i="77"/>
  <c r="O75" i="77"/>
  <c r="N75" i="77"/>
  <c r="M75" i="77"/>
  <c r="L75" i="77"/>
  <c r="K75" i="77"/>
  <c r="J75" i="77"/>
  <c r="I75" i="77"/>
  <c r="H75" i="77"/>
  <c r="G75" i="77"/>
  <c r="F75" i="77"/>
  <c r="E75" i="77"/>
  <c r="T74" i="77"/>
  <c r="S74" i="77"/>
  <c r="R74" i="77"/>
  <c r="Q74" i="77"/>
  <c r="P74" i="77"/>
  <c r="O74" i="77"/>
  <c r="N74" i="77"/>
  <c r="M74" i="77"/>
  <c r="L74" i="77"/>
  <c r="K74" i="77"/>
  <c r="J74" i="77"/>
  <c r="I74" i="77"/>
  <c r="H74" i="77"/>
  <c r="G74" i="77"/>
  <c r="F74" i="77"/>
  <c r="E74" i="77"/>
  <c r="T73" i="77"/>
  <c r="S73" i="77"/>
  <c r="R73" i="77"/>
  <c r="Q73" i="77"/>
  <c r="P73" i="77"/>
  <c r="O73" i="77"/>
  <c r="N73" i="77"/>
  <c r="M73" i="77"/>
  <c r="L73" i="77"/>
  <c r="K73" i="77"/>
  <c r="J73" i="77"/>
  <c r="I73" i="77"/>
  <c r="H73" i="77"/>
  <c r="G73" i="77"/>
  <c r="F73" i="77"/>
  <c r="E73" i="77"/>
  <c r="T72" i="77"/>
  <c r="S72" i="77"/>
  <c r="R72" i="77"/>
  <c r="Q72" i="77"/>
  <c r="P72" i="77"/>
  <c r="O72" i="77"/>
  <c r="N72" i="77"/>
  <c r="M72" i="77"/>
  <c r="L72" i="77"/>
  <c r="K72" i="77"/>
  <c r="J72" i="77"/>
  <c r="I72" i="77"/>
  <c r="H72" i="77"/>
  <c r="G72" i="77"/>
  <c r="F72" i="77"/>
  <c r="E72" i="77"/>
  <c r="T71" i="77"/>
  <c r="S71" i="77"/>
  <c r="R71" i="77"/>
  <c r="Q71" i="77"/>
  <c r="P71" i="77"/>
  <c r="O71" i="77"/>
  <c r="N71" i="77"/>
  <c r="M71" i="77"/>
  <c r="L71" i="77"/>
  <c r="K71" i="77"/>
  <c r="J71" i="77"/>
  <c r="I71" i="77"/>
  <c r="H71" i="77"/>
  <c r="G71" i="77"/>
  <c r="F71" i="77"/>
  <c r="E71" i="77"/>
  <c r="T70" i="77"/>
  <c r="S70" i="77"/>
  <c r="R70" i="77"/>
  <c r="Q70" i="77"/>
  <c r="P70" i="77"/>
  <c r="O70" i="77"/>
  <c r="N70" i="77"/>
  <c r="M70" i="77"/>
  <c r="L70" i="77"/>
  <c r="K70" i="77"/>
  <c r="J70" i="77"/>
  <c r="I70" i="77"/>
  <c r="H70" i="77"/>
  <c r="G70" i="77"/>
  <c r="F70" i="77"/>
  <c r="E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H69" i="77"/>
  <c r="G69" i="77"/>
  <c r="F69" i="77"/>
  <c r="E69" i="77"/>
  <c r="T68" i="77"/>
  <c r="S68" i="77"/>
  <c r="R68" i="77"/>
  <c r="Q68" i="77"/>
  <c r="P68" i="77"/>
  <c r="O68" i="77"/>
  <c r="N68" i="77"/>
  <c r="M68" i="77"/>
  <c r="L68" i="77"/>
  <c r="K68" i="77"/>
  <c r="J68" i="77"/>
  <c r="I68" i="77"/>
  <c r="H68" i="77"/>
  <c r="G68" i="77"/>
  <c r="F68" i="77"/>
  <c r="E68" i="77"/>
  <c r="T67" i="77"/>
  <c r="S67" i="77"/>
  <c r="R67" i="77"/>
  <c r="Q67" i="77"/>
  <c r="P67" i="77"/>
  <c r="O67" i="77"/>
  <c r="N67" i="77"/>
  <c r="M67" i="77"/>
  <c r="L67" i="77"/>
  <c r="K67" i="77"/>
  <c r="J67" i="77"/>
  <c r="I67" i="77"/>
  <c r="H67" i="77"/>
  <c r="G67" i="77"/>
  <c r="F67" i="77"/>
  <c r="E67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H66" i="77"/>
  <c r="G66" i="77"/>
  <c r="F66" i="77"/>
  <c r="E66" i="77"/>
  <c r="T65" i="77"/>
  <c r="S65" i="77"/>
  <c r="R65" i="77"/>
  <c r="Q65" i="77"/>
  <c r="P65" i="77"/>
  <c r="O65" i="77"/>
  <c r="N65" i="77"/>
  <c r="M65" i="77"/>
  <c r="L65" i="77"/>
  <c r="K65" i="77"/>
  <c r="J65" i="77"/>
  <c r="I65" i="77"/>
  <c r="H65" i="77"/>
  <c r="G65" i="77"/>
  <c r="F65" i="77"/>
  <c r="E65" i="77"/>
  <c r="T64" i="77"/>
  <c r="S64" i="77"/>
  <c r="R64" i="77"/>
  <c r="Q64" i="77"/>
  <c r="P64" i="77"/>
  <c r="O64" i="77"/>
  <c r="N64" i="77"/>
  <c r="M64" i="77"/>
  <c r="L64" i="77"/>
  <c r="K64" i="77"/>
  <c r="J64" i="77"/>
  <c r="I64" i="77"/>
  <c r="H64" i="77"/>
  <c r="G64" i="77"/>
  <c r="F64" i="77"/>
  <c r="E64" i="77"/>
  <c r="T63" i="77"/>
  <c r="S63" i="77"/>
  <c r="R63" i="77"/>
  <c r="Q63" i="77"/>
  <c r="P63" i="77"/>
  <c r="O63" i="77"/>
  <c r="N63" i="77"/>
  <c r="M63" i="77"/>
  <c r="L63" i="77"/>
  <c r="K63" i="77"/>
  <c r="J63" i="77"/>
  <c r="I63" i="77"/>
  <c r="H63" i="77"/>
  <c r="G63" i="77"/>
  <c r="F63" i="77"/>
  <c r="E63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H61" i="77"/>
  <c r="G61" i="77"/>
  <c r="F61" i="77"/>
  <c r="E61" i="77"/>
  <c r="T60" i="77"/>
  <c r="S60" i="77"/>
  <c r="R60" i="77"/>
  <c r="Q60" i="77"/>
  <c r="P60" i="77"/>
  <c r="O60" i="77"/>
  <c r="N60" i="77"/>
  <c r="M60" i="77"/>
  <c r="L60" i="77"/>
  <c r="K60" i="77"/>
  <c r="J60" i="77"/>
  <c r="I60" i="77"/>
  <c r="H60" i="77"/>
  <c r="G60" i="77"/>
  <c r="F60" i="77"/>
  <c r="E60" i="77"/>
  <c r="T59" i="77"/>
  <c r="S59" i="77"/>
  <c r="R59" i="77"/>
  <c r="Q59" i="77"/>
  <c r="P59" i="77"/>
  <c r="O59" i="77"/>
  <c r="N59" i="77"/>
  <c r="M59" i="77"/>
  <c r="L59" i="77"/>
  <c r="K59" i="77"/>
  <c r="J59" i="77"/>
  <c r="I59" i="77"/>
  <c r="H59" i="77"/>
  <c r="G59" i="77"/>
  <c r="F59" i="77"/>
  <c r="E59" i="77"/>
  <c r="T58" i="77"/>
  <c r="S58" i="77"/>
  <c r="R58" i="77"/>
  <c r="Q58" i="77"/>
  <c r="P58" i="77"/>
  <c r="O58" i="77"/>
  <c r="N58" i="77"/>
  <c r="M58" i="77"/>
  <c r="L58" i="77"/>
  <c r="K58" i="77"/>
  <c r="J58" i="77"/>
  <c r="I58" i="77"/>
  <c r="H58" i="77"/>
  <c r="G58" i="77"/>
  <c r="F58" i="77"/>
  <c r="E58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H57" i="77"/>
  <c r="G57" i="77"/>
  <c r="F57" i="77"/>
  <c r="E57" i="77"/>
  <c r="T56" i="77"/>
  <c r="S56" i="77"/>
  <c r="R56" i="77"/>
  <c r="Q56" i="77"/>
  <c r="P56" i="77"/>
  <c r="O56" i="77"/>
  <c r="N56" i="77"/>
  <c r="M56" i="77"/>
  <c r="L56" i="77"/>
  <c r="K56" i="77"/>
  <c r="J56" i="77"/>
  <c r="I56" i="77"/>
  <c r="H56" i="77"/>
  <c r="G56" i="77"/>
  <c r="F56" i="77"/>
  <c r="E56" i="77"/>
  <c r="T55" i="77"/>
  <c r="S55" i="77"/>
  <c r="R55" i="77"/>
  <c r="Q55" i="77"/>
  <c r="P55" i="77"/>
  <c r="O55" i="77"/>
  <c r="N55" i="77"/>
  <c r="M55" i="77"/>
  <c r="L55" i="77"/>
  <c r="K55" i="77"/>
  <c r="J55" i="77"/>
  <c r="I55" i="77"/>
  <c r="H55" i="77"/>
  <c r="G55" i="77"/>
  <c r="F55" i="77"/>
  <c r="E55" i="77"/>
  <c r="T54" i="77"/>
  <c r="S54" i="77"/>
  <c r="R54" i="77"/>
  <c r="Q54" i="77"/>
  <c r="P54" i="77"/>
  <c r="O54" i="77"/>
  <c r="N54" i="77"/>
  <c r="M54" i="77"/>
  <c r="L54" i="77"/>
  <c r="K54" i="77"/>
  <c r="J54" i="77"/>
  <c r="I54" i="77"/>
  <c r="H54" i="77"/>
  <c r="G54" i="77"/>
  <c r="F54" i="77"/>
  <c r="E54" i="77"/>
  <c r="T53" i="77"/>
  <c r="S53" i="77"/>
  <c r="R53" i="77"/>
  <c r="Q53" i="77"/>
  <c r="P53" i="77"/>
  <c r="O53" i="77"/>
  <c r="N53" i="77"/>
  <c r="M53" i="77"/>
  <c r="L53" i="77"/>
  <c r="K53" i="77"/>
  <c r="J53" i="77"/>
  <c r="I53" i="77"/>
  <c r="H53" i="77"/>
  <c r="G53" i="77"/>
  <c r="F53" i="77"/>
  <c r="E53" i="77"/>
  <c r="T52" i="77"/>
  <c r="S52" i="77"/>
  <c r="R52" i="77"/>
  <c r="Q52" i="77"/>
  <c r="P52" i="77"/>
  <c r="O52" i="77"/>
  <c r="N52" i="77"/>
  <c r="M52" i="77"/>
  <c r="L52" i="77"/>
  <c r="K52" i="77"/>
  <c r="J52" i="77"/>
  <c r="I52" i="77"/>
  <c r="H52" i="77"/>
  <c r="G52" i="77"/>
  <c r="F52" i="77"/>
  <c r="E52" i="77"/>
  <c r="T51" i="77"/>
  <c r="S51" i="77"/>
  <c r="R51" i="77"/>
  <c r="Q51" i="77"/>
  <c r="P51" i="77"/>
  <c r="O51" i="77"/>
  <c r="N51" i="77"/>
  <c r="M51" i="77"/>
  <c r="L51" i="77"/>
  <c r="K51" i="77"/>
  <c r="J51" i="77"/>
  <c r="I51" i="77"/>
  <c r="H51" i="77"/>
  <c r="G51" i="77"/>
  <c r="F51" i="77"/>
  <c r="E51" i="77"/>
  <c r="T50" i="77"/>
  <c r="S50" i="77"/>
  <c r="R50" i="77"/>
  <c r="Q50" i="77"/>
  <c r="P50" i="77"/>
  <c r="O50" i="77"/>
  <c r="N50" i="77"/>
  <c r="M50" i="77"/>
  <c r="L50" i="77"/>
  <c r="K50" i="77"/>
  <c r="J50" i="77"/>
  <c r="I50" i="77"/>
  <c r="H50" i="77"/>
  <c r="G50" i="77"/>
  <c r="F50" i="77"/>
  <c r="E50" i="77"/>
  <c r="T49" i="77"/>
  <c r="S49" i="77"/>
  <c r="R49" i="77"/>
  <c r="Q49" i="77"/>
  <c r="P49" i="77"/>
  <c r="O49" i="77"/>
  <c r="N49" i="77"/>
  <c r="M49" i="77"/>
  <c r="L49" i="77"/>
  <c r="K49" i="77"/>
  <c r="J49" i="77"/>
  <c r="I49" i="77"/>
  <c r="H49" i="77"/>
  <c r="G49" i="77"/>
  <c r="F49" i="77"/>
  <c r="E49" i="77"/>
  <c r="T48" i="77"/>
  <c r="S48" i="77"/>
  <c r="R48" i="77"/>
  <c r="Q48" i="77"/>
  <c r="P48" i="77"/>
  <c r="O48" i="77"/>
  <c r="N48" i="77"/>
  <c r="M48" i="77"/>
  <c r="L48" i="77"/>
  <c r="K48" i="77"/>
  <c r="J48" i="77"/>
  <c r="I48" i="77"/>
  <c r="H48" i="77"/>
  <c r="G48" i="77"/>
  <c r="F48" i="77"/>
  <c r="E48" i="77"/>
  <c r="T47" i="77"/>
  <c r="S47" i="77"/>
  <c r="R47" i="77"/>
  <c r="Q47" i="77"/>
  <c r="P47" i="77"/>
  <c r="O47" i="77"/>
  <c r="N47" i="77"/>
  <c r="M47" i="77"/>
  <c r="L47" i="77"/>
  <c r="K47" i="77"/>
  <c r="J47" i="77"/>
  <c r="I47" i="77"/>
  <c r="H47" i="77"/>
  <c r="G47" i="77"/>
  <c r="F47" i="77"/>
  <c r="E47" i="77"/>
  <c r="T46" i="77"/>
  <c r="S46" i="77"/>
  <c r="R46" i="77"/>
  <c r="Q46" i="77"/>
  <c r="P46" i="77"/>
  <c r="O46" i="77"/>
  <c r="N46" i="77"/>
  <c r="M46" i="77"/>
  <c r="L46" i="77"/>
  <c r="K46" i="77"/>
  <c r="J46" i="77"/>
  <c r="I46" i="77"/>
  <c r="H46" i="77"/>
  <c r="G46" i="77"/>
  <c r="F46" i="77"/>
  <c r="E46" i="77"/>
  <c r="T45" i="77"/>
  <c r="S45" i="77"/>
  <c r="R45" i="77"/>
  <c r="Q45" i="77"/>
  <c r="P45" i="77"/>
  <c r="O45" i="77"/>
  <c r="N45" i="77"/>
  <c r="M45" i="77"/>
  <c r="L45" i="77"/>
  <c r="K45" i="77"/>
  <c r="J45" i="77"/>
  <c r="I45" i="77"/>
  <c r="H45" i="77"/>
  <c r="G45" i="77"/>
  <c r="F45" i="77"/>
  <c r="E45" i="77"/>
  <c r="T44" i="77"/>
  <c r="S44" i="77"/>
  <c r="R44" i="77"/>
  <c r="Q44" i="77"/>
  <c r="P44" i="77"/>
  <c r="O44" i="77"/>
  <c r="N44" i="77"/>
  <c r="M44" i="77"/>
  <c r="L44" i="77"/>
  <c r="K44" i="77"/>
  <c r="J44" i="77"/>
  <c r="I44" i="77"/>
  <c r="H44" i="77"/>
  <c r="G44" i="77"/>
  <c r="F44" i="77"/>
  <c r="E44" i="77"/>
  <c r="T43" i="77"/>
  <c r="S43" i="77"/>
  <c r="R43" i="77"/>
  <c r="Q43" i="77"/>
  <c r="P43" i="77"/>
  <c r="O43" i="77"/>
  <c r="N43" i="77"/>
  <c r="M43" i="77"/>
  <c r="L43" i="77"/>
  <c r="K43" i="77"/>
  <c r="J43" i="77"/>
  <c r="I43" i="77"/>
  <c r="H43" i="77"/>
  <c r="G43" i="77"/>
  <c r="F43" i="77"/>
  <c r="E43" i="77"/>
  <c r="T42" i="77"/>
  <c r="S42" i="77"/>
  <c r="R42" i="77"/>
  <c r="Q42" i="77"/>
  <c r="P42" i="77"/>
  <c r="O42" i="77"/>
  <c r="N42" i="77"/>
  <c r="M42" i="77"/>
  <c r="L42" i="77"/>
  <c r="K42" i="77"/>
  <c r="J42" i="77"/>
  <c r="I42" i="77"/>
  <c r="H42" i="77"/>
  <c r="G42" i="77"/>
  <c r="F42" i="77"/>
  <c r="E42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G41" i="77"/>
  <c r="F41" i="77"/>
  <c r="E41" i="77"/>
  <c r="T40" i="77"/>
  <c r="S40" i="77"/>
  <c r="R40" i="77"/>
  <c r="Q40" i="77"/>
  <c r="P40" i="77"/>
  <c r="O40" i="77"/>
  <c r="N40" i="77"/>
  <c r="L40" i="77"/>
  <c r="K40" i="77"/>
  <c r="J40" i="77"/>
  <c r="I40" i="77"/>
  <c r="H40" i="77"/>
  <c r="G40" i="77"/>
  <c r="F40" i="77"/>
  <c r="E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H39" i="77"/>
  <c r="G39" i="77"/>
  <c r="F39" i="77"/>
  <c r="E39" i="77"/>
  <c r="T38" i="77"/>
  <c r="S38" i="77"/>
  <c r="R38" i="77"/>
  <c r="Q38" i="77"/>
  <c r="P38" i="77"/>
  <c r="O38" i="77"/>
  <c r="N38" i="77"/>
  <c r="M38" i="77"/>
  <c r="L38" i="77"/>
  <c r="K38" i="77"/>
  <c r="J38" i="77"/>
  <c r="I38" i="77"/>
  <c r="H38" i="77"/>
  <c r="G38" i="77"/>
  <c r="F38" i="77"/>
  <c r="E38" i="77"/>
  <c r="T37" i="77"/>
  <c r="S37" i="77"/>
  <c r="R37" i="77"/>
  <c r="Q37" i="77"/>
  <c r="P37" i="77"/>
  <c r="O37" i="77"/>
  <c r="N37" i="77"/>
  <c r="M37" i="77"/>
  <c r="L37" i="77"/>
  <c r="K37" i="77"/>
  <c r="J37" i="77"/>
  <c r="I37" i="77"/>
  <c r="H37" i="77"/>
  <c r="G37" i="77"/>
  <c r="F37" i="77"/>
  <c r="E37" i="77"/>
  <c r="T36" i="77"/>
  <c r="S36" i="77"/>
  <c r="R36" i="77"/>
  <c r="Q36" i="77"/>
  <c r="P36" i="77"/>
  <c r="O36" i="77"/>
  <c r="N36" i="77"/>
  <c r="M36" i="77"/>
  <c r="L36" i="77"/>
  <c r="K36" i="77"/>
  <c r="J36" i="77"/>
  <c r="I36" i="77"/>
  <c r="H36" i="77"/>
  <c r="G36" i="77"/>
  <c r="F36" i="77"/>
  <c r="E36" i="77"/>
  <c r="T35" i="77"/>
  <c r="S35" i="77"/>
  <c r="R35" i="77"/>
  <c r="Q35" i="77"/>
  <c r="P35" i="77"/>
  <c r="O35" i="77"/>
  <c r="N35" i="77"/>
  <c r="M35" i="77"/>
  <c r="L35" i="77"/>
  <c r="K35" i="77"/>
  <c r="J35" i="77"/>
  <c r="I35" i="77"/>
  <c r="H35" i="77"/>
  <c r="G35" i="77"/>
  <c r="F35" i="77"/>
  <c r="E35" i="77"/>
  <c r="T34" i="77"/>
  <c r="S34" i="77"/>
  <c r="R34" i="77"/>
  <c r="Q34" i="77"/>
  <c r="P34" i="77"/>
  <c r="O34" i="77"/>
  <c r="N34" i="77"/>
  <c r="M34" i="77"/>
  <c r="L34" i="77"/>
  <c r="K34" i="77"/>
  <c r="J34" i="77"/>
  <c r="I34" i="77"/>
  <c r="H34" i="77"/>
  <c r="G34" i="77"/>
  <c r="F34" i="77"/>
  <c r="E34" i="77"/>
  <c r="T33" i="77"/>
  <c r="S33" i="77"/>
  <c r="R33" i="77"/>
  <c r="Q33" i="77"/>
  <c r="P33" i="77"/>
  <c r="O33" i="77"/>
  <c r="N33" i="77"/>
  <c r="M33" i="77"/>
  <c r="L33" i="77"/>
  <c r="K33" i="77"/>
  <c r="J33" i="77"/>
  <c r="I33" i="77"/>
  <c r="H33" i="77"/>
  <c r="G33" i="77"/>
  <c r="F33" i="77"/>
  <c r="E33" i="77"/>
  <c r="T32" i="77"/>
  <c r="S32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T31" i="77"/>
  <c r="S31" i="77"/>
  <c r="R31" i="77"/>
  <c r="Q31" i="77"/>
  <c r="P31" i="77"/>
  <c r="O31" i="77"/>
  <c r="N31" i="77"/>
  <c r="M31" i="77"/>
  <c r="L31" i="77"/>
  <c r="K31" i="77"/>
  <c r="J31" i="77"/>
  <c r="I31" i="77"/>
  <c r="H31" i="77"/>
  <c r="G31" i="77"/>
  <c r="F31" i="77"/>
  <c r="E31" i="77"/>
  <c r="T30" i="77"/>
  <c r="S30" i="77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E30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H29" i="77"/>
  <c r="G29" i="77"/>
  <c r="F29" i="77"/>
  <c r="E29" i="77"/>
  <c r="T28" i="77"/>
  <c r="S28" i="77"/>
  <c r="R28" i="77"/>
  <c r="Q28" i="77"/>
  <c r="P28" i="77"/>
  <c r="O28" i="77"/>
  <c r="N28" i="77"/>
  <c r="M28" i="77"/>
  <c r="L28" i="77"/>
  <c r="K28" i="77"/>
  <c r="J28" i="77"/>
  <c r="I28" i="77"/>
  <c r="H28" i="77"/>
  <c r="G28" i="77"/>
  <c r="F28" i="77"/>
  <c r="E28" i="77"/>
  <c r="T27" i="77"/>
  <c r="S27" i="77"/>
  <c r="R27" i="77"/>
  <c r="Q27" i="77"/>
  <c r="P27" i="77"/>
  <c r="O27" i="77"/>
  <c r="N27" i="77"/>
  <c r="M27" i="77"/>
  <c r="L27" i="77"/>
  <c r="K27" i="77"/>
  <c r="J27" i="77"/>
  <c r="I27" i="77"/>
  <c r="H27" i="77"/>
  <c r="G27" i="77"/>
  <c r="F27" i="77"/>
  <c r="E27" i="77"/>
  <c r="T26" i="77"/>
  <c r="S26" i="77"/>
  <c r="R26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E26" i="77"/>
  <c r="T25" i="77"/>
  <c r="S25" i="77"/>
  <c r="R25" i="77"/>
  <c r="Q25" i="77"/>
  <c r="P25" i="77"/>
  <c r="O25" i="77"/>
  <c r="N25" i="77"/>
  <c r="M25" i="77"/>
  <c r="L25" i="77"/>
  <c r="K25" i="77"/>
  <c r="J25" i="77"/>
  <c r="I25" i="77"/>
  <c r="H25" i="77"/>
  <c r="G25" i="77"/>
  <c r="F25" i="77"/>
  <c r="E25" i="77"/>
  <c r="T24" i="77"/>
  <c r="S24" i="77"/>
  <c r="R24" i="77"/>
  <c r="Q24" i="77"/>
  <c r="P24" i="77"/>
  <c r="O24" i="77"/>
  <c r="N24" i="77"/>
  <c r="M24" i="77"/>
  <c r="L24" i="77"/>
  <c r="K24" i="77"/>
  <c r="J24" i="77"/>
  <c r="I24" i="77"/>
  <c r="H24" i="77"/>
  <c r="G24" i="77"/>
  <c r="F24" i="77"/>
  <c r="E24" i="77"/>
  <c r="T23" i="77"/>
  <c r="S23" i="77"/>
  <c r="R23" i="77"/>
  <c r="Q23" i="77"/>
  <c r="P23" i="77"/>
  <c r="O23" i="77"/>
  <c r="N23" i="77"/>
  <c r="M23" i="77"/>
  <c r="L23" i="77"/>
  <c r="K23" i="77"/>
  <c r="J23" i="77"/>
  <c r="I23" i="77"/>
  <c r="H23" i="77"/>
  <c r="G23" i="77"/>
  <c r="F23" i="77"/>
  <c r="E23" i="77"/>
  <c r="T22" i="77"/>
  <c r="S22" i="77"/>
  <c r="R22" i="77"/>
  <c r="Q22" i="77"/>
  <c r="P22" i="77"/>
  <c r="O22" i="77"/>
  <c r="N22" i="77"/>
  <c r="M22" i="77"/>
  <c r="L22" i="77"/>
  <c r="K22" i="77"/>
  <c r="J22" i="77"/>
  <c r="I22" i="77"/>
  <c r="H22" i="77"/>
  <c r="G22" i="77"/>
  <c r="F22" i="77"/>
  <c r="E22" i="77"/>
  <c r="T21" i="77"/>
  <c r="S21" i="77"/>
  <c r="R21" i="77"/>
  <c r="Q21" i="77"/>
  <c r="P21" i="77"/>
  <c r="O21" i="77"/>
  <c r="N21" i="77"/>
  <c r="M21" i="77"/>
  <c r="L21" i="77"/>
  <c r="K21" i="77"/>
  <c r="J21" i="77"/>
  <c r="I21" i="77"/>
  <c r="H21" i="77"/>
  <c r="G21" i="77"/>
  <c r="F21" i="77"/>
  <c r="E21" i="77"/>
  <c r="T20" i="77"/>
  <c r="S20" i="77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E20" i="77"/>
  <c r="T19" i="77"/>
  <c r="S19" i="77"/>
  <c r="R19" i="77"/>
  <c r="Q19" i="77"/>
  <c r="P19" i="77"/>
  <c r="O19" i="77"/>
  <c r="N19" i="77"/>
  <c r="M19" i="77"/>
  <c r="L19" i="77"/>
  <c r="K19" i="77"/>
  <c r="J19" i="77"/>
  <c r="I19" i="77"/>
  <c r="H19" i="77"/>
  <c r="G19" i="77"/>
  <c r="F19" i="77"/>
  <c r="E19" i="77"/>
  <c r="T18" i="77"/>
  <c r="S18" i="77"/>
  <c r="R18" i="77"/>
  <c r="Q18" i="77"/>
  <c r="P18" i="77"/>
  <c r="O18" i="77"/>
  <c r="N18" i="77"/>
  <c r="M18" i="77"/>
  <c r="L18" i="77"/>
  <c r="K18" i="77"/>
  <c r="J18" i="77"/>
  <c r="I18" i="77"/>
  <c r="H18" i="77"/>
  <c r="G18" i="77"/>
  <c r="F18" i="77"/>
  <c r="E18" i="77"/>
  <c r="T17" i="77"/>
  <c r="S17" i="77"/>
  <c r="R17" i="77"/>
  <c r="Q17" i="77"/>
  <c r="P17" i="77"/>
  <c r="O17" i="77"/>
  <c r="N17" i="77"/>
  <c r="M17" i="77"/>
  <c r="L17" i="77"/>
  <c r="K17" i="77"/>
  <c r="J17" i="77"/>
  <c r="I17" i="77"/>
  <c r="H17" i="77"/>
  <c r="G17" i="77"/>
  <c r="F17" i="77"/>
  <c r="E17" i="77"/>
  <c r="T16" i="77"/>
  <c r="S16" i="77"/>
  <c r="R16" i="77"/>
  <c r="Q16" i="77"/>
  <c r="P16" i="77"/>
  <c r="O16" i="77"/>
  <c r="N16" i="77"/>
  <c r="M16" i="77"/>
  <c r="L16" i="77"/>
  <c r="K16" i="77"/>
  <c r="J16" i="77"/>
  <c r="I16" i="77"/>
  <c r="H16" i="77"/>
  <c r="G16" i="77"/>
  <c r="F16" i="77"/>
  <c r="E16" i="77"/>
  <c r="T15" i="77"/>
  <c r="S15" i="77"/>
  <c r="R15" i="77"/>
  <c r="Q15" i="77"/>
  <c r="P15" i="77"/>
  <c r="O15" i="77"/>
  <c r="N15" i="77"/>
  <c r="M15" i="77"/>
  <c r="L15" i="77"/>
  <c r="K15" i="77"/>
  <c r="J15" i="77"/>
  <c r="I15" i="77"/>
  <c r="H15" i="77"/>
  <c r="G15" i="77"/>
  <c r="F15" i="77"/>
  <c r="E15" i="77"/>
  <c r="T14" i="77"/>
  <c r="S14" i="77"/>
  <c r="R14" i="77"/>
  <c r="Q14" i="77"/>
  <c r="P14" i="77"/>
  <c r="O14" i="77"/>
  <c r="N14" i="77"/>
  <c r="M14" i="77"/>
  <c r="L14" i="77"/>
  <c r="K14" i="77"/>
  <c r="J14" i="77"/>
  <c r="I14" i="77"/>
  <c r="H14" i="77"/>
  <c r="G14" i="77"/>
  <c r="F14" i="77"/>
  <c r="E14" i="77"/>
  <c r="T100" i="77"/>
  <c r="S100" i="77"/>
  <c r="R100" i="77"/>
  <c r="Q100" i="77"/>
  <c r="P100" i="77"/>
  <c r="O100" i="77"/>
  <c r="K100" i="77"/>
  <c r="J100" i="77"/>
  <c r="I100" i="77"/>
  <c r="H100" i="77"/>
  <c r="F100" i="77"/>
  <c r="M100" i="77" l="1"/>
  <c r="E100" i="77"/>
  <c r="G100" i="77"/>
  <c r="N100" i="77"/>
  <c r="N101" i="77" s="1"/>
  <c r="N104" i="77" s="1"/>
  <c r="L100" i="77"/>
  <c r="L101" i="77" s="1"/>
  <c r="L104" i="77" s="1"/>
  <c r="F101" i="77"/>
  <c r="F104" i="77" s="1"/>
  <c r="G101" i="77"/>
  <c r="G104" i="77" s="1"/>
  <c r="O101" i="77"/>
  <c r="O104" i="77" s="1"/>
  <c r="E101" i="77"/>
  <c r="T101" i="77"/>
  <c r="T104" i="77" s="1"/>
  <c r="P101" i="77"/>
  <c r="P104" i="77" s="1"/>
  <c r="I101" i="77"/>
  <c r="I104" i="77" s="1"/>
  <c r="Q101" i="77"/>
  <c r="Q104" i="77" s="1"/>
  <c r="J101" i="77"/>
  <c r="J104" i="77" s="1"/>
  <c r="R101" i="77"/>
  <c r="R104" i="77" s="1"/>
  <c r="K101" i="77"/>
  <c r="K104" i="77" s="1"/>
  <c r="S101" i="77"/>
  <c r="S104" i="77" s="1"/>
  <c r="M40" i="77"/>
  <c r="H101" i="77"/>
  <c r="H104" i="77" s="1"/>
  <c r="C101" i="57"/>
  <c r="C104" i="57" s="1"/>
  <c r="G13" i="76"/>
  <c r="O13" i="76"/>
  <c r="E19" i="76"/>
  <c r="M19" i="76"/>
  <c r="K33" i="76"/>
  <c r="K13" i="76"/>
  <c r="S13" i="76"/>
  <c r="I19" i="76"/>
  <c r="Q19" i="76"/>
  <c r="F13" i="76"/>
  <c r="N13" i="76"/>
  <c r="L19" i="76"/>
  <c r="T19" i="76"/>
  <c r="S33" i="76"/>
  <c r="H13" i="76"/>
  <c r="P13" i="76"/>
  <c r="F19" i="76"/>
  <c r="N19" i="76"/>
  <c r="I13" i="76"/>
  <c r="Q13" i="76"/>
  <c r="G19" i="76"/>
  <c r="O19" i="76"/>
  <c r="J33" i="76"/>
  <c r="R33" i="76"/>
  <c r="E33" i="76"/>
  <c r="G33" i="76"/>
  <c r="O33" i="76"/>
  <c r="L13" i="76"/>
  <c r="T13" i="76"/>
  <c r="J19" i="76"/>
  <c r="R19" i="76"/>
  <c r="H33" i="76"/>
  <c r="P33" i="76"/>
  <c r="E13" i="76"/>
  <c r="M13" i="76"/>
  <c r="K19" i="76"/>
  <c r="S19" i="76"/>
  <c r="I33" i="76"/>
  <c r="Q33" i="76"/>
  <c r="L33" i="76"/>
  <c r="T33" i="76"/>
  <c r="M33" i="76"/>
  <c r="U100" i="69"/>
  <c r="J13" i="76"/>
  <c r="R13" i="76"/>
  <c r="H19" i="76"/>
  <c r="P19" i="76"/>
  <c r="F33" i="76"/>
  <c r="N33" i="76"/>
  <c r="I63" i="8"/>
  <c r="M101" i="77" l="1"/>
  <c r="M104" i="77" s="1"/>
  <c r="E104" i="77"/>
  <c r="F41" i="76"/>
  <c r="I41" i="76"/>
  <c r="E41" i="76"/>
  <c r="H41" i="76"/>
  <c r="R41" i="76"/>
  <c r="O41" i="76"/>
  <c r="K41" i="76"/>
  <c r="M41" i="76"/>
  <c r="G41" i="76"/>
  <c r="N41" i="76"/>
  <c r="S41" i="76"/>
  <c r="J41" i="76"/>
  <c r="L41" i="76"/>
  <c r="P41" i="76"/>
  <c r="Q41" i="76"/>
  <c r="T41" i="76"/>
  <c r="C66" i="31"/>
  <c r="D66" i="31"/>
  <c r="E66" i="31"/>
  <c r="B66" i="31"/>
  <c r="C66" i="60"/>
  <c r="D66" i="60"/>
  <c r="E66" i="60"/>
  <c r="B66" i="60"/>
  <c r="B67" i="60"/>
  <c r="C66" i="34"/>
  <c r="D66" i="34"/>
  <c r="E66" i="34"/>
  <c r="B66" i="34"/>
  <c r="B18" i="34"/>
  <c r="C18" i="34"/>
  <c r="D18" i="34"/>
  <c r="E18" i="34"/>
  <c r="B19" i="34"/>
  <c r="C19" i="34"/>
  <c r="D19" i="34"/>
  <c r="E19" i="34"/>
  <c r="B20" i="34"/>
  <c r="C20" i="34"/>
  <c r="D20" i="34"/>
  <c r="E20" i="34"/>
  <c r="B21" i="34"/>
  <c r="C21" i="34"/>
  <c r="D21" i="34"/>
  <c r="E21" i="34"/>
  <c r="B22" i="34"/>
  <c r="C22" i="34"/>
  <c r="D22" i="34"/>
  <c r="E22" i="34"/>
  <c r="B23" i="34"/>
  <c r="C23" i="34"/>
  <c r="D23" i="34"/>
  <c r="E23" i="34"/>
  <c r="B24" i="34"/>
  <c r="C24" i="34"/>
  <c r="D24" i="34"/>
  <c r="E24" i="34"/>
  <c r="B25" i="34"/>
  <c r="C25" i="34"/>
  <c r="D25" i="34"/>
  <c r="E25" i="34"/>
  <c r="B26" i="34"/>
  <c r="C26" i="34"/>
  <c r="D26" i="34"/>
  <c r="E26" i="34"/>
  <c r="B27" i="34"/>
  <c r="C27" i="34"/>
  <c r="D27" i="34"/>
  <c r="E27" i="34"/>
  <c r="B28" i="34"/>
  <c r="C28" i="34"/>
  <c r="D28" i="34"/>
  <c r="E28" i="34"/>
  <c r="B29" i="34"/>
  <c r="C29" i="34"/>
  <c r="D29" i="34"/>
  <c r="E29" i="34"/>
  <c r="B30" i="34"/>
  <c r="C30" i="34"/>
  <c r="D30" i="34"/>
  <c r="E30" i="34"/>
  <c r="B31" i="34"/>
  <c r="C31" i="34"/>
  <c r="D31" i="34"/>
  <c r="E31" i="34"/>
  <c r="B32" i="34"/>
  <c r="C32" i="34"/>
  <c r="D32" i="34"/>
  <c r="E32" i="34"/>
  <c r="B33" i="34"/>
  <c r="C33" i="34"/>
  <c r="D33" i="34"/>
  <c r="E33" i="34"/>
  <c r="B34" i="34"/>
  <c r="C34" i="34"/>
  <c r="D34" i="34"/>
  <c r="E34" i="34"/>
  <c r="B35" i="34"/>
  <c r="C35" i="34"/>
  <c r="D35" i="34"/>
  <c r="E35" i="34"/>
  <c r="B36" i="34"/>
  <c r="C36" i="34"/>
  <c r="D36" i="34"/>
  <c r="E36" i="34"/>
  <c r="B37" i="34"/>
  <c r="C37" i="34"/>
  <c r="D37" i="34"/>
  <c r="E37" i="34"/>
  <c r="B38" i="34"/>
  <c r="C38" i="34"/>
  <c r="D38" i="34"/>
  <c r="E38" i="34"/>
  <c r="B39" i="34"/>
  <c r="C39" i="34"/>
  <c r="D39" i="34"/>
  <c r="E39" i="34"/>
  <c r="B40" i="34"/>
  <c r="C40" i="34"/>
  <c r="D40" i="34"/>
  <c r="E40" i="34"/>
  <c r="B41" i="34"/>
  <c r="C41" i="34"/>
  <c r="D41" i="34"/>
  <c r="E41" i="34"/>
  <c r="B42" i="34"/>
  <c r="C42" i="34"/>
  <c r="D42" i="34"/>
  <c r="E42" i="34"/>
  <c r="B43" i="34"/>
  <c r="C43" i="34"/>
  <c r="D43" i="34"/>
  <c r="E43" i="34"/>
  <c r="B44" i="34"/>
  <c r="C44" i="34"/>
  <c r="D44" i="34"/>
  <c r="E44" i="34"/>
  <c r="B45" i="34"/>
  <c r="C45" i="34"/>
  <c r="D45" i="34"/>
  <c r="E45" i="34"/>
  <c r="B46" i="34"/>
  <c r="C46" i="34"/>
  <c r="D46" i="34"/>
  <c r="E46" i="34"/>
  <c r="B47" i="34"/>
  <c r="C47" i="34"/>
  <c r="D47" i="34"/>
  <c r="E47" i="34"/>
  <c r="B48" i="34"/>
  <c r="C48" i="34"/>
  <c r="D48" i="34"/>
  <c r="E48" i="34"/>
  <c r="B49" i="34"/>
  <c r="C49" i="34"/>
  <c r="D49" i="34"/>
  <c r="E49" i="34"/>
  <c r="B50" i="34"/>
  <c r="C50" i="34"/>
  <c r="D50" i="34"/>
  <c r="E50" i="34"/>
  <c r="B51" i="34"/>
  <c r="C51" i="34"/>
  <c r="D51" i="34"/>
  <c r="E51" i="34"/>
  <c r="B52" i="34"/>
  <c r="C52" i="34"/>
  <c r="D52" i="34"/>
  <c r="E52" i="34"/>
  <c r="B53" i="34"/>
  <c r="C53" i="34"/>
  <c r="D53" i="34"/>
  <c r="E53" i="34"/>
  <c r="B54" i="34"/>
  <c r="C54" i="34"/>
  <c r="D54" i="34"/>
  <c r="E54" i="34"/>
  <c r="B55" i="34"/>
  <c r="C55" i="34"/>
  <c r="D55" i="34"/>
  <c r="E55" i="34"/>
  <c r="B56" i="34"/>
  <c r="C56" i="34"/>
  <c r="D56" i="34"/>
  <c r="E56" i="34"/>
  <c r="B57" i="34"/>
  <c r="C57" i="34"/>
  <c r="D57" i="34"/>
  <c r="E57" i="34"/>
  <c r="B58" i="34"/>
  <c r="C58" i="34"/>
  <c r="D58" i="34"/>
  <c r="E58" i="34"/>
  <c r="B59" i="34"/>
  <c r="C59" i="34"/>
  <c r="D59" i="34"/>
  <c r="E59" i="34"/>
  <c r="B60" i="34"/>
  <c r="C60" i="34"/>
  <c r="D60" i="34"/>
  <c r="E60" i="34"/>
  <c r="B61" i="34"/>
  <c r="C61" i="34"/>
  <c r="D61" i="34"/>
  <c r="E61" i="34"/>
  <c r="B62" i="34"/>
  <c r="C62" i="34"/>
  <c r="D62" i="34"/>
  <c r="E62" i="34"/>
  <c r="B63" i="34"/>
  <c r="C63" i="34"/>
  <c r="D63" i="34"/>
  <c r="E63" i="34"/>
  <c r="B64" i="34"/>
  <c r="C64" i="34"/>
  <c r="D64" i="34"/>
  <c r="E64" i="34"/>
  <c r="B65" i="34"/>
  <c r="C65" i="34"/>
  <c r="D65" i="34"/>
  <c r="E65" i="34"/>
  <c r="B67" i="34"/>
  <c r="C67" i="34"/>
  <c r="D67" i="34"/>
  <c r="E67" i="34"/>
  <c r="B69" i="35"/>
  <c r="B72" i="35" s="1"/>
  <c r="B69" i="32"/>
  <c r="B72" i="32" s="1"/>
  <c r="U101" i="77" l="1"/>
  <c r="U100" i="70"/>
  <c r="U100" i="77" l="1"/>
  <c r="U104" i="77" s="1"/>
  <c r="T101" i="70"/>
  <c r="T104" i="70" s="1"/>
  <c r="S101" i="70"/>
  <c r="S104" i="70" s="1"/>
  <c r="R101" i="70"/>
  <c r="R104" i="70" s="1"/>
  <c r="Q101" i="70"/>
  <c r="Q104" i="70" s="1"/>
  <c r="P101" i="70"/>
  <c r="P104" i="70" s="1"/>
  <c r="O101" i="70"/>
  <c r="O104" i="70" s="1"/>
  <c r="N101" i="70"/>
  <c r="N104" i="70" s="1"/>
  <c r="M101" i="70"/>
  <c r="M104" i="70" s="1"/>
  <c r="L101" i="70"/>
  <c r="L104" i="70" s="1"/>
  <c r="K101" i="70"/>
  <c r="K104" i="70" s="1"/>
  <c r="J101" i="70"/>
  <c r="J104" i="70" s="1"/>
  <c r="I101" i="70"/>
  <c r="I104" i="70" s="1"/>
  <c r="H101" i="70"/>
  <c r="H104" i="70" s="1"/>
  <c r="G101" i="70"/>
  <c r="G104" i="70" s="1"/>
  <c r="F19" i="68" l="1"/>
  <c r="N19" i="68"/>
  <c r="L13" i="40"/>
  <c r="T13" i="40"/>
  <c r="J13" i="68"/>
  <c r="R13" i="68"/>
  <c r="H19" i="68"/>
  <c r="P19" i="68"/>
  <c r="M13" i="40"/>
  <c r="I19" i="68"/>
  <c r="Q19" i="68"/>
  <c r="G33" i="68"/>
  <c r="O33" i="68"/>
  <c r="L33" i="68"/>
  <c r="T33" i="68"/>
  <c r="C13" i="40"/>
  <c r="K13" i="40"/>
  <c r="S13" i="40"/>
  <c r="I13" i="68"/>
  <c r="Q13" i="68"/>
  <c r="G19" i="68"/>
  <c r="O19" i="68"/>
  <c r="E33" i="68"/>
  <c r="M33" i="68"/>
  <c r="F33" i="68"/>
  <c r="N33" i="68"/>
  <c r="N13" i="40"/>
  <c r="J19" i="68"/>
  <c r="R19" i="68"/>
  <c r="H33" i="68"/>
  <c r="P33" i="68"/>
  <c r="O13" i="40"/>
  <c r="E13" i="68"/>
  <c r="M13" i="68"/>
  <c r="K19" i="68"/>
  <c r="S19" i="68"/>
  <c r="I33" i="68"/>
  <c r="Q33" i="68"/>
  <c r="H13" i="40"/>
  <c r="P13" i="40"/>
  <c r="F13" i="68"/>
  <c r="F41" i="68" s="1"/>
  <c r="N13" i="68"/>
  <c r="L19" i="68"/>
  <c r="T19" i="68"/>
  <c r="J33" i="68"/>
  <c r="R33" i="68"/>
  <c r="I13" i="40"/>
  <c r="Q13" i="40"/>
  <c r="G13" i="68"/>
  <c r="O13" i="68"/>
  <c r="E19" i="68"/>
  <c r="M19" i="68"/>
  <c r="K33" i="68"/>
  <c r="S33" i="68"/>
  <c r="J13" i="40"/>
  <c r="R13" i="40"/>
  <c r="H13" i="68"/>
  <c r="P13" i="68"/>
  <c r="I20" i="5"/>
  <c r="K13" i="68"/>
  <c r="S13" i="68"/>
  <c r="L13" i="68"/>
  <c r="T13" i="68"/>
  <c r="K76" i="8"/>
  <c r="E65" i="8"/>
  <c r="I65" i="8"/>
  <c r="M65" i="8"/>
  <c r="N41" i="68" l="1"/>
  <c r="L41" i="68"/>
  <c r="Q41" i="68"/>
  <c r="R41" i="68"/>
  <c r="J41" i="68"/>
  <c r="I41" i="68"/>
  <c r="S41" i="68"/>
  <c r="P41" i="68"/>
  <c r="O41" i="68"/>
  <c r="M41" i="68"/>
  <c r="E41" i="68"/>
  <c r="H41" i="68"/>
  <c r="G41" i="68"/>
  <c r="T41" i="68"/>
  <c r="K41" i="68"/>
  <c r="I55" i="8"/>
  <c r="G76" i="8"/>
  <c r="E55" i="8"/>
  <c r="M55" i="8"/>
  <c r="G65" i="8"/>
  <c r="K65" i="8"/>
  <c r="K55" i="8"/>
  <c r="E76" i="8"/>
  <c r="I76" i="8"/>
  <c r="M76" i="8"/>
  <c r="G55" i="8"/>
  <c r="F55" i="8"/>
  <c r="H55" i="8"/>
  <c r="J55" i="8"/>
  <c r="L55" i="8"/>
  <c r="N55" i="8"/>
  <c r="F65" i="8"/>
  <c r="H65" i="8"/>
  <c r="J65" i="8"/>
  <c r="L65" i="8"/>
  <c r="N65" i="8"/>
  <c r="F76" i="8"/>
  <c r="H76" i="8"/>
  <c r="J76" i="8"/>
  <c r="L76" i="8"/>
  <c r="N76" i="8"/>
  <c r="M72" i="6"/>
  <c r="K72" i="6"/>
  <c r="I72" i="6"/>
  <c r="G72" i="6"/>
  <c r="E72" i="6"/>
  <c r="M67" i="6"/>
  <c r="K67" i="6"/>
  <c r="I67" i="6"/>
  <c r="G67" i="6"/>
  <c r="E67" i="6"/>
  <c r="M61" i="6"/>
  <c r="K61" i="6"/>
  <c r="I61" i="6"/>
  <c r="G61" i="6"/>
  <c r="E61" i="6"/>
  <c r="M56" i="6"/>
  <c r="K56" i="6"/>
  <c r="I56" i="6"/>
  <c r="G56" i="6"/>
  <c r="E56" i="6"/>
  <c r="N72" i="6"/>
  <c r="L72" i="6"/>
  <c r="J72" i="6"/>
  <c r="H72" i="6"/>
  <c r="F72" i="6"/>
  <c r="N67" i="6"/>
  <c r="L67" i="6"/>
  <c r="J67" i="6"/>
  <c r="H67" i="6"/>
  <c r="F67" i="6"/>
  <c r="N61" i="6"/>
  <c r="L61" i="6"/>
  <c r="J61" i="6"/>
  <c r="H61" i="6"/>
  <c r="F61" i="6"/>
  <c r="N56" i="6"/>
  <c r="L56" i="6"/>
  <c r="J56" i="6"/>
  <c r="H56" i="6"/>
  <c r="F56" i="6"/>
  <c r="N51" i="6"/>
  <c r="L51" i="6"/>
  <c r="J51" i="6"/>
  <c r="H51" i="6"/>
  <c r="F51" i="6"/>
  <c r="N46" i="6"/>
  <c r="L46" i="6"/>
  <c r="J46" i="6"/>
  <c r="H46" i="6"/>
  <c r="F46" i="6"/>
  <c r="N41" i="6"/>
  <c r="L41" i="6"/>
  <c r="J41" i="6"/>
  <c r="H41" i="6"/>
  <c r="F41" i="6"/>
  <c r="M51" i="6"/>
  <c r="K51" i="6"/>
  <c r="I51" i="6"/>
  <c r="G51" i="6"/>
  <c r="E51" i="6"/>
  <c r="M46" i="6"/>
  <c r="K46" i="6"/>
  <c r="I46" i="6"/>
  <c r="G46" i="6"/>
  <c r="E46" i="6"/>
  <c r="M41" i="6"/>
  <c r="K41" i="6"/>
  <c r="I41" i="6"/>
  <c r="G41" i="6"/>
  <c r="E41" i="6"/>
  <c r="F40" i="6" l="1"/>
  <c r="F82" i="6" s="1"/>
  <c r="E40" i="6"/>
  <c r="E82" i="6" s="1"/>
  <c r="H40" i="6"/>
  <c r="H82" i="6" s="1"/>
  <c r="G40" i="6"/>
  <c r="G82" i="6" s="1"/>
  <c r="J40" i="6"/>
  <c r="J82" i="6" s="1"/>
  <c r="L40" i="6"/>
  <c r="L82" i="6" s="1"/>
  <c r="I40" i="6"/>
  <c r="I82" i="6" s="1"/>
  <c r="N40" i="6"/>
  <c r="N82" i="6" s="1"/>
  <c r="M40" i="6"/>
  <c r="M82" i="6" s="1"/>
  <c r="K40" i="6"/>
  <c r="K82" i="6" s="1"/>
  <c r="F101" i="58"/>
  <c r="F104" i="58" s="1"/>
  <c r="E101" i="58"/>
  <c r="E104" i="58" s="1"/>
  <c r="H101" i="58"/>
  <c r="H104" i="58" s="1"/>
  <c r="I101" i="58"/>
  <c r="I104" i="58" s="1"/>
  <c r="D101" i="58"/>
  <c r="D104" i="58" s="1"/>
  <c r="G101" i="58"/>
  <c r="G104" i="58" s="1"/>
  <c r="C101" i="58"/>
  <c r="C104" i="58" s="1"/>
  <c r="U97" i="69" l="1"/>
  <c r="E101" i="69"/>
  <c r="E104" i="69" s="1"/>
  <c r="U45" i="69" l="1"/>
  <c r="U61" i="69"/>
  <c r="U69" i="69"/>
  <c r="U77" i="69"/>
  <c r="U85" i="69"/>
  <c r="U89" i="69"/>
  <c r="U93" i="69"/>
  <c r="U29" i="69"/>
  <c r="U57" i="69"/>
  <c r="U65" i="69"/>
  <c r="U73" i="69"/>
  <c r="U81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6" i="69"/>
  <c r="U47" i="69"/>
  <c r="U48" i="69"/>
  <c r="U49" i="69"/>
  <c r="U50" i="69"/>
  <c r="U51" i="69"/>
  <c r="U52" i="69"/>
  <c r="U53" i="69"/>
  <c r="U54" i="69"/>
  <c r="U55" i="69"/>
  <c r="U56" i="69"/>
  <c r="U58" i="69"/>
  <c r="U59" i="69"/>
  <c r="U60" i="69"/>
  <c r="U62" i="69"/>
  <c r="U63" i="69"/>
  <c r="U64" i="69"/>
  <c r="U66" i="69"/>
  <c r="U67" i="69"/>
  <c r="U68" i="69"/>
  <c r="U70" i="69"/>
  <c r="U71" i="69"/>
  <c r="U72" i="69"/>
  <c r="U74" i="69"/>
  <c r="U75" i="69"/>
  <c r="U76" i="69"/>
  <c r="U78" i="69"/>
  <c r="U79" i="69"/>
  <c r="U80" i="69"/>
  <c r="U82" i="69"/>
  <c r="U83" i="69"/>
  <c r="U84" i="69"/>
  <c r="U86" i="69"/>
  <c r="U87" i="69"/>
  <c r="U88" i="69"/>
  <c r="U90" i="69"/>
  <c r="U91" i="69"/>
  <c r="U92" i="69"/>
  <c r="U94" i="69"/>
  <c r="U95" i="69"/>
  <c r="U96" i="69"/>
  <c r="U98" i="69"/>
  <c r="U14" i="69"/>
  <c r="U98" i="70" l="1"/>
  <c r="U98" i="77" s="1"/>
  <c r="U97" i="70"/>
  <c r="U97" i="77" s="1"/>
  <c r="U96" i="70"/>
  <c r="U96" i="77" s="1"/>
  <c r="U95" i="70"/>
  <c r="U95" i="77" s="1"/>
  <c r="U94" i="70"/>
  <c r="U94" i="77" s="1"/>
  <c r="U93" i="70"/>
  <c r="U93" i="77" s="1"/>
  <c r="U92" i="70"/>
  <c r="U92" i="77" s="1"/>
  <c r="U91" i="70"/>
  <c r="U91" i="77" s="1"/>
  <c r="U90" i="70"/>
  <c r="U90" i="77" s="1"/>
  <c r="U89" i="70"/>
  <c r="U89" i="77" s="1"/>
  <c r="U88" i="70"/>
  <c r="U88" i="77" s="1"/>
  <c r="U87" i="70"/>
  <c r="U87" i="77" s="1"/>
  <c r="U86" i="70"/>
  <c r="U86" i="77" s="1"/>
  <c r="U85" i="70"/>
  <c r="U85" i="77" s="1"/>
  <c r="U84" i="70"/>
  <c r="U84" i="77" s="1"/>
  <c r="U83" i="70"/>
  <c r="U83" i="77" s="1"/>
  <c r="U82" i="70"/>
  <c r="U82" i="77" s="1"/>
  <c r="U81" i="70"/>
  <c r="U81" i="77" s="1"/>
  <c r="U80" i="70"/>
  <c r="U80" i="77" s="1"/>
  <c r="U79" i="70"/>
  <c r="U79" i="77" s="1"/>
  <c r="U78" i="70"/>
  <c r="U78" i="77" s="1"/>
  <c r="U77" i="70"/>
  <c r="U77" i="77" s="1"/>
  <c r="U76" i="70"/>
  <c r="U76" i="77" s="1"/>
  <c r="U75" i="70"/>
  <c r="U75" i="77" s="1"/>
  <c r="U74" i="70"/>
  <c r="U74" i="77" s="1"/>
  <c r="U73" i="70"/>
  <c r="U73" i="77" s="1"/>
  <c r="U72" i="70"/>
  <c r="U72" i="77" s="1"/>
  <c r="U71" i="70"/>
  <c r="U71" i="77" s="1"/>
  <c r="U70" i="70"/>
  <c r="U70" i="77" s="1"/>
  <c r="U69" i="70"/>
  <c r="U69" i="77" s="1"/>
  <c r="U68" i="70"/>
  <c r="U68" i="77" s="1"/>
  <c r="U67" i="70"/>
  <c r="U67" i="77" s="1"/>
  <c r="U66" i="70"/>
  <c r="U66" i="77" s="1"/>
  <c r="U65" i="70"/>
  <c r="U65" i="77" s="1"/>
  <c r="U64" i="70"/>
  <c r="U64" i="77" s="1"/>
  <c r="U63" i="70"/>
  <c r="U63" i="77" s="1"/>
  <c r="U62" i="70"/>
  <c r="U62" i="77" s="1"/>
  <c r="U61" i="70"/>
  <c r="U61" i="77" s="1"/>
  <c r="U60" i="70"/>
  <c r="U60" i="77" s="1"/>
  <c r="U59" i="70"/>
  <c r="U59" i="77" s="1"/>
  <c r="U58" i="70"/>
  <c r="U58" i="77" s="1"/>
  <c r="U57" i="70"/>
  <c r="U57" i="77" s="1"/>
  <c r="U56" i="70"/>
  <c r="U56" i="77" s="1"/>
  <c r="U55" i="70"/>
  <c r="U55" i="77" s="1"/>
  <c r="U54" i="70"/>
  <c r="U54" i="77" s="1"/>
  <c r="U53" i="70"/>
  <c r="U53" i="77" s="1"/>
  <c r="U52" i="70"/>
  <c r="U52" i="77" s="1"/>
  <c r="U51" i="70"/>
  <c r="U51" i="77" s="1"/>
  <c r="U50" i="70"/>
  <c r="U50" i="77" s="1"/>
  <c r="U49" i="70"/>
  <c r="U49" i="77" s="1"/>
  <c r="U48" i="70"/>
  <c r="U48" i="77" s="1"/>
  <c r="U47" i="70"/>
  <c r="U47" i="77" s="1"/>
  <c r="U46" i="70"/>
  <c r="U46" i="77" s="1"/>
  <c r="U45" i="70"/>
  <c r="U45" i="77" s="1"/>
  <c r="U44" i="70"/>
  <c r="U44" i="77" s="1"/>
  <c r="U43" i="70"/>
  <c r="U43" i="77" s="1"/>
  <c r="U42" i="70"/>
  <c r="U42" i="77" s="1"/>
  <c r="U41" i="70"/>
  <c r="U41" i="77" s="1"/>
  <c r="U40" i="70"/>
  <c r="U40" i="77" s="1"/>
  <c r="U39" i="70"/>
  <c r="U39" i="77" s="1"/>
  <c r="U38" i="70"/>
  <c r="U38" i="77" s="1"/>
  <c r="U37" i="70"/>
  <c r="U37" i="77" s="1"/>
  <c r="U36" i="70"/>
  <c r="U36" i="77" s="1"/>
  <c r="U35" i="70"/>
  <c r="U35" i="77" s="1"/>
  <c r="U34" i="70"/>
  <c r="U34" i="77" s="1"/>
  <c r="U33" i="70"/>
  <c r="U33" i="77" s="1"/>
  <c r="U32" i="70"/>
  <c r="U32" i="77" s="1"/>
  <c r="U31" i="70"/>
  <c r="U31" i="77" s="1"/>
  <c r="U30" i="70"/>
  <c r="U30" i="77" s="1"/>
  <c r="U29" i="70"/>
  <c r="U29" i="77" s="1"/>
  <c r="U28" i="70"/>
  <c r="U28" i="77" s="1"/>
  <c r="U27" i="70"/>
  <c r="U27" i="77" s="1"/>
  <c r="U26" i="70"/>
  <c r="U26" i="77" s="1"/>
  <c r="U25" i="70"/>
  <c r="U25" i="77" s="1"/>
  <c r="U24" i="70"/>
  <c r="U24" i="77" s="1"/>
  <c r="U23" i="70"/>
  <c r="U23" i="77" s="1"/>
  <c r="U22" i="70"/>
  <c r="U22" i="77" s="1"/>
  <c r="U21" i="70"/>
  <c r="U21" i="77" s="1"/>
  <c r="U20" i="70"/>
  <c r="U20" i="77" s="1"/>
  <c r="U19" i="70"/>
  <c r="U19" i="77" s="1"/>
  <c r="U18" i="70"/>
  <c r="U18" i="77" s="1"/>
  <c r="U17" i="70"/>
  <c r="U17" i="77" s="1"/>
  <c r="U16" i="70"/>
  <c r="U16" i="77" s="1"/>
  <c r="U15" i="70"/>
  <c r="U15" i="77" s="1"/>
  <c r="U99" i="70"/>
  <c r="U109" i="12"/>
  <c r="U101" i="12"/>
  <c r="U81" i="12"/>
  <c r="U65" i="12"/>
  <c r="U49" i="12"/>
  <c r="U33" i="12"/>
  <c r="S115" i="12"/>
  <c r="R115" i="12"/>
  <c r="Q115" i="12"/>
  <c r="P115" i="12"/>
  <c r="O115" i="12"/>
  <c r="N115" i="12"/>
  <c r="M115" i="12"/>
  <c r="K115" i="12"/>
  <c r="J115" i="12"/>
  <c r="I115" i="12"/>
  <c r="G115" i="12"/>
  <c r="F115" i="12"/>
  <c r="E115" i="12"/>
  <c r="U93" i="12"/>
  <c r="T115" i="12"/>
  <c r="L115" i="12"/>
  <c r="H115" i="12"/>
  <c r="U21" i="12" l="1"/>
  <c r="U29" i="12"/>
  <c r="U37" i="12"/>
  <c r="U41" i="12"/>
  <c r="U45" i="12"/>
  <c r="U53" i="12"/>
  <c r="U57" i="12"/>
  <c r="U61" i="12"/>
  <c r="U69" i="12"/>
  <c r="U73" i="12"/>
  <c r="U77" i="12"/>
  <c r="U85" i="12"/>
  <c r="U89" i="12"/>
  <c r="U92" i="12"/>
  <c r="U96" i="12"/>
  <c r="U97" i="12"/>
  <c r="U100" i="12"/>
  <c r="U104" i="12"/>
  <c r="U105" i="12"/>
  <c r="U108" i="12"/>
  <c r="U112" i="12"/>
  <c r="U113" i="12"/>
  <c r="U16" i="12"/>
  <c r="U17" i="12"/>
  <c r="U20" i="12"/>
  <c r="U24" i="12"/>
  <c r="U25" i="12"/>
  <c r="U28" i="12"/>
  <c r="U32" i="12"/>
  <c r="U36" i="12"/>
  <c r="U40" i="12"/>
  <c r="U42" i="12"/>
  <c r="U43" i="12"/>
  <c r="U44" i="12"/>
  <c r="U46" i="12"/>
  <c r="U47" i="12"/>
  <c r="U48" i="12"/>
  <c r="U50" i="12"/>
  <c r="U51" i="12"/>
  <c r="U52" i="12"/>
  <c r="U54" i="12"/>
  <c r="U55" i="12"/>
  <c r="U56" i="12"/>
  <c r="U58" i="12"/>
  <c r="U59" i="12"/>
  <c r="U60" i="12"/>
  <c r="U62" i="12"/>
  <c r="U63" i="12"/>
  <c r="U64" i="12"/>
  <c r="U66" i="12"/>
  <c r="U67" i="12"/>
  <c r="U68" i="12"/>
  <c r="U70" i="12"/>
  <c r="U71" i="12"/>
  <c r="U72" i="12"/>
  <c r="U74" i="12"/>
  <c r="U75" i="12"/>
  <c r="U76" i="12"/>
  <c r="U78" i="12"/>
  <c r="U79" i="12"/>
  <c r="U80" i="12"/>
  <c r="U82" i="12"/>
  <c r="U83" i="12"/>
  <c r="U84" i="12"/>
  <c r="U86" i="12"/>
  <c r="U87" i="12"/>
  <c r="U88" i="12"/>
  <c r="U90" i="12"/>
  <c r="U91" i="12"/>
  <c r="U94" i="12"/>
  <c r="U95" i="12"/>
  <c r="U98" i="12"/>
  <c r="U99" i="12"/>
  <c r="U102" i="12"/>
  <c r="U103" i="12"/>
  <c r="U15" i="12"/>
  <c r="U18" i="12"/>
  <c r="U19" i="12"/>
  <c r="U22" i="12"/>
  <c r="U23" i="12"/>
  <c r="U26" i="12"/>
  <c r="U27" i="12"/>
  <c r="U30" i="12"/>
  <c r="U31" i="12"/>
  <c r="U34" i="12"/>
  <c r="U35" i="12"/>
  <c r="U38" i="12"/>
  <c r="U39" i="12"/>
  <c r="U106" i="12"/>
  <c r="U107" i="12"/>
  <c r="U110" i="12"/>
  <c r="U111" i="12"/>
  <c r="U114" i="12"/>
  <c r="U14" i="70"/>
  <c r="U14" i="77" s="1"/>
  <c r="U115" i="12"/>
  <c r="U14" i="12"/>
  <c r="B100" i="56" l="1"/>
  <c r="M72" i="5"/>
  <c r="E72" i="5"/>
  <c r="H51" i="5"/>
  <c r="N20" i="5"/>
  <c r="F20" i="5"/>
  <c r="L15" i="5"/>
  <c r="I72" i="5" l="1"/>
  <c r="F61" i="5"/>
  <c r="N61" i="5"/>
  <c r="L72" i="5"/>
  <c r="F15" i="5"/>
  <c r="J20" i="5"/>
  <c r="H15" i="5"/>
  <c r="L51" i="5"/>
  <c r="J61" i="5"/>
  <c r="H72" i="5"/>
  <c r="J35" i="5"/>
  <c r="N35" i="5"/>
  <c r="E15" i="5"/>
  <c r="H25" i="5"/>
  <c r="L25" i="5"/>
  <c r="F30" i="5"/>
  <c r="J30" i="5"/>
  <c r="N30" i="5"/>
  <c r="H35" i="5"/>
  <c r="L35" i="5"/>
  <c r="F51" i="5"/>
  <c r="J51" i="5"/>
  <c r="N51" i="5"/>
  <c r="H61" i="5"/>
  <c r="L61" i="5"/>
  <c r="F72" i="5"/>
  <c r="J72" i="5"/>
  <c r="N72" i="5"/>
  <c r="K15" i="5"/>
  <c r="E20" i="5"/>
  <c r="M20" i="5"/>
  <c r="G25" i="5"/>
  <c r="E30" i="5"/>
  <c r="I30" i="5"/>
  <c r="M30" i="5"/>
  <c r="G35" i="5"/>
  <c r="K35" i="5"/>
  <c r="E51" i="5"/>
  <c r="I51" i="5"/>
  <c r="M51" i="5"/>
  <c r="G61" i="5"/>
  <c r="K61" i="5"/>
  <c r="I15" i="5"/>
  <c r="M15" i="5"/>
  <c r="G20" i="5"/>
  <c r="K20" i="5"/>
  <c r="E25" i="5"/>
  <c r="I25" i="5"/>
  <c r="M25" i="5"/>
  <c r="G30" i="5"/>
  <c r="K30" i="5"/>
  <c r="E35" i="5"/>
  <c r="I35" i="5"/>
  <c r="M35" i="5"/>
  <c r="G51" i="5"/>
  <c r="K51" i="5"/>
  <c r="E61" i="5"/>
  <c r="I61" i="5"/>
  <c r="M61" i="5"/>
  <c r="G72" i="5"/>
  <c r="K72" i="5"/>
  <c r="G15" i="5"/>
  <c r="J15" i="5"/>
  <c r="N15" i="5"/>
  <c r="H20" i="5"/>
  <c r="L20" i="5"/>
  <c r="F25" i="5"/>
  <c r="J25" i="5"/>
  <c r="N25" i="5"/>
  <c r="H30" i="5"/>
  <c r="L30" i="5"/>
  <c r="F35" i="5"/>
  <c r="K25" i="5"/>
  <c r="H77" i="8"/>
  <c r="J77" i="8"/>
  <c r="L77" i="8"/>
  <c r="N77" i="8"/>
  <c r="E77" i="8"/>
  <c r="G77" i="8"/>
  <c r="I77" i="8"/>
  <c r="K77" i="8"/>
  <c r="M77" i="8"/>
  <c r="F77" i="8"/>
  <c r="E14" i="5" l="1"/>
  <c r="I101" i="57"/>
  <c r="I104" i="57" s="1"/>
  <c r="N50" i="47"/>
  <c r="F50" i="47"/>
  <c r="M50" i="47"/>
  <c r="L50" i="47"/>
  <c r="E50" i="47"/>
  <c r="D50" i="47"/>
  <c r="N50" i="46"/>
  <c r="L50" i="46"/>
  <c r="J50" i="46"/>
  <c r="H50" i="46"/>
  <c r="D19" i="76"/>
  <c r="S33" i="75"/>
  <c r="C33" i="75"/>
  <c r="R19" i="75"/>
  <c r="J19" i="75"/>
  <c r="P19" i="75"/>
  <c r="H19" i="75"/>
  <c r="S13" i="75"/>
  <c r="R13" i="75"/>
  <c r="M13" i="75"/>
  <c r="K13" i="75"/>
  <c r="J13" i="75"/>
  <c r="C13" i="75"/>
  <c r="N19" i="75" l="1"/>
  <c r="N33" i="75"/>
  <c r="E13" i="75"/>
  <c r="I13" i="75"/>
  <c r="Q13" i="75"/>
  <c r="G13" i="75"/>
  <c r="O13" i="75"/>
  <c r="E33" i="75"/>
  <c r="M33" i="75"/>
  <c r="K33" i="75"/>
  <c r="I33" i="75"/>
  <c r="Q33" i="75"/>
  <c r="G33" i="75"/>
  <c r="O33" i="75"/>
  <c r="U38" i="75"/>
  <c r="U25" i="75"/>
  <c r="U34" i="75"/>
  <c r="U21" i="75"/>
  <c r="G50" i="47"/>
  <c r="O50" i="47"/>
  <c r="H50" i="47"/>
  <c r="B50" i="47"/>
  <c r="J50" i="47"/>
  <c r="U14" i="75"/>
  <c r="N13" i="75"/>
  <c r="U18" i="75"/>
  <c r="D19" i="75"/>
  <c r="L19" i="75"/>
  <c r="T19" i="75"/>
  <c r="J33" i="75"/>
  <c r="J41" i="75" s="1"/>
  <c r="R33" i="75"/>
  <c r="R41" i="75" s="1"/>
  <c r="I50" i="47"/>
  <c r="U29" i="75"/>
  <c r="C50" i="47"/>
  <c r="K50" i="47"/>
  <c r="D13" i="76"/>
  <c r="U26" i="76"/>
  <c r="D33" i="76"/>
  <c r="C13" i="76"/>
  <c r="U16" i="76"/>
  <c r="U17" i="76"/>
  <c r="U18" i="76"/>
  <c r="U21" i="76"/>
  <c r="U22" i="76"/>
  <c r="U23" i="76"/>
  <c r="U25" i="76"/>
  <c r="U27" i="76"/>
  <c r="U29" i="76"/>
  <c r="U30" i="76"/>
  <c r="U31" i="76"/>
  <c r="U34" i="76"/>
  <c r="U36" i="76"/>
  <c r="U37" i="76"/>
  <c r="U38" i="76"/>
  <c r="U40" i="76"/>
  <c r="D13" i="75"/>
  <c r="H13" i="75"/>
  <c r="L13" i="75"/>
  <c r="P13" i="75"/>
  <c r="T13" i="75"/>
  <c r="U16" i="75"/>
  <c r="U23" i="75"/>
  <c r="U27" i="75"/>
  <c r="U31" i="75"/>
  <c r="D33" i="75"/>
  <c r="H33" i="75"/>
  <c r="L33" i="75"/>
  <c r="P33" i="75"/>
  <c r="T33" i="75"/>
  <c r="U36" i="75"/>
  <c r="G19" i="75"/>
  <c r="K19" i="75"/>
  <c r="O19" i="75"/>
  <c r="S19" i="75"/>
  <c r="S41" i="75" s="1"/>
  <c r="U15" i="76"/>
  <c r="U20" i="76"/>
  <c r="U24" i="76"/>
  <c r="U28" i="76"/>
  <c r="U32" i="76"/>
  <c r="U35" i="76"/>
  <c r="U39" i="76"/>
  <c r="F13" i="75"/>
  <c r="F33" i="75"/>
  <c r="U15" i="75"/>
  <c r="U17" i="75"/>
  <c r="U20" i="75"/>
  <c r="U22" i="75"/>
  <c r="U24" i="75"/>
  <c r="U26" i="75"/>
  <c r="U28" i="75"/>
  <c r="U30" i="75"/>
  <c r="U32" i="75"/>
  <c r="U35" i="75"/>
  <c r="U37" i="75"/>
  <c r="U39" i="75"/>
  <c r="C19" i="76"/>
  <c r="E19" i="75"/>
  <c r="I19" i="75"/>
  <c r="M19" i="75"/>
  <c r="Q19" i="75"/>
  <c r="F19" i="75"/>
  <c r="C19" i="75"/>
  <c r="C41" i="75" s="1"/>
  <c r="C33" i="76"/>
  <c r="U40" i="40"/>
  <c r="U14" i="76"/>
  <c r="I50" i="46"/>
  <c r="K50" i="46"/>
  <c r="M50" i="46"/>
  <c r="O50" i="46"/>
  <c r="U40" i="68"/>
  <c r="B101" i="59"/>
  <c r="B104" i="59" s="1"/>
  <c r="U40" i="75"/>
  <c r="E100" i="74"/>
  <c r="S99" i="74"/>
  <c r="S98" i="74"/>
  <c r="S97" i="74"/>
  <c r="S96" i="74"/>
  <c r="S95" i="74"/>
  <c r="S94" i="74"/>
  <c r="S93" i="74"/>
  <c r="S92" i="74"/>
  <c r="S91" i="74"/>
  <c r="S90" i="74"/>
  <c r="S89" i="74"/>
  <c r="S88" i="74"/>
  <c r="S87" i="74"/>
  <c r="S86" i="74"/>
  <c r="S85" i="74"/>
  <c r="S84" i="74"/>
  <c r="S83" i="74"/>
  <c r="S82" i="74"/>
  <c r="S81" i="74"/>
  <c r="S80" i="74"/>
  <c r="S79" i="74"/>
  <c r="S78" i="74"/>
  <c r="S77" i="74"/>
  <c r="S76" i="74"/>
  <c r="S75" i="74"/>
  <c r="S74" i="74"/>
  <c r="S73" i="74"/>
  <c r="S72" i="74"/>
  <c r="S71" i="74"/>
  <c r="S70" i="74"/>
  <c r="S69" i="74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39" i="74"/>
  <c r="S38" i="74"/>
  <c r="S37" i="74"/>
  <c r="S36" i="74"/>
  <c r="S35" i="74"/>
  <c r="S34" i="74"/>
  <c r="S33" i="74"/>
  <c r="S32" i="74"/>
  <c r="S31" i="74"/>
  <c r="S30" i="74"/>
  <c r="S29" i="74"/>
  <c r="S28" i="74"/>
  <c r="S27" i="74"/>
  <c r="S26" i="74"/>
  <c r="S25" i="74"/>
  <c r="S24" i="74"/>
  <c r="S23" i="74"/>
  <c r="S22" i="74"/>
  <c r="S21" i="74"/>
  <c r="S20" i="74"/>
  <c r="S19" i="74"/>
  <c r="S18" i="74"/>
  <c r="S17" i="74"/>
  <c r="S16" i="74"/>
  <c r="S15" i="74"/>
  <c r="R100" i="74"/>
  <c r="Q100" i="74"/>
  <c r="P100" i="74"/>
  <c r="O100" i="74"/>
  <c r="N100" i="74"/>
  <c r="M100" i="74"/>
  <c r="L100" i="74"/>
  <c r="K100" i="74"/>
  <c r="J100" i="74"/>
  <c r="I100" i="74"/>
  <c r="H100" i="74"/>
  <c r="G100" i="74"/>
  <c r="F100" i="74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R100" i="73"/>
  <c r="Q100" i="73"/>
  <c r="P100" i="73"/>
  <c r="O100" i="73"/>
  <c r="N100" i="73"/>
  <c r="M100" i="73"/>
  <c r="L100" i="73"/>
  <c r="K100" i="73"/>
  <c r="J100" i="73"/>
  <c r="I100" i="73"/>
  <c r="H100" i="73"/>
  <c r="G100" i="73"/>
  <c r="F100" i="73"/>
  <c r="E100" i="73"/>
  <c r="O115" i="16"/>
  <c r="M115" i="16"/>
  <c r="K115" i="16"/>
  <c r="I115" i="16"/>
  <c r="G115" i="16"/>
  <c r="E115" i="16"/>
  <c r="S114" i="16"/>
  <c r="R115" i="16"/>
  <c r="Q115" i="16"/>
  <c r="P115" i="16"/>
  <c r="N115" i="16"/>
  <c r="L115" i="16"/>
  <c r="J115" i="16"/>
  <c r="H115" i="16"/>
  <c r="F115" i="16"/>
  <c r="E115" i="15"/>
  <c r="F101" i="70"/>
  <c r="F104" i="70" s="1"/>
  <c r="E101" i="70"/>
  <c r="E104" i="70" s="1"/>
  <c r="N75" i="8"/>
  <c r="L75" i="8"/>
  <c r="K75" i="8"/>
  <c r="J75" i="8"/>
  <c r="H75" i="8"/>
  <c r="G75" i="8"/>
  <c r="F75" i="8"/>
  <c r="E75" i="8"/>
  <c r="K74" i="8"/>
  <c r="I74" i="8"/>
  <c r="G74" i="8"/>
  <c r="E74" i="8"/>
  <c r="K72" i="7"/>
  <c r="H73" i="8"/>
  <c r="E73" i="8"/>
  <c r="N69" i="8"/>
  <c r="M69" i="8"/>
  <c r="L69" i="8"/>
  <c r="J69" i="8"/>
  <c r="I69" i="8"/>
  <c r="H69" i="8"/>
  <c r="G69" i="8"/>
  <c r="F69" i="8"/>
  <c r="K68" i="8"/>
  <c r="I67" i="7"/>
  <c r="G68" i="8"/>
  <c r="N64" i="8"/>
  <c r="K64" i="8"/>
  <c r="J64" i="8"/>
  <c r="I64" i="8"/>
  <c r="H64" i="8"/>
  <c r="F64" i="8"/>
  <c r="E64" i="8"/>
  <c r="M63" i="8"/>
  <c r="K63" i="8"/>
  <c r="G63" i="8"/>
  <c r="E63" i="8"/>
  <c r="I62" i="8"/>
  <c r="N58" i="8"/>
  <c r="M58" i="8"/>
  <c r="K58" i="8"/>
  <c r="J58" i="8"/>
  <c r="I58" i="8"/>
  <c r="H58" i="8"/>
  <c r="G58" i="8"/>
  <c r="F58" i="8"/>
  <c r="E58" i="8"/>
  <c r="G57" i="8"/>
  <c r="N54" i="8"/>
  <c r="M54" i="8"/>
  <c r="L54" i="8"/>
  <c r="J54" i="8"/>
  <c r="I54" i="8"/>
  <c r="H54" i="8"/>
  <c r="G54" i="8"/>
  <c r="F54" i="8"/>
  <c r="E54" i="8"/>
  <c r="M53" i="8"/>
  <c r="K53" i="8"/>
  <c r="I53" i="8"/>
  <c r="G53" i="8"/>
  <c r="E53" i="8"/>
  <c r="M51" i="7"/>
  <c r="K52" i="8"/>
  <c r="E51" i="7"/>
  <c r="K46" i="7"/>
  <c r="I41" i="7"/>
  <c r="H52" i="8"/>
  <c r="L52" i="8"/>
  <c r="M52" i="8"/>
  <c r="K54" i="8"/>
  <c r="K57" i="8"/>
  <c r="L58" i="8"/>
  <c r="M62" i="8"/>
  <c r="G64" i="8"/>
  <c r="L64" i="8"/>
  <c r="M64" i="8"/>
  <c r="K69" i="8"/>
  <c r="L73" i="8"/>
  <c r="M74" i="8"/>
  <c r="I75" i="8"/>
  <c r="M75" i="8"/>
  <c r="E69" i="8"/>
  <c r="K41" i="75" l="1"/>
  <c r="U13" i="75"/>
  <c r="M41" i="75"/>
  <c r="L41" i="75"/>
  <c r="S100" i="73"/>
  <c r="Q41" i="75"/>
  <c r="N41" i="75"/>
  <c r="S100" i="74"/>
  <c r="D41" i="75"/>
  <c r="U101" i="70"/>
  <c r="O41" i="75"/>
  <c r="H41" i="75"/>
  <c r="T41" i="75"/>
  <c r="E41" i="75"/>
  <c r="I41" i="75"/>
  <c r="G41" i="75"/>
  <c r="J41" i="7"/>
  <c r="L46" i="7"/>
  <c r="F51" i="7"/>
  <c r="N51" i="7"/>
  <c r="H56" i="7"/>
  <c r="J61" i="7"/>
  <c r="L67" i="7"/>
  <c r="F72" i="7"/>
  <c r="N72" i="7"/>
  <c r="U19" i="76"/>
  <c r="K61" i="7"/>
  <c r="E67" i="7"/>
  <c r="M67" i="7"/>
  <c r="G72" i="7"/>
  <c r="D41" i="76"/>
  <c r="M41" i="7"/>
  <c r="G46" i="7"/>
  <c r="I51" i="7"/>
  <c r="U33" i="76"/>
  <c r="E52" i="8"/>
  <c r="E51" i="8" s="1"/>
  <c r="E41" i="7"/>
  <c r="F41" i="7"/>
  <c r="N41" i="7"/>
  <c r="H46" i="7"/>
  <c r="J51" i="7"/>
  <c r="L56" i="7"/>
  <c r="F61" i="7"/>
  <c r="N61" i="7"/>
  <c r="H67" i="7"/>
  <c r="J72" i="7"/>
  <c r="F41" i="75"/>
  <c r="K51" i="7"/>
  <c r="M56" i="7"/>
  <c r="G51" i="7"/>
  <c r="E56" i="7"/>
  <c r="I56" i="7"/>
  <c r="G61" i="7"/>
  <c r="E57" i="8"/>
  <c r="G52" i="8"/>
  <c r="G51" i="8" s="1"/>
  <c r="P41" i="75"/>
  <c r="I52" i="8"/>
  <c r="I51" i="8" s="1"/>
  <c r="N73" i="8"/>
  <c r="F73" i="8"/>
  <c r="N52" i="8"/>
  <c r="J52" i="8"/>
  <c r="F52" i="8"/>
  <c r="H41" i="7"/>
  <c r="L41" i="7"/>
  <c r="F46" i="7"/>
  <c r="J46" i="7"/>
  <c r="N46" i="7"/>
  <c r="H51" i="7"/>
  <c r="L51" i="7"/>
  <c r="F56" i="7"/>
  <c r="J56" i="7"/>
  <c r="N56" i="7"/>
  <c r="H61" i="7"/>
  <c r="L61" i="7"/>
  <c r="F67" i="7"/>
  <c r="J67" i="7"/>
  <c r="N67" i="7"/>
  <c r="H72" i="7"/>
  <c r="L72" i="7"/>
  <c r="U13" i="76"/>
  <c r="J73" i="8"/>
  <c r="U33" i="75"/>
  <c r="C41" i="76"/>
  <c r="G56" i="7"/>
  <c r="K56" i="7"/>
  <c r="E61" i="7"/>
  <c r="I61" i="7"/>
  <c r="M61" i="7"/>
  <c r="G67" i="7"/>
  <c r="K67" i="7"/>
  <c r="E72" i="7"/>
  <c r="I72" i="7"/>
  <c r="M72" i="7"/>
  <c r="E68" i="8"/>
  <c r="M73" i="8"/>
  <c r="M72" i="8" s="1"/>
  <c r="I73" i="8"/>
  <c r="I72" i="8" s="1"/>
  <c r="M68" i="8"/>
  <c r="G62" i="8"/>
  <c r="G61" i="8" s="1"/>
  <c r="I57" i="8"/>
  <c r="G41" i="7"/>
  <c r="E46" i="7"/>
  <c r="M46" i="7"/>
  <c r="K41" i="7"/>
  <c r="I46" i="7"/>
  <c r="E62" i="8"/>
  <c r="E61" i="8" s="1"/>
  <c r="K73" i="8"/>
  <c r="K72" i="8" s="1"/>
  <c r="G73" i="8"/>
  <c r="G72" i="8" s="1"/>
  <c r="I68" i="8"/>
  <c r="K62" i="8"/>
  <c r="K61" i="8" s="1"/>
  <c r="M57" i="8"/>
  <c r="U19" i="75"/>
  <c r="M61" i="8"/>
  <c r="I61" i="8"/>
  <c r="E72" i="8"/>
  <c r="N62" i="8"/>
  <c r="L62" i="8"/>
  <c r="J62" i="8"/>
  <c r="H62" i="8"/>
  <c r="F62" i="8"/>
  <c r="M51" i="8"/>
  <c r="K51" i="8"/>
  <c r="N74" i="8"/>
  <c r="L74" i="8"/>
  <c r="L72" i="8" s="1"/>
  <c r="J74" i="8"/>
  <c r="H74" i="8"/>
  <c r="H72" i="8" s="1"/>
  <c r="F74" i="8"/>
  <c r="N68" i="8"/>
  <c r="L68" i="8"/>
  <c r="J68" i="8"/>
  <c r="H68" i="8"/>
  <c r="F68" i="8"/>
  <c r="N63" i="8"/>
  <c r="L63" i="8"/>
  <c r="J63" i="8"/>
  <c r="H63" i="8"/>
  <c r="F63" i="8"/>
  <c r="N57" i="8"/>
  <c r="L57" i="8"/>
  <c r="J57" i="8"/>
  <c r="H57" i="8"/>
  <c r="F57" i="8"/>
  <c r="N53" i="8"/>
  <c r="L53" i="8"/>
  <c r="L51" i="8" s="1"/>
  <c r="J53" i="8"/>
  <c r="H53" i="8"/>
  <c r="H51" i="8" s="1"/>
  <c r="F53" i="8"/>
  <c r="S14" i="73"/>
  <c r="S14" i="74"/>
  <c r="S115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4" i="16"/>
  <c r="I40" i="7" l="1"/>
  <c r="I82" i="7" s="1"/>
  <c r="L40" i="7"/>
  <c r="L82" i="7" s="1"/>
  <c r="M40" i="7"/>
  <c r="M82" i="7" s="1"/>
  <c r="K40" i="7"/>
  <c r="K82" i="7" s="1"/>
  <c r="H40" i="7"/>
  <c r="H82" i="7" s="1"/>
  <c r="N40" i="7"/>
  <c r="N82" i="7" s="1"/>
  <c r="F40" i="7"/>
  <c r="F82" i="7" s="1"/>
  <c r="E40" i="7"/>
  <c r="E82" i="7" s="1"/>
  <c r="G40" i="7"/>
  <c r="G82" i="7" s="1"/>
  <c r="J40" i="7"/>
  <c r="J82" i="7" s="1"/>
  <c r="U104" i="70"/>
  <c r="U41" i="76"/>
  <c r="J72" i="8"/>
  <c r="J51" i="8"/>
  <c r="U41" i="75"/>
  <c r="N51" i="8"/>
  <c r="N72" i="8"/>
  <c r="F51" i="8"/>
  <c r="F72" i="8"/>
  <c r="F61" i="8"/>
  <c r="J61" i="8"/>
  <c r="N61" i="8"/>
  <c r="H61" i="8"/>
  <c r="L61" i="8"/>
  <c r="O50" i="45" l="1"/>
  <c r="N50" i="45"/>
  <c r="M50" i="45"/>
  <c r="L50" i="45"/>
  <c r="K50" i="45"/>
  <c r="J50" i="45"/>
  <c r="I50" i="45"/>
  <c r="H50" i="45"/>
  <c r="G50" i="45"/>
  <c r="E50" i="45"/>
  <c r="C50" i="45"/>
  <c r="U39" i="68"/>
  <c r="U36" i="68"/>
  <c r="U35" i="68"/>
  <c r="U30" i="68"/>
  <c r="U27" i="68"/>
  <c r="U26" i="68"/>
  <c r="U18" i="68"/>
  <c r="D13" i="68"/>
  <c r="C33" i="68"/>
  <c r="C19" i="68"/>
  <c r="U31" i="68" l="1"/>
  <c r="U23" i="68"/>
  <c r="U16" i="68"/>
  <c r="U21" i="68"/>
  <c r="U25" i="68"/>
  <c r="U29" i="68"/>
  <c r="U34" i="68"/>
  <c r="U38" i="68"/>
  <c r="U15" i="68"/>
  <c r="U17" i="68"/>
  <c r="D19" i="68"/>
  <c r="U22" i="68"/>
  <c r="U24" i="68"/>
  <c r="U28" i="68"/>
  <c r="U32" i="68"/>
  <c r="U37" i="68"/>
  <c r="U20" i="68"/>
  <c r="D33" i="68"/>
  <c r="U14" i="68"/>
  <c r="C13" i="68"/>
  <c r="C41" i="68" s="1"/>
  <c r="D50" i="45"/>
  <c r="F50" i="45"/>
  <c r="D41" i="68" l="1"/>
  <c r="U19" i="68"/>
  <c r="U13" i="68"/>
  <c r="U33" i="68"/>
  <c r="F13" i="40"/>
  <c r="E13" i="40"/>
  <c r="J117" i="38"/>
  <c r="I117" i="38"/>
  <c r="H117" i="38"/>
  <c r="E67" i="28"/>
  <c r="D67" i="28"/>
  <c r="C67" i="28"/>
  <c r="B67" i="28"/>
  <c r="B68" i="29"/>
  <c r="B68" i="23"/>
  <c r="B68" i="22"/>
  <c r="D68" i="22"/>
  <c r="E68" i="30"/>
  <c r="D68" i="30"/>
  <c r="C68" i="30"/>
  <c r="B68" i="30"/>
  <c r="E68" i="29"/>
  <c r="D68" i="29"/>
  <c r="C68" i="29"/>
  <c r="E68" i="27"/>
  <c r="D68" i="27"/>
  <c r="C68" i="27"/>
  <c r="B68" i="27"/>
  <c r="E68" i="25"/>
  <c r="D68" i="25"/>
  <c r="C68" i="25"/>
  <c r="B68" i="25"/>
  <c r="E68" i="23"/>
  <c r="D68" i="23"/>
  <c r="C68" i="23"/>
  <c r="C68" i="22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U41" i="68" l="1"/>
  <c r="G117" i="38"/>
  <c r="G13" i="40"/>
  <c r="E15" i="7"/>
  <c r="I15" i="7"/>
  <c r="M15" i="7"/>
  <c r="G20" i="7"/>
  <c r="K20" i="7"/>
  <c r="E25" i="7"/>
  <c r="I25" i="7"/>
  <c r="M25" i="7"/>
  <c r="G30" i="7"/>
  <c r="K30" i="7"/>
  <c r="F15" i="7"/>
  <c r="J15" i="7"/>
  <c r="N15" i="7"/>
  <c r="H20" i="7"/>
  <c r="L20" i="7"/>
  <c r="F25" i="7"/>
  <c r="J25" i="7"/>
  <c r="N25" i="7"/>
  <c r="H30" i="7"/>
  <c r="L30" i="7"/>
  <c r="D19" i="40"/>
  <c r="H19" i="40"/>
  <c r="L19" i="40"/>
  <c r="P19" i="40"/>
  <c r="T19" i="40"/>
  <c r="E68" i="22"/>
  <c r="C19" i="40"/>
  <c r="G15" i="7"/>
  <c r="K15" i="7"/>
  <c r="E20" i="7"/>
  <c r="I20" i="7"/>
  <c r="M20" i="7"/>
  <c r="G25" i="7"/>
  <c r="K25" i="7"/>
  <c r="E30" i="7"/>
  <c r="I30" i="7"/>
  <c r="M30" i="7"/>
  <c r="E117" i="38"/>
  <c r="U17" i="40"/>
  <c r="U37" i="40"/>
  <c r="E33" i="40"/>
  <c r="I33" i="40"/>
  <c r="M33" i="40"/>
  <c r="Q33" i="40"/>
  <c r="H15" i="7"/>
  <c r="L15" i="7"/>
  <c r="F20" i="7"/>
  <c r="J20" i="7"/>
  <c r="N20" i="7"/>
  <c r="H25" i="7"/>
  <c r="L25" i="7"/>
  <c r="F30" i="7"/>
  <c r="J30" i="7"/>
  <c r="N30" i="7"/>
  <c r="D68" i="21"/>
  <c r="U15" i="40"/>
  <c r="D13" i="40"/>
  <c r="F19" i="40"/>
  <c r="J19" i="40"/>
  <c r="N19" i="40"/>
  <c r="R19" i="40"/>
  <c r="U35" i="40"/>
  <c r="U39" i="40"/>
  <c r="G33" i="40"/>
  <c r="K33" i="40"/>
  <c r="O33" i="40"/>
  <c r="S33" i="40"/>
  <c r="E35" i="7"/>
  <c r="M35" i="7"/>
  <c r="K35" i="7"/>
  <c r="I35" i="7"/>
  <c r="G35" i="7"/>
  <c r="N35" i="7"/>
  <c r="L35" i="7"/>
  <c r="J35" i="7"/>
  <c r="H35" i="7"/>
  <c r="F35" i="7"/>
  <c r="C117" i="38"/>
  <c r="B68" i="21"/>
  <c r="C68" i="21"/>
  <c r="E68" i="21"/>
  <c r="F117" i="38"/>
  <c r="D117" i="38"/>
  <c r="U14" i="40"/>
  <c r="U16" i="40"/>
  <c r="U18" i="40"/>
  <c r="E19" i="40"/>
  <c r="G19" i="40"/>
  <c r="I19" i="40"/>
  <c r="K19" i="40"/>
  <c r="M19" i="40"/>
  <c r="O19" i="40"/>
  <c r="Q19" i="40"/>
  <c r="S19" i="40"/>
  <c r="U34" i="40"/>
  <c r="U36" i="40"/>
  <c r="U38" i="40"/>
  <c r="D33" i="40"/>
  <c r="F33" i="40"/>
  <c r="H33" i="40"/>
  <c r="J33" i="40"/>
  <c r="L33" i="40"/>
  <c r="N33" i="40"/>
  <c r="P33" i="40"/>
  <c r="P41" i="40" s="1"/>
  <c r="R33" i="40"/>
  <c r="T33" i="40"/>
  <c r="C67" i="20"/>
  <c r="E67" i="20"/>
  <c r="C33" i="40"/>
  <c r="B67" i="20"/>
  <c r="D67" i="20"/>
  <c r="E115" i="11"/>
  <c r="R115" i="11"/>
  <c r="H41" i="40" l="1"/>
  <c r="V40" i="68"/>
  <c r="V39" i="68"/>
  <c r="V18" i="68"/>
  <c r="V27" i="68"/>
  <c r="V30" i="68"/>
  <c r="V26" i="68"/>
  <c r="V17" i="68"/>
  <c r="V25" i="68"/>
  <c r="V31" i="68"/>
  <c r="V22" i="68"/>
  <c r="V23" i="68"/>
  <c r="V32" i="68"/>
  <c r="V29" i="68"/>
  <c r="V16" i="68"/>
  <c r="V28" i="68"/>
  <c r="V24" i="68"/>
  <c r="V19" i="68"/>
  <c r="V13" i="68"/>
  <c r="V33" i="68"/>
  <c r="L41" i="40"/>
  <c r="J41" i="40"/>
  <c r="R41" i="40"/>
  <c r="N41" i="40"/>
  <c r="F41" i="40"/>
  <c r="Q41" i="40"/>
  <c r="S41" i="40"/>
  <c r="M41" i="40"/>
  <c r="O41" i="40"/>
  <c r="I41" i="40"/>
  <c r="K41" i="40"/>
  <c r="E41" i="40"/>
  <c r="G41" i="40"/>
  <c r="E14" i="7"/>
  <c r="T41" i="40"/>
  <c r="D41" i="40"/>
  <c r="C41" i="40"/>
  <c r="D101" i="57"/>
  <c r="D104" i="57" s="1"/>
  <c r="H101" i="57"/>
  <c r="H104" i="57" s="1"/>
  <c r="B101" i="57"/>
  <c r="B104" i="57" s="1"/>
  <c r="F101" i="57"/>
  <c r="F104" i="57" s="1"/>
  <c r="G101" i="57"/>
  <c r="G104" i="57" s="1"/>
  <c r="E101" i="57"/>
  <c r="E104" i="57" s="1"/>
  <c r="V41" i="68" l="1"/>
  <c r="C69" i="32"/>
  <c r="C72" i="32" s="1"/>
  <c r="C69" i="61"/>
  <c r="C72" i="61" s="1"/>
  <c r="B69" i="61"/>
  <c r="B72" i="61" s="1"/>
  <c r="B69" i="62"/>
  <c r="B72" i="62" s="1"/>
  <c r="B100" i="53" l="1"/>
  <c r="B14" i="52"/>
  <c r="C22" i="60"/>
  <c r="E16" i="60"/>
  <c r="E18" i="60"/>
  <c r="E21" i="60"/>
  <c r="E17" i="60"/>
  <c r="E19" i="60"/>
  <c r="E20" i="60"/>
  <c r="E22" i="60"/>
  <c r="E23" i="60"/>
  <c r="E24" i="60"/>
  <c r="E25" i="60"/>
  <c r="E26" i="60"/>
  <c r="E27" i="60"/>
  <c r="E28" i="60"/>
  <c r="E29" i="60"/>
  <c r="E30" i="60"/>
  <c r="E31" i="60"/>
  <c r="C18" i="60"/>
  <c r="C26" i="60"/>
  <c r="C30" i="60"/>
  <c r="C34" i="60"/>
  <c r="C38" i="60"/>
  <c r="C42" i="60"/>
  <c r="C46" i="60"/>
  <c r="C50" i="60"/>
  <c r="C54" i="60"/>
  <c r="C56" i="60"/>
  <c r="C58" i="60"/>
  <c r="C60" i="60"/>
  <c r="C62" i="60"/>
  <c r="C64" i="60"/>
  <c r="D69" i="62"/>
  <c r="D72" i="62" s="1"/>
  <c r="D69" i="61"/>
  <c r="D72" i="61" s="1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C16" i="60"/>
  <c r="C20" i="60"/>
  <c r="C24" i="60"/>
  <c r="C28" i="60"/>
  <c r="C32" i="60"/>
  <c r="C36" i="60"/>
  <c r="C40" i="60"/>
  <c r="C44" i="60"/>
  <c r="C48" i="60"/>
  <c r="C52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E67" i="60"/>
  <c r="E69" i="62"/>
  <c r="E72" i="62" s="1"/>
  <c r="B16" i="60"/>
  <c r="C67" i="60"/>
  <c r="C17" i="60"/>
  <c r="C19" i="60"/>
  <c r="C21" i="60"/>
  <c r="C23" i="60"/>
  <c r="C25" i="60"/>
  <c r="C27" i="60"/>
  <c r="C29" i="60"/>
  <c r="C31" i="60"/>
  <c r="C33" i="60"/>
  <c r="C35" i="60"/>
  <c r="C37" i="60"/>
  <c r="C39" i="60"/>
  <c r="C41" i="60"/>
  <c r="C43" i="60"/>
  <c r="C45" i="60"/>
  <c r="C47" i="60"/>
  <c r="C49" i="60"/>
  <c r="C51" i="60"/>
  <c r="C53" i="60"/>
  <c r="C55" i="60"/>
  <c r="C57" i="60"/>
  <c r="C59" i="60"/>
  <c r="C61" i="60"/>
  <c r="C63" i="60"/>
  <c r="C65" i="60"/>
  <c r="D67" i="60"/>
  <c r="D16" i="60"/>
  <c r="C69" i="62"/>
  <c r="C72" i="62" s="1"/>
  <c r="E69" i="61"/>
  <c r="E72" i="61" s="1"/>
  <c r="I101" i="59"/>
  <c r="I104" i="59" s="1"/>
  <c r="H101" i="59"/>
  <c r="H104" i="59" s="1"/>
  <c r="G101" i="59"/>
  <c r="G104" i="59" s="1"/>
  <c r="F101" i="59"/>
  <c r="F104" i="59" s="1"/>
  <c r="E101" i="59"/>
  <c r="E104" i="59" s="1"/>
  <c r="D101" i="59"/>
  <c r="D104" i="59" s="1"/>
  <c r="C101" i="59"/>
  <c r="C104" i="59" s="1"/>
  <c r="F118" i="39"/>
  <c r="F122" i="39" s="1"/>
  <c r="D122" i="39"/>
  <c r="C69" i="33"/>
  <c r="C72" i="33" s="1"/>
  <c r="U32" i="40" l="1"/>
  <c r="E68" i="60"/>
  <c r="E71" i="60" s="1"/>
  <c r="B68" i="60"/>
  <c r="B71" i="60" s="1"/>
  <c r="C68" i="60"/>
  <c r="C71" i="60" s="1"/>
  <c r="D68" i="60"/>
  <c r="D71" i="60" s="1"/>
  <c r="B99" i="56" l="1"/>
  <c r="I98" i="56"/>
  <c r="H98" i="56"/>
  <c r="G98" i="56"/>
  <c r="B98" i="56"/>
  <c r="I97" i="56"/>
  <c r="H97" i="56"/>
  <c r="G97" i="56"/>
  <c r="B97" i="56"/>
  <c r="I96" i="56"/>
  <c r="H96" i="56"/>
  <c r="G96" i="56"/>
  <c r="B96" i="56"/>
  <c r="I95" i="56"/>
  <c r="H95" i="56"/>
  <c r="G95" i="56"/>
  <c r="B95" i="56"/>
  <c r="I94" i="56"/>
  <c r="H94" i="56"/>
  <c r="G94" i="56"/>
  <c r="B94" i="56"/>
  <c r="I93" i="56"/>
  <c r="H93" i="56"/>
  <c r="B93" i="56"/>
  <c r="I92" i="56"/>
  <c r="H92" i="56"/>
  <c r="B92" i="56"/>
  <c r="I91" i="56"/>
  <c r="H91" i="56"/>
  <c r="B91" i="56"/>
  <c r="I90" i="56"/>
  <c r="H90" i="56"/>
  <c r="B90" i="56"/>
  <c r="I89" i="56"/>
  <c r="H89" i="56"/>
  <c r="B89" i="56"/>
  <c r="I88" i="56"/>
  <c r="H88" i="56"/>
  <c r="B88" i="56"/>
  <c r="I87" i="56"/>
  <c r="H87" i="56"/>
  <c r="B87" i="56"/>
  <c r="I86" i="56"/>
  <c r="H86" i="56"/>
  <c r="B86" i="56"/>
  <c r="I85" i="56"/>
  <c r="H85" i="56"/>
  <c r="B85" i="56"/>
  <c r="I84" i="56"/>
  <c r="H84" i="56"/>
  <c r="B84" i="56"/>
  <c r="I83" i="56"/>
  <c r="B83" i="56"/>
  <c r="I82" i="56"/>
  <c r="H82" i="56"/>
  <c r="B82" i="56"/>
  <c r="I81" i="56"/>
  <c r="H81" i="56"/>
  <c r="B81" i="56"/>
  <c r="I80" i="56"/>
  <c r="H80" i="56"/>
  <c r="B80" i="56"/>
  <c r="I79" i="56"/>
  <c r="H79" i="56"/>
  <c r="B79" i="56"/>
  <c r="I78" i="56"/>
  <c r="H78" i="56"/>
  <c r="B78" i="56"/>
  <c r="I77" i="56"/>
  <c r="H77" i="56"/>
  <c r="B77" i="56"/>
  <c r="I76" i="56"/>
  <c r="H76" i="56"/>
  <c r="B76" i="56"/>
  <c r="I75" i="56"/>
  <c r="H75" i="56"/>
  <c r="B75" i="56"/>
  <c r="I74" i="56"/>
  <c r="H74" i="56"/>
  <c r="B74" i="56"/>
  <c r="I73" i="56"/>
  <c r="H73" i="56"/>
  <c r="B73" i="56"/>
  <c r="I72" i="56"/>
  <c r="H72" i="56"/>
  <c r="B72" i="56"/>
  <c r="I71" i="56"/>
  <c r="H71" i="56"/>
  <c r="B71" i="56"/>
  <c r="I70" i="56"/>
  <c r="H70" i="56"/>
  <c r="B70" i="56"/>
  <c r="I69" i="56"/>
  <c r="H69" i="56"/>
  <c r="B69" i="56"/>
  <c r="I68" i="56"/>
  <c r="H68" i="56"/>
  <c r="F68" i="56"/>
  <c r="B68" i="56"/>
  <c r="I67" i="56"/>
  <c r="H67" i="56"/>
  <c r="B67" i="56"/>
  <c r="I66" i="56"/>
  <c r="H66" i="56"/>
  <c r="B66" i="56"/>
  <c r="I65" i="56"/>
  <c r="H65" i="56"/>
  <c r="B65" i="56"/>
  <c r="I64" i="56"/>
  <c r="H64" i="56"/>
  <c r="B64" i="56"/>
  <c r="I63" i="56"/>
  <c r="H63" i="56"/>
  <c r="B63" i="56"/>
  <c r="I62" i="56"/>
  <c r="H62" i="56"/>
  <c r="B62" i="56"/>
  <c r="I61" i="56"/>
  <c r="H61" i="56"/>
  <c r="B61" i="56"/>
  <c r="I60" i="56"/>
  <c r="H60" i="56"/>
  <c r="B60" i="56"/>
  <c r="I59" i="56"/>
  <c r="H59" i="56"/>
  <c r="B59" i="56"/>
  <c r="I58" i="56"/>
  <c r="H58" i="56"/>
  <c r="B58" i="56"/>
  <c r="I57" i="56"/>
  <c r="H57" i="56"/>
  <c r="B57" i="56"/>
  <c r="I56" i="56"/>
  <c r="H56" i="56"/>
  <c r="B56" i="56"/>
  <c r="I55" i="56"/>
  <c r="H55" i="56"/>
  <c r="B55" i="56"/>
  <c r="I54" i="56"/>
  <c r="H54" i="56"/>
  <c r="F54" i="56"/>
  <c r="B54" i="56"/>
  <c r="I53" i="56"/>
  <c r="H53" i="56"/>
  <c r="B53" i="56"/>
  <c r="I52" i="56"/>
  <c r="H52" i="56"/>
  <c r="B52" i="56"/>
  <c r="I51" i="56"/>
  <c r="H51" i="56"/>
  <c r="B51" i="56"/>
  <c r="I50" i="56"/>
  <c r="H50" i="56"/>
  <c r="B50" i="56"/>
  <c r="I49" i="56"/>
  <c r="H49" i="56"/>
  <c r="B49" i="56"/>
  <c r="I48" i="56"/>
  <c r="H48" i="56"/>
  <c r="B48" i="56"/>
  <c r="I47" i="56"/>
  <c r="H47" i="56"/>
  <c r="B47" i="56"/>
  <c r="I46" i="56"/>
  <c r="H46" i="56"/>
  <c r="B46" i="56"/>
  <c r="I45" i="56"/>
  <c r="H45" i="56"/>
  <c r="B45" i="56"/>
  <c r="I44" i="56"/>
  <c r="H44" i="56"/>
  <c r="B44" i="56"/>
  <c r="I43" i="56"/>
  <c r="H43" i="56"/>
  <c r="B43" i="56"/>
  <c r="I42" i="56"/>
  <c r="H42" i="56"/>
  <c r="B42" i="56"/>
  <c r="I41" i="56"/>
  <c r="H41" i="56"/>
  <c r="B41" i="56"/>
  <c r="I40" i="56"/>
  <c r="H40" i="56"/>
  <c r="B40" i="56"/>
  <c r="I39" i="56"/>
  <c r="H39" i="56"/>
  <c r="D39" i="56"/>
  <c r="B39" i="56"/>
  <c r="I38" i="56"/>
  <c r="H38" i="56"/>
  <c r="B38" i="56"/>
  <c r="I37" i="56"/>
  <c r="H37" i="56"/>
  <c r="B37" i="56"/>
  <c r="I36" i="56"/>
  <c r="H36" i="56"/>
  <c r="B36" i="56"/>
  <c r="I35" i="56"/>
  <c r="H35" i="56"/>
  <c r="B35" i="56"/>
  <c r="I34" i="56"/>
  <c r="H34" i="56"/>
  <c r="G34" i="56"/>
  <c r="B34" i="56"/>
  <c r="I33" i="56"/>
  <c r="H33" i="56"/>
  <c r="B33" i="56"/>
  <c r="I32" i="56"/>
  <c r="H32" i="56"/>
  <c r="B32" i="56"/>
  <c r="I31" i="56"/>
  <c r="H31" i="56"/>
  <c r="B31" i="56"/>
  <c r="I30" i="56"/>
  <c r="H30" i="56"/>
  <c r="B30" i="56"/>
  <c r="I29" i="56"/>
  <c r="H29" i="56"/>
  <c r="B29" i="56"/>
  <c r="I28" i="56"/>
  <c r="H28" i="56"/>
  <c r="B28" i="56"/>
  <c r="I27" i="56"/>
  <c r="H27" i="56"/>
  <c r="B27" i="56"/>
  <c r="I26" i="56"/>
  <c r="H26" i="56"/>
  <c r="B26" i="56"/>
  <c r="I25" i="56"/>
  <c r="H25" i="56"/>
  <c r="B25" i="56"/>
  <c r="I24" i="56"/>
  <c r="H24" i="56"/>
  <c r="B24" i="56"/>
  <c r="I23" i="56"/>
  <c r="B23" i="56"/>
  <c r="I22" i="56"/>
  <c r="H22" i="56"/>
  <c r="B22" i="56"/>
  <c r="I21" i="56"/>
  <c r="H21" i="56"/>
  <c r="B21" i="56"/>
  <c r="I20" i="56"/>
  <c r="H20" i="56"/>
  <c r="B20" i="56"/>
  <c r="I19" i="56"/>
  <c r="H19" i="56"/>
  <c r="B19" i="56"/>
  <c r="I18" i="56"/>
  <c r="H18" i="56"/>
  <c r="B18" i="56"/>
  <c r="I17" i="56"/>
  <c r="H17" i="56"/>
  <c r="B17" i="56"/>
  <c r="I16" i="56"/>
  <c r="H16" i="56"/>
  <c r="B16" i="56"/>
  <c r="I15" i="56"/>
  <c r="H15" i="56"/>
  <c r="B15" i="56"/>
  <c r="I100" i="56"/>
  <c r="H100" i="56"/>
  <c r="G100" i="56"/>
  <c r="F100" i="56"/>
  <c r="E100" i="56"/>
  <c r="D100" i="56"/>
  <c r="C100" i="56"/>
  <c r="I99" i="56"/>
  <c r="H99" i="56"/>
  <c r="G99" i="56"/>
  <c r="H83" i="56"/>
  <c r="H23" i="56"/>
  <c r="D99" i="52"/>
  <c r="J98" i="52"/>
  <c r="F98" i="52"/>
  <c r="B96" i="52"/>
  <c r="D95" i="52"/>
  <c r="F94" i="52"/>
  <c r="F92" i="52"/>
  <c r="B92" i="52"/>
  <c r="H91" i="52"/>
  <c r="B90" i="52"/>
  <c r="H89" i="52"/>
  <c r="J88" i="52"/>
  <c r="F86" i="52"/>
  <c r="H85" i="52"/>
  <c r="J84" i="52"/>
  <c r="F84" i="52"/>
  <c r="J82" i="52"/>
  <c r="B82" i="52"/>
  <c r="H81" i="52"/>
  <c r="D81" i="52"/>
  <c r="D79" i="52"/>
  <c r="J78" i="52"/>
  <c r="F78" i="52"/>
  <c r="B78" i="52"/>
  <c r="D77" i="52"/>
  <c r="F76" i="52"/>
  <c r="B76" i="52"/>
  <c r="H75" i="52"/>
  <c r="B74" i="52"/>
  <c r="H73" i="52"/>
  <c r="D73" i="52"/>
  <c r="J70" i="52"/>
  <c r="B70" i="52"/>
  <c r="H69" i="52"/>
  <c r="D69" i="52"/>
  <c r="H68" i="52"/>
  <c r="F68" i="52"/>
  <c r="H67" i="52"/>
  <c r="D67" i="52"/>
  <c r="J66" i="52"/>
  <c r="F66" i="52"/>
  <c r="B66" i="52"/>
  <c r="D65" i="52"/>
  <c r="F64" i="52"/>
  <c r="B64" i="52"/>
  <c r="J62" i="52"/>
  <c r="F62" i="52"/>
  <c r="B62" i="52"/>
  <c r="H60" i="52"/>
  <c r="F60" i="52"/>
  <c r="B60" i="52"/>
  <c r="H59" i="52"/>
  <c r="J58" i="52"/>
  <c r="B58" i="52"/>
  <c r="D57" i="52"/>
  <c r="F56" i="52"/>
  <c r="B56" i="52"/>
  <c r="H55" i="52"/>
  <c r="F54" i="52"/>
  <c r="D54" i="52"/>
  <c r="B54" i="52"/>
  <c r="D53" i="52"/>
  <c r="J52" i="52"/>
  <c r="H52" i="52"/>
  <c r="F52" i="52"/>
  <c r="H51" i="52"/>
  <c r="J50" i="52"/>
  <c r="H50" i="52"/>
  <c r="B50" i="52"/>
  <c r="J49" i="52"/>
  <c r="D49" i="52"/>
  <c r="B49" i="52"/>
  <c r="H48" i="52"/>
  <c r="F48" i="52"/>
  <c r="D48" i="52"/>
  <c r="H47" i="52"/>
  <c r="F47" i="52"/>
  <c r="B47" i="52"/>
  <c r="J46" i="52"/>
  <c r="H46" i="52"/>
  <c r="F46" i="52"/>
  <c r="B46" i="52"/>
  <c r="J45" i="52"/>
  <c r="D45" i="52"/>
  <c r="B45" i="52"/>
  <c r="F44" i="52"/>
  <c r="D44" i="52"/>
  <c r="H43" i="52"/>
  <c r="F43" i="52"/>
  <c r="J42" i="52"/>
  <c r="H42" i="52"/>
  <c r="J41" i="52"/>
  <c r="D41" i="52"/>
  <c r="B41" i="52"/>
  <c r="F40" i="52"/>
  <c r="D40" i="52"/>
  <c r="B40" i="52"/>
  <c r="J39" i="52"/>
  <c r="H39" i="52"/>
  <c r="F39" i="52"/>
  <c r="J38" i="52"/>
  <c r="H38" i="52"/>
  <c r="F38" i="52"/>
  <c r="B38" i="52"/>
  <c r="J37" i="52"/>
  <c r="D37" i="52"/>
  <c r="B37" i="52"/>
  <c r="J36" i="52"/>
  <c r="F36" i="52"/>
  <c r="D36" i="52"/>
  <c r="H35" i="52"/>
  <c r="F35" i="52"/>
  <c r="J34" i="52"/>
  <c r="H34" i="52"/>
  <c r="D34" i="52"/>
  <c r="B34" i="52"/>
  <c r="J33" i="52"/>
  <c r="H33" i="52"/>
  <c r="D33" i="52"/>
  <c r="B33" i="52"/>
  <c r="F32" i="52"/>
  <c r="D32" i="52"/>
  <c r="H31" i="52"/>
  <c r="F31" i="52"/>
  <c r="J30" i="52"/>
  <c r="H30" i="52"/>
  <c r="F30" i="52"/>
  <c r="B30" i="52"/>
  <c r="J29" i="52"/>
  <c r="D29" i="52"/>
  <c r="B29" i="52"/>
  <c r="I28" i="52"/>
  <c r="F28" i="52"/>
  <c r="D28" i="52"/>
  <c r="K27" i="52"/>
  <c r="F27" i="52"/>
  <c r="C27" i="52"/>
  <c r="B27" i="52"/>
  <c r="J26" i="52"/>
  <c r="H26" i="52"/>
  <c r="E26" i="52"/>
  <c r="B26" i="52"/>
  <c r="J25" i="52"/>
  <c r="G25" i="52"/>
  <c r="D25" i="52"/>
  <c r="B25" i="52"/>
  <c r="I24" i="52"/>
  <c r="F24" i="52"/>
  <c r="D24" i="52"/>
  <c r="B24" i="52"/>
  <c r="K23" i="52"/>
  <c r="H23" i="52"/>
  <c r="F23" i="52"/>
  <c r="C23" i="52"/>
  <c r="J22" i="52"/>
  <c r="H22" i="52"/>
  <c r="E22" i="52"/>
  <c r="B22" i="52"/>
  <c r="J21" i="52"/>
  <c r="G21" i="52"/>
  <c r="B21" i="52"/>
  <c r="I20" i="52"/>
  <c r="F20" i="52"/>
  <c r="D20" i="52"/>
  <c r="K19" i="52"/>
  <c r="H19" i="52"/>
  <c r="F19" i="52"/>
  <c r="C19" i="52"/>
  <c r="J18" i="52"/>
  <c r="H18" i="52"/>
  <c r="E18" i="52"/>
  <c r="D18" i="52"/>
  <c r="B18" i="52"/>
  <c r="J17" i="52"/>
  <c r="H17" i="52"/>
  <c r="G17" i="52"/>
  <c r="D17" i="52"/>
  <c r="B17" i="52"/>
  <c r="I16" i="52"/>
  <c r="F16" i="52"/>
  <c r="D16" i="52"/>
  <c r="K15" i="52"/>
  <c r="H15" i="52"/>
  <c r="F15" i="52"/>
  <c r="C15" i="52"/>
  <c r="J14" i="52"/>
  <c r="E14" i="52"/>
  <c r="B98" i="52"/>
  <c r="J92" i="52"/>
  <c r="B88" i="52"/>
  <c r="F82" i="52"/>
  <c r="J76" i="52"/>
  <c r="D71" i="52"/>
  <c r="I69" i="52"/>
  <c r="J68" i="52"/>
  <c r="D63" i="52"/>
  <c r="C56" i="52"/>
  <c r="F53" i="52"/>
  <c r="D46" i="52"/>
  <c r="E43" i="52"/>
  <c r="H41" i="52"/>
  <c r="F41" i="52"/>
  <c r="H40" i="52"/>
  <c r="J35" i="52"/>
  <c r="F33" i="52"/>
  <c r="B31" i="52"/>
  <c r="H24" i="52"/>
  <c r="H20" i="52"/>
  <c r="F15" i="56" l="1"/>
  <c r="F16" i="56"/>
  <c r="F17" i="56"/>
  <c r="F18" i="56"/>
  <c r="F19" i="56"/>
  <c r="D17" i="56"/>
  <c r="D18" i="56"/>
  <c r="D21" i="56"/>
  <c r="D22" i="56"/>
  <c r="D23" i="56"/>
  <c r="D25" i="56"/>
  <c r="D26" i="56"/>
  <c r="D27" i="56"/>
  <c r="D28" i="56"/>
  <c r="D29" i="56"/>
  <c r="D30" i="56"/>
  <c r="D31" i="56"/>
  <c r="D33" i="56"/>
  <c r="D34" i="56"/>
  <c r="D35" i="56"/>
  <c r="D36" i="56"/>
  <c r="D37" i="56"/>
  <c r="D38" i="56"/>
  <c r="D40" i="56"/>
  <c r="D41" i="56"/>
  <c r="D42" i="56"/>
  <c r="D43" i="56"/>
  <c r="D44" i="56"/>
  <c r="D45" i="56"/>
  <c r="D46" i="56"/>
  <c r="D47" i="56"/>
  <c r="D48" i="56"/>
  <c r="D49" i="56"/>
  <c r="D50" i="56"/>
  <c r="D52" i="56"/>
  <c r="D53" i="56"/>
  <c r="D54" i="56"/>
  <c r="D55" i="56"/>
  <c r="D56" i="56"/>
  <c r="D57" i="56"/>
  <c r="D59" i="56"/>
  <c r="D60" i="56"/>
  <c r="D61" i="56"/>
  <c r="D62" i="56"/>
  <c r="D63" i="56"/>
  <c r="D64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1" i="56"/>
  <c r="D82" i="56"/>
  <c r="D83" i="56"/>
  <c r="D85" i="56"/>
  <c r="D86" i="56"/>
  <c r="D87" i="56"/>
  <c r="D89" i="56"/>
  <c r="D90" i="56"/>
  <c r="D91" i="56"/>
  <c r="D93" i="56"/>
  <c r="D94" i="56"/>
  <c r="D95" i="56"/>
  <c r="D96" i="56"/>
  <c r="D97" i="56"/>
  <c r="D98" i="56"/>
  <c r="D99" i="56"/>
  <c r="E24" i="56"/>
  <c r="E35" i="56"/>
  <c r="E45" i="56"/>
  <c r="E51" i="56"/>
  <c r="E59" i="56"/>
  <c r="E67" i="56"/>
  <c r="E69" i="56"/>
  <c r="E72" i="56"/>
  <c r="E75" i="56"/>
  <c r="D14" i="56"/>
  <c r="H14" i="56"/>
  <c r="H101" i="56" s="1"/>
  <c r="F20" i="56"/>
  <c r="F28" i="56"/>
  <c r="F52" i="56"/>
  <c r="F60" i="56"/>
  <c r="F70" i="56"/>
  <c r="F76" i="56"/>
  <c r="E15" i="52"/>
  <c r="C16" i="52"/>
  <c r="K16" i="52"/>
  <c r="I17" i="52"/>
  <c r="G18" i="52"/>
  <c r="E19" i="52"/>
  <c r="C20" i="52"/>
  <c r="K20" i="52"/>
  <c r="I21" i="52"/>
  <c r="G22" i="52"/>
  <c r="E23" i="52"/>
  <c r="C24" i="52"/>
  <c r="K24" i="52"/>
  <c r="I25" i="52"/>
  <c r="G26" i="52"/>
  <c r="E27" i="52"/>
  <c r="C28" i="52"/>
  <c r="K28" i="52"/>
  <c r="I29" i="52"/>
  <c r="G30" i="52"/>
  <c r="E31" i="52"/>
  <c r="C32" i="52"/>
  <c r="K32" i="52"/>
  <c r="I33" i="52"/>
  <c r="G34" i="52"/>
  <c r="E35" i="52"/>
  <c r="C36" i="52"/>
  <c r="K36" i="52"/>
  <c r="I37" i="52"/>
  <c r="G38" i="52"/>
  <c r="E39" i="52"/>
  <c r="C40" i="52"/>
  <c r="K40" i="52"/>
  <c r="I41" i="52"/>
  <c r="G42" i="52"/>
  <c r="C44" i="52"/>
  <c r="K44" i="52"/>
  <c r="I45" i="52"/>
  <c r="G46" i="52"/>
  <c r="E47" i="52"/>
  <c r="C48" i="52"/>
  <c r="K48" i="52"/>
  <c r="I49" i="52"/>
  <c r="G50" i="52"/>
  <c r="E51" i="52"/>
  <c r="C52" i="52"/>
  <c r="K52" i="52"/>
  <c r="I53" i="52"/>
  <c r="G54" i="52"/>
  <c r="E55" i="52"/>
  <c r="K56" i="52"/>
  <c r="I57" i="52"/>
  <c r="G58" i="52"/>
  <c r="E59" i="52"/>
  <c r="C60" i="52"/>
  <c r="K60" i="52"/>
  <c r="I61" i="52"/>
  <c r="G62" i="52"/>
  <c r="E63" i="52"/>
  <c r="C64" i="52"/>
  <c r="K64" i="52"/>
  <c r="I65" i="52"/>
  <c r="D15" i="56"/>
  <c r="D16" i="56"/>
  <c r="D19" i="56"/>
  <c r="D20" i="56"/>
  <c r="D24" i="56"/>
  <c r="D32" i="56"/>
  <c r="D51" i="56"/>
  <c r="D58" i="56"/>
  <c r="D65" i="56"/>
  <c r="D80" i="56"/>
  <c r="D84" i="56"/>
  <c r="D88" i="56"/>
  <c r="D92" i="56"/>
  <c r="G29" i="52"/>
  <c r="E30" i="52"/>
  <c r="C31" i="52"/>
  <c r="K31" i="52"/>
  <c r="I32" i="52"/>
  <c r="G33" i="52"/>
  <c r="E34" i="52"/>
  <c r="C35" i="52"/>
  <c r="K35" i="52"/>
  <c r="I36" i="52"/>
  <c r="G37" i="52"/>
  <c r="E38" i="52"/>
  <c r="C39" i="52"/>
  <c r="K39" i="52"/>
  <c r="I40" i="52"/>
  <c r="G41" i="52"/>
  <c r="E42" i="52"/>
  <c r="C43" i="52"/>
  <c r="K43" i="52"/>
  <c r="I44" i="52"/>
  <c r="G45" i="52"/>
  <c r="E46" i="52"/>
  <c r="C47" i="52"/>
  <c r="K47" i="52"/>
  <c r="I48" i="52"/>
  <c r="G49" i="52"/>
  <c r="E50" i="52"/>
  <c r="C51" i="52"/>
  <c r="K51" i="52"/>
  <c r="I52" i="52"/>
  <c r="G53" i="52"/>
  <c r="E54" i="52"/>
  <c r="C55" i="52"/>
  <c r="K55" i="52"/>
  <c r="I56" i="52"/>
  <c r="E74" i="52"/>
  <c r="C75" i="52"/>
  <c r="K75" i="52"/>
  <c r="G77" i="52"/>
  <c r="E78" i="52"/>
  <c r="C79" i="52"/>
  <c r="I80" i="52"/>
  <c r="G81" i="52"/>
  <c r="E82" i="52"/>
  <c r="K83" i="52"/>
  <c r="I84" i="52"/>
  <c r="G85" i="52"/>
  <c r="C87" i="52"/>
  <c r="K87" i="52"/>
  <c r="I88" i="52"/>
  <c r="G89" i="52"/>
  <c r="E90" i="52"/>
  <c r="C91" i="52"/>
  <c r="K91" i="52"/>
  <c r="I92" i="52"/>
  <c r="G93" i="52"/>
  <c r="E94" i="52"/>
  <c r="C95" i="52"/>
  <c r="K95" i="52"/>
  <c r="I96" i="52"/>
  <c r="G97" i="52"/>
  <c r="E98" i="52"/>
  <c r="C99" i="52"/>
  <c r="K99" i="52"/>
  <c r="G15" i="52"/>
  <c r="E16" i="52"/>
  <c r="C17" i="52"/>
  <c r="K17" i="52"/>
  <c r="I18" i="52"/>
  <c r="G19" i="52"/>
  <c r="E20" i="52"/>
  <c r="C21" i="52"/>
  <c r="K21" i="52"/>
  <c r="I22" i="52"/>
  <c r="G23" i="52"/>
  <c r="E24" i="52"/>
  <c r="C25" i="52"/>
  <c r="K25" i="52"/>
  <c r="I26" i="52"/>
  <c r="G27" i="52"/>
  <c r="E28" i="52"/>
  <c r="C29" i="52"/>
  <c r="K29" i="52"/>
  <c r="I30" i="52"/>
  <c r="G31" i="52"/>
  <c r="E32" i="52"/>
  <c r="C33" i="52"/>
  <c r="K33" i="52"/>
  <c r="I34" i="52"/>
  <c r="G35" i="52"/>
  <c r="E36" i="52"/>
  <c r="C37" i="52"/>
  <c r="K37" i="52"/>
  <c r="I38" i="52"/>
  <c r="G39" i="52"/>
  <c r="E40" i="52"/>
  <c r="C41" i="52"/>
  <c r="K41" i="52"/>
  <c r="I42" i="52"/>
  <c r="G43" i="52"/>
  <c r="E44" i="52"/>
  <c r="C45" i="52"/>
  <c r="K45" i="52"/>
  <c r="I46" i="52"/>
  <c r="G47" i="52"/>
  <c r="E48" i="52"/>
  <c r="C49" i="52"/>
  <c r="K49" i="52"/>
  <c r="I50" i="52"/>
  <c r="G51" i="52"/>
  <c r="E52" i="52"/>
  <c r="C53" i="52"/>
  <c r="K53" i="52"/>
  <c r="I54" i="52"/>
  <c r="G55" i="52"/>
  <c r="E56" i="52"/>
  <c r="C57" i="52"/>
  <c r="K57" i="52"/>
  <c r="I58" i="52"/>
  <c r="G59" i="52"/>
  <c r="E60" i="52"/>
  <c r="C61" i="52"/>
  <c r="K61" i="52"/>
  <c r="B16" i="52"/>
  <c r="J20" i="52"/>
  <c r="F22" i="52"/>
  <c r="D27" i="52"/>
  <c r="J28" i="52"/>
  <c r="D35" i="52"/>
  <c r="D43" i="52"/>
  <c r="B48" i="52"/>
  <c r="H49" i="52"/>
  <c r="D51" i="52"/>
  <c r="F58" i="52"/>
  <c r="G66" i="52"/>
  <c r="E67" i="52"/>
  <c r="C68" i="52"/>
  <c r="K68" i="52"/>
  <c r="G70" i="52"/>
  <c r="E71" i="52"/>
  <c r="C72" i="52"/>
  <c r="K72" i="52"/>
  <c r="I73" i="52"/>
  <c r="G74" i="52"/>
  <c r="E75" i="52"/>
  <c r="C76" i="52"/>
  <c r="K76" i="52"/>
  <c r="I77" i="52"/>
  <c r="G78" i="52"/>
  <c r="E79" i="52"/>
  <c r="C80" i="52"/>
  <c r="K80" i="52"/>
  <c r="I81" i="52"/>
  <c r="G82" i="52"/>
  <c r="E83" i="52"/>
  <c r="C84" i="52"/>
  <c r="K84" i="52"/>
  <c r="I85" i="52"/>
  <c r="G86" i="52"/>
  <c r="E87" i="52"/>
  <c r="C88" i="52"/>
  <c r="K88" i="52"/>
  <c r="I89" i="52"/>
  <c r="G90" i="52"/>
  <c r="E91" i="52"/>
  <c r="C92" i="52"/>
  <c r="K92" i="52"/>
  <c r="I93" i="52"/>
  <c r="G94" i="52"/>
  <c r="E95" i="52"/>
  <c r="C96" i="52"/>
  <c r="K96" i="52"/>
  <c r="I97" i="52"/>
  <c r="G98" i="52"/>
  <c r="E99" i="52"/>
  <c r="F51" i="52"/>
  <c r="D52" i="52"/>
  <c r="B53" i="52"/>
  <c r="J53" i="52"/>
  <c r="H54" i="52"/>
  <c r="F55" i="52"/>
  <c r="D56" i="52"/>
  <c r="B57" i="52"/>
  <c r="J57" i="52"/>
  <c r="H58" i="52"/>
  <c r="F59" i="52"/>
  <c r="D60" i="52"/>
  <c r="B61" i="52"/>
  <c r="J61" i="52"/>
  <c r="H62" i="52"/>
  <c r="F63" i="52"/>
  <c r="D64" i="52"/>
  <c r="B65" i="52"/>
  <c r="J65" i="52"/>
  <c r="H66" i="52"/>
  <c r="F67" i="52"/>
  <c r="D68" i="52"/>
  <c r="B69" i="52"/>
  <c r="J69" i="52"/>
  <c r="H70" i="52"/>
  <c r="F71" i="52"/>
  <c r="D72" i="52"/>
  <c r="B73" i="52"/>
  <c r="J73" i="52"/>
  <c r="H74" i="52"/>
  <c r="F75" i="52"/>
  <c r="D76" i="52"/>
  <c r="B77" i="52"/>
  <c r="J77" i="52"/>
  <c r="H78" i="52"/>
  <c r="F79" i="52"/>
  <c r="D80" i="52"/>
  <c r="B81" i="52"/>
  <c r="J81" i="52"/>
  <c r="H82" i="52"/>
  <c r="F83" i="52"/>
  <c r="D84" i="52"/>
  <c r="B85" i="52"/>
  <c r="J85" i="52"/>
  <c r="H86" i="52"/>
  <c r="F87" i="52"/>
  <c r="D88" i="52"/>
  <c r="B89" i="52"/>
  <c r="J89" i="52"/>
  <c r="H90" i="52"/>
  <c r="F91" i="52"/>
  <c r="D92" i="52"/>
  <c r="B93" i="52"/>
  <c r="J93" i="52"/>
  <c r="H94" i="52"/>
  <c r="F95" i="52"/>
  <c r="D96" i="52"/>
  <c r="B97" i="52"/>
  <c r="J97" i="52"/>
  <c r="H98" i="52"/>
  <c r="F99" i="52"/>
  <c r="E56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C14" i="52"/>
  <c r="I15" i="52"/>
  <c r="G100" i="55"/>
  <c r="F14" i="52"/>
  <c r="D15" i="52"/>
  <c r="J16" i="52"/>
  <c r="F18" i="52"/>
  <c r="D19" i="52"/>
  <c r="B20" i="52"/>
  <c r="H21" i="52"/>
  <c r="D23" i="52"/>
  <c r="J24" i="52"/>
  <c r="H25" i="52"/>
  <c r="F26" i="52"/>
  <c r="B28" i="52"/>
  <c r="H29" i="52"/>
  <c r="D31" i="52"/>
  <c r="B32" i="52"/>
  <c r="J32" i="52"/>
  <c r="F34" i="52"/>
  <c r="B36" i="52"/>
  <c r="H37" i="52"/>
  <c r="D39" i="52"/>
  <c r="J40" i="52"/>
  <c r="F42" i="52"/>
  <c r="B44" i="52"/>
  <c r="J44" i="52"/>
  <c r="H45" i="52"/>
  <c r="D47" i="52"/>
  <c r="J48" i="52"/>
  <c r="F50" i="52"/>
  <c r="B52" i="52"/>
  <c r="H53" i="52"/>
  <c r="D55" i="52"/>
  <c r="J56" i="52"/>
  <c r="H57" i="52"/>
  <c r="D59" i="52"/>
  <c r="J60" i="52"/>
  <c r="H61" i="52"/>
  <c r="J64" i="52"/>
  <c r="H65" i="52"/>
  <c r="B68" i="52"/>
  <c r="F70" i="52"/>
  <c r="B72" i="52"/>
  <c r="J72" i="52"/>
  <c r="F74" i="52"/>
  <c r="D75" i="52"/>
  <c r="H77" i="52"/>
  <c r="B80" i="52"/>
  <c r="J80" i="52"/>
  <c r="D83" i="52"/>
  <c r="B84" i="52"/>
  <c r="D87" i="52"/>
  <c r="F90" i="52"/>
  <c r="D91" i="52"/>
  <c r="H93" i="52"/>
  <c r="J96" i="52"/>
  <c r="H97" i="52"/>
  <c r="D21" i="52"/>
  <c r="H27" i="52"/>
  <c r="B42" i="52"/>
  <c r="J54" i="52"/>
  <c r="D61" i="52"/>
  <c r="H63" i="52"/>
  <c r="H71" i="52"/>
  <c r="F72" i="52"/>
  <c r="J74" i="52"/>
  <c r="H79" i="52"/>
  <c r="F80" i="52"/>
  <c r="H83" i="52"/>
  <c r="D85" i="52"/>
  <c r="J86" i="52"/>
  <c r="H87" i="52"/>
  <c r="J90" i="52"/>
  <c r="D93" i="52"/>
  <c r="B94" i="52"/>
  <c r="F96" i="52"/>
  <c r="D97" i="52"/>
  <c r="H99" i="52"/>
  <c r="D100" i="54"/>
  <c r="H16" i="52"/>
  <c r="F17" i="52"/>
  <c r="B19" i="52"/>
  <c r="J19" i="52"/>
  <c r="F21" i="52"/>
  <c r="D22" i="52"/>
  <c r="B23" i="52"/>
  <c r="J23" i="52"/>
  <c r="F25" i="52"/>
  <c r="D26" i="52"/>
  <c r="J27" i="52"/>
  <c r="H28" i="52"/>
  <c r="F29" i="52"/>
  <c r="D30" i="52"/>
  <c r="J31" i="52"/>
  <c r="H32" i="52"/>
  <c r="B35" i="52"/>
  <c r="H36" i="52"/>
  <c r="F37" i="52"/>
  <c r="D38" i="52"/>
  <c r="B39" i="52"/>
  <c r="D42" i="52"/>
  <c r="B43" i="52"/>
  <c r="J43" i="52"/>
  <c r="H44" i="52"/>
  <c r="F45" i="52"/>
  <c r="J47" i="52"/>
  <c r="F49" i="52"/>
  <c r="D50" i="52"/>
  <c r="B51" i="52"/>
  <c r="J51" i="52"/>
  <c r="B55" i="52"/>
  <c r="J55" i="52"/>
  <c r="H56" i="52"/>
  <c r="F57" i="52"/>
  <c r="D62" i="52"/>
  <c r="B67" i="52"/>
  <c r="J71" i="52"/>
  <c r="F21" i="56"/>
  <c r="F22" i="56"/>
  <c r="F23" i="56"/>
  <c r="F24" i="56"/>
  <c r="F25" i="56"/>
  <c r="F26" i="56"/>
  <c r="F27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3" i="56"/>
  <c r="F55" i="56"/>
  <c r="F56" i="56"/>
  <c r="F57" i="56"/>
  <c r="F58" i="56"/>
  <c r="F59" i="56"/>
  <c r="F61" i="56"/>
  <c r="F62" i="56"/>
  <c r="F63" i="56"/>
  <c r="F64" i="56"/>
  <c r="F65" i="56"/>
  <c r="F66" i="56"/>
  <c r="F67" i="56"/>
  <c r="F69" i="56"/>
  <c r="F71" i="56"/>
  <c r="F72" i="56"/>
  <c r="F73" i="56"/>
  <c r="F74" i="56"/>
  <c r="F75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4" i="56"/>
  <c r="B101" i="58"/>
  <c r="B104" i="58" s="1"/>
  <c r="D14" i="52"/>
  <c r="B15" i="52"/>
  <c r="J15" i="52"/>
  <c r="D58" i="52"/>
  <c r="B59" i="52"/>
  <c r="J59" i="52"/>
  <c r="F61" i="52"/>
  <c r="B63" i="52"/>
  <c r="J63" i="52"/>
  <c r="H64" i="52"/>
  <c r="F65" i="52"/>
  <c r="D66" i="52"/>
  <c r="J67" i="52"/>
  <c r="F69" i="52"/>
  <c r="D70" i="52"/>
  <c r="B71" i="52"/>
  <c r="H72" i="52"/>
  <c r="F73" i="52"/>
  <c r="D74" i="52"/>
  <c r="B75" i="52"/>
  <c r="J75" i="52"/>
  <c r="H76" i="52"/>
  <c r="F77" i="52"/>
  <c r="D78" i="52"/>
  <c r="B79" i="52"/>
  <c r="J79" i="52"/>
  <c r="H80" i="52"/>
  <c r="F81" i="52"/>
  <c r="D82" i="52"/>
  <c r="B83" i="52"/>
  <c r="J83" i="52"/>
  <c r="H84" i="52"/>
  <c r="F85" i="52"/>
  <c r="D86" i="52"/>
  <c r="B87" i="52"/>
  <c r="J87" i="52"/>
  <c r="H88" i="52"/>
  <c r="F89" i="52"/>
  <c r="D90" i="52"/>
  <c r="B91" i="52"/>
  <c r="J91" i="52"/>
  <c r="H92" i="52"/>
  <c r="F93" i="52"/>
  <c r="D94" i="52"/>
  <c r="B95" i="52"/>
  <c r="J95" i="52"/>
  <c r="H96" i="52"/>
  <c r="F97" i="52"/>
  <c r="D98" i="52"/>
  <c r="B99" i="52"/>
  <c r="J99" i="52"/>
  <c r="D100" i="55"/>
  <c r="K14" i="52"/>
  <c r="I100" i="54"/>
  <c r="I62" i="52"/>
  <c r="G63" i="52"/>
  <c r="E64" i="52"/>
  <c r="C65" i="52"/>
  <c r="K65" i="52"/>
  <c r="I66" i="52"/>
  <c r="G67" i="52"/>
  <c r="E68" i="52"/>
  <c r="C69" i="52"/>
  <c r="K69" i="52"/>
  <c r="I70" i="52"/>
  <c r="G71" i="52"/>
  <c r="E72" i="52"/>
  <c r="B86" i="52"/>
  <c r="F88" i="52"/>
  <c r="D89" i="52"/>
  <c r="J94" i="52"/>
  <c r="H95" i="52"/>
  <c r="E17" i="56"/>
  <c r="E19" i="56"/>
  <c r="E21" i="56"/>
  <c r="E27" i="56"/>
  <c r="E29" i="56"/>
  <c r="E33" i="56"/>
  <c r="E37" i="56"/>
  <c r="E40" i="56"/>
  <c r="E43" i="56"/>
  <c r="E49" i="56"/>
  <c r="E53" i="56"/>
  <c r="E61" i="56"/>
  <c r="E65" i="56"/>
  <c r="E77" i="56"/>
  <c r="E81" i="56"/>
  <c r="E14" i="56"/>
  <c r="E15" i="56"/>
  <c r="E16" i="56"/>
  <c r="E18" i="56"/>
  <c r="E20" i="56"/>
  <c r="E22" i="56"/>
  <c r="E23" i="56"/>
  <c r="E25" i="56"/>
  <c r="E26" i="56"/>
  <c r="E28" i="56"/>
  <c r="E30" i="56"/>
  <c r="E31" i="56"/>
  <c r="E32" i="56"/>
  <c r="E34" i="56"/>
  <c r="E36" i="56"/>
  <c r="E38" i="56"/>
  <c r="E39" i="56"/>
  <c r="E41" i="56"/>
  <c r="E42" i="56"/>
  <c r="E44" i="56"/>
  <c r="E46" i="56"/>
  <c r="E47" i="56"/>
  <c r="E48" i="56"/>
  <c r="E50" i="56"/>
  <c r="E52" i="56"/>
  <c r="E54" i="56"/>
  <c r="E55" i="56"/>
  <c r="E57" i="56"/>
  <c r="E58" i="56"/>
  <c r="E60" i="56"/>
  <c r="E62" i="56"/>
  <c r="E63" i="56"/>
  <c r="E64" i="56"/>
  <c r="E66" i="56"/>
  <c r="E68" i="56"/>
  <c r="E70" i="56"/>
  <c r="E71" i="56"/>
  <c r="E73" i="56"/>
  <c r="E74" i="56"/>
  <c r="E76" i="56"/>
  <c r="E78" i="56"/>
  <c r="E79" i="56"/>
  <c r="E80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G100" i="53"/>
  <c r="G14" i="52"/>
  <c r="G14" i="56"/>
  <c r="H100" i="53"/>
  <c r="H14" i="52"/>
  <c r="K100" i="53"/>
  <c r="G16" i="52"/>
  <c r="C18" i="52"/>
  <c r="I19" i="52"/>
  <c r="G20" i="52"/>
  <c r="C22" i="52"/>
  <c r="K22" i="52"/>
  <c r="I23" i="52"/>
  <c r="E25" i="52"/>
  <c r="C26" i="52"/>
  <c r="K26" i="52"/>
  <c r="I27" i="52"/>
  <c r="G28" i="52"/>
  <c r="E29" i="52"/>
  <c r="C30" i="52"/>
  <c r="K30" i="52"/>
  <c r="I31" i="52"/>
  <c r="G32" i="52"/>
  <c r="E33" i="52"/>
  <c r="C34" i="52"/>
  <c r="K34" i="52"/>
  <c r="I35" i="52"/>
  <c r="G36" i="52"/>
  <c r="E37" i="52"/>
  <c r="C38" i="52"/>
  <c r="K38" i="52"/>
  <c r="I39" i="52"/>
  <c r="E41" i="52"/>
  <c r="C42" i="52"/>
  <c r="K42" i="52"/>
  <c r="I43" i="52"/>
  <c r="G44" i="52"/>
  <c r="E45" i="52"/>
  <c r="C46" i="52"/>
  <c r="K46" i="52"/>
  <c r="I47" i="52"/>
  <c r="G48" i="52"/>
  <c r="E49" i="52"/>
  <c r="C50" i="52"/>
  <c r="K50" i="52"/>
  <c r="I51" i="52"/>
  <c r="G52" i="52"/>
  <c r="E53" i="52"/>
  <c r="C54" i="52"/>
  <c r="K54" i="52"/>
  <c r="I55" i="52"/>
  <c r="G56" i="52"/>
  <c r="E57" i="52"/>
  <c r="C58" i="52"/>
  <c r="K58" i="52"/>
  <c r="I59" i="52"/>
  <c r="G60" i="52"/>
  <c r="E61" i="52"/>
  <c r="C62" i="52"/>
  <c r="K62" i="52"/>
  <c r="I63" i="52"/>
  <c r="G64" i="52"/>
  <c r="E65" i="52"/>
  <c r="C66" i="52"/>
  <c r="K66" i="52"/>
  <c r="I67" i="52"/>
  <c r="G68" i="52"/>
  <c r="E69" i="52"/>
  <c r="C70" i="52"/>
  <c r="K70" i="52"/>
  <c r="I71" i="52"/>
  <c r="G72" i="52"/>
  <c r="E73" i="52"/>
  <c r="C74" i="52"/>
  <c r="K74" i="52"/>
  <c r="I75" i="52"/>
  <c r="G76" i="52"/>
  <c r="E77" i="52"/>
  <c r="C78" i="52"/>
  <c r="K78" i="52"/>
  <c r="I79" i="52"/>
  <c r="G80" i="52"/>
  <c r="E81" i="52"/>
  <c r="C82" i="52"/>
  <c r="K82" i="52"/>
  <c r="I83" i="52"/>
  <c r="G84" i="52"/>
  <c r="E85" i="52"/>
  <c r="C86" i="52"/>
  <c r="K86" i="52"/>
  <c r="I87" i="52"/>
  <c r="G88" i="52"/>
  <c r="E89" i="52"/>
  <c r="C90" i="52"/>
  <c r="K90" i="52"/>
  <c r="I91" i="52"/>
  <c r="G92" i="52"/>
  <c r="E93" i="52"/>
  <c r="C94" i="52"/>
  <c r="K94" i="52"/>
  <c r="I95" i="52"/>
  <c r="G96" i="52"/>
  <c r="E97" i="52"/>
  <c r="C98" i="52"/>
  <c r="K98" i="52"/>
  <c r="I99" i="52"/>
  <c r="C100" i="55"/>
  <c r="K100" i="55"/>
  <c r="I14" i="56"/>
  <c r="I101" i="56" s="1"/>
  <c r="C100" i="53"/>
  <c r="E17" i="52"/>
  <c r="K18" i="52"/>
  <c r="E21" i="52"/>
  <c r="G24" i="52"/>
  <c r="G40" i="52"/>
  <c r="I14" i="52"/>
  <c r="H100" i="54"/>
  <c r="B100" i="54"/>
  <c r="J100" i="54"/>
  <c r="F100" i="55"/>
  <c r="B14" i="56"/>
  <c r="B101" i="56" s="1"/>
  <c r="B104" i="56" s="1"/>
  <c r="E100" i="54"/>
  <c r="G57" i="52"/>
  <c r="E58" i="52"/>
  <c r="C59" i="52"/>
  <c r="K59" i="52"/>
  <c r="I60" i="52"/>
  <c r="G61" i="52"/>
  <c r="E62" i="52"/>
  <c r="C63" i="52"/>
  <c r="K63" i="52"/>
  <c r="I64" i="52"/>
  <c r="G65" i="52"/>
  <c r="E66" i="52"/>
  <c r="C67" i="52"/>
  <c r="K67" i="52"/>
  <c r="I68" i="52"/>
  <c r="G69" i="52"/>
  <c r="E70" i="52"/>
  <c r="C71" i="52"/>
  <c r="K71" i="52"/>
  <c r="I72" i="52"/>
  <c r="G73" i="52"/>
  <c r="I76" i="52"/>
  <c r="K79" i="52"/>
  <c r="C83" i="52"/>
  <c r="E86" i="52"/>
  <c r="F14" i="56"/>
  <c r="F100" i="54"/>
  <c r="B100" i="55"/>
  <c r="J100" i="55"/>
  <c r="C73" i="52"/>
  <c r="K73" i="52"/>
  <c r="I74" i="52"/>
  <c r="G75" i="52"/>
  <c r="E76" i="52"/>
  <c r="C77" i="52"/>
  <c r="K77" i="52"/>
  <c r="I78" i="52"/>
  <c r="G79" i="52"/>
  <c r="E80" i="52"/>
  <c r="C81" i="52"/>
  <c r="K81" i="52"/>
  <c r="I82" i="52"/>
  <c r="G83" i="52"/>
  <c r="E84" i="52"/>
  <c r="C85" i="52"/>
  <c r="K85" i="52"/>
  <c r="I86" i="52"/>
  <c r="G87" i="52"/>
  <c r="E88" i="52"/>
  <c r="C89" i="52"/>
  <c r="K89" i="52"/>
  <c r="I90" i="52"/>
  <c r="G91" i="52"/>
  <c r="E92" i="52"/>
  <c r="C93" i="52"/>
  <c r="K93" i="52"/>
  <c r="I94" i="52"/>
  <c r="G95" i="52"/>
  <c r="E96" i="52"/>
  <c r="C97" i="52"/>
  <c r="K97" i="52"/>
  <c r="I98" i="52"/>
  <c r="G99" i="52"/>
  <c r="H100" i="55"/>
  <c r="D100" i="53"/>
  <c r="E100" i="53"/>
  <c r="I100" i="53"/>
  <c r="F100" i="53"/>
  <c r="J100" i="53"/>
  <c r="C100" i="54"/>
  <c r="G100" i="54"/>
  <c r="K100" i="54"/>
  <c r="E100" i="55"/>
  <c r="I100" i="55"/>
  <c r="I104" i="56" l="1"/>
  <c r="H104" i="56"/>
  <c r="D101" i="56"/>
  <c r="B100" i="52"/>
  <c r="D100" i="52"/>
  <c r="K100" i="52"/>
  <c r="F101" i="56"/>
  <c r="I100" i="52"/>
  <c r="G101" i="56"/>
  <c r="F100" i="52"/>
  <c r="J100" i="52"/>
  <c r="C101" i="56"/>
  <c r="E100" i="52"/>
  <c r="H100" i="52"/>
  <c r="G100" i="52"/>
  <c r="C100" i="52"/>
  <c r="E101" i="56"/>
  <c r="D45" i="48"/>
  <c r="O46" i="44"/>
  <c r="M44" i="44"/>
  <c r="J41" i="44"/>
  <c r="N39" i="44"/>
  <c r="L38" i="44"/>
  <c r="K37" i="44"/>
  <c r="J37" i="44"/>
  <c r="K36" i="44"/>
  <c r="O35" i="44"/>
  <c r="N35" i="44"/>
  <c r="M34" i="44"/>
  <c r="L34" i="44"/>
  <c r="K33" i="44"/>
  <c r="J33" i="44"/>
  <c r="K32" i="44"/>
  <c r="O31" i="44"/>
  <c r="N31" i="44"/>
  <c r="O30" i="44"/>
  <c r="M30" i="44"/>
  <c r="L30" i="44"/>
  <c r="J30" i="44"/>
  <c r="K29" i="44"/>
  <c r="J29" i="44"/>
  <c r="K28" i="44"/>
  <c r="O27" i="44"/>
  <c r="N27" i="44"/>
  <c r="M26" i="44"/>
  <c r="L26" i="44"/>
  <c r="K25" i="44"/>
  <c r="J25" i="44"/>
  <c r="K24" i="44"/>
  <c r="O23" i="44"/>
  <c r="N23" i="44"/>
  <c r="M22" i="44"/>
  <c r="L22" i="44"/>
  <c r="M21" i="44"/>
  <c r="K21" i="44"/>
  <c r="J21" i="44"/>
  <c r="N20" i="44"/>
  <c r="O19" i="44"/>
  <c r="N19" i="44"/>
  <c r="M18" i="44"/>
  <c r="L18" i="44"/>
  <c r="K17" i="44"/>
  <c r="J17" i="44"/>
  <c r="L45" i="44"/>
  <c r="N26" i="44"/>
  <c r="C104" i="56" l="1"/>
  <c r="E104" i="56"/>
  <c r="G104" i="56"/>
  <c r="F104" i="56"/>
  <c r="D104" i="56"/>
  <c r="M34" i="48"/>
  <c r="I48" i="48"/>
  <c r="L27" i="44"/>
  <c r="L49" i="44"/>
  <c r="M19" i="48"/>
  <c r="I21" i="48"/>
  <c r="M23" i="48"/>
  <c r="I25" i="48"/>
  <c r="M27" i="48"/>
  <c r="I29" i="48"/>
  <c r="M31" i="48"/>
  <c r="I33" i="48"/>
  <c r="M35" i="48"/>
  <c r="I37" i="48"/>
  <c r="M39" i="48"/>
  <c r="I41" i="48"/>
  <c r="M43" i="48"/>
  <c r="I45" i="48"/>
  <c r="M47" i="48"/>
  <c r="I49" i="48"/>
  <c r="C50" i="48"/>
  <c r="K50" i="48"/>
  <c r="I31" i="48"/>
  <c r="L42" i="44"/>
  <c r="N43" i="44"/>
  <c r="J45" i="44"/>
  <c r="L46" i="44"/>
  <c r="N47" i="44"/>
  <c r="J49" i="44"/>
  <c r="L20" i="44"/>
  <c r="J47" i="44"/>
  <c r="N49" i="44"/>
  <c r="D24" i="48"/>
  <c r="F45" i="48"/>
  <c r="D17" i="48"/>
  <c r="L17" i="48"/>
  <c r="F18" i="48"/>
  <c r="H19" i="48"/>
  <c r="D21" i="48"/>
  <c r="L21" i="48"/>
  <c r="F22" i="48"/>
  <c r="H23" i="48"/>
  <c r="D25" i="48"/>
  <c r="L25" i="48"/>
  <c r="F26" i="48"/>
  <c r="H27" i="48"/>
  <c r="D29" i="48"/>
  <c r="L29" i="48"/>
  <c r="F30" i="48"/>
  <c r="H31" i="48"/>
  <c r="D33" i="48"/>
  <c r="L33" i="48"/>
  <c r="F34" i="48"/>
  <c r="H35" i="48"/>
  <c r="D37" i="48"/>
  <c r="L37" i="48"/>
  <c r="F38" i="48"/>
  <c r="H39" i="48"/>
  <c r="D41" i="48"/>
  <c r="L41" i="48"/>
  <c r="F42" i="48"/>
  <c r="H43" i="48"/>
  <c r="L45" i="48"/>
  <c r="F46" i="48"/>
  <c r="H47" i="48"/>
  <c r="D49" i="48"/>
  <c r="L49" i="48"/>
  <c r="F50" i="48"/>
  <c r="N50" i="48"/>
  <c r="M38" i="44"/>
  <c r="O39" i="44"/>
  <c r="K41" i="44"/>
  <c r="M42" i="44"/>
  <c r="O43" i="44"/>
  <c r="K45" i="44"/>
  <c r="M46" i="44"/>
  <c r="O47" i="44"/>
  <c r="K49" i="44"/>
  <c r="O17" i="44"/>
  <c r="O21" i="44"/>
  <c r="M32" i="44"/>
  <c r="K35" i="44"/>
  <c r="K43" i="44"/>
  <c r="M16" i="48"/>
  <c r="I18" i="48"/>
  <c r="M20" i="48"/>
  <c r="I22" i="48"/>
  <c r="M24" i="48"/>
  <c r="I26" i="48"/>
  <c r="M28" i="48"/>
  <c r="I30" i="48"/>
  <c r="M32" i="48"/>
  <c r="I34" i="48"/>
  <c r="M36" i="48"/>
  <c r="I38" i="48"/>
  <c r="M40" i="48"/>
  <c r="I42" i="48"/>
  <c r="M44" i="48"/>
  <c r="I46" i="48"/>
  <c r="M48" i="48"/>
  <c r="I50" i="48"/>
  <c r="I19" i="48"/>
  <c r="M21" i="48"/>
  <c r="M25" i="48"/>
  <c r="I27" i="48"/>
  <c r="M29" i="48"/>
  <c r="M33" i="48"/>
  <c r="I35" i="48"/>
  <c r="M37" i="48"/>
  <c r="I39" i="48"/>
  <c r="M41" i="48"/>
  <c r="I43" i="48"/>
  <c r="M45" i="48"/>
  <c r="I47" i="48"/>
  <c r="M49" i="48"/>
  <c r="G50" i="48"/>
  <c r="O50" i="48"/>
  <c r="M18" i="48"/>
  <c r="I32" i="48"/>
  <c r="I40" i="48"/>
  <c r="J16" i="44"/>
  <c r="L33" i="44"/>
  <c r="L37" i="44"/>
  <c r="N46" i="44"/>
  <c r="N16" i="44"/>
  <c r="J26" i="44"/>
  <c r="L47" i="44"/>
  <c r="N48" i="44"/>
  <c r="D16" i="48"/>
  <c r="L16" i="48"/>
  <c r="F17" i="48"/>
  <c r="H18" i="48"/>
  <c r="D20" i="48"/>
  <c r="L20" i="48"/>
  <c r="F21" i="48"/>
  <c r="H22" i="48"/>
  <c r="L24" i="48"/>
  <c r="F25" i="48"/>
  <c r="H26" i="48"/>
  <c r="D28" i="48"/>
  <c r="L28" i="48"/>
  <c r="F29" i="48"/>
  <c r="H30" i="48"/>
  <c r="D32" i="48"/>
  <c r="L32" i="48"/>
  <c r="F33" i="48"/>
  <c r="H34" i="48"/>
  <c r="D36" i="48"/>
  <c r="L36" i="48"/>
  <c r="F37" i="48"/>
  <c r="H38" i="48"/>
  <c r="D40" i="48"/>
  <c r="L40" i="48"/>
  <c r="F41" i="48"/>
  <c r="H42" i="48"/>
  <c r="D44" i="48"/>
  <c r="L44" i="48"/>
  <c r="H46" i="48"/>
  <c r="D48" i="48"/>
  <c r="L48" i="48"/>
  <c r="F49" i="48"/>
  <c r="L36" i="44"/>
  <c r="K19" i="44"/>
  <c r="O25" i="44"/>
  <c r="O33" i="44"/>
  <c r="M51" i="50"/>
  <c r="M55" i="50" s="1"/>
  <c r="M17" i="48"/>
  <c r="G51" i="49"/>
  <c r="G55" i="49" s="1"/>
  <c r="O51" i="49"/>
  <c r="O55" i="49" s="1"/>
  <c r="I51" i="49"/>
  <c r="I55" i="49" s="1"/>
  <c r="N33" i="44"/>
  <c r="J35" i="44"/>
  <c r="H51" i="49"/>
  <c r="H55" i="49" s="1"/>
  <c r="I16" i="48"/>
  <c r="M26" i="48"/>
  <c r="M30" i="48"/>
  <c r="I44" i="48"/>
  <c r="M50" i="48"/>
  <c r="J39" i="44"/>
  <c r="N41" i="44"/>
  <c r="N45" i="44"/>
  <c r="L48" i="44"/>
  <c r="J18" i="44"/>
  <c r="L19" i="44"/>
  <c r="J22" i="44"/>
  <c r="L23" i="44"/>
  <c r="N24" i="44"/>
  <c r="N28" i="44"/>
  <c r="L31" i="44"/>
  <c r="N32" i="44"/>
  <c r="J34" i="44"/>
  <c r="L35" i="44"/>
  <c r="J38" i="44"/>
  <c r="L39" i="44"/>
  <c r="J42" i="44"/>
  <c r="L43" i="44"/>
  <c r="J46" i="44"/>
  <c r="L17" i="44"/>
  <c r="N18" i="44"/>
  <c r="J20" i="44"/>
  <c r="L21" i="44"/>
  <c r="N22" i="44"/>
  <c r="J24" i="44"/>
  <c r="L25" i="44"/>
  <c r="J28" i="44"/>
  <c r="L29" i="44"/>
  <c r="N30" i="44"/>
  <c r="J32" i="44"/>
  <c r="N34" i="44"/>
  <c r="J36" i="44"/>
  <c r="N38" i="44"/>
  <c r="J40" i="44"/>
  <c r="L41" i="44"/>
  <c r="N42" i="44"/>
  <c r="J44" i="44"/>
  <c r="L44" i="44"/>
  <c r="H50" i="48"/>
  <c r="M20" i="44"/>
  <c r="K23" i="44"/>
  <c r="K27" i="44"/>
  <c r="O29" i="44"/>
  <c r="M40" i="44"/>
  <c r="K47" i="44"/>
  <c r="M48" i="44"/>
  <c r="J48" i="44"/>
  <c r="I23" i="48"/>
  <c r="D19" i="48"/>
  <c r="L19" i="48"/>
  <c r="F20" i="48"/>
  <c r="H21" i="48"/>
  <c r="D23" i="48"/>
  <c r="L23" i="48"/>
  <c r="F24" i="48"/>
  <c r="H25" i="48"/>
  <c r="D27" i="48"/>
  <c r="L27" i="48"/>
  <c r="F28" i="48"/>
  <c r="H29" i="48"/>
  <c r="D31" i="48"/>
  <c r="L31" i="48"/>
  <c r="F32" i="48"/>
  <c r="H33" i="48"/>
  <c r="D35" i="48"/>
  <c r="L35" i="48"/>
  <c r="F36" i="48"/>
  <c r="H37" i="48"/>
  <c r="D39" i="48"/>
  <c r="L39" i="48"/>
  <c r="F40" i="48"/>
  <c r="H41" i="48"/>
  <c r="D43" i="48"/>
  <c r="L43" i="48"/>
  <c r="F44" i="48"/>
  <c r="H45" i="48"/>
  <c r="D47" i="48"/>
  <c r="L47" i="48"/>
  <c r="F48" i="48"/>
  <c r="H49" i="48"/>
  <c r="J50" i="48"/>
  <c r="K46" i="44"/>
  <c r="D51" i="49"/>
  <c r="D55" i="49" s="1"/>
  <c r="I20" i="48"/>
  <c r="M22" i="48"/>
  <c r="I24" i="48"/>
  <c r="I28" i="48"/>
  <c r="I36" i="48"/>
  <c r="M38" i="48"/>
  <c r="M42" i="48"/>
  <c r="M46" i="48"/>
  <c r="E50" i="48"/>
  <c r="N17" i="44"/>
  <c r="J19" i="44"/>
  <c r="N21" i="44"/>
  <c r="J23" i="44"/>
  <c r="L24" i="44"/>
  <c r="N25" i="44"/>
  <c r="J27" i="44"/>
  <c r="L28" i="44"/>
  <c r="N29" i="44"/>
  <c r="J31" i="44"/>
  <c r="L32" i="44"/>
  <c r="N37" i="44"/>
  <c r="L40" i="44"/>
  <c r="J43" i="44"/>
  <c r="I51" i="50"/>
  <c r="I55" i="50" s="1"/>
  <c r="M24" i="44"/>
  <c r="M28" i="44"/>
  <c r="K31" i="44"/>
  <c r="M36" i="44"/>
  <c r="O37" i="44"/>
  <c r="K39" i="44"/>
  <c r="O41" i="44"/>
  <c r="I17" i="48"/>
  <c r="K51" i="49"/>
  <c r="K55" i="49" s="1"/>
  <c r="E51" i="49"/>
  <c r="E55" i="49" s="1"/>
  <c r="M51" i="49"/>
  <c r="M55" i="49" s="1"/>
  <c r="F51" i="51"/>
  <c r="F55" i="51" s="1"/>
  <c r="F16" i="48"/>
  <c r="N51" i="51"/>
  <c r="N55" i="51" s="1"/>
  <c r="H51" i="51"/>
  <c r="H55" i="51" s="1"/>
  <c r="H17" i="48"/>
  <c r="M16" i="44"/>
  <c r="M19" i="44"/>
  <c r="M23" i="44"/>
  <c r="M27" i="44"/>
  <c r="K30" i="44"/>
  <c r="O36" i="44"/>
  <c r="O40" i="44"/>
  <c r="K42" i="44"/>
  <c r="K16" i="44"/>
  <c r="M17" i="44"/>
  <c r="D51" i="50"/>
  <c r="D55" i="50" s="1"/>
  <c r="N36" i="44"/>
  <c r="N40" i="44"/>
  <c r="N44" i="44"/>
  <c r="H16" i="48"/>
  <c r="D18" i="48"/>
  <c r="L18" i="48"/>
  <c r="F19" i="48"/>
  <c r="H20" i="48"/>
  <c r="D22" i="48"/>
  <c r="L22" i="48"/>
  <c r="F23" i="48"/>
  <c r="H24" i="48"/>
  <c r="D26" i="48"/>
  <c r="L26" i="48"/>
  <c r="F27" i="48"/>
  <c r="H28" i="48"/>
  <c r="D30" i="48"/>
  <c r="L30" i="48"/>
  <c r="F31" i="48"/>
  <c r="H32" i="48"/>
  <c r="D34" i="48"/>
  <c r="L34" i="48"/>
  <c r="F35" i="48"/>
  <c r="H36" i="48"/>
  <c r="D38" i="48"/>
  <c r="L38" i="48"/>
  <c r="F39" i="48"/>
  <c r="H40" i="48"/>
  <c r="D42" i="48"/>
  <c r="L42" i="48"/>
  <c r="F43" i="48"/>
  <c r="H44" i="48"/>
  <c r="D46" i="48"/>
  <c r="L46" i="48"/>
  <c r="F47" i="48"/>
  <c r="H48" i="48"/>
  <c r="D50" i="48"/>
  <c r="L50" i="48"/>
  <c r="K18" i="44"/>
  <c r="O20" i="44"/>
  <c r="K22" i="44"/>
  <c r="O24" i="44"/>
  <c r="O28" i="44"/>
  <c r="M31" i="44"/>
  <c r="O32" i="44"/>
  <c r="K34" i="44"/>
  <c r="K38" i="44"/>
  <c r="O44" i="44"/>
  <c r="O18" i="44"/>
  <c r="K20" i="44"/>
  <c r="O22" i="44"/>
  <c r="M25" i="44"/>
  <c r="M29" i="44"/>
  <c r="O34" i="44"/>
  <c r="M37" i="44"/>
  <c r="K40" i="44"/>
  <c r="O42" i="44"/>
  <c r="M45" i="44"/>
  <c r="K48" i="44"/>
  <c r="M49" i="44"/>
  <c r="F51" i="49"/>
  <c r="F55" i="49" s="1"/>
  <c r="N51" i="49"/>
  <c r="N55" i="49" s="1"/>
  <c r="L51" i="50"/>
  <c r="L55" i="50" s="1"/>
  <c r="G51" i="51"/>
  <c r="G55" i="51" s="1"/>
  <c r="O51" i="51"/>
  <c r="O55" i="51" s="1"/>
  <c r="I51" i="51"/>
  <c r="I55" i="51" s="1"/>
  <c r="O45" i="44"/>
  <c r="O49" i="44"/>
  <c r="B51" i="51"/>
  <c r="B55" i="51" s="1"/>
  <c r="J51" i="51"/>
  <c r="J55" i="51" s="1"/>
  <c r="D51" i="51"/>
  <c r="D55" i="51" s="1"/>
  <c r="L51" i="51"/>
  <c r="L55" i="51" s="1"/>
  <c r="J51" i="49"/>
  <c r="J55" i="49" s="1"/>
  <c r="L51" i="49"/>
  <c r="L55" i="49" s="1"/>
  <c r="F51" i="50"/>
  <c r="F55" i="50" s="1"/>
  <c r="H51" i="50"/>
  <c r="H55" i="50" s="1"/>
  <c r="C51" i="51"/>
  <c r="C55" i="51" s="1"/>
  <c r="K51" i="51"/>
  <c r="K55" i="51" s="1"/>
  <c r="E51" i="51"/>
  <c r="E55" i="51" s="1"/>
  <c r="M51" i="51"/>
  <c r="M55" i="51" s="1"/>
  <c r="L16" i="44"/>
  <c r="O16" i="44"/>
  <c r="K26" i="44"/>
  <c r="O26" i="44"/>
  <c r="M33" i="44"/>
  <c r="M35" i="44"/>
  <c r="O38" i="44"/>
  <c r="M39" i="44"/>
  <c r="M41" i="44"/>
  <c r="M43" i="44"/>
  <c r="K44" i="44"/>
  <c r="M47" i="44"/>
  <c r="O48" i="44"/>
  <c r="M51" i="48" l="1"/>
  <c r="J50" i="44"/>
  <c r="I51" i="48"/>
  <c r="D51" i="48"/>
  <c r="D55" i="48" s="1"/>
  <c r="N50" i="44"/>
  <c r="L51" i="48"/>
  <c r="O50" i="44"/>
  <c r="L50" i="44"/>
  <c r="H51" i="48"/>
  <c r="M50" i="44"/>
  <c r="F51" i="48"/>
  <c r="F55" i="48" s="1"/>
  <c r="K50" i="44"/>
  <c r="H55" i="48" l="1"/>
  <c r="L55" i="48"/>
  <c r="I55" i="48"/>
  <c r="M55" i="48"/>
  <c r="U21" i="40"/>
  <c r="U25" i="40"/>
  <c r="U29" i="40"/>
  <c r="U22" i="40"/>
  <c r="U23" i="40"/>
  <c r="U26" i="40"/>
  <c r="U27" i="40"/>
  <c r="U30" i="40"/>
  <c r="U31" i="40"/>
  <c r="U24" i="40"/>
  <c r="U20" i="40"/>
  <c r="U28" i="40"/>
  <c r="U13" i="40"/>
  <c r="U19" i="40" l="1"/>
  <c r="U33" i="40"/>
  <c r="U41" i="40" l="1"/>
  <c r="I118" i="39"/>
  <c r="I122" i="39" s="1"/>
  <c r="G118" i="39"/>
  <c r="G122" i="39" s="1"/>
  <c r="C118" i="39"/>
  <c r="C122" i="39" s="1"/>
  <c r="E17" i="34"/>
  <c r="E67" i="31"/>
  <c r="C67" i="31"/>
  <c r="D65" i="31"/>
  <c r="D63" i="31"/>
  <c r="D61" i="31"/>
  <c r="D59" i="31"/>
  <c r="D57" i="31"/>
  <c r="D55" i="31"/>
  <c r="D53" i="31"/>
  <c r="D51" i="31"/>
  <c r="D49" i="31"/>
  <c r="D47" i="31"/>
  <c r="D45" i="31"/>
  <c r="D43" i="31"/>
  <c r="D41" i="31"/>
  <c r="D39" i="31"/>
  <c r="D37" i="31"/>
  <c r="D35" i="31"/>
  <c r="D33" i="31"/>
  <c r="D31" i="31"/>
  <c r="D29" i="31"/>
  <c r="D28" i="31"/>
  <c r="D27" i="31"/>
  <c r="D25" i="31"/>
  <c r="D23" i="31"/>
  <c r="D21" i="31"/>
  <c r="D19" i="31"/>
  <c r="D17" i="31"/>
  <c r="B67" i="31"/>
  <c r="B47" i="31"/>
  <c r="E66" i="28"/>
  <c r="B66" i="28"/>
  <c r="B64" i="28"/>
  <c r="B62" i="28"/>
  <c r="B60" i="28"/>
  <c r="B58" i="28"/>
  <c r="B56" i="28"/>
  <c r="B54" i="28"/>
  <c r="B52" i="28"/>
  <c r="E50" i="28"/>
  <c r="B50" i="28"/>
  <c r="E48" i="28"/>
  <c r="D48" i="28"/>
  <c r="B48" i="28"/>
  <c r="B46" i="28"/>
  <c r="B44" i="28"/>
  <c r="B42" i="28"/>
  <c r="B40" i="28"/>
  <c r="E38" i="28"/>
  <c r="B38" i="28"/>
  <c r="B36" i="28"/>
  <c r="B34" i="28"/>
  <c r="B33" i="28"/>
  <c r="E32" i="28"/>
  <c r="B32" i="28"/>
  <c r="B30" i="28"/>
  <c r="B28" i="28"/>
  <c r="B26" i="28"/>
  <c r="B24" i="28"/>
  <c r="E22" i="28"/>
  <c r="B22" i="28"/>
  <c r="B20" i="28"/>
  <c r="B18" i="28"/>
  <c r="B16" i="28"/>
  <c r="E42" i="28"/>
  <c r="D40" i="28"/>
  <c r="D24" i="28"/>
  <c r="E23" i="28"/>
  <c r="B65" i="20"/>
  <c r="B64" i="20"/>
  <c r="B63" i="20"/>
  <c r="B61" i="20"/>
  <c r="B60" i="20"/>
  <c r="B59" i="20"/>
  <c r="B57" i="20"/>
  <c r="B56" i="20"/>
  <c r="B55" i="20"/>
  <c r="B53" i="20"/>
  <c r="B52" i="20"/>
  <c r="B51" i="20"/>
  <c r="B49" i="20"/>
  <c r="B47" i="20"/>
  <c r="B45" i="20"/>
  <c r="B44" i="20"/>
  <c r="B43" i="20"/>
  <c r="B41" i="20"/>
  <c r="B39" i="20"/>
  <c r="B38" i="20"/>
  <c r="B37" i="20"/>
  <c r="B35" i="20"/>
  <c r="B33" i="20"/>
  <c r="B31" i="20"/>
  <c r="B30" i="20"/>
  <c r="B29" i="20"/>
  <c r="B27" i="20"/>
  <c r="B25" i="20"/>
  <c r="B23" i="20"/>
  <c r="B21" i="20"/>
  <c r="B19" i="20"/>
  <c r="B17" i="20"/>
  <c r="B17" i="28" l="1"/>
  <c r="B37" i="28"/>
  <c r="B49" i="28"/>
  <c r="B57" i="28"/>
  <c r="B61" i="28"/>
  <c r="B65" i="28"/>
  <c r="E49" i="31"/>
  <c r="E69" i="36"/>
  <c r="E72" i="36" s="1"/>
  <c r="D20" i="28"/>
  <c r="D36" i="28"/>
  <c r="E17" i="20"/>
  <c r="E19" i="20"/>
  <c r="E23" i="20"/>
  <c r="E25" i="20"/>
  <c r="E27" i="20"/>
  <c r="E31" i="20"/>
  <c r="E33" i="20"/>
  <c r="E35" i="20"/>
  <c r="E39" i="20"/>
  <c r="E41" i="20"/>
  <c r="E43" i="20"/>
  <c r="E47" i="20"/>
  <c r="E51" i="20"/>
  <c r="E55" i="20"/>
  <c r="E59" i="20"/>
  <c r="E63" i="20"/>
  <c r="E17" i="28"/>
  <c r="E21" i="28"/>
  <c r="E27" i="28"/>
  <c r="E29" i="28"/>
  <c r="E31" i="28"/>
  <c r="E33" i="28"/>
  <c r="E37" i="28"/>
  <c r="E39" i="28"/>
  <c r="E43" i="28"/>
  <c r="E45" i="28"/>
  <c r="E47" i="28"/>
  <c r="E49" i="28"/>
  <c r="E51" i="28"/>
  <c r="E53" i="28"/>
  <c r="E55" i="28"/>
  <c r="E57" i="28"/>
  <c r="E59" i="28"/>
  <c r="E61" i="28"/>
  <c r="E63" i="28"/>
  <c r="E65" i="28"/>
  <c r="E118" i="39"/>
  <c r="E122" i="39" s="1"/>
  <c r="B16" i="24"/>
  <c r="B66" i="24"/>
  <c r="D16" i="28"/>
  <c r="E30" i="20"/>
  <c r="B18" i="31"/>
  <c r="B20" i="31"/>
  <c r="B22" i="31"/>
  <c r="B24" i="31"/>
  <c r="B26" i="31"/>
  <c r="B28" i="31"/>
  <c r="B30" i="31"/>
  <c r="B32" i="31"/>
  <c r="B34" i="31"/>
  <c r="B36" i="31"/>
  <c r="B38" i="31"/>
  <c r="B40" i="31"/>
  <c r="B42" i="31"/>
  <c r="B44" i="31"/>
  <c r="B46" i="31"/>
  <c r="B48" i="31"/>
  <c r="B50" i="31"/>
  <c r="B52" i="31"/>
  <c r="B54" i="31"/>
  <c r="B56" i="31"/>
  <c r="B58" i="31"/>
  <c r="B60" i="31"/>
  <c r="B62" i="31"/>
  <c r="B64" i="31"/>
  <c r="B69" i="33"/>
  <c r="B72" i="33" s="1"/>
  <c r="B23" i="31"/>
  <c r="B31" i="31"/>
  <c r="B39" i="31"/>
  <c r="B55" i="31"/>
  <c r="B63" i="31"/>
  <c r="H118" i="39"/>
  <c r="H122" i="39" s="1"/>
  <c r="E22" i="20"/>
  <c r="D28" i="28"/>
  <c r="D32" i="28"/>
  <c r="C18" i="31"/>
  <c r="C22" i="31"/>
  <c r="C26" i="31"/>
  <c r="C30" i="31"/>
  <c r="C34" i="31"/>
  <c r="C38" i="31"/>
  <c r="C42" i="31"/>
  <c r="C46" i="31"/>
  <c r="C50" i="31"/>
  <c r="C54" i="31"/>
  <c r="C58" i="31"/>
  <c r="C62" i="31"/>
  <c r="D20" i="31"/>
  <c r="D36" i="31"/>
  <c r="D44" i="31"/>
  <c r="D52" i="31"/>
  <c r="D60" i="31"/>
  <c r="E24" i="20"/>
  <c r="E60" i="20"/>
  <c r="D44" i="28"/>
  <c r="C20" i="31"/>
  <c r="C24" i="31"/>
  <c r="C28" i="31"/>
  <c r="C32" i="31"/>
  <c r="C36" i="31"/>
  <c r="C40" i="31"/>
  <c r="C44" i="31"/>
  <c r="C48" i="31"/>
  <c r="C52" i="31"/>
  <c r="C56" i="31"/>
  <c r="C60" i="31"/>
  <c r="C64" i="31"/>
  <c r="C17" i="20"/>
  <c r="C19" i="20"/>
  <c r="C25" i="20"/>
  <c r="C27" i="20"/>
  <c r="C33" i="20"/>
  <c r="C35" i="20"/>
  <c r="C41" i="20"/>
  <c r="E17" i="31"/>
  <c r="E25" i="31"/>
  <c r="E33" i="31"/>
  <c r="E41" i="31"/>
  <c r="E57" i="31"/>
  <c r="E65" i="31"/>
  <c r="E18" i="31"/>
  <c r="E20" i="31"/>
  <c r="E22" i="31"/>
  <c r="E24" i="31"/>
  <c r="E26" i="31"/>
  <c r="E28" i="31"/>
  <c r="E30" i="31"/>
  <c r="E32" i="31"/>
  <c r="E34" i="31"/>
  <c r="E36" i="31"/>
  <c r="E38" i="31"/>
  <c r="E40" i="31"/>
  <c r="E42" i="31"/>
  <c r="E44" i="31"/>
  <c r="E48" i="31"/>
  <c r="E50" i="31"/>
  <c r="E52" i="31"/>
  <c r="E54" i="31"/>
  <c r="E56" i="31"/>
  <c r="E58" i="31"/>
  <c r="E60" i="31"/>
  <c r="E62" i="31"/>
  <c r="E64" i="31"/>
  <c r="J118" i="39"/>
  <c r="J122" i="39" s="1"/>
  <c r="E32" i="20"/>
  <c r="E28" i="28"/>
  <c r="E34" i="28"/>
  <c r="E54" i="28"/>
  <c r="E60" i="28"/>
  <c r="E40" i="28"/>
  <c r="E38" i="20"/>
  <c r="E52" i="20"/>
  <c r="B21" i="28"/>
  <c r="B53" i="28"/>
  <c r="E46" i="20"/>
  <c r="C17" i="31"/>
  <c r="C19" i="31"/>
  <c r="C21" i="31"/>
  <c r="C23" i="31"/>
  <c r="C25" i="31"/>
  <c r="C27" i="31"/>
  <c r="C29" i="31"/>
  <c r="C31" i="31"/>
  <c r="C33" i="31"/>
  <c r="C35" i="31"/>
  <c r="C37" i="31"/>
  <c r="C39" i="31"/>
  <c r="C41" i="31"/>
  <c r="C43" i="31"/>
  <c r="C45" i="31"/>
  <c r="C47" i="31"/>
  <c r="C49" i="31"/>
  <c r="C51" i="31"/>
  <c r="C53" i="31"/>
  <c r="C55" i="31"/>
  <c r="C57" i="31"/>
  <c r="C59" i="31"/>
  <c r="C61" i="31"/>
  <c r="C63" i="31"/>
  <c r="C65" i="31"/>
  <c r="C18" i="20"/>
  <c r="C20" i="20"/>
  <c r="C22" i="20"/>
  <c r="C24" i="20"/>
  <c r="C26" i="20"/>
  <c r="C28" i="20"/>
  <c r="C30" i="20"/>
  <c r="C32" i="20"/>
  <c r="C34" i="20"/>
  <c r="C36" i="20"/>
  <c r="C38" i="20"/>
  <c r="C40" i="20"/>
  <c r="C42" i="20"/>
  <c r="C44" i="20"/>
  <c r="C46" i="20"/>
  <c r="C48" i="20"/>
  <c r="C50" i="20"/>
  <c r="C52" i="20"/>
  <c r="C54" i="20"/>
  <c r="C56" i="20"/>
  <c r="C58" i="20"/>
  <c r="C60" i="20"/>
  <c r="C62" i="20"/>
  <c r="C64" i="20"/>
  <c r="C66" i="20"/>
  <c r="B20" i="20"/>
  <c r="B22" i="20"/>
  <c r="B24" i="20"/>
  <c r="B28" i="20"/>
  <c r="B32" i="20"/>
  <c r="B36" i="20"/>
  <c r="B40" i="20"/>
  <c r="B46" i="20"/>
  <c r="B48" i="20"/>
  <c r="B50" i="20"/>
  <c r="B54" i="20"/>
  <c r="B58" i="20"/>
  <c r="B62" i="20"/>
  <c r="B66" i="20"/>
  <c r="E16" i="28"/>
  <c r="E18" i="28"/>
  <c r="E20" i="28"/>
  <c r="E24" i="28"/>
  <c r="E26" i="28"/>
  <c r="E30" i="28"/>
  <c r="E36" i="28"/>
  <c r="E44" i="28"/>
  <c r="E46" i="28"/>
  <c r="E52" i="28"/>
  <c r="E56" i="28"/>
  <c r="E58" i="28"/>
  <c r="E62" i="28"/>
  <c r="E64" i="28"/>
  <c r="E19" i="28"/>
  <c r="E25" i="28"/>
  <c r="E35" i="28"/>
  <c r="E41" i="28"/>
  <c r="E46" i="31"/>
  <c r="E16" i="20"/>
  <c r="D21" i="28"/>
  <c r="D25" i="28"/>
  <c r="D29" i="28"/>
  <c r="D33" i="28"/>
  <c r="D37" i="28"/>
  <c r="D41" i="28"/>
  <c r="D45" i="28"/>
  <c r="B17" i="31"/>
  <c r="B19" i="31"/>
  <c r="B21" i="31"/>
  <c r="B25" i="31"/>
  <c r="B27" i="31"/>
  <c r="B29" i="31"/>
  <c r="B33" i="31"/>
  <c r="B35" i="31"/>
  <c r="B37" i="31"/>
  <c r="B41" i="31"/>
  <c r="B43" i="31"/>
  <c r="B45" i="31"/>
  <c r="B49" i="31"/>
  <c r="B51" i="31"/>
  <c r="B53" i="31"/>
  <c r="B57" i="31"/>
  <c r="B59" i="31"/>
  <c r="B61" i="31"/>
  <c r="B65" i="31"/>
  <c r="E18" i="20"/>
  <c r="E20" i="20"/>
  <c r="E26" i="20"/>
  <c r="E28" i="20"/>
  <c r="E34" i="20"/>
  <c r="E36" i="20"/>
  <c r="E40" i="20"/>
  <c r="E42" i="20"/>
  <c r="E44" i="20"/>
  <c r="E48" i="20"/>
  <c r="E50" i="20"/>
  <c r="E54" i="20"/>
  <c r="E56" i="20"/>
  <c r="E58" i="20"/>
  <c r="E62" i="20"/>
  <c r="E64" i="20"/>
  <c r="E66" i="20"/>
  <c r="D50" i="20"/>
  <c r="D54" i="20"/>
  <c r="D58" i="20"/>
  <c r="D62" i="20"/>
  <c r="D66" i="20"/>
  <c r="B17" i="34"/>
  <c r="C43" i="20"/>
  <c r="B19" i="28"/>
  <c r="B23" i="28"/>
  <c r="B25" i="28"/>
  <c r="B27" i="28"/>
  <c r="B29" i="28"/>
  <c r="B31" i="28"/>
  <c r="B35" i="28"/>
  <c r="B39" i="28"/>
  <c r="B41" i="28"/>
  <c r="B43" i="28"/>
  <c r="B45" i="28"/>
  <c r="B47" i="28"/>
  <c r="B51" i="28"/>
  <c r="B55" i="28"/>
  <c r="B59" i="28"/>
  <c r="B63" i="28"/>
  <c r="D16" i="31"/>
  <c r="D18" i="31"/>
  <c r="D22" i="31"/>
  <c r="D24" i="31"/>
  <c r="D26" i="31"/>
  <c r="D30" i="31"/>
  <c r="D32" i="31"/>
  <c r="D34" i="31"/>
  <c r="D38" i="31"/>
  <c r="D40" i="31"/>
  <c r="D42" i="31"/>
  <c r="D46" i="31"/>
  <c r="D48" i="31"/>
  <c r="D50" i="31"/>
  <c r="D54" i="31"/>
  <c r="D56" i="31"/>
  <c r="D58" i="31"/>
  <c r="D62" i="31"/>
  <c r="D64" i="31"/>
  <c r="D17" i="34"/>
  <c r="D66" i="24"/>
  <c r="E69" i="32"/>
  <c r="E72" i="32" s="1"/>
  <c r="E19" i="31"/>
  <c r="E21" i="31"/>
  <c r="E23" i="31"/>
  <c r="E27" i="31"/>
  <c r="E29" i="31"/>
  <c r="E31" i="31"/>
  <c r="E35" i="31"/>
  <c r="E37" i="31"/>
  <c r="E39" i="31"/>
  <c r="E43" i="31"/>
  <c r="E45" i="31"/>
  <c r="E47" i="31"/>
  <c r="E51" i="31"/>
  <c r="E53" i="31"/>
  <c r="E55" i="31"/>
  <c r="E59" i="31"/>
  <c r="E61" i="31"/>
  <c r="E63" i="31"/>
  <c r="B16" i="31"/>
  <c r="E16" i="34"/>
  <c r="C21" i="20"/>
  <c r="C23" i="20"/>
  <c r="C29" i="20"/>
  <c r="C31" i="20"/>
  <c r="C37" i="20"/>
  <c r="C39" i="20"/>
  <c r="C45" i="20"/>
  <c r="C47" i="20"/>
  <c r="C49" i="20"/>
  <c r="C51" i="20"/>
  <c r="C53" i="20"/>
  <c r="C55" i="20"/>
  <c r="C57" i="20"/>
  <c r="C59" i="20"/>
  <c r="C61" i="20"/>
  <c r="C63" i="20"/>
  <c r="C65" i="20"/>
  <c r="B18" i="20"/>
  <c r="B26" i="20"/>
  <c r="B34" i="20"/>
  <c r="B42" i="20"/>
  <c r="B16" i="20"/>
  <c r="E21" i="20"/>
  <c r="E29" i="20"/>
  <c r="E37" i="20"/>
  <c r="E45" i="20"/>
  <c r="D17" i="28"/>
  <c r="E16" i="31"/>
  <c r="E69" i="33"/>
  <c r="E72" i="33" s="1"/>
  <c r="C16" i="20"/>
  <c r="D19" i="28"/>
  <c r="D23" i="28"/>
  <c r="D27" i="28"/>
  <c r="D31" i="28"/>
  <c r="D35" i="28"/>
  <c r="D39" i="28"/>
  <c r="D43" i="28"/>
  <c r="D47" i="28"/>
  <c r="D49" i="28"/>
  <c r="D51" i="28"/>
  <c r="D53" i="28"/>
  <c r="D55" i="28"/>
  <c r="D57" i="28"/>
  <c r="D59" i="28"/>
  <c r="D61" i="28"/>
  <c r="D63" i="28"/>
  <c r="D65" i="28"/>
  <c r="B69" i="36"/>
  <c r="B72" i="36" s="1"/>
  <c r="C66" i="24"/>
  <c r="C16" i="34"/>
  <c r="D17" i="20"/>
  <c r="D19" i="20"/>
  <c r="D21" i="20"/>
  <c r="D23" i="20"/>
  <c r="D25" i="20"/>
  <c r="D27" i="20"/>
  <c r="D29" i="20"/>
  <c r="D31" i="20"/>
  <c r="D33" i="20"/>
  <c r="D35" i="20"/>
  <c r="D37" i="20"/>
  <c r="D39" i="20"/>
  <c r="D41" i="20"/>
  <c r="D43" i="20"/>
  <c r="D45" i="20"/>
  <c r="D47" i="20"/>
  <c r="D49" i="20"/>
  <c r="D51" i="20"/>
  <c r="D53" i="20"/>
  <c r="D55" i="20"/>
  <c r="D57" i="20"/>
  <c r="D59" i="20"/>
  <c r="D61" i="20"/>
  <c r="D63" i="20"/>
  <c r="D65" i="20"/>
  <c r="C17" i="28"/>
  <c r="C19" i="28"/>
  <c r="C21" i="28"/>
  <c r="C23" i="28"/>
  <c r="C25" i="28"/>
  <c r="C27" i="28"/>
  <c r="C29" i="28"/>
  <c r="C31" i="28"/>
  <c r="C33" i="28"/>
  <c r="C35" i="28"/>
  <c r="C37" i="28"/>
  <c r="C39" i="28"/>
  <c r="C41" i="28"/>
  <c r="C43" i="28"/>
  <c r="C45" i="28"/>
  <c r="C47" i="28"/>
  <c r="C49" i="28"/>
  <c r="C51" i="28"/>
  <c r="C53" i="28"/>
  <c r="C55" i="28"/>
  <c r="C57" i="28"/>
  <c r="C59" i="28"/>
  <c r="C61" i="28"/>
  <c r="C63" i="28"/>
  <c r="C65" i="28"/>
  <c r="D18" i="28"/>
  <c r="D30" i="28"/>
  <c r="D34" i="28"/>
  <c r="D46" i="28"/>
  <c r="D52" i="28"/>
  <c r="D56" i="28"/>
  <c r="D60" i="28"/>
  <c r="D64" i="28"/>
  <c r="E49" i="20"/>
  <c r="E53" i="20"/>
  <c r="E57" i="20"/>
  <c r="E61" i="20"/>
  <c r="E65" i="20"/>
  <c r="E66" i="24"/>
  <c r="D69" i="32"/>
  <c r="D72" i="32" s="1"/>
  <c r="C17" i="34"/>
  <c r="D69" i="36"/>
  <c r="D72" i="36" s="1"/>
  <c r="D22" i="28"/>
  <c r="D26" i="28"/>
  <c r="D38" i="28"/>
  <c r="D42" i="28"/>
  <c r="D50" i="28"/>
  <c r="D54" i="28"/>
  <c r="D58" i="28"/>
  <c r="D62" i="28"/>
  <c r="D66" i="28"/>
  <c r="C69" i="36"/>
  <c r="C72" i="36" s="1"/>
  <c r="D18" i="20"/>
  <c r="D20" i="20"/>
  <c r="D22" i="20"/>
  <c r="D24" i="20"/>
  <c r="D26" i="20"/>
  <c r="D28" i="20"/>
  <c r="D30" i="20"/>
  <c r="D32" i="20"/>
  <c r="D34" i="20"/>
  <c r="D36" i="20"/>
  <c r="D38" i="20"/>
  <c r="D40" i="20"/>
  <c r="D42" i="20"/>
  <c r="D44" i="20"/>
  <c r="D46" i="20"/>
  <c r="D48" i="20"/>
  <c r="D52" i="20"/>
  <c r="D56" i="20"/>
  <c r="D60" i="20"/>
  <c r="D64" i="20"/>
  <c r="C18" i="28"/>
  <c r="C20" i="28"/>
  <c r="C22" i="28"/>
  <c r="C24" i="28"/>
  <c r="C26" i="28"/>
  <c r="C28" i="28"/>
  <c r="C30" i="28"/>
  <c r="C32" i="28"/>
  <c r="C34" i="28"/>
  <c r="C36" i="28"/>
  <c r="C38" i="28"/>
  <c r="C40" i="28"/>
  <c r="C42" i="28"/>
  <c r="C44" i="28"/>
  <c r="C46" i="28"/>
  <c r="C48" i="28"/>
  <c r="C50" i="28"/>
  <c r="C52" i="28"/>
  <c r="C54" i="28"/>
  <c r="C56" i="28"/>
  <c r="C58" i="28"/>
  <c r="C60" i="28"/>
  <c r="C62" i="28"/>
  <c r="C64" i="28"/>
  <c r="C66" i="28"/>
  <c r="C16" i="31"/>
  <c r="D69" i="33"/>
  <c r="D72" i="33" s="1"/>
  <c r="D67" i="31"/>
  <c r="C16" i="24"/>
  <c r="E16" i="24"/>
  <c r="D16" i="20"/>
  <c r="C16" i="28"/>
  <c r="D16" i="24"/>
  <c r="D69" i="35"/>
  <c r="D72" i="35" s="1"/>
  <c r="D16" i="34"/>
  <c r="E69" i="35"/>
  <c r="E72" i="35" s="1"/>
  <c r="B16" i="34"/>
  <c r="C69" i="35"/>
  <c r="C72" i="35" s="1"/>
  <c r="B68" i="34" l="1"/>
  <c r="B71" i="34" s="1"/>
  <c r="B68" i="31"/>
  <c r="B71" i="31" s="1"/>
  <c r="C68" i="28"/>
  <c r="C68" i="20"/>
  <c r="B68" i="28"/>
  <c r="E68" i="28"/>
  <c r="D68" i="28"/>
  <c r="D68" i="20"/>
  <c r="B68" i="20"/>
  <c r="E68" i="20"/>
  <c r="D68" i="34"/>
  <c r="D71" i="34" s="1"/>
  <c r="C68" i="31"/>
  <c r="C71" i="31" s="1"/>
  <c r="D68" i="31"/>
  <c r="D71" i="31" s="1"/>
  <c r="E68" i="31"/>
  <c r="E71" i="31" s="1"/>
  <c r="E68" i="34"/>
  <c r="E71" i="34" s="1"/>
  <c r="C68" i="34"/>
  <c r="C71" i="34" s="1"/>
  <c r="K84" i="14"/>
  <c r="R113" i="14"/>
  <c r="L106" i="14"/>
  <c r="R105" i="14"/>
  <c r="I104" i="14"/>
  <c r="G99" i="14"/>
  <c r="G98" i="14"/>
  <c r="N91" i="14"/>
  <c r="R89" i="14"/>
  <c r="H88" i="14"/>
  <c r="R85" i="14"/>
  <c r="J81" i="14"/>
  <c r="P80" i="14"/>
  <c r="H80" i="14"/>
  <c r="F79" i="14"/>
  <c r="L78" i="14"/>
  <c r="R77" i="14"/>
  <c r="P76" i="14"/>
  <c r="L74" i="14"/>
  <c r="E70" i="14"/>
  <c r="Q68" i="14"/>
  <c r="F67" i="14"/>
  <c r="F59" i="14"/>
  <c r="L58" i="14"/>
  <c r="R57" i="14"/>
  <c r="P56" i="14"/>
  <c r="L56" i="14"/>
  <c r="I56" i="14"/>
  <c r="H56" i="14"/>
  <c r="J55" i="14"/>
  <c r="F55" i="14"/>
  <c r="P54" i="14"/>
  <c r="L54" i="14"/>
  <c r="H54" i="14"/>
  <c r="R53" i="14"/>
  <c r="N53" i="14"/>
  <c r="J53" i="14"/>
  <c r="F53" i="14"/>
  <c r="P52" i="14"/>
  <c r="L52" i="14"/>
  <c r="H52" i="14"/>
  <c r="R51" i="14"/>
  <c r="N51" i="14"/>
  <c r="J51" i="14"/>
  <c r="P50" i="14"/>
  <c r="H50" i="14"/>
  <c r="N49" i="14"/>
  <c r="F49" i="14"/>
  <c r="P48" i="14"/>
  <c r="L48" i="14"/>
  <c r="H48" i="14"/>
  <c r="R47" i="14"/>
  <c r="N47" i="14"/>
  <c r="J47" i="14"/>
  <c r="F47" i="14"/>
  <c r="R45" i="14"/>
  <c r="N45" i="14"/>
  <c r="F45" i="14"/>
  <c r="L44" i="14"/>
  <c r="E44" i="14"/>
  <c r="R43" i="14"/>
  <c r="J43" i="14"/>
  <c r="P42" i="14"/>
  <c r="H42" i="14"/>
  <c r="N41" i="14"/>
  <c r="G41" i="14"/>
  <c r="F41" i="14"/>
  <c r="L40" i="14"/>
  <c r="R39" i="14"/>
  <c r="O39" i="14"/>
  <c r="J39" i="14"/>
  <c r="P38" i="14"/>
  <c r="H38" i="14"/>
  <c r="N37" i="14"/>
  <c r="F37" i="14"/>
  <c r="L36" i="14"/>
  <c r="R35" i="14"/>
  <c r="J35" i="14"/>
  <c r="P34" i="14"/>
  <c r="H34" i="14"/>
  <c r="N33" i="14"/>
  <c r="F33" i="14"/>
  <c r="L32" i="14"/>
  <c r="R31" i="14"/>
  <c r="J31" i="14"/>
  <c r="P30" i="14"/>
  <c r="I30" i="14"/>
  <c r="H30" i="14"/>
  <c r="N29" i="14"/>
  <c r="F29" i="14"/>
  <c r="L28" i="14"/>
  <c r="R27" i="14"/>
  <c r="N27" i="14"/>
  <c r="J27" i="14"/>
  <c r="P26" i="14"/>
  <c r="H26" i="14"/>
  <c r="R25" i="14"/>
  <c r="N25" i="14"/>
  <c r="J25" i="14"/>
  <c r="F25" i="14"/>
  <c r="L24" i="14"/>
  <c r="R23" i="14"/>
  <c r="N23" i="14"/>
  <c r="J23" i="14"/>
  <c r="G23" i="14"/>
  <c r="F23" i="14"/>
  <c r="P22" i="14"/>
  <c r="L22" i="14"/>
  <c r="H22" i="14"/>
  <c r="R21" i="14"/>
  <c r="N21" i="14"/>
  <c r="J21" i="14"/>
  <c r="F21" i="14"/>
  <c r="P20" i="14"/>
  <c r="L20" i="14"/>
  <c r="H20" i="14"/>
  <c r="R19" i="14"/>
  <c r="N19" i="14"/>
  <c r="J19" i="14"/>
  <c r="F19" i="14"/>
  <c r="P18" i="14"/>
  <c r="L18" i="14"/>
  <c r="H18" i="14"/>
  <c r="R17" i="14"/>
  <c r="N17" i="14"/>
  <c r="J17" i="14"/>
  <c r="F17" i="14"/>
  <c r="P16" i="14"/>
  <c r="L16" i="14"/>
  <c r="H16" i="14"/>
  <c r="R15" i="14"/>
  <c r="N15" i="14"/>
  <c r="J15" i="14"/>
  <c r="F15" i="14"/>
  <c r="P14" i="14"/>
  <c r="L14" i="14"/>
  <c r="H14" i="14"/>
  <c r="L114" i="14"/>
  <c r="J112" i="14"/>
  <c r="N107" i="14"/>
  <c r="F107" i="14"/>
  <c r="L101" i="14"/>
  <c r="I96" i="14"/>
  <c r="J84" i="14"/>
  <c r="L82" i="14"/>
  <c r="K82" i="14"/>
  <c r="P71" i="14"/>
  <c r="N67" i="14"/>
  <c r="J57" i="14"/>
  <c r="K56" i="14"/>
  <c r="N55" i="14"/>
  <c r="F51" i="14"/>
  <c r="R49" i="14"/>
  <c r="J49" i="14"/>
  <c r="O42" i="14"/>
  <c r="R40" i="14"/>
  <c r="R32" i="14"/>
  <c r="F27" i="14"/>
  <c r="L26" i="14"/>
  <c r="G14" i="14" l="1"/>
  <c r="O14" i="14"/>
  <c r="K16" i="14"/>
  <c r="M17" i="14"/>
  <c r="I19" i="14"/>
  <c r="Q19" i="14"/>
  <c r="K20" i="14"/>
  <c r="G22" i="14"/>
  <c r="Q23" i="14"/>
  <c r="E25" i="14"/>
  <c r="G26" i="14"/>
  <c r="I27" i="14"/>
  <c r="M29" i="14"/>
  <c r="G30" i="14"/>
  <c r="Q31" i="14"/>
  <c r="E33" i="14"/>
  <c r="G34" i="14"/>
  <c r="I35" i="14"/>
  <c r="Q35" i="14"/>
  <c r="M37" i="14"/>
  <c r="O38" i="14"/>
  <c r="K40" i="14"/>
  <c r="M41" i="14"/>
  <c r="I43" i="14"/>
  <c r="K44" i="14"/>
  <c r="G46" i="14"/>
  <c r="I47" i="14"/>
  <c r="K48" i="14"/>
  <c r="G50" i="14"/>
  <c r="O50" i="14"/>
  <c r="Q51" i="14"/>
  <c r="K52" i="14"/>
  <c r="E53" i="14"/>
  <c r="G54" i="14"/>
  <c r="O54" i="14"/>
  <c r="I55" i="14"/>
  <c r="E57" i="14"/>
  <c r="G58" i="14"/>
  <c r="O58" i="14"/>
  <c r="I59" i="14"/>
  <c r="E14" i="14"/>
  <c r="M14" i="14"/>
  <c r="G15" i="14"/>
  <c r="O15" i="14"/>
  <c r="I16" i="14"/>
  <c r="Q16" i="14"/>
  <c r="K17" i="14"/>
  <c r="E18" i="14"/>
  <c r="M18" i="14"/>
  <c r="G19" i="14"/>
  <c r="O19" i="14"/>
  <c r="I20" i="14"/>
  <c r="Q20" i="14"/>
  <c r="K21" i="14"/>
  <c r="E22" i="14"/>
  <c r="M22" i="14"/>
  <c r="O23" i="14"/>
  <c r="I24" i="14"/>
  <c r="Q24" i="14"/>
  <c r="K25" i="14"/>
  <c r="E26" i="14"/>
  <c r="I28" i="14"/>
  <c r="Q28" i="14"/>
  <c r="K29" i="14"/>
  <c r="M30" i="14"/>
  <c r="O31" i="14"/>
  <c r="I32" i="14"/>
  <c r="Q32" i="14"/>
  <c r="K33" i="14"/>
  <c r="M34" i="14"/>
  <c r="O35" i="14"/>
  <c r="I36" i="14"/>
  <c r="Q36" i="14"/>
  <c r="K37" i="14"/>
  <c r="M38" i="14"/>
  <c r="G39" i="14"/>
  <c r="I40" i="14"/>
  <c r="Q40" i="14"/>
  <c r="K41" i="14"/>
  <c r="M42" i="14"/>
  <c r="G43" i="14"/>
  <c r="O43" i="14"/>
  <c r="I44" i="14"/>
  <c r="Q44" i="14"/>
  <c r="E46" i="14"/>
  <c r="M46" i="14"/>
  <c r="G47" i="14"/>
  <c r="O47" i="14"/>
  <c r="I48" i="14"/>
  <c r="Q48" i="14"/>
  <c r="I15" i="14"/>
  <c r="Q15" i="14"/>
  <c r="E17" i="14"/>
  <c r="G18" i="14"/>
  <c r="O18" i="14"/>
  <c r="E21" i="14"/>
  <c r="M21" i="14"/>
  <c r="O22" i="14"/>
  <c r="I23" i="14"/>
  <c r="K24" i="14"/>
  <c r="M25" i="14"/>
  <c r="O26" i="14"/>
  <c r="Q27" i="14"/>
  <c r="K28" i="14"/>
  <c r="E29" i="14"/>
  <c r="O30" i="14"/>
  <c r="I31" i="14"/>
  <c r="K32" i="14"/>
  <c r="M33" i="14"/>
  <c r="O34" i="14"/>
  <c r="K36" i="14"/>
  <c r="E37" i="14"/>
  <c r="G38" i="14"/>
  <c r="I39" i="14"/>
  <c r="Q39" i="14"/>
  <c r="E41" i="14"/>
  <c r="G42" i="14"/>
  <c r="Q43" i="14"/>
  <c r="E45" i="14"/>
  <c r="M45" i="14"/>
  <c r="O46" i="14"/>
  <c r="Q47" i="14"/>
  <c r="E49" i="14"/>
  <c r="M49" i="14"/>
  <c r="I51" i="14"/>
  <c r="M53" i="14"/>
  <c r="Q55" i="14"/>
  <c r="M57" i="14"/>
  <c r="K49" i="14"/>
  <c r="E50" i="14"/>
  <c r="M50" i="14"/>
  <c r="G51" i="14"/>
  <c r="O51" i="14"/>
  <c r="Q52" i="14"/>
  <c r="E54" i="14"/>
  <c r="M54" i="14"/>
  <c r="G55" i="14"/>
  <c r="O55" i="14"/>
  <c r="Q56" i="14"/>
  <c r="K57" i="14"/>
  <c r="E58" i="14"/>
  <c r="M58" i="14"/>
  <c r="I60" i="14"/>
  <c r="Q60" i="14"/>
  <c r="K61" i="14"/>
  <c r="M62" i="14"/>
  <c r="G63" i="14"/>
  <c r="I64" i="14"/>
  <c r="Q64" i="14"/>
  <c r="K65" i="14"/>
  <c r="E66" i="14"/>
  <c r="M66" i="14"/>
  <c r="O67" i="14"/>
  <c r="I68" i="14"/>
  <c r="K69" i="14"/>
  <c r="G71" i="14"/>
  <c r="O71" i="14"/>
  <c r="I72" i="14"/>
  <c r="Q72" i="14"/>
  <c r="K73" i="14"/>
  <c r="E74" i="14"/>
  <c r="M74" i="14"/>
  <c r="G75" i="14"/>
  <c r="O75" i="14"/>
  <c r="I76" i="14"/>
  <c r="Q76" i="14"/>
  <c r="K77" i="14"/>
  <c r="E78" i="14"/>
  <c r="M78" i="14"/>
  <c r="G79" i="14"/>
  <c r="O79" i="14"/>
  <c r="I80" i="14"/>
  <c r="Q80" i="14"/>
  <c r="E82" i="14"/>
  <c r="M82" i="14"/>
  <c r="O83" i="14"/>
  <c r="I84" i="14"/>
  <c r="Q84" i="14"/>
  <c r="K85" i="14"/>
  <c r="M86" i="14"/>
  <c r="O87" i="14"/>
  <c r="I88" i="14"/>
  <c r="Q88" i="14"/>
  <c r="K89" i="14"/>
  <c r="E90" i="14"/>
  <c r="M90" i="14"/>
  <c r="I92" i="14"/>
  <c r="Q92" i="14"/>
  <c r="K93" i="14"/>
  <c r="E94" i="14"/>
  <c r="M94" i="14"/>
  <c r="O95" i="14"/>
  <c r="Q96" i="14"/>
  <c r="K97" i="14"/>
  <c r="E98" i="14"/>
  <c r="M98" i="14"/>
  <c r="O99" i="14"/>
  <c r="I100" i="14"/>
  <c r="E102" i="14"/>
  <c r="M102" i="14"/>
  <c r="G103" i="14"/>
  <c r="O103" i="14"/>
  <c r="Q104" i="14"/>
  <c r="K105" i="14"/>
  <c r="E106" i="14"/>
  <c r="M106" i="14"/>
  <c r="I108" i="14"/>
  <c r="Q108" i="14"/>
  <c r="M110" i="14"/>
  <c r="I112" i="14"/>
  <c r="K113" i="14"/>
  <c r="E114" i="14"/>
  <c r="M114" i="14"/>
  <c r="P27" i="14"/>
  <c r="F30" i="14"/>
  <c r="H31" i="14"/>
  <c r="J44" i="14"/>
  <c r="R72" i="14"/>
  <c r="N74" i="14"/>
  <c r="H103" i="14"/>
  <c r="L105" i="14"/>
  <c r="Q25" i="14"/>
  <c r="Q45" i="14"/>
  <c r="E51" i="14"/>
  <c r="I53" i="14"/>
  <c r="G80" i="14"/>
  <c r="Q100" i="14"/>
  <c r="E110" i="14"/>
  <c r="M51" i="14"/>
  <c r="Q53" i="14"/>
  <c r="O76" i="14"/>
  <c r="E86" i="14"/>
  <c r="F14" i="14"/>
  <c r="N14" i="14"/>
  <c r="H15" i="14"/>
  <c r="P15" i="14"/>
  <c r="J16" i="14"/>
  <c r="R16" i="14"/>
  <c r="L17" i="14"/>
  <c r="F18" i="14"/>
  <c r="N18" i="14"/>
  <c r="H19" i="14"/>
  <c r="P19" i="14"/>
  <c r="J20" i="14"/>
  <c r="R20" i="14"/>
  <c r="L21" i="14"/>
  <c r="F22" i="14"/>
  <c r="N22" i="14"/>
  <c r="H23" i="14"/>
  <c r="P23" i="14"/>
  <c r="L25" i="14"/>
  <c r="F26" i="14"/>
  <c r="N26" i="14"/>
  <c r="H27" i="14"/>
  <c r="J28" i="14"/>
  <c r="R28" i="14"/>
  <c r="L29" i="14"/>
  <c r="N30" i="14"/>
  <c r="P31" i="14"/>
  <c r="J32" i="14"/>
  <c r="L33" i="14"/>
  <c r="F34" i="14"/>
  <c r="N34" i="14"/>
  <c r="H35" i="14"/>
  <c r="P35" i="14"/>
  <c r="J36" i="14"/>
  <c r="R36" i="14"/>
  <c r="L37" i="14"/>
  <c r="F38" i="14"/>
  <c r="N38" i="14"/>
  <c r="H39" i="14"/>
  <c r="P39" i="14"/>
  <c r="J40" i="14"/>
  <c r="L41" i="14"/>
  <c r="F42" i="14"/>
  <c r="N42" i="14"/>
  <c r="H43" i="14"/>
  <c r="P43" i="14"/>
  <c r="R44" i="14"/>
  <c r="L45" i="14"/>
  <c r="F46" i="14"/>
  <c r="N46" i="14"/>
  <c r="H47" i="14"/>
  <c r="P47" i="14"/>
  <c r="J48" i="14"/>
  <c r="R48" i="14"/>
  <c r="L49" i="14"/>
  <c r="F50" i="14"/>
  <c r="N50" i="14"/>
  <c r="H51" i="14"/>
  <c r="P51" i="14"/>
  <c r="J52" i="14"/>
  <c r="R52" i="14"/>
  <c r="L53" i="14"/>
  <c r="F54" i="14"/>
  <c r="N54" i="14"/>
  <c r="H55" i="14"/>
  <c r="P55" i="14"/>
  <c r="J56" i="14"/>
  <c r="R56" i="14"/>
  <c r="L57" i="14"/>
  <c r="F58" i="14"/>
  <c r="N58" i="14"/>
  <c r="H59" i="14"/>
  <c r="O52" i="14"/>
  <c r="Q85" i="14"/>
  <c r="G52" i="14"/>
  <c r="Q89" i="14"/>
  <c r="M107" i="14"/>
  <c r="G112" i="14"/>
  <c r="P59" i="14"/>
  <c r="J60" i="14"/>
  <c r="R60" i="14"/>
  <c r="L61" i="14"/>
  <c r="F62" i="14"/>
  <c r="N62" i="14"/>
  <c r="H63" i="14"/>
  <c r="P63" i="14"/>
  <c r="J64" i="14"/>
  <c r="R64" i="14"/>
  <c r="L65" i="14"/>
  <c r="F66" i="14"/>
  <c r="N66" i="14"/>
  <c r="H67" i="14"/>
  <c r="P67" i="14"/>
  <c r="J68" i="14"/>
  <c r="R68" i="14"/>
  <c r="L69" i="14"/>
  <c r="F70" i="14"/>
  <c r="N70" i="14"/>
  <c r="H71" i="14"/>
  <c r="J72" i="14"/>
  <c r="L73" i="14"/>
  <c r="F74" i="14"/>
  <c r="H75" i="14"/>
  <c r="P75" i="14"/>
  <c r="J76" i="14"/>
  <c r="R76" i="14"/>
  <c r="L77" i="14"/>
  <c r="F78" i="14"/>
  <c r="N78" i="14"/>
  <c r="H79" i="14"/>
  <c r="P79" i="14"/>
  <c r="J80" i="14"/>
  <c r="R80" i="14"/>
  <c r="L81" i="14"/>
  <c r="F82" i="14"/>
  <c r="N82" i="14"/>
  <c r="H83" i="14"/>
  <c r="P83" i="14"/>
  <c r="R84" i="14"/>
  <c r="L85" i="14"/>
  <c r="F86" i="14"/>
  <c r="N86" i="14"/>
  <c r="H87" i="14"/>
  <c r="P87" i="14"/>
  <c r="L89" i="14"/>
  <c r="F90" i="14"/>
  <c r="N90" i="14"/>
  <c r="H91" i="14"/>
  <c r="P91" i="14"/>
  <c r="J92" i="14"/>
  <c r="R92" i="14"/>
  <c r="L93" i="14"/>
  <c r="F94" i="14"/>
  <c r="N94" i="14"/>
  <c r="H95" i="14"/>
  <c r="P95" i="14"/>
  <c r="J96" i="14"/>
  <c r="R96" i="14"/>
  <c r="L97" i="14"/>
  <c r="F98" i="14"/>
  <c r="N98" i="14"/>
  <c r="H99" i="14"/>
  <c r="P99" i="14"/>
  <c r="J100" i="14"/>
  <c r="R100" i="14"/>
  <c r="F102" i="14"/>
  <c r="N102" i="14"/>
  <c r="P103" i="14"/>
  <c r="F106" i="14"/>
  <c r="N106" i="14"/>
  <c r="H107" i="14"/>
  <c r="P107" i="14"/>
  <c r="J108" i="14"/>
  <c r="R108" i="14"/>
  <c r="L109" i="14"/>
  <c r="F110" i="14"/>
  <c r="N110" i="14"/>
  <c r="H111" i="14"/>
  <c r="P111" i="14"/>
  <c r="R112" i="14"/>
  <c r="L113" i="14"/>
  <c r="F114" i="14"/>
  <c r="N114" i="14"/>
  <c r="Q59" i="14"/>
  <c r="K60" i="14"/>
  <c r="E61" i="14"/>
  <c r="M61" i="14"/>
  <c r="G62" i="14"/>
  <c r="O62" i="14"/>
  <c r="I63" i="14"/>
  <c r="Q63" i="14"/>
  <c r="K64" i="14"/>
  <c r="E65" i="14"/>
  <c r="M65" i="14"/>
  <c r="G66" i="14"/>
  <c r="O66" i="14"/>
  <c r="K68" i="14"/>
  <c r="E69" i="14"/>
  <c r="M69" i="14"/>
  <c r="G70" i="14"/>
  <c r="O70" i="14"/>
  <c r="I71" i="14"/>
  <c r="Q71" i="14"/>
  <c r="K72" i="14"/>
  <c r="E73" i="14"/>
  <c r="M73" i="14"/>
  <c r="G74" i="14"/>
  <c r="O74" i="14"/>
  <c r="I75" i="14"/>
  <c r="Q75" i="14"/>
  <c r="K76" i="14"/>
  <c r="M77" i="14"/>
  <c r="G78" i="14"/>
  <c r="O78" i="14"/>
  <c r="I79" i="14"/>
  <c r="Q79" i="14"/>
  <c r="K80" i="14"/>
  <c r="E81" i="14"/>
  <c r="M81" i="14"/>
  <c r="G82" i="14"/>
  <c r="O82" i="14"/>
  <c r="E85" i="14"/>
  <c r="M85" i="14"/>
  <c r="G86" i="14"/>
  <c r="O86" i="14"/>
  <c r="I87" i="14"/>
  <c r="Q87" i="14"/>
  <c r="K88" i="14"/>
  <c r="E89" i="14"/>
  <c r="M89" i="14"/>
  <c r="G90" i="14"/>
  <c r="O90" i="14"/>
  <c r="I91" i="14"/>
  <c r="Q91" i="14"/>
  <c r="K92" i="14"/>
  <c r="E93" i="14"/>
  <c r="M93" i="14"/>
  <c r="G94" i="14"/>
  <c r="O94" i="14"/>
  <c r="I95" i="14"/>
  <c r="Q95" i="14"/>
  <c r="K96" i="14"/>
  <c r="E97" i="14"/>
  <c r="M97" i="14"/>
  <c r="O98" i="14"/>
  <c r="K100" i="14"/>
  <c r="E101" i="14"/>
  <c r="M101" i="14"/>
  <c r="G102" i="14"/>
  <c r="O102" i="14"/>
  <c r="I103" i="14"/>
  <c r="Q103" i="14"/>
  <c r="K104" i="14"/>
  <c r="E105" i="14"/>
  <c r="M105" i="14"/>
  <c r="G106" i="14"/>
  <c r="O106" i="14"/>
  <c r="I107" i="14"/>
  <c r="Q107" i="14"/>
  <c r="K108" i="14"/>
  <c r="M109" i="14"/>
  <c r="G110" i="14"/>
  <c r="O110" i="14"/>
  <c r="I111" i="14"/>
  <c r="Q111" i="14"/>
  <c r="K112" i="14"/>
  <c r="M113" i="14"/>
  <c r="G114" i="14"/>
  <c r="O114" i="14"/>
  <c r="F24" i="14"/>
  <c r="N24" i="14"/>
  <c r="H25" i="14"/>
  <c r="P25" i="14"/>
  <c r="J26" i="14"/>
  <c r="R26" i="14"/>
  <c r="L27" i="14"/>
  <c r="H29" i="14"/>
  <c r="P29" i="14"/>
  <c r="J30" i="14"/>
  <c r="R30" i="14"/>
  <c r="L31" i="14"/>
  <c r="F32" i="14"/>
  <c r="N32" i="14"/>
  <c r="H33" i="14"/>
  <c r="P33" i="14"/>
  <c r="J34" i="14"/>
  <c r="R34" i="14"/>
  <c r="L35" i="14"/>
  <c r="F36" i="14"/>
  <c r="N36" i="14"/>
  <c r="H37" i="14"/>
  <c r="P37" i="14"/>
  <c r="J38" i="14"/>
  <c r="R38" i="14"/>
  <c r="L39" i="14"/>
  <c r="F40" i="14"/>
  <c r="N40" i="14"/>
  <c r="H41" i="14"/>
  <c r="P41" i="14"/>
  <c r="J42" i="14"/>
  <c r="R42" i="14"/>
  <c r="L43" i="14"/>
  <c r="F44" i="14"/>
  <c r="N44" i="14"/>
  <c r="H45" i="14"/>
  <c r="J46" i="14"/>
  <c r="L51" i="14"/>
  <c r="F52" i="14"/>
  <c r="N52" i="14"/>
  <c r="H53" i="14"/>
  <c r="P53" i="14"/>
  <c r="L59" i="14"/>
  <c r="F60" i="14"/>
  <c r="N60" i="14"/>
  <c r="H61" i="14"/>
  <c r="P61" i="14"/>
  <c r="J62" i="14"/>
  <c r="R62" i="14"/>
  <c r="L63" i="14"/>
  <c r="F64" i="14"/>
  <c r="N64" i="14"/>
  <c r="H65" i="14"/>
  <c r="P65" i="14"/>
  <c r="J66" i="14"/>
  <c r="R66" i="14"/>
  <c r="P77" i="14"/>
  <c r="J78" i="14"/>
  <c r="L79" i="14"/>
  <c r="F80" i="14"/>
  <c r="N80" i="14"/>
  <c r="P81" i="14"/>
  <c r="J82" i="14"/>
  <c r="R82" i="14"/>
  <c r="L83" i="14"/>
  <c r="F88" i="14"/>
  <c r="N88" i="14"/>
  <c r="H89" i="14"/>
  <c r="L91" i="14"/>
  <c r="R94" i="14"/>
  <c r="H97" i="14"/>
  <c r="F100" i="14"/>
  <c r="N100" i="14"/>
  <c r="P101" i="14"/>
  <c r="J102" i="14"/>
  <c r="R102" i="14"/>
  <c r="F104" i="14"/>
  <c r="N104" i="14"/>
  <c r="P105" i="14"/>
  <c r="N108" i="14"/>
  <c r="H109" i="14"/>
  <c r="P109" i="14"/>
  <c r="L111" i="14"/>
  <c r="N57" i="14"/>
  <c r="P58" i="14"/>
  <c r="R59" i="14"/>
  <c r="F61" i="14"/>
  <c r="H62" i="14"/>
  <c r="J63" i="14"/>
  <c r="L64" i="14"/>
  <c r="N65" i="14"/>
  <c r="P66" i="14"/>
  <c r="R67" i="14"/>
  <c r="F69" i="14"/>
  <c r="H70" i="14"/>
  <c r="J71" i="14"/>
  <c r="L72" i="14"/>
  <c r="N73" i="14"/>
  <c r="P74" i="14"/>
  <c r="R75" i="14"/>
  <c r="F77" i="14"/>
  <c r="H78" i="14"/>
  <c r="P78" i="14"/>
  <c r="R79" i="14"/>
  <c r="F81" i="14"/>
  <c r="P82" i="14"/>
  <c r="R83" i="14"/>
  <c r="F85" i="14"/>
  <c r="H86" i="14"/>
  <c r="J87" i="14"/>
  <c r="L88" i="14"/>
  <c r="N89" i="14"/>
  <c r="P90" i="14"/>
  <c r="R91" i="14"/>
  <c r="F93" i="14"/>
  <c r="H94" i="14"/>
  <c r="J95" i="14"/>
  <c r="L96" i="14"/>
  <c r="N97" i="14"/>
  <c r="P98" i="14"/>
  <c r="R99" i="14"/>
  <c r="F101" i="14"/>
  <c r="H102" i="14"/>
  <c r="J103" i="14"/>
  <c r="L104" i="14"/>
  <c r="N105" i="14"/>
  <c r="P106" i="14"/>
  <c r="R107" i="14"/>
  <c r="F109" i="14"/>
  <c r="R111" i="14"/>
  <c r="F113" i="14"/>
  <c r="H114" i="14"/>
  <c r="K14" i="14"/>
  <c r="M15" i="14"/>
  <c r="G16" i="14"/>
  <c r="O16" i="14"/>
  <c r="I17" i="14"/>
  <c r="Q17" i="14"/>
  <c r="K18" i="14"/>
  <c r="M19" i="14"/>
  <c r="G20" i="14"/>
  <c r="O20" i="14"/>
  <c r="I21" i="14"/>
  <c r="Q21" i="14"/>
  <c r="K22" i="14"/>
  <c r="M23" i="14"/>
  <c r="G24" i="14"/>
  <c r="O24" i="14"/>
  <c r="I25" i="14"/>
  <c r="K26" i="14"/>
  <c r="E27" i="14"/>
  <c r="M27" i="14"/>
  <c r="G28" i="14"/>
  <c r="O28" i="14"/>
  <c r="I29" i="14"/>
  <c r="Q29" i="14"/>
  <c r="K30" i="14"/>
  <c r="M31" i="14"/>
  <c r="G32" i="14"/>
  <c r="O32" i="14"/>
  <c r="I33" i="14"/>
  <c r="Q33" i="14"/>
  <c r="K34" i="14"/>
  <c r="M35" i="14"/>
  <c r="G36" i="14"/>
  <c r="O36" i="14"/>
  <c r="I37" i="14"/>
  <c r="Q37" i="14"/>
  <c r="K38" i="14"/>
  <c r="M39" i="14"/>
  <c r="G40" i="14"/>
  <c r="O40" i="14"/>
  <c r="I41" i="14"/>
  <c r="Q41" i="14"/>
  <c r="K42" i="14"/>
  <c r="M43" i="14"/>
  <c r="G44" i="14"/>
  <c r="O44" i="14"/>
  <c r="I45" i="14"/>
  <c r="K46" i="14"/>
  <c r="E47" i="14"/>
  <c r="M47" i="14"/>
  <c r="G48" i="14"/>
  <c r="O48" i="14"/>
  <c r="I49" i="14"/>
  <c r="Q49" i="14"/>
  <c r="K50" i="14"/>
  <c r="K54" i="14"/>
  <c r="E55" i="14"/>
  <c r="M55" i="14"/>
  <c r="G56" i="14"/>
  <c r="O56" i="14"/>
  <c r="I57" i="14"/>
  <c r="Q57" i="14"/>
  <c r="K58" i="14"/>
  <c r="E59" i="14"/>
  <c r="M59" i="14"/>
  <c r="G60" i="14"/>
  <c r="O60" i="14"/>
  <c r="I61" i="14"/>
  <c r="Q61" i="14"/>
  <c r="K62" i="14"/>
  <c r="M63" i="14"/>
  <c r="G64" i="14"/>
  <c r="O64" i="14"/>
  <c r="I65" i="14"/>
  <c r="Q65" i="14"/>
  <c r="K66" i="14"/>
  <c r="M67" i="14"/>
  <c r="G68" i="14"/>
  <c r="O68" i="14"/>
  <c r="I69" i="14"/>
  <c r="Q69" i="14"/>
  <c r="K70" i="14"/>
  <c r="E71" i="14"/>
  <c r="R55" i="14"/>
  <c r="F57" i="14"/>
  <c r="H58" i="14"/>
  <c r="J59" i="14"/>
  <c r="L60" i="14"/>
  <c r="N61" i="14"/>
  <c r="P62" i="14"/>
  <c r="R63" i="14"/>
  <c r="F65" i="14"/>
  <c r="H66" i="14"/>
  <c r="J67" i="14"/>
  <c r="L68" i="14"/>
  <c r="N69" i="14"/>
  <c r="P70" i="14"/>
  <c r="R71" i="14"/>
  <c r="F73" i="14"/>
  <c r="H74" i="14"/>
  <c r="J75" i="14"/>
  <c r="L76" i="14"/>
  <c r="N77" i="14"/>
  <c r="J79" i="14"/>
  <c r="L80" i="14"/>
  <c r="N81" i="14"/>
  <c r="H82" i="14"/>
  <c r="J83" i="14"/>
  <c r="L84" i="14"/>
  <c r="N85" i="14"/>
  <c r="P86" i="14"/>
  <c r="R87" i="14"/>
  <c r="F89" i="14"/>
  <c r="H90" i="14"/>
  <c r="J91" i="14"/>
  <c r="L92" i="14"/>
  <c r="N93" i="14"/>
  <c r="P94" i="14"/>
  <c r="R95" i="14"/>
  <c r="F97" i="14"/>
  <c r="H98" i="14"/>
  <c r="J99" i="14"/>
  <c r="L100" i="14"/>
  <c r="N101" i="14"/>
  <c r="P102" i="14"/>
  <c r="R103" i="14"/>
  <c r="F105" i="14"/>
  <c r="H106" i="14"/>
  <c r="J107" i="14"/>
  <c r="L108" i="14"/>
  <c r="N109" i="14"/>
  <c r="J111" i="14"/>
  <c r="L112" i="14"/>
  <c r="N113" i="14"/>
  <c r="P114" i="14"/>
  <c r="M26" i="14"/>
  <c r="E30" i="14"/>
  <c r="G31" i="14"/>
  <c r="E34" i="14"/>
  <c r="G35" i="14"/>
  <c r="E38" i="14"/>
  <c r="E42" i="14"/>
  <c r="I52" i="14"/>
  <c r="K53" i="14"/>
  <c r="E62" i="14"/>
  <c r="O63" i="14"/>
  <c r="G67" i="14"/>
  <c r="M70" i="14"/>
  <c r="K81" i="14"/>
  <c r="G83" i="14"/>
  <c r="G87" i="14"/>
  <c r="G95" i="14"/>
  <c r="K101" i="14"/>
  <c r="Q112" i="14"/>
  <c r="O77" i="14"/>
  <c r="I114" i="14"/>
  <c r="I14" i="14"/>
  <c r="M16" i="14"/>
  <c r="Q18" i="14"/>
  <c r="G21" i="14"/>
  <c r="K23" i="14"/>
  <c r="O25" i="14"/>
  <c r="M28" i="14"/>
  <c r="Q30" i="14"/>
  <c r="G33" i="14"/>
  <c r="K35" i="14"/>
  <c r="I38" i="14"/>
  <c r="I54" i="14"/>
  <c r="Q14" i="14"/>
  <c r="G17" i="14"/>
  <c r="K19" i="14"/>
  <c r="O21" i="14"/>
  <c r="E24" i="14"/>
  <c r="I26" i="14"/>
  <c r="G29" i="14"/>
  <c r="K31" i="14"/>
  <c r="I34" i="14"/>
  <c r="M36" i="14"/>
  <c r="K39" i="14"/>
  <c r="M40" i="14"/>
  <c r="Q42" i="14"/>
  <c r="M44" i="14"/>
  <c r="Q46" i="14"/>
  <c r="K47" i="14"/>
  <c r="M48" i="14"/>
  <c r="G49" i="14"/>
  <c r="O49" i="14"/>
  <c r="I50" i="14"/>
  <c r="Q50" i="14"/>
  <c r="K51" i="14"/>
  <c r="E52" i="14"/>
  <c r="M52" i="14"/>
  <c r="G53" i="14"/>
  <c r="Q54" i="14"/>
  <c r="K55" i="14"/>
  <c r="E56" i="14"/>
  <c r="G57" i="14"/>
  <c r="O57" i="14"/>
  <c r="I58" i="14"/>
  <c r="Q58" i="14"/>
  <c r="K59" i="14"/>
  <c r="E60" i="14"/>
  <c r="M60" i="14"/>
  <c r="G61" i="14"/>
  <c r="O61" i="14"/>
  <c r="I62" i="14"/>
  <c r="Q62" i="14"/>
  <c r="K63" i="14"/>
  <c r="E64" i="14"/>
  <c r="M64" i="14"/>
  <c r="G65" i="14"/>
  <c r="O65" i="14"/>
  <c r="I66" i="14"/>
  <c r="Q66" i="14"/>
  <c r="K67" i="14"/>
  <c r="E68" i="14"/>
  <c r="M68" i="14"/>
  <c r="G69" i="14"/>
  <c r="O69" i="14"/>
  <c r="I70" i="14"/>
  <c r="Q70" i="14"/>
  <c r="K71" i="14"/>
  <c r="E72" i="14"/>
  <c r="E16" i="14"/>
  <c r="I18" i="14"/>
  <c r="M20" i="14"/>
  <c r="Q22" i="14"/>
  <c r="G25" i="14"/>
  <c r="Q26" i="14"/>
  <c r="E28" i="14"/>
  <c r="M32" i="14"/>
  <c r="O33" i="14"/>
  <c r="E36" i="14"/>
  <c r="G37" i="14"/>
  <c r="Q38" i="14"/>
  <c r="E40" i="14"/>
  <c r="O41" i="14"/>
  <c r="K43" i="14"/>
  <c r="I46" i="14"/>
  <c r="E48" i="14"/>
  <c r="M56" i="14"/>
  <c r="K15" i="14"/>
  <c r="O17" i="14"/>
  <c r="E20" i="14"/>
  <c r="I22" i="14"/>
  <c r="M24" i="14"/>
  <c r="K27" i="14"/>
  <c r="O29" i="14"/>
  <c r="E32" i="14"/>
  <c r="Q34" i="14"/>
  <c r="O37" i="14"/>
  <c r="I42" i="14"/>
  <c r="O53" i="14"/>
  <c r="O73" i="14"/>
  <c r="E76" i="14"/>
  <c r="E80" i="14"/>
  <c r="I82" i="14"/>
  <c r="M84" i="14"/>
  <c r="Q86" i="14"/>
  <c r="G89" i="14"/>
  <c r="Q90" i="14"/>
  <c r="G93" i="14"/>
  <c r="K95" i="14"/>
  <c r="M96" i="14"/>
  <c r="Q98" i="14"/>
  <c r="M100" i="14"/>
  <c r="Q102" i="14"/>
  <c r="G105" i="14"/>
  <c r="E108" i="14"/>
  <c r="I110" i="14"/>
  <c r="M112" i="14"/>
  <c r="Q114" i="14"/>
  <c r="G73" i="14"/>
  <c r="K75" i="14"/>
  <c r="I78" i="14"/>
  <c r="M80" i="14"/>
  <c r="Q82" i="14"/>
  <c r="G85" i="14"/>
  <c r="E88" i="14"/>
  <c r="I90" i="14"/>
  <c r="E92" i="14"/>
  <c r="I94" i="14"/>
  <c r="G97" i="14"/>
  <c r="K99" i="14"/>
  <c r="I102" i="14"/>
  <c r="M104" i="14"/>
  <c r="Q106" i="14"/>
  <c r="K111" i="14"/>
  <c r="O113" i="14"/>
  <c r="M71" i="14"/>
  <c r="G72" i="14"/>
  <c r="O72" i="14"/>
  <c r="I73" i="14"/>
  <c r="Q73" i="14"/>
  <c r="K74" i="14"/>
  <c r="M75" i="14"/>
  <c r="G76" i="14"/>
  <c r="K78" i="14"/>
  <c r="E79" i="14"/>
  <c r="M79" i="14"/>
  <c r="O80" i="14"/>
  <c r="I81" i="14"/>
  <c r="Q81" i="14"/>
  <c r="M83" i="14"/>
  <c r="G84" i="14"/>
  <c r="O84" i="14"/>
  <c r="I85" i="14"/>
  <c r="K86" i="14"/>
  <c r="M87" i="14"/>
  <c r="G88" i="14"/>
  <c r="O88" i="14"/>
  <c r="I89" i="14"/>
  <c r="K90" i="14"/>
  <c r="M91" i="14"/>
  <c r="G92" i="14"/>
  <c r="O92" i="14"/>
  <c r="I93" i="14"/>
  <c r="Q93" i="14"/>
  <c r="K94" i="14"/>
  <c r="M95" i="14"/>
  <c r="G96" i="14"/>
  <c r="O96" i="14"/>
  <c r="I97" i="14"/>
  <c r="Q97" i="14"/>
  <c r="K98" i="14"/>
  <c r="M99" i="14"/>
  <c r="G100" i="14"/>
  <c r="O100" i="14"/>
  <c r="I101" i="14"/>
  <c r="Q101" i="14"/>
  <c r="K102" i="14"/>
  <c r="M103" i="14"/>
  <c r="G104" i="14"/>
  <c r="O104" i="14"/>
  <c r="I105" i="14"/>
  <c r="Q105" i="14"/>
  <c r="K106" i="14"/>
  <c r="G108" i="14"/>
  <c r="O108" i="14"/>
  <c r="K110" i="14"/>
  <c r="M111" i="14"/>
  <c r="O112" i="14"/>
  <c r="K114" i="14"/>
  <c r="H24" i="14"/>
  <c r="P24" i="14"/>
  <c r="J29" i="14"/>
  <c r="R29" i="14"/>
  <c r="L30" i="14"/>
  <c r="F31" i="14"/>
  <c r="N31" i="14"/>
  <c r="H32" i="14"/>
  <c r="P32" i="14"/>
  <c r="J33" i="14"/>
  <c r="R33" i="14"/>
  <c r="L34" i="14"/>
  <c r="F35" i="14"/>
  <c r="N35" i="14"/>
  <c r="H36" i="14"/>
  <c r="P36" i="14"/>
  <c r="J37" i="14"/>
  <c r="R37" i="14"/>
  <c r="M72" i="14"/>
  <c r="Q74" i="14"/>
  <c r="G77" i="14"/>
  <c r="K79" i="14"/>
  <c r="G81" i="14"/>
  <c r="E84" i="14"/>
  <c r="I86" i="14"/>
  <c r="M88" i="14"/>
  <c r="K91" i="14"/>
  <c r="O93" i="14"/>
  <c r="E96" i="14"/>
  <c r="I98" i="14"/>
  <c r="G101" i="14"/>
  <c r="E104" i="14"/>
  <c r="I106" i="14"/>
  <c r="K107" i="14"/>
  <c r="E112" i="14"/>
  <c r="I74" i="14"/>
  <c r="M76" i="14"/>
  <c r="Q78" i="14"/>
  <c r="O81" i="14"/>
  <c r="K83" i="14"/>
  <c r="O85" i="14"/>
  <c r="K87" i="14"/>
  <c r="O89" i="14"/>
  <c r="M92" i="14"/>
  <c r="Q94" i="14"/>
  <c r="O97" i="14"/>
  <c r="E100" i="14"/>
  <c r="O101" i="14"/>
  <c r="K103" i="14"/>
  <c r="O105" i="14"/>
  <c r="M108" i="14"/>
  <c r="Q110" i="14"/>
  <c r="G113" i="14"/>
  <c r="O27" i="14"/>
  <c r="G59" i="14"/>
  <c r="O59" i="14"/>
  <c r="G91" i="14"/>
  <c r="O91" i="14"/>
  <c r="G107" i="14"/>
  <c r="O107" i="14"/>
  <c r="G111" i="14"/>
  <c r="O111" i="14"/>
  <c r="L38" i="14"/>
  <c r="F39" i="14"/>
  <c r="N39" i="14"/>
  <c r="H40" i="14"/>
  <c r="P40" i="14"/>
  <c r="J41" i="14"/>
  <c r="R41" i="14"/>
  <c r="L42" i="14"/>
  <c r="F43" i="14"/>
  <c r="N43" i="14"/>
  <c r="H44" i="14"/>
  <c r="P44" i="14"/>
  <c r="J45" i="14"/>
  <c r="L46" i="14"/>
  <c r="L50" i="14"/>
  <c r="N59" i="14"/>
  <c r="H60" i="14"/>
  <c r="P60" i="14"/>
  <c r="J61" i="14"/>
  <c r="R61" i="14"/>
  <c r="L62" i="14"/>
  <c r="F63" i="14"/>
  <c r="N63" i="14"/>
  <c r="H64" i="14"/>
  <c r="P64" i="14"/>
  <c r="J65" i="14"/>
  <c r="R65" i="14"/>
  <c r="L66" i="14"/>
  <c r="H68" i="14"/>
  <c r="P68" i="14"/>
  <c r="J69" i="14"/>
  <c r="R69" i="14"/>
  <c r="L70" i="14"/>
  <c r="F71" i="14"/>
  <c r="N71" i="14"/>
  <c r="H72" i="14"/>
  <c r="P72" i="14"/>
  <c r="J73" i="14"/>
  <c r="R73" i="14"/>
  <c r="F75" i="14"/>
  <c r="N75" i="14"/>
  <c r="H76" i="14"/>
  <c r="J77" i="14"/>
  <c r="N79" i="14"/>
  <c r="R81" i="14"/>
  <c r="F83" i="14"/>
  <c r="N83" i="14"/>
  <c r="H84" i="14"/>
  <c r="P84" i="14"/>
  <c r="J85" i="14"/>
  <c r="L86" i="14"/>
  <c r="F87" i="14"/>
  <c r="N87" i="14"/>
  <c r="P88" i="14"/>
  <c r="J89" i="14"/>
  <c r="L90" i="14"/>
  <c r="F91" i="14"/>
  <c r="J93" i="14"/>
  <c r="R93" i="14"/>
  <c r="L94" i="14"/>
  <c r="F95" i="14"/>
  <c r="N95" i="14"/>
  <c r="H96" i="14"/>
  <c r="P96" i="14"/>
  <c r="J97" i="14"/>
  <c r="R97" i="14"/>
  <c r="L98" i="14"/>
  <c r="F99" i="14"/>
  <c r="N99" i="14"/>
  <c r="H100" i="14"/>
  <c r="P100" i="14"/>
  <c r="J101" i="14"/>
  <c r="R101" i="14"/>
  <c r="L102" i="14"/>
  <c r="F103" i="14"/>
  <c r="N103" i="14"/>
  <c r="H104" i="14"/>
  <c r="P104" i="14"/>
  <c r="J105" i="14"/>
  <c r="J109" i="14"/>
  <c r="R109" i="14"/>
  <c r="L110" i="14"/>
  <c r="F111" i="14"/>
  <c r="N111" i="14"/>
  <c r="J113" i="14"/>
  <c r="E35" i="14"/>
  <c r="L15" i="14"/>
  <c r="P17" i="14"/>
  <c r="F20" i="14"/>
  <c r="P21" i="14"/>
  <c r="P45" i="14"/>
  <c r="F48" i="14"/>
  <c r="N56" i="14"/>
  <c r="R58" i="14"/>
  <c r="N68" i="14"/>
  <c r="R70" i="14"/>
  <c r="N72" i="14"/>
  <c r="P89" i="14"/>
  <c r="H93" i="14"/>
  <c r="N96" i="14"/>
  <c r="J106" i="14"/>
  <c r="N112" i="14"/>
  <c r="E31" i="14"/>
  <c r="E39" i="14"/>
  <c r="R14" i="14"/>
  <c r="H17" i="14"/>
  <c r="R18" i="14"/>
  <c r="H21" i="14"/>
  <c r="R22" i="14"/>
  <c r="F28" i="14"/>
  <c r="R46" i="14"/>
  <c r="N48" i="14"/>
  <c r="F56" i="14"/>
  <c r="P57" i="14"/>
  <c r="F68" i="14"/>
  <c r="J70" i="14"/>
  <c r="H73" i="14"/>
  <c r="R78" i="14"/>
  <c r="F92" i="14"/>
  <c r="J94" i="14"/>
  <c r="P97" i="14"/>
  <c r="H101" i="14"/>
  <c r="R106" i="14"/>
  <c r="E19" i="14"/>
  <c r="J14" i="14"/>
  <c r="N16" i="14"/>
  <c r="J18" i="14"/>
  <c r="N20" i="14"/>
  <c r="J22" i="14"/>
  <c r="L47" i="14"/>
  <c r="H49" i="14"/>
  <c r="J58" i="14"/>
  <c r="L67" i="14"/>
  <c r="P69" i="14"/>
  <c r="F72" i="14"/>
  <c r="H81" i="14"/>
  <c r="R90" i="14"/>
  <c r="L95" i="14"/>
  <c r="H105" i="14"/>
  <c r="P113" i="14"/>
  <c r="E15" i="14"/>
  <c r="E23" i="14"/>
  <c r="E43" i="14"/>
  <c r="F16" i="14"/>
  <c r="L19" i="14"/>
  <c r="L23" i="14"/>
  <c r="N28" i="14"/>
  <c r="P49" i="14"/>
  <c r="L55" i="14"/>
  <c r="H57" i="14"/>
  <c r="H69" i="14"/>
  <c r="L71" i="14"/>
  <c r="P73" i="14"/>
  <c r="J90" i="14"/>
  <c r="P93" i="14"/>
  <c r="F96" i="14"/>
  <c r="L103" i="14"/>
  <c r="E103" i="14"/>
  <c r="E107" i="14"/>
  <c r="E63" i="14"/>
  <c r="R50" i="14"/>
  <c r="R54" i="14"/>
  <c r="R74" i="14"/>
  <c r="N76" i="14"/>
  <c r="N84" i="14"/>
  <c r="R86" i="14"/>
  <c r="L99" i="14"/>
  <c r="F108" i="14"/>
  <c r="H113" i="14"/>
  <c r="H46" i="14"/>
  <c r="P46" i="14"/>
  <c r="H110" i="14"/>
  <c r="P110" i="14"/>
  <c r="E95" i="14"/>
  <c r="J50" i="14"/>
  <c r="L75" i="14"/>
  <c r="H77" i="14"/>
  <c r="F84" i="14"/>
  <c r="P85" i="14"/>
  <c r="L87" i="14"/>
  <c r="S96" i="15"/>
  <c r="J98" i="14"/>
  <c r="S100" i="15"/>
  <c r="J110" i="14"/>
  <c r="S112" i="15"/>
  <c r="F112" i="14"/>
  <c r="J114" i="14"/>
  <c r="E111" i="14"/>
  <c r="J54" i="14"/>
  <c r="J74" i="14"/>
  <c r="F76" i="14"/>
  <c r="H85" i="14"/>
  <c r="J86" i="14"/>
  <c r="N92" i="14"/>
  <c r="R98" i="14"/>
  <c r="L107" i="14"/>
  <c r="R110" i="14"/>
  <c r="R114" i="14"/>
  <c r="E75" i="14"/>
  <c r="E87" i="14"/>
  <c r="E91" i="14"/>
  <c r="S18" i="15"/>
  <c r="S19" i="15"/>
  <c r="S26" i="15"/>
  <c r="S27" i="15"/>
  <c r="S30" i="15"/>
  <c r="S31" i="15"/>
  <c r="S35" i="15"/>
  <c r="S39" i="15"/>
  <c r="S42" i="15"/>
  <c r="S43" i="15"/>
  <c r="S46" i="15"/>
  <c r="S47" i="15"/>
  <c r="S51" i="15"/>
  <c r="S55" i="15"/>
  <c r="S58" i="15"/>
  <c r="S62" i="15"/>
  <c r="S63" i="15"/>
  <c r="S67" i="15"/>
  <c r="S70" i="15"/>
  <c r="S71" i="15"/>
  <c r="S74" i="15"/>
  <c r="S75" i="15"/>
  <c r="S78" i="15"/>
  <c r="S79" i="15"/>
  <c r="S83" i="15"/>
  <c r="S86" i="15"/>
  <c r="S87" i="15"/>
  <c r="S90" i="15"/>
  <c r="S94" i="15"/>
  <c r="S95" i="15"/>
  <c r="S99" i="15"/>
  <c r="S102" i="15"/>
  <c r="S103" i="15"/>
  <c r="S106" i="15"/>
  <c r="S110" i="15"/>
  <c r="I67" i="14"/>
  <c r="Q67" i="14"/>
  <c r="I83" i="14"/>
  <c r="Q83" i="14"/>
  <c r="I99" i="14"/>
  <c r="Q99" i="14"/>
  <c r="S21" i="15"/>
  <c r="S25" i="15"/>
  <c r="S29" i="15"/>
  <c r="S33" i="15"/>
  <c r="S37" i="15"/>
  <c r="S41" i="15"/>
  <c r="S45" i="15"/>
  <c r="S49" i="15"/>
  <c r="S53" i="15"/>
  <c r="S57" i="15"/>
  <c r="S61" i="15"/>
  <c r="S65" i="15"/>
  <c r="S69" i="15"/>
  <c r="S73" i="15"/>
  <c r="S77" i="15"/>
  <c r="S81" i="15"/>
  <c r="S85" i="15"/>
  <c r="S89" i="15"/>
  <c r="S93" i="15"/>
  <c r="S97" i="15"/>
  <c r="S101" i="15"/>
  <c r="S105" i="15"/>
  <c r="G45" i="14"/>
  <c r="O45" i="14"/>
  <c r="G109" i="14"/>
  <c r="O109" i="14"/>
  <c r="S16" i="15"/>
  <c r="S20" i="15"/>
  <c r="S24" i="15"/>
  <c r="S32" i="15"/>
  <c r="S36" i="15"/>
  <c r="S48" i="15"/>
  <c r="S52" i="15"/>
  <c r="S60" i="15"/>
  <c r="S64" i="15"/>
  <c r="S68" i="15"/>
  <c r="S76" i="15"/>
  <c r="I77" i="14"/>
  <c r="Q77" i="14"/>
  <c r="S80" i="15"/>
  <c r="S84" i="15"/>
  <c r="S92" i="15"/>
  <c r="I109" i="14"/>
  <c r="Q109" i="14"/>
  <c r="I113" i="14"/>
  <c r="Q113" i="14"/>
  <c r="K45" i="14"/>
  <c r="K109" i="14"/>
  <c r="S15" i="15"/>
  <c r="S23" i="15"/>
  <c r="H28" i="14"/>
  <c r="P28" i="14"/>
  <c r="H92" i="14"/>
  <c r="P92" i="14"/>
  <c r="H108" i="14"/>
  <c r="P108" i="14"/>
  <c r="H112" i="14"/>
  <c r="P112" i="14"/>
  <c r="J24" i="14"/>
  <c r="R24" i="14"/>
  <c r="J88" i="14"/>
  <c r="R88" i="14"/>
  <c r="J104" i="14"/>
  <c r="R104" i="14"/>
  <c r="S59" i="15"/>
  <c r="E67" i="14"/>
  <c r="G27" i="14"/>
  <c r="S38" i="15"/>
  <c r="S44" i="15"/>
  <c r="E83" i="14"/>
  <c r="K115" i="15"/>
  <c r="O115" i="15"/>
  <c r="S109" i="15"/>
  <c r="E109" i="14"/>
  <c r="E99" i="14"/>
  <c r="E77" i="14"/>
  <c r="F115" i="15"/>
  <c r="J115" i="15"/>
  <c r="N115" i="15"/>
  <c r="R115" i="15"/>
  <c r="S28" i="15"/>
  <c r="S54" i="15"/>
  <c r="S91" i="15"/>
  <c r="S107" i="15"/>
  <c r="S113" i="15"/>
  <c r="E113" i="14"/>
  <c r="G115" i="15"/>
  <c r="H115" i="15"/>
  <c r="L115" i="15"/>
  <c r="P115" i="15"/>
  <c r="S104" i="15"/>
  <c r="S111" i="15"/>
  <c r="S14" i="15"/>
  <c r="I115" i="15"/>
  <c r="M115" i="15"/>
  <c r="Q115" i="15"/>
  <c r="S17" i="15"/>
  <c r="S22" i="15"/>
  <c r="S34" i="15"/>
  <c r="S40" i="15"/>
  <c r="S50" i="15"/>
  <c r="S56" i="15"/>
  <c r="S66" i="15"/>
  <c r="S72" i="15"/>
  <c r="S82" i="15"/>
  <c r="S88" i="15"/>
  <c r="S98" i="15"/>
  <c r="S108" i="15"/>
  <c r="S114" i="15"/>
  <c r="S51" i="14" l="1"/>
  <c r="S26" i="14"/>
  <c r="S14" i="14"/>
  <c r="S114" i="14"/>
  <c r="S32" i="14"/>
  <c r="S103" i="14"/>
  <c r="S80" i="14"/>
  <c r="S59" i="14"/>
  <c r="S44" i="14"/>
  <c r="S70" i="14"/>
  <c r="S57" i="14"/>
  <c r="S66" i="14"/>
  <c r="S106" i="14"/>
  <c r="S30" i="14"/>
  <c r="S25" i="14"/>
  <c r="S101" i="14"/>
  <c r="S18" i="14"/>
  <c r="S68" i="14"/>
  <c r="S62" i="14"/>
  <c r="S37" i="14"/>
  <c r="S60" i="14"/>
  <c r="S47" i="14"/>
  <c r="S42" i="14"/>
  <c r="S38" i="14"/>
  <c r="S43" i="14"/>
  <c r="S27" i="14"/>
  <c r="S75" i="14"/>
  <c r="S98" i="14"/>
  <c r="S21" i="14"/>
  <c r="S88" i="14"/>
  <c r="S52" i="14"/>
  <c r="S29" i="14"/>
  <c r="S85" i="14"/>
  <c r="S50" i="14"/>
  <c r="S81" i="14"/>
  <c r="S112" i="14"/>
  <c r="S35" i="14"/>
  <c r="S89" i="14"/>
  <c r="K115" i="14"/>
  <c r="S84" i="14"/>
  <c r="S93" i="14"/>
  <c r="S100" i="14"/>
  <c r="S63" i="14"/>
  <c r="S41" i="14"/>
  <c r="S74" i="14"/>
  <c r="S34" i="14"/>
  <c r="S102" i="14"/>
  <c r="S79" i="14"/>
  <c r="S72" i="14"/>
  <c r="S97" i="14"/>
  <c r="S78" i="14"/>
  <c r="S65" i="14"/>
  <c r="S55" i="14"/>
  <c r="S33" i="14"/>
  <c r="S94" i="14"/>
  <c r="M115" i="14"/>
  <c r="S64" i="14"/>
  <c r="S24" i="14"/>
  <c r="S86" i="14"/>
  <c r="S16" i="14"/>
  <c r="S105" i="14"/>
  <c r="S31" i="14"/>
  <c r="S61" i="14"/>
  <c r="S40" i="14"/>
  <c r="S82" i="14"/>
  <c r="S36" i="14"/>
  <c r="S53" i="14"/>
  <c r="S48" i="14"/>
  <c r="S90" i="14"/>
  <c r="R115" i="14"/>
  <c r="P115" i="14"/>
  <c r="S76" i="14"/>
  <c r="S46" i="14"/>
  <c r="S39" i="14"/>
  <c r="S56" i="14"/>
  <c r="S95" i="14"/>
  <c r="S71" i="14"/>
  <c r="N115" i="14"/>
  <c r="S92" i="14"/>
  <c r="S96" i="14"/>
  <c r="S110" i="14"/>
  <c r="L115" i="14"/>
  <c r="S77" i="14"/>
  <c r="I115" i="14"/>
  <c r="S28" i="14"/>
  <c r="S54" i="14"/>
  <c r="S69" i="14"/>
  <c r="S104" i="14"/>
  <c r="O115" i="14"/>
  <c r="Q115" i="14"/>
  <c r="S111" i="14"/>
  <c r="S108" i="14"/>
  <c r="S58" i="14"/>
  <c r="S73" i="14"/>
  <c r="S22" i="14"/>
  <c r="S83" i="14"/>
  <c r="S15" i="14"/>
  <c r="S99" i="14"/>
  <c r="S67" i="14"/>
  <c r="S45" i="14"/>
  <c r="S91" i="14"/>
  <c r="S49" i="14"/>
  <c r="S20" i="14"/>
  <c r="G115" i="14"/>
  <c r="S109" i="14"/>
  <c r="J115" i="14"/>
  <c r="S23" i="14"/>
  <c r="F115" i="14"/>
  <c r="S113" i="14"/>
  <c r="S19" i="14"/>
  <c r="H115" i="14"/>
  <c r="S17" i="14"/>
  <c r="S87" i="14"/>
  <c r="S107" i="14"/>
  <c r="S115" i="15"/>
  <c r="E115" i="14"/>
  <c r="S115" i="14" l="1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S113" i="10"/>
  <c r="R113" i="10"/>
  <c r="Q113" i="10"/>
  <c r="P113" i="10"/>
  <c r="N113" i="10"/>
  <c r="M113" i="10"/>
  <c r="K113" i="10"/>
  <c r="J113" i="10"/>
  <c r="I113" i="10"/>
  <c r="H113" i="10"/>
  <c r="G113" i="10"/>
  <c r="F113" i="10"/>
  <c r="E113" i="10"/>
  <c r="T112" i="10"/>
  <c r="S112" i="10"/>
  <c r="R112" i="10"/>
  <c r="P112" i="10"/>
  <c r="O112" i="10"/>
  <c r="L112" i="10"/>
  <c r="K112" i="10"/>
  <c r="J112" i="10"/>
  <c r="I112" i="10"/>
  <c r="H112" i="10"/>
  <c r="G112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E111" i="10"/>
  <c r="T110" i="10"/>
  <c r="S110" i="10"/>
  <c r="R110" i="10"/>
  <c r="P110" i="10"/>
  <c r="O110" i="10"/>
  <c r="M110" i="10"/>
  <c r="L110" i="10"/>
  <c r="K110" i="10"/>
  <c r="J110" i="10"/>
  <c r="I110" i="10"/>
  <c r="G110" i="10"/>
  <c r="E110" i="10"/>
  <c r="T109" i="10"/>
  <c r="S109" i="10"/>
  <c r="R109" i="10"/>
  <c r="Q109" i="10"/>
  <c r="P109" i="10"/>
  <c r="O109" i="10"/>
  <c r="M109" i="10"/>
  <c r="L109" i="10"/>
  <c r="K109" i="10"/>
  <c r="J109" i="10"/>
  <c r="I109" i="10"/>
  <c r="H109" i="10"/>
  <c r="G109" i="10"/>
  <c r="T108" i="10"/>
  <c r="R108" i="10"/>
  <c r="Q108" i="10"/>
  <c r="P108" i="10"/>
  <c r="O108" i="10"/>
  <c r="M108" i="10"/>
  <c r="L108" i="10"/>
  <c r="K108" i="10"/>
  <c r="J108" i="10"/>
  <c r="I108" i="10"/>
  <c r="H108" i="10"/>
  <c r="G108" i="10"/>
  <c r="E108" i="10"/>
  <c r="T107" i="10"/>
  <c r="S107" i="10"/>
  <c r="Q107" i="10"/>
  <c r="P107" i="10"/>
  <c r="O107" i="10"/>
  <c r="M107" i="10"/>
  <c r="L107" i="10"/>
  <c r="K107" i="10"/>
  <c r="I107" i="10"/>
  <c r="H107" i="10"/>
  <c r="G107" i="10"/>
  <c r="E107" i="10"/>
  <c r="T106" i="10"/>
  <c r="S106" i="10"/>
  <c r="R106" i="10"/>
  <c r="O106" i="10"/>
  <c r="M106" i="10"/>
  <c r="L106" i="10"/>
  <c r="K106" i="10"/>
  <c r="J106" i="10"/>
  <c r="I106" i="10"/>
  <c r="H106" i="10"/>
  <c r="G106" i="10"/>
  <c r="E106" i="10"/>
  <c r="T105" i="10"/>
  <c r="S105" i="10"/>
  <c r="R105" i="10"/>
  <c r="Q105" i="10"/>
  <c r="M105" i="10"/>
  <c r="L105" i="10"/>
  <c r="K105" i="10"/>
  <c r="J105" i="10"/>
  <c r="I105" i="10"/>
  <c r="H105" i="10"/>
  <c r="G105" i="10"/>
  <c r="E105" i="10"/>
  <c r="T104" i="10"/>
  <c r="S104" i="10"/>
  <c r="R104" i="10"/>
  <c r="P104" i="10"/>
  <c r="M104" i="10"/>
  <c r="L104" i="10"/>
  <c r="K104" i="10"/>
  <c r="J104" i="10"/>
  <c r="I104" i="10"/>
  <c r="H104" i="10"/>
  <c r="G104" i="10"/>
  <c r="T103" i="10"/>
  <c r="S103" i="10"/>
  <c r="R103" i="10"/>
  <c r="Q103" i="10"/>
  <c r="P103" i="10"/>
  <c r="O103" i="10"/>
  <c r="M103" i="10"/>
  <c r="L103" i="10"/>
  <c r="K103" i="10"/>
  <c r="J103" i="10"/>
  <c r="I103" i="10"/>
  <c r="H103" i="10"/>
  <c r="E103" i="10"/>
  <c r="T102" i="10"/>
  <c r="S102" i="10"/>
  <c r="R102" i="10"/>
  <c r="P102" i="10"/>
  <c r="O102" i="10"/>
  <c r="M102" i="10"/>
  <c r="L102" i="10"/>
  <c r="K102" i="10"/>
  <c r="J102" i="10"/>
  <c r="I102" i="10"/>
  <c r="H102" i="10"/>
  <c r="G102" i="10"/>
  <c r="T101" i="10"/>
  <c r="S101" i="10"/>
  <c r="R101" i="10"/>
  <c r="Q101" i="10"/>
  <c r="P101" i="10"/>
  <c r="M101" i="10"/>
  <c r="L101" i="10"/>
  <c r="K101" i="10"/>
  <c r="J101" i="10"/>
  <c r="I101" i="10"/>
  <c r="H101" i="10"/>
  <c r="G101" i="10"/>
  <c r="E101" i="10"/>
  <c r="T100" i="10"/>
  <c r="S100" i="10"/>
  <c r="R100" i="10"/>
  <c r="P100" i="10"/>
  <c r="M100" i="10"/>
  <c r="L100" i="10"/>
  <c r="K100" i="10"/>
  <c r="J100" i="10"/>
  <c r="I100" i="10"/>
  <c r="G100" i="10"/>
  <c r="E100" i="10"/>
  <c r="T99" i="10"/>
  <c r="S99" i="10"/>
  <c r="R99" i="10"/>
  <c r="Q99" i="10"/>
  <c r="P99" i="10"/>
  <c r="O99" i="10"/>
  <c r="M99" i="10"/>
  <c r="L99" i="10"/>
  <c r="K99" i="10"/>
  <c r="J99" i="10"/>
  <c r="I99" i="10"/>
  <c r="H99" i="10"/>
  <c r="G99" i="10"/>
  <c r="T98" i="10"/>
  <c r="S98" i="10"/>
  <c r="R98" i="10"/>
  <c r="P98" i="10"/>
  <c r="O98" i="10"/>
  <c r="M98" i="10"/>
  <c r="L98" i="10"/>
  <c r="K98" i="10"/>
  <c r="J98" i="10"/>
  <c r="I98" i="10"/>
  <c r="H98" i="10"/>
  <c r="G98" i="10"/>
  <c r="E98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G97" i="10"/>
  <c r="F97" i="10"/>
  <c r="E97" i="10"/>
  <c r="T96" i="10"/>
  <c r="S96" i="10"/>
  <c r="R96" i="10"/>
  <c r="Q96" i="10"/>
  <c r="P96" i="10"/>
  <c r="O96" i="10"/>
  <c r="M96" i="10"/>
  <c r="K96" i="10"/>
  <c r="J96" i="10"/>
  <c r="I96" i="10"/>
  <c r="H96" i="10"/>
  <c r="G96" i="10"/>
  <c r="E96" i="10"/>
  <c r="T95" i="10"/>
  <c r="S95" i="10"/>
  <c r="R95" i="10"/>
  <c r="Q95" i="10"/>
  <c r="P95" i="10"/>
  <c r="M95" i="10"/>
  <c r="L95" i="10"/>
  <c r="K95" i="10"/>
  <c r="J95" i="10"/>
  <c r="I95" i="10"/>
  <c r="H95" i="10"/>
  <c r="G95" i="10"/>
  <c r="E95" i="10"/>
  <c r="T94" i="10"/>
  <c r="S94" i="10"/>
  <c r="R94" i="10"/>
  <c r="Q94" i="10"/>
  <c r="P94" i="10"/>
  <c r="O94" i="10"/>
  <c r="M94" i="10"/>
  <c r="K94" i="10"/>
  <c r="J94" i="10"/>
  <c r="I94" i="10"/>
  <c r="H94" i="10"/>
  <c r="E94" i="10"/>
  <c r="T93" i="10"/>
  <c r="S93" i="10"/>
  <c r="R93" i="10"/>
  <c r="Q93" i="10"/>
  <c r="P93" i="10"/>
  <c r="O93" i="10"/>
  <c r="M93" i="10"/>
  <c r="K93" i="10"/>
  <c r="J93" i="10"/>
  <c r="I93" i="10"/>
  <c r="H93" i="10"/>
  <c r="G93" i="10"/>
  <c r="E93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E92" i="10"/>
  <c r="T91" i="10"/>
  <c r="S91" i="10"/>
  <c r="R91" i="10"/>
  <c r="Q91" i="10"/>
  <c r="P91" i="10"/>
  <c r="O91" i="10"/>
  <c r="M91" i="10"/>
  <c r="L91" i="10"/>
  <c r="K91" i="10"/>
  <c r="J91" i="10"/>
  <c r="I91" i="10"/>
  <c r="H91" i="10"/>
  <c r="G91" i="10"/>
  <c r="E91" i="10"/>
  <c r="T90" i="10"/>
  <c r="S90" i="10"/>
  <c r="R90" i="10"/>
  <c r="P90" i="10"/>
  <c r="O90" i="10"/>
  <c r="M90" i="10"/>
  <c r="L90" i="10"/>
  <c r="K90" i="10"/>
  <c r="J90" i="10"/>
  <c r="I90" i="10"/>
  <c r="H90" i="10"/>
  <c r="G90" i="10"/>
  <c r="T89" i="10"/>
  <c r="S89" i="10"/>
  <c r="R89" i="10"/>
  <c r="Q89" i="10"/>
  <c r="O89" i="10"/>
  <c r="M89" i="10"/>
  <c r="L89" i="10"/>
  <c r="K89" i="10"/>
  <c r="J89" i="10"/>
  <c r="I89" i="10"/>
  <c r="H89" i="10"/>
  <c r="E89" i="10"/>
  <c r="T88" i="10"/>
  <c r="S88" i="10"/>
  <c r="R88" i="10"/>
  <c r="P88" i="10"/>
  <c r="M88" i="10"/>
  <c r="L88" i="10"/>
  <c r="J88" i="10"/>
  <c r="I88" i="10"/>
  <c r="H88" i="10"/>
  <c r="G88" i="10"/>
  <c r="E88" i="10"/>
  <c r="T87" i="10"/>
  <c r="S87" i="10"/>
  <c r="R87" i="10"/>
  <c r="Q87" i="10"/>
  <c r="P87" i="10"/>
  <c r="O87" i="10"/>
  <c r="M87" i="10"/>
  <c r="L87" i="10"/>
  <c r="K87" i="10"/>
  <c r="J87" i="10"/>
  <c r="I87" i="10"/>
  <c r="H87" i="10"/>
  <c r="G87" i="10"/>
  <c r="E87" i="10"/>
  <c r="T86" i="10"/>
  <c r="R86" i="10"/>
  <c r="P86" i="10"/>
  <c r="O86" i="10"/>
  <c r="M86" i="10"/>
  <c r="L86" i="10"/>
  <c r="K86" i="10"/>
  <c r="J86" i="10"/>
  <c r="I86" i="10"/>
  <c r="H86" i="10"/>
  <c r="G86" i="10"/>
  <c r="E86" i="10"/>
  <c r="T85" i="10"/>
  <c r="S85" i="10"/>
  <c r="R85" i="10"/>
  <c r="Q85" i="10"/>
  <c r="P85" i="10"/>
  <c r="M85" i="10"/>
  <c r="L85" i="10"/>
  <c r="K85" i="10"/>
  <c r="J85" i="10"/>
  <c r="I85" i="10"/>
  <c r="H85" i="10"/>
  <c r="T84" i="10"/>
  <c r="S84" i="10"/>
  <c r="R84" i="10"/>
  <c r="P84" i="10"/>
  <c r="M84" i="10"/>
  <c r="L84" i="10"/>
  <c r="K84" i="10"/>
  <c r="J84" i="10"/>
  <c r="I84" i="10"/>
  <c r="H84" i="10"/>
  <c r="G84" i="10"/>
  <c r="E84" i="10"/>
  <c r="T83" i="10"/>
  <c r="S83" i="10"/>
  <c r="R83" i="10"/>
  <c r="Q83" i="10"/>
  <c r="P83" i="10"/>
  <c r="O83" i="10"/>
  <c r="M83" i="10"/>
  <c r="L83" i="10"/>
  <c r="K83" i="10"/>
  <c r="J83" i="10"/>
  <c r="I83" i="10"/>
  <c r="H83" i="10"/>
  <c r="E83" i="10"/>
  <c r="T82" i="10"/>
  <c r="S82" i="10"/>
  <c r="R82" i="10"/>
  <c r="P82" i="10"/>
  <c r="O82" i="10"/>
  <c r="M82" i="10"/>
  <c r="L82" i="10"/>
  <c r="K82" i="10"/>
  <c r="J82" i="10"/>
  <c r="I82" i="10"/>
  <c r="H82" i="10"/>
  <c r="G82" i="10"/>
  <c r="T81" i="10"/>
  <c r="S81" i="10"/>
  <c r="R81" i="10"/>
  <c r="Q81" i="10"/>
  <c r="P81" i="10"/>
  <c r="O81" i="10"/>
  <c r="M81" i="10"/>
  <c r="L81" i="10"/>
  <c r="K81" i="10"/>
  <c r="J81" i="10"/>
  <c r="I81" i="10"/>
  <c r="H81" i="10"/>
  <c r="G81" i="10"/>
  <c r="E81" i="10"/>
  <c r="T80" i="10"/>
  <c r="S80" i="10"/>
  <c r="R80" i="10"/>
  <c r="P80" i="10"/>
  <c r="O80" i="10"/>
  <c r="M80" i="10"/>
  <c r="L80" i="10"/>
  <c r="K80" i="10"/>
  <c r="J80" i="10"/>
  <c r="I80" i="10"/>
  <c r="H80" i="10"/>
  <c r="G80" i="10"/>
  <c r="E80" i="10"/>
  <c r="T79" i="10"/>
  <c r="S79" i="10"/>
  <c r="R79" i="10"/>
  <c r="Q79" i="10"/>
  <c r="P79" i="10"/>
  <c r="M79" i="10"/>
  <c r="L79" i="10"/>
  <c r="K79" i="10"/>
  <c r="J79" i="10"/>
  <c r="I79" i="10"/>
  <c r="H79" i="10"/>
  <c r="G79" i="10"/>
  <c r="E79" i="10"/>
  <c r="T78" i="10"/>
  <c r="S78" i="10"/>
  <c r="R78" i="10"/>
  <c r="M78" i="10"/>
  <c r="L78" i="10"/>
  <c r="K78" i="10"/>
  <c r="J78" i="10"/>
  <c r="I78" i="10"/>
  <c r="H78" i="10"/>
  <c r="G78" i="10"/>
  <c r="E78" i="10"/>
  <c r="T77" i="10"/>
  <c r="S77" i="10"/>
  <c r="R77" i="10"/>
  <c r="Q77" i="10"/>
  <c r="O77" i="10"/>
  <c r="M77" i="10"/>
  <c r="L77" i="10"/>
  <c r="K77" i="10"/>
  <c r="J77" i="10"/>
  <c r="I77" i="10"/>
  <c r="H77" i="10"/>
  <c r="T76" i="10"/>
  <c r="S76" i="10"/>
  <c r="R76" i="10"/>
  <c r="Q76" i="10"/>
  <c r="P76" i="10"/>
  <c r="O76" i="10"/>
  <c r="M76" i="10"/>
  <c r="L76" i="10"/>
  <c r="K76" i="10"/>
  <c r="J76" i="10"/>
  <c r="I76" i="10"/>
  <c r="H76" i="10"/>
  <c r="G76" i="10"/>
  <c r="E76" i="10"/>
  <c r="T75" i="10"/>
  <c r="S75" i="10"/>
  <c r="R75" i="10"/>
  <c r="P75" i="10"/>
  <c r="O75" i="10"/>
  <c r="M75" i="10"/>
  <c r="L75" i="10"/>
  <c r="K75" i="10"/>
  <c r="J75" i="10"/>
  <c r="E75" i="10"/>
  <c r="T74" i="10"/>
  <c r="S74" i="10"/>
  <c r="R74" i="10"/>
  <c r="P74" i="10"/>
  <c r="M74" i="10"/>
  <c r="L74" i="10"/>
  <c r="J74" i="10"/>
  <c r="H74" i="10"/>
  <c r="E74" i="10"/>
  <c r="T73" i="10"/>
  <c r="S73" i="10"/>
  <c r="R73" i="10"/>
  <c r="O73" i="10"/>
  <c r="M73" i="10"/>
  <c r="L73" i="10"/>
  <c r="K73" i="10"/>
  <c r="J73" i="10"/>
  <c r="E73" i="10"/>
  <c r="T72" i="10"/>
  <c r="S72" i="10"/>
  <c r="R72" i="10"/>
  <c r="M72" i="10"/>
  <c r="L72" i="10"/>
  <c r="K72" i="10"/>
  <c r="J72" i="10"/>
  <c r="H72" i="10"/>
  <c r="E72" i="10"/>
  <c r="T71" i="10"/>
  <c r="S71" i="10"/>
  <c r="R71" i="10"/>
  <c r="P71" i="10"/>
  <c r="O71" i="10"/>
  <c r="M71" i="10"/>
  <c r="L71" i="10"/>
  <c r="K71" i="10"/>
  <c r="J71" i="10"/>
  <c r="E71" i="10"/>
  <c r="T70" i="10"/>
  <c r="S70" i="10"/>
  <c r="R70" i="10"/>
  <c r="P70" i="10"/>
  <c r="M70" i="10"/>
  <c r="L70" i="10"/>
  <c r="J70" i="10"/>
  <c r="H70" i="10"/>
  <c r="E70" i="10"/>
  <c r="T69" i="10"/>
  <c r="S69" i="10"/>
  <c r="R69" i="10"/>
  <c r="O69" i="10"/>
  <c r="M69" i="10"/>
  <c r="L69" i="10"/>
  <c r="K69" i="10"/>
  <c r="J69" i="10"/>
  <c r="E69" i="10"/>
  <c r="T68" i="10"/>
  <c r="S68" i="10"/>
  <c r="R68" i="10"/>
  <c r="M68" i="10"/>
  <c r="L68" i="10"/>
  <c r="K68" i="10"/>
  <c r="J68" i="10"/>
  <c r="H68" i="10"/>
  <c r="E68" i="10"/>
  <c r="T67" i="10"/>
  <c r="S67" i="10"/>
  <c r="R67" i="10"/>
  <c r="P67" i="10"/>
  <c r="O67" i="10"/>
  <c r="M67" i="10"/>
  <c r="L67" i="10"/>
  <c r="K67" i="10"/>
  <c r="J67" i="10"/>
  <c r="E67" i="10"/>
  <c r="T66" i="10"/>
  <c r="S66" i="10"/>
  <c r="R66" i="10"/>
  <c r="P66" i="10"/>
  <c r="M66" i="10"/>
  <c r="L66" i="10"/>
  <c r="J66" i="10"/>
  <c r="H66" i="10"/>
  <c r="E66" i="10"/>
  <c r="T65" i="10"/>
  <c r="S65" i="10"/>
  <c r="R65" i="10"/>
  <c r="O65" i="10"/>
  <c r="M65" i="10"/>
  <c r="L65" i="10"/>
  <c r="K65" i="10"/>
  <c r="J65" i="10"/>
  <c r="E65" i="10"/>
  <c r="T64" i="10"/>
  <c r="S64" i="10"/>
  <c r="R64" i="10"/>
  <c r="L64" i="10"/>
  <c r="K64" i="10"/>
  <c r="J64" i="10"/>
  <c r="H64" i="10"/>
  <c r="T63" i="10"/>
  <c r="S63" i="10"/>
  <c r="R63" i="10"/>
  <c r="P63" i="10"/>
  <c r="O63" i="10"/>
  <c r="L63" i="10"/>
  <c r="J63" i="10"/>
  <c r="H63" i="10"/>
  <c r="T62" i="10"/>
  <c r="S62" i="10"/>
  <c r="R62" i="10"/>
  <c r="P62" i="10"/>
  <c r="O62" i="10"/>
  <c r="M62" i="10"/>
  <c r="K62" i="10"/>
  <c r="J62" i="10"/>
  <c r="H62" i="10"/>
  <c r="G62" i="10"/>
  <c r="E62" i="10"/>
  <c r="T61" i="10"/>
  <c r="S61" i="10"/>
  <c r="R61" i="10"/>
  <c r="P61" i="10"/>
  <c r="M61" i="10"/>
  <c r="L61" i="10"/>
  <c r="K61" i="10"/>
  <c r="J61" i="10"/>
  <c r="H61" i="10"/>
  <c r="E61" i="10"/>
  <c r="T60" i="10"/>
  <c r="S60" i="10"/>
  <c r="R60" i="10"/>
  <c r="P60" i="10"/>
  <c r="L60" i="10"/>
  <c r="K60" i="10"/>
  <c r="J60" i="10"/>
  <c r="H60" i="10"/>
  <c r="T59" i="10"/>
  <c r="S59" i="10"/>
  <c r="R59" i="10"/>
  <c r="O59" i="10"/>
  <c r="L59" i="10"/>
  <c r="K59" i="10"/>
  <c r="J59" i="10"/>
  <c r="H59" i="10"/>
  <c r="T58" i="10"/>
  <c r="S58" i="10"/>
  <c r="R58" i="10"/>
  <c r="P58" i="10"/>
  <c r="O58" i="10"/>
  <c r="M58" i="10"/>
  <c r="L58" i="10"/>
  <c r="K58" i="10"/>
  <c r="J58" i="10"/>
  <c r="H58" i="10"/>
  <c r="G58" i="10"/>
  <c r="E58" i="10"/>
  <c r="T57" i="10"/>
  <c r="S57" i="10"/>
  <c r="R57" i="10"/>
  <c r="P57" i="10"/>
  <c r="M57" i="10"/>
  <c r="K57" i="10"/>
  <c r="J57" i="10"/>
  <c r="H57" i="10"/>
  <c r="E57" i="10"/>
  <c r="T56" i="10"/>
  <c r="S56" i="10"/>
  <c r="R56" i="10"/>
  <c r="P56" i="10"/>
  <c r="L56" i="10"/>
  <c r="K56" i="10"/>
  <c r="J56" i="10"/>
  <c r="H56" i="10"/>
  <c r="T55" i="10"/>
  <c r="S55" i="10"/>
  <c r="R55" i="10"/>
  <c r="Q55" i="10"/>
  <c r="P55" i="10"/>
  <c r="O55" i="10"/>
  <c r="N55" i="10"/>
  <c r="M55" i="10"/>
  <c r="L55" i="10"/>
  <c r="J55" i="10"/>
  <c r="I55" i="10"/>
  <c r="H55" i="10"/>
  <c r="G55" i="10"/>
  <c r="E55" i="10"/>
  <c r="T54" i="10"/>
  <c r="S54" i="10"/>
  <c r="R54" i="10"/>
  <c r="Q54" i="10"/>
  <c r="P54" i="10"/>
  <c r="N54" i="10"/>
  <c r="M54" i="10"/>
  <c r="L54" i="10"/>
  <c r="K54" i="10"/>
  <c r="J54" i="10"/>
  <c r="I54" i="10"/>
  <c r="H54" i="10"/>
  <c r="E54" i="10"/>
  <c r="T53" i="10"/>
  <c r="S53" i="10"/>
  <c r="R53" i="10"/>
  <c r="P53" i="10"/>
  <c r="M53" i="10"/>
  <c r="L53" i="10"/>
  <c r="K53" i="10"/>
  <c r="J53" i="10"/>
  <c r="H53" i="10"/>
  <c r="G53" i="10"/>
  <c r="E53" i="10"/>
  <c r="T52" i="10"/>
  <c r="S52" i="10"/>
  <c r="R52" i="10"/>
  <c r="P52" i="10"/>
  <c r="M52" i="10"/>
  <c r="L52" i="10"/>
  <c r="K52" i="10"/>
  <c r="J52" i="10"/>
  <c r="H52" i="10"/>
  <c r="E52" i="10"/>
  <c r="T51" i="10"/>
  <c r="S51" i="10"/>
  <c r="R51" i="10"/>
  <c r="P51" i="10"/>
  <c r="M51" i="10"/>
  <c r="L51" i="10"/>
  <c r="K51" i="10"/>
  <c r="J51" i="10"/>
  <c r="G51" i="10"/>
  <c r="E51" i="10"/>
  <c r="T50" i="10"/>
  <c r="S50" i="10"/>
  <c r="R50" i="10"/>
  <c r="P50" i="10"/>
  <c r="M50" i="10"/>
  <c r="L50" i="10"/>
  <c r="K50" i="10"/>
  <c r="J50" i="10"/>
  <c r="H50" i="10"/>
  <c r="E50" i="10"/>
  <c r="T49" i="10"/>
  <c r="S49" i="10"/>
  <c r="R49" i="10"/>
  <c r="P49" i="10"/>
  <c r="M49" i="10"/>
  <c r="L49" i="10"/>
  <c r="K49" i="10"/>
  <c r="J49" i="10"/>
  <c r="H49" i="10"/>
  <c r="G49" i="10"/>
  <c r="E49" i="10"/>
  <c r="S48" i="10"/>
  <c r="R48" i="10"/>
  <c r="P48" i="10"/>
  <c r="M48" i="10"/>
  <c r="L48" i="10"/>
  <c r="K48" i="10"/>
  <c r="J48" i="10"/>
  <c r="H48" i="10"/>
  <c r="E48" i="10"/>
  <c r="T47" i="10"/>
  <c r="S47" i="10"/>
  <c r="R47" i="10"/>
  <c r="P47" i="10"/>
  <c r="M47" i="10"/>
  <c r="L47" i="10"/>
  <c r="K47" i="10"/>
  <c r="J47" i="10"/>
  <c r="H47" i="10"/>
  <c r="G47" i="10"/>
  <c r="E47" i="10"/>
  <c r="T46" i="10"/>
  <c r="S46" i="10"/>
  <c r="R46" i="10"/>
  <c r="P46" i="10"/>
  <c r="M46" i="10"/>
  <c r="L46" i="10"/>
  <c r="K46" i="10"/>
  <c r="J46" i="10"/>
  <c r="H46" i="10"/>
  <c r="E46" i="10"/>
  <c r="S45" i="10"/>
  <c r="R45" i="10"/>
  <c r="P45" i="10"/>
  <c r="M45" i="10"/>
  <c r="L45" i="10"/>
  <c r="K45" i="10"/>
  <c r="J45" i="10"/>
  <c r="H45" i="10"/>
  <c r="G45" i="10"/>
  <c r="E45" i="10"/>
  <c r="T44" i="10"/>
  <c r="S44" i="10"/>
  <c r="R44" i="10"/>
  <c r="P44" i="10"/>
  <c r="M44" i="10"/>
  <c r="L44" i="10"/>
  <c r="K44" i="10"/>
  <c r="J44" i="10"/>
  <c r="H44" i="10"/>
  <c r="E44" i="10"/>
  <c r="S43" i="10"/>
  <c r="R43" i="10"/>
  <c r="Q43" i="10"/>
  <c r="P43" i="10"/>
  <c r="M43" i="10"/>
  <c r="K43" i="10"/>
  <c r="J43" i="10"/>
  <c r="I43" i="10"/>
  <c r="H43" i="10"/>
  <c r="G43" i="10"/>
  <c r="E43" i="10"/>
  <c r="T42" i="10"/>
  <c r="S42" i="10"/>
  <c r="R42" i="10"/>
  <c r="P42" i="10"/>
  <c r="M42" i="10"/>
  <c r="L42" i="10"/>
  <c r="K42" i="10"/>
  <c r="J42" i="10"/>
  <c r="H42" i="10"/>
  <c r="E42" i="10"/>
  <c r="T41" i="10"/>
  <c r="S41" i="10"/>
  <c r="R41" i="10"/>
  <c r="P41" i="10"/>
  <c r="M41" i="10"/>
  <c r="L41" i="10"/>
  <c r="K41" i="10"/>
  <c r="J41" i="10"/>
  <c r="G41" i="10"/>
  <c r="E41" i="10"/>
  <c r="T40" i="10"/>
  <c r="S40" i="10"/>
  <c r="R40" i="10"/>
  <c r="M40" i="10"/>
  <c r="L40" i="10"/>
  <c r="K40" i="10"/>
  <c r="J40" i="10"/>
  <c r="E40" i="10"/>
  <c r="T39" i="10"/>
  <c r="S39" i="10"/>
  <c r="R39" i="10"/>
  <c r="P39" i="10"/>
  <c r="M39" i="10"/>
  <c r="L39" i="10"/>
  <c r="K39" i="10"/>
  <c r="J39" i="10"/>
  <c r="H39" i="10"/>
  <c r="E39" i="10"/>
  <c r="T38" i="10"/>
  <c r="S38" i="10"/>
  <c r="R38" i="10"/>
  <c r="M38" i="10"/>
  <c r="L38" i="10"/>
  <c r="K38" i="10"/>
  <c r="J38" i="10"/>
  <c r="H38" i="10"/>
  <c r="E38" i="10"/>
  <c r="T37" i="10"/>
  <c r="S37" i="10"/>
  <c r="R37" i="10"/>
  <c r="M37" i="10"/>
  <c r="L37" i="10"/>
  <c r="K37" i="10"/>
  <c r="J37" i="10"/>
  <c r="H37" i="10"/>
  <c r="E37" i="10"/>
  <c r="T36" i="10"/>
  <c r="S36" i="10"/>
  <c r="R36" i="10"/>
  <c r="M36" i="10"/>
  <c r="L36" i="10"/>
  <c r="K36" i="10"/>
  <c r="J36" i="10"/>
  <c r="E36" i="10"/>
  <c r="T35" i="10"/>
  <c r="S35" i="10"/>
  <c r="R35" i="10"/>
  <c r="P35" i="10"/>
  <c r="M35" i="10"/>
  <c r="L35" i="10"/>
  <c r="K35" i="10"/>
  <c r="J35" i="10"/>
  <c r="H35" i="10"/>
  <c r="E35" i="10"/>
  <c r="T34" i="10"/>
  <c r="S34" i="10"/>
  <c r="R34" i="10"/>
  <c r="M34" i="10"/>
  <c r="L34" i="10"/>
  <c r="K34" i="10"/>
  <c r="J34" i="10"/>
  <c r="H34" i="10"/>
  <c r="E34" i="10"/>
  <c r="T33" i="10"/>
  <c r="S33" i="10"/>
  <c r="R33" i="10"/>
  <c r="M33" i="10"/>
  <c r="L33" i="10"/>
  <c r="K33" i="10"/>
  <c r="J33" i="10"/>
  <c r="H33" i="10"/>
  <c r="E33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E32" i="10"/>
  <c r="T31" i="10"/>
  <c r="S31" i="10"/>
  <c r="R31" i="10"/>
  <c r="Q31" i="10"/>
  <c r="P31" i="10"/>
  <c r="O31" i="10"/>
  <c r="M31" i="10"/>
  <c r="L31" i="10"/>
  <c r="K31" i="10"/>
  <c r="J31" i="10"/>
  <c r="I31" i="10"/>
  <c r="H31" i="10"/>
  <c r="G31" i="10"/>
  <c r="E31" i="10"/>
  <c r="S30" i="10"/>
  <c r="R30" i="10"/>
  <c r="Q30" i="10"/>
  <c r="P30" i="10"/>
  <c r="M30" i="10"/>
  <c r="L30" i="10"/>
  <c r="K30" i="10"/>
  <c r="J30" i="10"/>
  <c r="I30" i="10"/>
  <c r="H30" i="10"/>
  <c r="G30" i="10"/>
  <c r="E30" i="10"/>
  <c r="R29" i="10"/>
  <c r="Q29" i="10"/>
  <c r="P29" i="10"/>
  <c r="O29" i="10"/>
  <c r="M29" i="10"/>
  <c r="L29" i="10"/>
  <c r="K29" i="10"/>
  <c r="J29" i="10"/>
  <c r="I29" i="10"/>
  <c r="H29" i="10"/>
  <c r="E29" i="10"/>
  <c r="T28" i="10"/>
  <c r="S28" i="10"/>
  <c r="R28" i="10"/>
  <c r="Q28" i="10"/>
  <c r="P28" i="10"/>
  <c r="M28" i="10"/>
  <c r="L28" i="10"/>
  <c r="K28" i="10"/>
  <c r="J28" i="10"/>
  <c r="I28" i="10"/>
  <c r="H28" i="10"/>
  <c r="E28" i="10"/>
  <c r="T27" i="10"/>
  <c r="S27" i="10"/>
  <c r="R27" i="10"/>
  <c r="Q27" i="10"/>
  <c r="M27" i="10"/>
  <c r="L27" i="10"/>
  <c r="K27" i="10"/>
  <c r="J27" i="10"/>
  <c r="I27" i="10"/>
  <c r="H27" i="10"/>
  <c r="G27" i="10"/>
  <c r="E27" i="10"/>
  <c r="S26" i="10"/>
  <c r="R26" i="10"/>
  <c r="Q26" i="10"/>
  <c r="P26" i="10"/>
  <c r="N26" i="10"/>
  <c r="M26" i="10"/>
  <c r="L26" i="10"/>
  <c r="K26" i="10"/>
  <c r="J26" i="10"/>
  <c r="I26" i="10"/>
  <c r="F26" i="10"/>
  <c r="E26" i="10"/>
  <c r="T25" i="10"/>
  <c r="S25" i="10"/>
  <c r="R25" i="10"/>
  <c r="Q25" i="10"/>
  <c r="P25" i="10"/>
  <c r="M25" i="10"/>
  <c r="L25" i="10"/>
  <c r="K25" i="10"/>
  <c r="J25" i="10"/>
  <c r="I25" i="10"/>
  <c r="H25" i="10"/>
  <c r="T24" i="10"/>
  <c r="S24" i="10"/>
  <c r="R24" i="10"/>
  <c r="Q24" i="10"/>
  <c r="P24" i="10"/>
  <c r="O24" i="10"/>
  <c r="M24" i="10"/>
  <c r="L24" i="10"/>
  <c r="K24" i="10"/>
  <c r="J24" i="10"/>
  <c r="I24" i="10"/>
  <c r="H24" i="10"/>
  <c r="G24" i="10"/>
  <c r="E24" i="10"/>
  <c r="T23" i="10"/>
  <c r="S23" i="10"/>
  <c r="R23" i="10"/>
  <c r="Q23" i="10"/>
  <c r="P23" i="10"/>
  <c r="M23" i="10"/>
  <c r="L23" i="10"/>
  <c r="K23" i="10"/>
  <c r="J23" i="10"/>
  <c r="I23" i="10"/>
  <c r="H23" i="10"/>
  <c r="E23" i="10"/>
  <c r="T22" i="10"/>
  <c r="S22" i="10"/>
  <c r="R22" i="10"/>
  <c r="Q22" i="10"/>
  <c r="P22" i="10"/>
  <c r="O22" i="10"/>
  <c r="M22" i="10"/>
  <c r="L22" i="10"/>
  <c r="K22" i="10"/>
  <c r="J22" i="10"/>
  <c r="I22" i="10"/>
  <c r="H22" i="10"/>
  <c r="T21" i="10"/>
  <c r="S21" i="10"/>
  <c r="R21" i="10"/>
  <c r="Q21" i="10"/>
  <c r="P21" i="10"/>
  <c r="O21" i="10"/>
  <c r="M21" i="10"/>
  <c r="L21" i="10"/>
  <c r="K21" i="10"/>
  <c r="J21" i="10"/>
  <c r="I21" i="10"/>
  <c r="H21" i="10"/>
  <c r="E21" i="10"/>
  <c r="T20" i="10"/>
  <c r="S20" i="10"/>
  <c r="R20" i="10"/>
  <c r="Q20" i="10"/>
  <c r="P20" i="10"/>
  <c r="M20" i="10"/>
  <c r="L20" i="10"/>
  <c r="K20" i="10"/>
  <c r="J20" i="10"/>
  <c r="I20" i="10"/>
  <c r="H20" i="10"/>
  <c r="T19" i="10"/>
  <c r="S19" i="10"/>
  <c r="R19" i="10"/>
  <c r="Q19" i="10"/>
  <c r="P19" i="10"/>
  <c r="O19" i="10"/>
  <c r="M19" i="10"/>
  <c r="L19" i="10"/>
  <c r="K19" i="10"/>
  <c r="J19" i="10"/>
  <c r="I19" i="10"/>
  <c r="H19" i="10"/>
  <c r="E19" i="10"/>
  <c r="T18" i="10"/>
  <c r="S18" i="10"/>
  <c r="R18" i="10"/>
  <c r="Q18" i="10"/>
  <c r="O18" i="10"/>
  <c r="M18" i="10"/>
  <c r="L18" i="10"/>
  <c r="K18" i="10"/>
  <c r="J18" i="10"/>
  <c r="I18" i="10"/>
  <c r="H18" i="10"/>
  <c r="E18" i="10"/>
  <c r="T17" i="10"/>
  <c r="S17" i="10"/>
  <c r="R17" i="10"/>
  <c r="Q17" i="10"/>
  <c r="P17" i="10"/>
  <c r="M17" i="10"/>
  <c r="L17" i="10"/>
  <c r="K17" i="10"/>
  <c r="J17" i="10"/>
  <c r="H17" i="10"/>
  <c r="G17" i="10"/>
  <c r="E17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E15" i="10"/>
  <c r="T14" i="10"/>
  <c r="S14" i="10"/>
  <c r="R14" i="10"/>
  <c r="Q14" i="10"/>
  <c r="P14" i="10"/>
  <c r="M14" i="10"/>
  <c r="L14" i="10"/>
  <c r="K14" i="10"/>
  <c r="J14" i="10"/>
  <c r="I14" i="10"/>
  <c r="H14" i="10"/>
  <c r="E14" i="10"/>
  <c r="T114" i="10"/>
  <c r="S114" i="10"/>
  <c r="R114" i="10"/>
  <c r="O113" i="10"/>
  <c r="Q112" i="10"/>
  <c r="N112" i="10"/>
  <c r="F112" i="10"/>
  <c r="F111" i="10"/>
  <c r="Q110" i="10"/>
  <c r="N110" i="10"/>
  <c r="H110" i="10"/>
  <c r="F110" i="10"/>
  <c r="N109" i="10"/>
  <c r="F109" i="10"/>
  <c r="N108" i="10"/>
  <c r="F108" i="10"/>
  <c r="Q106" i="10"/>
  <c r="P106" i="10"/>
  <c r="N106" i="10"/>
  <c r="F106" i="10"/>
  <c r="P105" i="10"/>
  <c r="O105" i="10"/>
  <c r="N105" i="10"/>
  <c r="F105" i="10"/>
  <c r="Q104" i="10"/>
  <c r="O104" i="10"/>
  <c r="N104" i="10"/>
  <c r="F104" i="10"/>
  <c r="N103" i="10"/>
  <c r="G103" i="10"/>
  <c r="F103" i="10"/>
  <c r="Q102" i="10"/>
  <c r="N102" i="10"/>
  <c r="F102" i="10"/>
  <c r="O101" i="10"/>
  <c r="N101" i="10"/>
  <c r="F101" i="10"/>
  <c r="Q100" i="10"/>
  <c r="O100" i="10"/>
  <c r="N100" i="10"/>
  <c r="H100" i="10"/>
  <c r="F100" i="10"/>
  <c r="N99" i="10"/>
  <c r="F99" i="10"/>
  <c r="Q98" i="10"/>
  <c r="N98" i="10"/>
  <c r="F98" i="10"/>
  <c r="H97" i="10"/>
  <c r="N96" i="10"/>
  <c r="L96" i="10"/>
  <c r="F96" i="10"/>
  <c r="O95" i="10"/>
  <c r="N95" i="10"/>
  <c r="F95" i="10"/>
  <c r="N94" i="10"/>
  <c r="L94" i="10"/>
  <c r="G94" i="10"/>
  <c r="F94" i="10"/>
  <c r="N93" i="10"/>
  <c r="L93" i="10"/>
  <c r="F93" i="10"/>
  <c r="F92" i="10"/>
  <c r="N91" i="10"/>
  <c r="F91" i="10"/>
  <c r="Q90" i="10"/>
  <c r="N90" i="10"/>
  <c r="F90" i="10"/>
  <c r="P89" i="10"/>
  <c r="N89" i="10"/>
  <c r="G89" i="10"/>
  <c r="F89" i="10"/>
  <c r="Q88" i="10"/>
  <c r="O88" i="10"/>
  <c r="N88" i="10"/>
  <c r="K88" i="10"/>
  <c r="F88" i="10"/>
  <c r="N87" i="10"/>
  <c r="F87" i="10"/>
  <c r="S86" i="10"/>
  <c r="Q86" i="10"/>
  <c r="N86" i="10"/>
  <c r="F86" i="10"/>
  <c r="O85" i="10"/>
  <c r="N85" i="10"/>
  <c r="G85" i="10"/>
  <c r="F85" i="10"/>
  <c r="Q84" i="10"/>
  <c r="O84" i="10"/>
  <c r="N84" i="10"/>
  <c r="F84" i="10"/>
  <c r="N83" i="10"/>
  <c r="G83" i="10"/>
  <c r="F83" i="10"/>
  <c r="Q82" i="10"/>
  <c r="N82" i="10"/>
  <c r="F82" i="10"/>
  <c r="N81" i="10"/>
  <c r="F81" i="10"/>
  <c r="Q80" i="10"/>
  <c r="N80" i="10"/>
  <c r="F80" i="10"/>
  <c r="O79" i="10"/>
  <c r="N79" i="10"/>
  <c r="F79" i="10"/>
  <c r="Q78" i="10"/>
  <c r="P78" i="10"/>
  <c r="O78" i="10"/>
  <c r="N78" i="10"/>
  <c r="F78" i="10"/>
  <c r="P77" i="10"/>
  <c r="N77" i="10"/>
  <c r="G77" i="10"/>
  <c r="F77" i="10"/>
  <c r="N76" i="10"/>
  <c r="F76" i="10"/>
  <c r="Q75" i="10"/>
  <c r="N75" i="10"/>
  <c r="I75" i="10"/>
  <c r="H75" i="10"/>
  <c r="G75" i="10"/>
  <c r="F75" i="10"/>
  <c r="Q74" i="10"/>
  <c r="O74" i="10"/>
  <c r="N74" i="10"/>
  <c r="K74" i="10"/>
  <c r="I74" i="10"/>
  <c r="G74" i="10"/>
  <c r="F74" i="10"/>
  <c r="Q73" i="10"/>
  <c r="P73" i="10"/>
  <c r="N73" i="10"/>
  <c r="I73" i="10"/>
  <c r="H73" i="10"/>
  <c r="G73" i="10"/>
  <c r="F73" i="10"/>
  <c r="Q72" i="10"/>
  <c r="P72" i="10"/>
  <c r="O72" i="10"/>
  <c r="N72" i="10"/>
  <c r="I72" i="10"/>
  <c r="G72" i="10"/>
  <c r="F72" i="10"/>
  <c r="Q71" i="10"/>
  <c r="N71" i="10"/>
  <c r="I71" i="10"/>
  <c r="H71" i="10"/>
  <c r="G71" i="10"/>
  <c r="F71" i="10"/>
  <c r="Q70" i="10"/>
  <c r="O70" i="10"/>
  <c r="N70" i="10"/>
  <c r="K70" i="10"/>
  <c r="I70" i="10"/>
  <c r="G70" i="10"/>
  <c r="F70" i="10"/>
  <c r="Q69" i="10"/>
  <c r="P69" i="10"/>
  <c r="N69" i="10"/>
  <c r="I69" i="10"/>
  <c r="H69" i="10"/>
  <c r="G69" i="10"/>
  <c r="F69" i="10"/>
  <c r="Q68" i="10"/>
  <c r="P68" i="10"/>
  <c r="O68" i="10"/>
  <c r="N68" i="10"/>
  <c r="I68" i="10"/>
  <c r="G68" i="10"/>
  <c r="F68" i="10"/>
  <c r="Q67" i="10"/>
  <c r="N67" i="10"/>
  <c r="I67" i="10"/>
  <c r="H67" i="10"/>
  <c r="G67" i="10"/>
  <c r="F67" i="10"/>
  <c r="Q66" i="10"/>
  <c r="O66" i="10"/>
  <c r="N66" i="10"/>
  <c r="K66" i="10"/>
  <c r="I66" i="10"/>
  <c r="G66" i="10"/>
  <c r="F66" i="10"/>
  <c r="Q65" i="10"/>
  <c r="P65" i="10"/>
  <c r="N65" i="10"/>
  <c r="I65" i="10"/>
  <c r="H65" i="10"/>
  <c r="G65" i="10"/>
  <c r="F65" i="10"/>
  <c r="Q64" i="10"/>
  <c r="P64" i="10"/>
  <c r="O64" i="10"/>
  <c r="N64" i="10"/>
  <c r="M64" i="10"/>
  <c r="I64" i="10"/>
  <c r="G64" i="10"/>
  <c r="F64" i="10"/>
  <c r="E64" i="10"/>
  <c r="Q63" i="10"/>
  <c r="N63" i="10"/>
  <c r="M63" i="10"/>
  <c r="K63" i="10"/>
  <c r="I63" i="10"/>
  <c r="G63" i="10"/>
  <c r="F63" i="10"/>
  <c r="E63" i="10"/>
  <c r="Q62" i="10"/>
  <c r="N62" i="10"/>
  <c r="L62" i="10"/>
  <c r="I62" i="10"/>
  <c r="F62" i="10"/>
  <c r="Q61" i="10"/>
  <c r="O61" i="10"/>
  <c r="N61" i="10"/>
  <c r="I61" i="10"/>
  <c r="G61" i="10"/>
  <c r="F61" i="10"/>
  <c r="Q60" i="10"/>
  <c r="O60" i="10"/>
  <c r="N60" i="10"/>
  <c r="M60" i="10"/>
  <c r="I60" i="10"/>
  <c r="G60" i="10"/>
  <c r="F60" i="10"/>
  <c r="E60" i="10"/>
  <c r="Q59" i="10"/>
  <c r="P59" i="10"/>
  <c r="N59" i="10"/>
  <c r="M59" i="10"/>
  <c r="I59" i="10"/>
  <c r="G59" i="10"/>
  <c r="F59" i="10"/>
  <c r="E59" i="10"/>
  <c r="Q58" i="10"/>
  <c r="N58" i="10"/>
  <c r="I58" i="10"/>
  <c r="F58" i="10"/>
  <c r="Q57" i="10"/>
  <c r="O57" i="10"/>
  <c r="N57" i="10"/>
  <c r="L57" i="10"/>
  <c r="I57" i="10"/>
  <c r="G57" i="10"/>
  <c r="F57" i="10"/>
  <c r="Q56" i="10"/>
  <c r="O56" i="10"/>
  <c r="N56" i="10"/>
  <c r="M56" i="10"/>
  <c r="I56" i="10"/>
  <c r="G56" i="10"/>
  <c r="F56" i="10"/>
  <c r="E56" i="10"/>
  <c r="K55" i="10"/>
  <c r="F55" i="10"/>
  <c r="O54" i="10"/>
  <c r="G54" i="10"/>
  <c r="F54" i="10"/>
  <c r="Q53" i="10"/>
  <c r="O53" i="10"/>
  <c r="N53" i="10"/>
  <c r="I53" i="10"/>
  <c r="F53" i="10"/>
  <c r="Q52" i="10"/>
  <c r="O52" i="10"/>
  <c r="N52" i="10"/>
  <c r="I52" i="10"/>
  <c r="G52" i="10"/>
  <c r="F52" i="10"/>
  <c r="Q51" i="10"/>
  <c r="O51" i="10"/>
  <c r="N51" i="10"/>
  <c r="I51" i="10"/>
  <c r="H51" i="10"/>
  <c r="F51" i="10"/>
  <c r="Q50" i="10"/>
  <c r="O50" i="10"/>
  <c r="N50" i="10"/>
  <c r="I50" i="10"/>
  <c r="G50" i="10"/>
  <c r="F50" i="10"/>
  <c r="Q49" i="10"/>
  <c r="O49" i="10"/>
  <c r="N49" i="10"/>
  <c r="I49" i="10"/>
  <c r="F49" i="10"/>
  <c r="T48" i="10"/>
  <c r="Q48" i="10"/>
  <c r="O48" i="10"/>
  <c r="N48" i="10"/>
  <c r="I48" i="10"/>
  <c r="G48" i="10"/>
  <c r="F48" i="10"/>
  <c r="Q47" i="10"/>
  <c r="O47" i="10"/>
  <c r="N47" i="10"/>
  <c r="I47" i="10"/>
  <c r="F47" i="10"/>
  <c r="Q46" i="10"/>
  <c r="O46" i="10"/>
  <c r="N46" i="10"/>
  <c r="I46" i="10"/>
  <c r="G46" i="10"/>
  <c r="F46" i="10"/>
  <c r="T45" i="10"/>
  <c r="Q45" i="10"/>
  <c r="O45" i="10"/>
  <c r="N45" i="10"/>
  <c r="I45" i="10"/>
  <c r="F45" i="10"/>
  <c r="Q44" i="10"/>
  <c r="O44" i="10"/>
  <c r="N44" i="10"/>
  <c r="I44" i="10"/>
  <c r="G44" i="10"/>
  <c r="F44" i="10"/>
  <c r="T43" i="10"/>
  <c r="O43" i="10"/>
  <c r="N43" i="10"/>
  <c r="L43" i="10"/>
  <c r="F43" i="10"/>
  <c r="Q42" i="10"/>
  <c r="O42" i="10"/>
  <c r="N42" i="10"/>
  <c r="I42" i="10"/>
  <c r="G42" i="10"/>
  <c r="F42" i="10"/>
  <c r="Q41" i="10"/>
  <c r="O41" i="10"/>
  <c r="N41" i="10"/>
  <c r="I41" i="10"/>
  <c r="H41" i="10"/>
  <c r="F41" i="10"/>
  <c r="Q40" i="10"/>
  <c r="P40" i="10"/>
  <c r="O40" i="10"/>
  <c r="N40" i="10"/>
  <c r="I40" i="10"/>
  <c r="H40" i="10"/>
  <c r="G40" i="10"/>
  <c r="F40" i="10"/>
  <c r="Q39" i="10"/>
  <c r="O39" i="10"/>
  <c r="N39" i="10"/>
  <c r="I39" i="10"/>
  <c r="G39" i="10"/>
  <c r="F39" i="10"/>
  <c r="Q38" i="10"/>
  <c r="P38" i="10"/>
  <c r="O38" i="10"/>
  <c r="N38" i="10"/>
  <c r="I38" i="10"/>
  <c r="G38" i="10"/>
  <c r="F38" i="10"/>
  <c r="Q37" i="10"/>
  <c r="P37" i="10"/>
  <c r="O37" i="10"/>
  <c r="N37" i="10"/>
  <c r="I37" i="10"/>
  <c r="G37" i="10"/>
  <c r="F37" i="10"/>
  <c r="Q36" i="10"/>
  <c r="P36" i="10"/>
  <c r="O36" i="10"/>
  <c r="N36" i="10"/>
  <c r="I36" i="10"/>
  <c r="H36" i="10"/>
  <c r="G36" i="10"/>
  <c r="F36" i="10"/>
  <c r="Q35" i="10"/>
  <c r="O35" i="10"/>
  <c r="N35" i="10"/>
  <c r="I35" i="10"/>
  <c r="G35" i="10"/>
  <c r="F35" i="10"/>
  <c r="Q34" i="10"/>
  <c r="P34" i="10"/>
  <c r="O34" i="10"/>
  <c r="N34" i="10"/>
  <c r="I34" i="10"/>
  <c r="G34" i="10"/>
  <c r="F34" i="10"/>
  <c r="Q33" i="10"/>
  <c r="P33" i="10"/>
  <c r="O33" i="10"/>
  <c r="N33" i="10"/>
  <c r="I33" i="10"/>
  <c r="G33" i="10"/>
  <c r="F33" i="10"/>
  <c r="F32" i="10"/>
  <c r="N31" i="10"/>
  <c r="F31" i="10"/>
  <c r="T30" i="10"/>
  <c r="O30" i="10"/>
  <c r="N30" i="10"/>
  <c r="F30" i="10"/>
  <c r="T29" i="10"/>
  <c r="S29" i="10"/>
  <c r="N29" i="10"/>
  <c r="G29" i="10"/>
  <c r="F29" i="10"/>
  <c r="O28" i="10"/>
  <c r="N28" i="10"/>
  <c r="G28" i="10"/>
  <c r="F28" i="10"/>
  <c r="P27" i="10"/>
  <c r="O27" i="10"/>
  <c r="N27" i="10"/>
  <c r="F27" i="10"/>
  <c r="T26" i="10"/>
  <c r="O26" i="10"/>
  <c r="G26" i="10"/>
  <c r="O25" i="10"/>
  <c r="N25" i="10"/>
  <c r="G25" i="10"/>
  <c r="F25" i="10"/>
  <c r="N24" i="10"/>
  <c r="F24" i="10"/>
  <c r="O23" i="10"/>
  <c r="N23" i="10"/>
  <c r="G23" i="10"/>
  <c r="F23" i="10"/>
  <c r="N22" i="10"/>
  <c r="G22" i="10"/>
  <c r="F22" i="10"/>
  <c r="E22" i="10"/>
  <c r="N21" i="10"/>
  <c r="G21" i="10"/>
  <c r="F21" i="10"/>
  <c r="O20" i="10"/>
  <c r="N20" i="10"/>
  <c r="G20" i="10"/>
  <c r="F20" i="10"/>
  <c r="E20" i="10"/>
  <c r="N19" i="10"/>
  <c r="G19" i="10"/>
  <c r="F19" i="10"/>
  <c r="P18" i="10"/>
  <c r="N18" i="10"/>
  <c r="G18" i="10"/>
  <c r="F18" i="10"/>
  <c r="O17" i="10"/>
  <c r="N17" i="10"/>
  <c r="I17" i="10"/>
  <c r="F17" i="10"/>
  <c r="F15" i="10"/>
  <c r="O14" i="10"/>
  <c r="N14" i="10"/>
  <c r="G14" i="10"/>
  <c r="F14" i="10"/>
  <c r="U14" i="10" l="1"/>
  <c r="U111" i="10"/>
  <c r="U78" i="10"/>
  <c r="U80" i="10"/>
  <c r="U88" i="10"/>
  <c r="U32" i="10"/>
  <c r="U81" i="10"/>
  <c r="U87" i="10"/>
  <c r="U91" i="10"/>
  <c r="U98" i="10"/>
  <c r="U110" i="10"/>
  <c r="U16" i="10"/>
  <c r="U86" i="10"/>
  <c r="U83" i="10"/>
  <c r="U15" i="10"/>
  <c r="U20" i="10"/>
  <c r="U23" i="10"/>
  <c r="L113" i="10"/>
  <c r="L115" i="10" s="1"/>
  <c r="U28" i="10"/>
  <c r="U30" i="10"/>
  <c r="U34" i="10"/>
  <c r="U40" i="10"/>
  <c r="U42" i="10"/>
  <c r="U44" i="10"/>
  <c r="U51" i="10"/>
  <c r="U57" i="10"/>
  <c r="U65" i="10"/>
  <c r="U67" i="10"/>
  <c r="U72" i="10"/>
  <c r="U76" i="10"/>
  <c r="U54" i="10"/>
  <c r="E112" i="10"/>
  <c r="F107" i="10"/>
  <c r="I115" i="10"/>
  <c r="Q115" i="10"/>
  <c r="E77" i="10"/>
  <c r="E82" i="10"/>
  <c r="E85" i="10"/>
  <c r="E90" i="10"/>
  <c r="E99" i="10"/>
  <c r="E102" i="10"/>
  <c r="E104" i="10"/>
  <c r="E109" i="10"/>
  <c r="U18" i="10"/>
  <c r="U27" i="10"/>
  <c r="U29" i="10"/>
  <c r="U36" i="10"/>
  <c r="U38" i="10"/>
  <c r="U46" i="10"/>
  <c r="U48" i="10"/>
  <c r="U52" i="10"/>
  <c r="U59" i="10"/>
  <c r="U61" i="10"/>
  <c r="U63" i="10"/>
  <c r="U71" i="10"/>
  <c r="U74" i="10"/>
  <c r="U108" i="10"/>
  <c r="J107" i="10"/>
  <c r="J115" i="10" s="1"/>
  <c r="R107" i="10"/>
  <c r="R115" i="10" s="1"/>
  <c r="U19" i="10"/>
  <c r="U22" i="10"/>
  <c r="U31" i="10"/>
  <c r="U37" i="10"/>
  <c r="U39" i="10"/>
  <c r="U45" i="10"/>
  <c r="U50" i="10"/>
  <c r="U53" i="10"/>
  <c r="U60" i="10"/>
  <c r="U64" i="10"/>
  <c r="U66" i="10"/>
  <c r="U75" i="10"/>
  <c r="U96" i="10"/>
  <c r="U17" i="10"/>
  <c r="U21" i="10"/>
  <c r="U24" i="10"/>
  <c r="T113" i="10"/>
  <c r="T115" i="10" s="1"/>
  <c r="U33" i="10"/>
  <c r="U35" i="10"/>
  <c r="U41" i="10"/>
  <c r="U43" i="10"/>
  <c r="U47" i="10"/>
  <c r="U49" i="10"/>
  <c r="U56" i="10"/>
  <c r="U58" i="10"/>
  <c r="U62" i="10"/>
  <c r="U68" i="10"/>
  <c r="U70" i="10"/>
  <c r="U94" i="10"/>
  <c r="M112" i="10"/>
  <c r="M115" i="10" s="1"/>
  <c r="N107" i="10"/>
  <c r="N115" i="10" s="1"/>
  <c r="H115" i="11"/>
  <c r="U55" i="10"/>
  <c r="K115" i="10"/>
  <c r="E25" i="10"/>
  <c r="H26" i="10"/>
  <c r="U26" i="10" s="1"/>
  <c r="U69" i="10"/>
  <c r="U100" i="10"/>
  <c r="U101" i="10"/>
  <c r="L115" i="11"/>
  <c r="P115" i="11"/>
  <c r="T115" i="11"/>
  <c r="G115" i="10"/>
  <c r="S115" i="10"/>
  <c r="U84" i="10"/>
  <c r="U92" i="10"/>
  <c r="U93" i="10"/>
  <c r="U103" i="10"/>
  <c r="O115" i="10"/>
  <c r="P115" i="10"/>
  <c r="U79" i="10"/>
  <c r="U95" i="10"/>
  <c r="U106" i="10"/>
  <c r="F115" i="11"/>
  <c r="J115" i="11"/>
  <c r="N115" i="11"/>
  <c r="U97" i="10"/>
  <c r="I115" i="11"/>
  <c r="M115" i="11"/>
  <c r="Q115" i="11"/>
  <c r="U73" i="10"/>
  <c r="U89" i="10"/>
  <c r="U105" i="10"/>
  <c r="G115" i="11"/>
  <c r="K115" i="11"/>
  <c r="O115" i="11"/>
  <c r="S115" i="11"/>
  <c r="U114" i="10"/>
  <c r="U115" i="11" l="1"/>
  <c r="F115" i="10"/>
  <c r="U102" i="10"/>
  <c r="U82" i="10"/>
  <c r="U25" i="10"/>
  <c r="U99" i="10"/>
  <c r="U77" i="10"/>
  <c r="U109" i="10"/>
  <c r="U90" i="10"/>
  <c r="U104" i="10"/>
  <c r="U85" i="10"/>
  <c r="U113" i="10"/>
  <c r="U112" i="10"/>
  <c r="U107" i="10"/>
  <c r="H115" i="10"/>
  <c r="E115" i="10"/>
  <c r="U115" i="10" l="1"/>
  <c r="F14" i="7" l="1"/>
  <c r="F13" i="7" s="1"/>
  <c r="N14" i="5"/>
  <c r="M14" i="5"/>
  <c r="K14" i="5"/>
  <c r="J14" i="7"/>
  <c r="J13" i="7" s="1"/>
  <c r="K14" i="7"/>
  <c r="K13" i="7" s="1"/>
  <c r="L14" i="7"/>
  <c r="L13" i="7" s="1"/>
  <c r="E13" i="7"/>
  <c r="M14" i="7"/>
  <c r="M13" i="7" s="1"/>
  <c r="F14" i="5"/>
  <c r="L14" i="5"/>
  <c r="G14" i="5"/>
  <c r="I14" i="7"/>
  <c r="I13" i="7" s="1"/>
  <c r="G14" i="7"/>
  <c r="G13" i="7" s="1"/>
  <c r="N14" i="7" l="1"/>
  <c r="N13" i="7" s="1"/>
  <c r="H14" i="7"/>
  <c r="H13" i="7" s="1"/>
  <c r="H14" i="5"/>
  <c r="I14" i="5"/>
  <c r="J14" i="5"/>
  <c r="B50" i="45" l="1"/>
  <c r="I32" i="44" l="1"/>
  <c r="I23" i="44"/>
  <c r="H32" i="44"/>
  <c r="I24" i="44"/>
  <c r="H24" i="44"/>
  <c r="H17" i="44"/>
  <c r="I35" i="44"/>
  <c r="I48" i="44"/>
  <c r="H23" i="44"/>
  <c r="H42" i="44"/>
  <c r="I42" i="44"/>
  <c r="I45" i="44"/>
  <c r="H46" i="44"/>
  <c r="I29" i="44"/>
  <c r="I34" i="44"/>
  <c r="H26" i="44"/>
  <c r="H22" i="44"/>
  <c r="I39" i="44"/>
  <c r="H34" i="44"/>
  <c r="H19" i="44"/>
  <c r="I27" i="44"/>
  <c r="H40" i="44"/>
  <c r="I37" i="44"/>
  <c r="I21" i="44"/>
  <c r="H47" i="44"/>
  <c r="I40" i="44"/>
  <c r="H35" i="44"/>
  <c r="H38" i="44"/>
  <c r="H29" i="44"/>
  <c r="H49" i="44"/>
  <c r="H20" i="44"/>
  <c r="I46" i="44"/>
  <c r="I28" i="44"/>
  <c r="H36" i="44"/>
  <c r="H28" i="44"/>
  <c r="I19" i="44"/>
  <c r="H25" i="44"/>
  <c r="I38" i="44"/>
  <c r="I49" i="44"/>
  <c r="H30" i="44"/>
  <c r="I30" i="44"/>
  <c r="I47" i="44"/>
  <c r="H48" i="44"/>
  <c r="H43" i="44"/>
  <c r="H33" i="44"/>
  <c r="H37" i="44"/>
  <c r="H44" i="44"/>
  <c r="I26" i="44"/>
  <c r="H21" i="44"/>
  <c r="I41" i="44"/>
  <c r="I36" i="44"/>
  <c r="I20" i="44"/>
  <c r="I18" i="44"/>
  <c r="H39" i="44"/>
  <c r="I33" i="44"/>
  <c r="H31" i="44"/>
  <c r="I16" i="44"/>
  <c r="I44" i="44"/>
  <c r="H27" i="44"/>
  <c r="I43" i="44"/>
  <c r="H18" i="44"/>
  <c r="H41" i="44"/>
  <c r="I17" i="44"/>
  <c r="I25" i="44"/>
  <c r="I22" i="44"/>
  <c r="I31" i="44"/>
  <c r="H45" i="44"/>
  <c r="I50" i="44" l="1"/>
  <c r="H16" i="44"/>
  <c r="H50" i="44" s="1"/>
  <c r="C51" i="49" l="1"/>
  <c r="C55" i="49" s="1"/>
  <c r="B51" i="49"/>
  <c r="B55" i="49" s="1"/>
  <c r="G35" i="48" l="1"/>
  <c r="G36" i="48"/>
  <c r="N21" i="48"/>
  <c r="G18" i="48"/>
  <c r="N32" i="48"/>
  <c r="G25" i="48"/>
  <c r="N38" i="48"/>
  <c r="G21" i="48"/>
  <c r="N31" i="48"/>
  <c r="O46" i="48"/>
  <c r="O29" i="48"/>
  <c r="N45" i="48"/>
  <c r="N42" i="48"/>
  <c r="N47" i="48"/>
  <c r="N18" i="48"/>
  <c r="N43" i="48"/>
  <c r="O47" i="48"/>
  <c r="N36" i="48"/>
  <c r="O19" i="48"/>
  <c r="O36" i="48"/>
  <c r="G23" i="48"/>
  <c r="N48" i="48"/>
  <c r="G40" i="48"/>
  <c r="O32" i="48"/>
  <c r="N19" i="48"/>
  <c r="N28" i="48"/>
  <c r="O49" i="48"/>
  <c r="N49" i="48"/>
  <c r="G45" i="48"/>
  <c r="O41" i="48"/>
  <c r="G28" i="48"/>
  <c r="O31" i="48"/>
  <c r="N34" i="48"/>
  <c r="G20" i="48"/>
  <c r="O37" i="48"/>
  <c r="O18" i="48"/>
  <c r="G19" i="48"/>
  <c r="N44" i="48"/>
  <c r="N40" i="48"/>
  <c r="G46" i="48"/>
  <c r="O33" i="48"/>
  <c r="O45" i="48"/>
  <c r="G30" i="48"/>
  <c r="O39" i="48"/>
  <c r="G41" i="48"/>
  <c r="N46" i="48"/>
  <c r="G17" i="48"/>
  <c r="O27" i="48"/>
  <c r="G24" i="48"/>
  <c r="G43" i="48"/>
  <c r="O30" i="48"/>
  <c r="O44" i="48"/>
  <c r="O20" i="48"/>
  <c r="G49" i="48"/>
  <c r="N37" i="48"/>
  <c r="O43" i="48"/>
  <c r="N33" i="48"/>
  <c r="G27" i="48"/>
  <c r="N16" i="48"/>
  <c r="N29" i="48"/>
  <c r="O22" i="48"/>
  <c r="O26" i="48"/>
  <c r="G38" i="48"/>
  <c r="G32" i="48"/>
  <c r="N26" i="48"/>
  <c r="G42" i="48"/>
  <c r="N41" i="48"/>
  <c r="G29" i="48"/>
  <c r="O48" i="48"/>
  <c r="O42" i="48"/>
  <c r="O40" i="48"/>
  <c r="G26" i="48"/>
  <c r="O34" i="48"/>
  <c r="N17" i="48"/>
  <c r="O23" i="48"/>
  <c r="G39" i="48"/>
  <c r="O24" i="48"/>
  <c r="G34" i="48"/>
  <c r="N22" i="48"/>
  <c r="N23" i="48"/>
  <c r="G33" i="48"/>
  <c r="O35" i="48"/>
  <c r="N39" i="48"/>
  <c r="N27" i="48"/>
  <c r="O28" i="48"/>
  <c r="G37" i="48"/>
  <c r="N20" i="48"/>
  <c r="G44" i="48"/>
  <c r="O21" i="48"/>
  <c r="O38" i="48"/>
  <c r="G48" i="48"/>
  <c r="N35" i="48"/>
  <c r="O16" i="48"/>
  <c r="O25" i="48"/>
  <c r="N30" i="48"/>
  <c r="N25" i="48"/>
  <c r="N24" i="48"/>
  <c r="O17" i="48"/>
  <c r="G22" i="48"/>
  <c r="G47" i="48"/>
  <c r="G31" i="48"/>
  <c r="G51" i="50" l="1"/>
  <c r="G55" i="50" s="1"/>
  <c r="O51" i="50"/>
  <c r="O55" i="50" s="1"/>
  <c r="G16" i="48"/>
  <c r="G51" i="48" s="1"/>
  <c r="G55" i="48" s="1"/>
  <c r="O51" i="48"/>
  <c r="N51" i="48"/>
  <c r="N51" i="50"/>
  <c r="N55" i="50" s="1"/>
  <c r="E21" i="48"/>
  <c r="E18" i="48"/>
  <c r="J18" i="48"/>
  <c r="J19" i="48"/>
  <c r="E17" i="48"/>
  <c r="J20" i="48"/>
  <c r="E22" i="48"/>
  <c r="J21" i="48"/>
  <c r="J22" i="48"/>
  <c r="K22" i="48"/>
  <c r="E20" i="48"/>
  <c r="K20" i="48"/>
  <c r="K19" i="48"/>
  <c r="K21" i="48"/>
  <c r="K18" i="48"/>
  <c r="J17" i="48"/>
  <c r="E16" i="48"/>
  <c r="K16" i="48"/>
  <c r="J16" i="48"/>
  <c r="O55" i="48" l="1"/>
  <c r="N55" i="48"/>
  <c r="E19" i="48"/>
  <c r="K17" i="48"/>
  <c r="E40" i="48"/>
  <c r="K48" i="48"/>
  <c r="J33" i="48"/>
  <c r="K43" i="48"/>
  <c r="J32" i="48"/>
  <c r="J28" i="48"/>
  <c r="E47" i="48"/>
  <c r="E31" i="48"/>
  <c r="J40" i="48"/>
  <c r="E48" i="48"/>
  <c r="E24" i="48"/>
  <c r="J47" i="48"/>
  <c r="K26" i="48"/>
  <c r="E30" i="48"/>
  <c r="J44" i="48"/>
  <c r="J46" i="48"/>
  <c r="J34" i="48"/>
  <c r="K27" i="48"/>
  <c r="E45" i="48"/>
  <c r="E29" i="48"/>
  <c r="E38" i="48"/>
  <c r="E44" i="48"/>
  <c r="K33" i="48"/>
  <c r="K24" i="48"/>
  <c r="J39" i="48"/>
  <c r="J30" i="48"/>
  <c r="E35" i="48"/>
  <c r="J42" i="48"/>
  <c r="K25" i="48"/>
  <c r="K38" i="48"/>
  <c r="K32" i="48"/>
  <c r="E41" i="48"/>
  <c r="E33" i="48"/>
  <c r="E25" i="48"/>
  <c r="K34" i="48"/>
  <c r="K36" i="48"/>
  <c r="K40" i="48"/>
  <c r="J26" i="48"/>
  <c r="E39" i="48"/>
  <c r="K47" i="48"/>
  <c r="J38" i="48"/>
  <c r="J25" i="48"/>
  <c r="K46" i="48"/>
  <c r="J37" i="48"/>
  <c r="K39" i="48"/>
  <c r="J31" i="48"/>
  <c r="K37" i="48"/>
  <c r="J43" i="48"/>
  <c r="J27" i="48"/>
  <c r="J48" i="48"/>
  <c r="E32" i="48"/>
  <c r="E46" i="48"/>
  <c r="E28" i="48"/>
  <c r="J36" i="48"/>
  <c r="J41" i="48"/>
  <c r="K35" i="48"/>
  <c r="J24" i="48"/>
  <c r="E43" i="48"/>
  <c r="K29" i="48"/>
  <c r="K42" i="48"/>
  <c r="E42" i="48"/>
  <c r="E26" i="48"/>
  <c r="J35" i="48"/>
  <c r="J49" i="48"/>
  <c r="E36" i="48"/>
  <c r="K31" i="48"/>
  <c r="J45" i="48"/>
  <c r="K41" i="48"/>
  <c r="E27" i="48"/>
  <c r="E49" i="48"/>
  <c r="J23" i="48"/>
  <c r="E37" i="48"/>
  <c r="J29" i="48"/>
  <c r="K49" i="48"/>
  <c r="K45" i="48"/>
  <c r="E34" i="48"/>
  <c r="K44" i="48"/>
  <c r="K28" i="48"/>
  <c r="K30" i="48"/>
  <c r="K51" i="50" l="1"/>
  <c r="K55" i="50" s="1"/>
  <c r="E51" i="50"/>
  <c r="E55" i="50" s="1"/>
  <c r="J51" i="48"/>
  <c r="K23" i="48"/>
  <c r="K51" i="48" s="1"/>
  <c r="J51" i="50"/>
  <c r="J55" i="50" s="1"/>
  <c r="E23" i="48"/>
  <c r="E51" i="48" s="1"/>
  <c r="E55" i="48" s="1"/>
  <c r="B20" i="48"/>
  <c r="B18" i="48"/>
  <c r="C22" i="48"/>
  <c r="C17" i="48"/>
  <c r="C20" i="48"/>
  <c r="B21" i="48"/>
  <c r="B17" i="48"/>
  <c r="C19" i="48"/>
  <c r="C18" i="48"/>
  <c r="B22" i="48"/>
  <c r="B19" i="48"/>
  <c r="C21" i="48"/>
  <c r="B16" i="48"/>
  <c r="K55" i="48" l="1"/>
  <c r="J55" i="48"/>
  <c r="C16" i="48"/>
  <c r="B47" i="48"/>
  <c r="B38" i="48"/>
  <c r="B40" i="48"/>
  <c r="B49" i="48"/>
  <c r="B41" i="48"/>
  <c r="B35" i="48"/>
  <c r="C48" i="48"/>
  <c r="B30" i="48"/>
  <c r="B33" i="48"/>
  <c r="C25" i="48"/>
  <c r="B28" i="48"/>
  <c r="B45" i="48"/>
  <c r="B27" i="48"/>
  <c r="B25" i="48"/>
  <c r="C40" i="48"/>
  <c r="B26" i="48"/>
  <c r="C44" i="48"/>
  <c r="B48" i="48"/>
  <c r="B32" i="48"/>
  <c r="B46" i="48"/>
  <c r="B44" i="48"/>
  <c r="B29" i="48"/>
  <c r="C23" i="48"/>
  <c r="B36" i="48"/>
  <c r="C38" i="48"/>
  <c r="C31" i="48"/>
  <c r="C32" i="48"/>
  <c r="C41" i="48"/>
  <c r="C35" i="48"/>
  <c r="C34" i="48"/>
  <c r="B23" i="48"/>
  <c r="C33" i="48"/>
  <c r="C28" i="48"/>
  <c r="B43" i="48"/>
  <c r="C27" i="48"/>
  <c r="B34" i="48"/>
  <c r="C37" i="48"/>
  <c r="C24" i="48"/>
  <c r="C46" i="48"/>
  <c r="C49" i="48"/>
  <c r="C26" i="48"/>
  <c r="C43" i="48"/>
  <c r="B37" i="48"/>
  <c r="C30" i="48"/>
  <c r="B42" i="48"/>
  <c r="B24" i="48"/>
  <c r="C47" i="48"/>
  <c r="B39" i="48"/>
  <c r="C29" i="48"/>
  <c r="C45" i="48"/>
  <c r="C39" i="48"/>
  <c r="C36" i="48"/>
  <c r="C42" i="48"/>
  <c r="B31" i="48"/>
  <c r="C51" i="50" l="1"/>
  <c r="C55" i="50" s="1"/>
  <c r="B51" i="50"/>
  <c r="B55" i="50" s="1"/>
  <c r="C51" i="48"/>
  <c r="C55" i="48" s="1"/>
  <c r="B51" i="48"/>
  <c r="B55" i="48" s="1"/>
  <c r="N71" i="8" l="1"/>
  <c r="L71" i="8"/>
  <c r="J71" i="8"/>
  <c r="H71" i="8"/>
  <c r="F71" i="8"/>
  <c r="N60" i="8"/>
  <c r="L60" i="8"/>
  <c r="J60" i="8"/>
  <c r="H60" i="8"/>
  <c r="F60" i="8"/>
  <c r="N50" i="8"/>
  <c r="L50" i="8"/>
  <c r="J50" i="8"/>
  <c r="H50" i="8"/>
  <c r="F50" i="8"/>
  <c r="N45" i="8"/>
  <c r="L45" i="8"/>
  <c r="J45" i="8"/>
  <c r="H45" i="8"/>
  <c r="F45" i="8"/>
  <c r="M71" i="8"/>
  <c r="K71" i="8"/>
  <c r="I71" i="8"/>
  <c r="G71" i="8"/>
  <c r="E71" i="8"/>
  <c r="M60" i="8"/>
  <c r="K60" i="8"/>
  <c r="I60" i="8"/>
  <c r="G60" i="8"/>
  <c r="E60" i="8"/>
  <c r="M50" i="8"/>
  <c r="K50" i="8"/>
  <c r="I50" i="8"/>
  <c r="G50" i="8"/>
  <c r="E50" i="8"/>
  <c r="M45" i="8"/>
  <c r="K45" i="8"/>
  <c r="I45" i="8"/>
  <c r="G45" i="8"/>
  <c r="E45" i="8"/>
  <c r="N67" i="5"/>
  <c r="L67" i="5"/>
  <c r="J67" i="5"/>
  <c r="H67" i="5"/>
  <c r="F67" i="5"/>
  <c r="N56" i="5"/>
  <c r="L56" i="5"/>
  <c r="J56" i="5"/>
  <c r="H56" i="5"/>
  <c r="F56" i="5"/>
  <c r="N49" i="8"/>
  <c r="L49" i="8"/>
  <c r="J49" i="8"/>
  <c r="H49" i="8"/>
  <c r="F49" i="8"/>
  <c r="N48" i="8"/>
  <c r="L48" i="8"/>
  <c r="J48" i="8"/>
  <c r="H48" i="8"/>
  <c r="F48" i="8"/>
  <c r="N44" i="8"/>
  <c r="L44" i="8"/>
  <c r="J44" i="8"/>
  <c r="H44" i="8"/>
  <c r="F44" i="8"/>
  <c r="N43" i="8"/>
  <c r="L43" i="8"/>
  <c r="J43" i="8"/>
  <c r="H43" i="8"/>
  <c r="F43" i="8"/>
  <c r="M67" i="5"/>
  <c r="K67" i="5"/>
  <c r="I67" i="5"/>
  <c r="G67" i="5"/>
  <c r="E67" i="5"/>
  <c r="M56" i="5"/>
  <c r="G56" i="5"/>
  <c r="E56" i="5"/>
  <c r="M49" i="8"/>
  <c r="K49" i="8"/>
  <c r="I49" i="8"/>
  <c r="G49" i="8"/>
  <c r="E49" i="8"/>
  <c r="M48" i="8"/>
  <c r="K48" i="8"/>
  <c r="G48" i="8"/>
  <c r="M44" i="8"/>
  <c r="K44" i="8"/>
  <c r="I44" i="8"/>
  <c r="G44" i="8"/>
  <c r="E44" i="8"/>
  <c r="M43" i="8"/>
  <c r="K43" i="8"/>
  <c r="I43" i="8"/>
  <c r="G43" i="8"/>
  <c r="E43" i="8"/>
  <c r="I56" i="5" l="1"/>
  <c r="K56" i="5"/>
  <c r="F46" i="5"/>
  <c r="J46" i="5"/>
  <c r="N46" i="5"/>
  <c r="G41" i="5"/>
  <c r="K41" i="5"/>
  <c r="G46" i="5"/>
  <c r="K46" i="5"/>
  <c r="F41" i="5"/>
  <c r="J41" i="5"/>
  <c r="N41" i="5"/>
  <c r="H46" i="5"/>
  <c r="L46" i="5"/>
  <c r="I48" i="8"/>
  <c r="E41" i="5"/>
  <c r="I41" i="5"/>
  <c r="M41" i="5"/>
  <c r="I46" i="5"/>
  <c r="M46" i="5"/>
  <c r="H41" i="5"/>
  <c r="H40" i="5" s="1"/>
  <c r="L41" i="5"/>
  <c r="E48" i="8"/>
  <c r="E46" i="5"/>
  <c r="E42" i="8"/>
  <c r="E41" i="8" s="1"/>
  <c r="I42" i="8"/>
  <c r="I41" i="8" s="1"/>
  <c r="M42" i="8"/>
  <c r="M41" i="8" s="1"/>
  <c r="G47" i="8"/>
  <c r="G46" i="8" s="1"/>
  <c r="K47" i="8"/>
  <c r="K46" i="8" s="1"/>
  <c r="E59" i="8"/>
  <c r="E56" i="8" s="1"/>
  <c r="I59" i="8"/>
  <c r="I56" i="8" s="1"/>
  <c r="M59" i="8"/>
  <c r="M56" i="8" s="1"/>
  <c r="G70" i="8"/>
  <c r="G67" i="8" s="1"/>
  <c r="K70" i="8"/>
  <c r="K67" i="8" s="1"/>
  <c r="F42" i="8"/>
  <c r="F41" i="8" s="1"/>
  <c r="J42" i="8"/>
  <c r="J41" i="8" s="1"/>
  <c r="N42" i="8"/>
  <c r="N41" i="8" s="1"/>
  <c r="H47" i="8"/>
  <c r="H46" i="8" s="1"/>
  <c r="L47" i="8"/>
  <c r="L46" i="8" s="1"/>
  <c r="F59" i="8"/>
  <c r="F56" i="8" s="1"/>
  <c r="J59" i="8"/>
  <c r="J56" i="8" s="1"/>
  <c r="N59" i="8"/>
  <c r="N56" i="8" s="1"/>
  <c r="H70" i="8"/>
  <c r="H67" i="8" s="1"/>
  <c r="L70" i="8"/>
  <c r="L67" i="8" s="1"/>
  <c r="G42" i="8"/>
  <c r="G41" i="8" s="1"/>
  <c r="K42" i="8"/>
  <c r="K41" i="8" s="1"/>
  <c r="E47" i="8"/>
  <c r="E46" i="8" s="1"/>
  <c r="I47" i="8"/>
  <c r="M47" i="8"/>
  <c r="M46" i="8" s="1"/>
  <c r="G59" i="8"/>
  <c r="G56" i="8" s="1"/>
  <c r="K59" i="8"/>
  <c r="K56" i="8" s="1"/>
  <c r="E70" i="8"/>
  <c r="E67" i="8" s="1"/>
  <c r="I70" i="8"/>
  <c r="I67" i="8" s="1"/>
  <c r="M70" i="8"/>
  <c r="M67" i="8" s="1"/>
  <c r="H42" i="8"/>
  <c r="H41" i="8" s="1"/>
  <c r="L42" i="8"/>
  <c r="L41" i="8" s="1"/>
  <c r="F47" i="8"/>
  <c r="F46" i="8" s="1"/>
  <c r="J47" i="8"/>
  <c r="J46" i="8" s="1"/>
  <c r="N47" i="8"/>
  <c r="N46" i="8" s="1"/>
  <c r="H59" i="8"/>
  <c r="H56" i="8" s="1"/>
  <c r="L59" i="8"/>
  <c r="L56" i="8" s="1"/>
  <c r="F70" i="8"/>
  <c r="F67" i="8" s="1"/>
  <c r="J70" i="8"/>
  <c r="J67" i="8" s="1"/>
  <c r="N70" i="8"/>
  <c r="N67" i="8" s="1"/>
  <c r="L40" i="5" l="1"/>
  <c r="F40" i="5"/>
  <c r="F82" i="5" s="1"/>
  <c r="F40" i="8"/>
  <c r="E40" i="8"/>
  <c r="N40" i="8"/>
  <c r="M40" i="8"/>
  <c r="L40" i="8"/>
  <c r="H40" i="8"/>
  <c r="K40" i="5"/>
  <c r="K82" i="5" s="1"/>
  <c r="K40" i="8"/>
  <c r="J40" i="8"/>
  <c r="G40" i="8"/>
  <c r="E40" i="5"/>
  <c r="E82" i="5" s="1"/>
  <c r="G40" i="5"/>
  <c r="N40" i="5"/>
  <c r="J40" i="5"/>
  <c r="M40" i="5"/>
  <c r="I40" i="5"/>
  <c r="I82" i="5" s="1"/>
  <c r="H82" i="5"/>
  <c r="I46" i="8"/>
  <c r="I40" i="8" s="1"/>
  <c r="E82" i="8" l="1"/>
  <c r="J82" i="8"/>
  <c r="H82" i="8"/>
  <c r="K82" i="8"/>
  <c r="L82" i="8"/>
  <c r="I82" i="8"/>
  <c r="M82" i="8"/>
  <c r="E13" i="5"/>
  <c r="N82" i="8"/>
  <c r="K13" i="5"/>
  <c r="F13" i="5"/>
  <c r="H13" i="5"/>
  <c r="J13" i="5"/>
  <c r="J82" i="5"/>
  <c r="N13" i="5"/>
  <c r="N82" i="5"/>
  <c r="L13" i="5"/>
  <c r="L82" i="5"/>
  <c r="G13" i="5"/>
  <c r="G82" i="5"/>
  <c r="M13" i="5"/>
  <c r="M82" i="5"/>
  <c r="I13" i="5"/>
  <c r="F82" i="8"/>
  <c r="G82" i="8"/>
  <c r="G49" i="44" l="1"/>
  <c r="F49" i="44"/>
  <c r="E49" i="44"/>
  <c r="D49" i="44"/>
  <c r="C49" i="44"/>
  <c r="B49" i="44"/>
  <c r="G48" i="44"/>
  <c r="F48" i="44"/>
  <c r="E48" i="44"/>
  <c r="D48" i="44"/>
  <c r="C48" i="44"/>
  <c r="B48" i="44"/>
  <c r="G47" i="44"/>
  <c r="F47" i="44"/>
  <c r="E47" i="44"/>
  <c r="D47" i="44"/>
  <c r="C47" i="44"/>
  <c r="B47" i="44"/>
  <c r="G46" i="44"/>
  <c r="F46" i="44"/>
  <c r="E46" i="44"/>
  <c r="D46" i="44"/>
  <c r="C46" i="44"/>
  <c r="B46" i="44"/>
  <c r="G45" i="44"/>
  <c r="F45" i="44"/>
  <c r="E45" i="44"/>
  <c r="D45" i="44"/>
  <c r="C45" i="44"/>
  <c r="B45" i="44"/>
  <c r="G44" i="44"/>
  <c r="F44" i="44"/>
  <c r="E44" i="44"/>
  <c r="D44" i="44"/>
  <c r="C44" i="44"/>
  <c r="B44" i="44"/>
  <c r="G43" i="44"/>
  <c r="F43" i="44"/>
  <c r="E43" i="44"/>
  <c r="D43" i="44"/>
  <c r="C43" i="44"/>
  <c r="B43" i="44"/>
  <c r="G42" i="44"/>
  <c r="F42" i="44"/>
  <c r="E42" i="44"/>
  <c r="D42" i="44"/>
  <c r="C42" i="44"/>
  <c r="B42" i="44"/>
  <c r="G41" i="44"/>
  <c r="F41" i="44"/>
  <c r="E41" i="44"/>
  <c r="D41" i="44"/>
  <c r="C41" i="44"/>
  <c r="B41" i="44"/>
  <c r="G40" i="44"/>
  <c r="F40" i="44"/>
  <c r="E40" i="44"/>
  <c r="D40" i="44"/>
  <c r="C40" i="44"/>
  <c r="B40" i="44"/>
  <c r="G39" i="44"/>
  <c r="F39" i="44"/>
  <c r="E39" i="44"/>
  <c r="D39" i="44"/>
  <c r="C39" i="44"/>
  <c r="B39" i="44"/>
  <c r="G38" i="44"/>
  <c r="F38" i="44"/>
  <c r="E38" i="44"/>
  <c r="D38" i="44"/>
  <c r="C38" i="44"/>
  <c r="B38" i="44"/>
  <c r="G37" i="44"/>
  <c r="F37" i="44"/>
  <c r="E37" i="44"/>
  <c r="D37" i="44"/>
  <c r="C37" i="44"/>
  <c r="B37" i="44"/>
  <c r="G36" i="44"/>
  <c r="F36" i="44"/>
  <c r="E36" i="44"/>
  <c r="D36" i="44"/>
  <c r="C36" i="44"/>
  <c r="B36" i="44"/>
  <c r="G35" i="44"/>
  <c r="F35" i="44"/>
  <c r="E35" i="44"/>
  <c r="D35" i="44"/>
  <c r="C35" i="44"/>
  <c r="B35" i="44"/>
  <c r="G34" i="44"/>
  <c r="F34" i="44"/>
  <c r="E34" i="44"/>
  <c r="D34" i="44"/>
  <c r="C34" i="44"/>
  <c r="B34" i="44"/>
  <c r="G33" i="44"/>
  <c r="F33" i="44"/>
  <c r="E33" i="44"/>
  <c r="D33" i="44"/>
  <c r="C33" i="44"/>
  <c r="B33" i="44"/>
  <c r="G32" i="44"/>
  <c r="F32" i="44"/>
  <c r="E32" i="44"/>
  <c r="D32" i="44"/>
  <c r="C32" i="44"/>
  <c r="B32" i="44"/>
  <c r="G31" i="44"/>
  <c r="F31" i="44"/>
  <c r="E31" i="44"/>
  <c r="D31" i="44"/>
  <c r="C31" i="44"/>
  <c r="B31" i="44"/>
  <c r="G30" i="44"/>
  <c r="F30" i="44"/>
  <c r="E30" i="44"/>
  <c r="D30" i="44"/>
  <c r="C30" i="44"/>
  <c r="B30" i="44"/>
  <c r="G29" i="44"/>
  <c r="F29" i="44"/>
  <c r="E29" i="44"/>
  <c r="D29" i="44"/>
  <c r="C29" i="44"/>
  <c r="B29" i="44"/>
  <c r="G28" i="44"/>
  <c r="F28" i="44"/>
  <c r="E28" i="44"/>
  <c r="D28" i="44"/>
  <c r="C28" i="44"/>
  <c r="B28" i="44"/>
  <c r="G27" i="44"/>
  <c r="F27" i="44"/>
  <c r="E27" i="44"/>
  <c r="D27" i="44"/>
  <c r="C27" i="44"/>
  <c r="B27" i="44"/>
  <c r="G26" i="44"/>
  <c r="F26" i="44"/>
  <c r="E26" i="44"/>
  <c r="D26" i="44"/>
  <c r="C26" i="44"/>
  <c r="B26" i="44"/>
  <c r="G25" i="44"/>
  <c r="F25" i="44"/>
  <c r="E25" i="44"/>
  <c r="D25" i="44"/>
  <c r="C25" i="44"/>
  <c r="B25" i="44"/>
  <c r="G24" i="44"/>
  <c r="F24" i="44"/>
  <c r="E24" i="44"/>
  <c r="D24" i="44"/>
  <c r="C24" i="44"/>
  <c r="B24" i="44"/>
  <c r="G23" i="44"/>
  <c r="F23" i="44"/>
  <c r="E23" i="44"/>
  <c r="D23" i="44"/>
  <c r="C23" i="44"/>
  <c r="B23" i="44"/>
  <c r="G22" i="44"/>
  <c r="F22" i="44"/>
  <c r="E22" i="44"/>
  <c r="D22" i="44"/>
  <c r="C22" i="44"/>
  <c r="B22" i="44"/>
  <c r="G21" i="44"/>
  <c r="F21" i="44"/>
  <c r="E21" i="44"/>
  <c r="D21" i="44"/>
  <c r="C21" i="44"/>
  <c r="B21" i="44"/>
  <c r="G20" i="44"/>
  <c r="F20" i="44"/>
  <c r="E20" i="44"/>
  <c r="D20" i="44"/>
  <c r="C20" i="44"/>
  <c r="B20" i="44"/>
  <c r="G19" i="44"/>
  <c r="F19" i="44"/>
  <c r="E19" i="44"/>
  <c r="D19" i="44"/>
  <c r="C19" i="44"/>
  <c r="B19" i="44"/>
  <c r="G18" i="44"/>
  <c r="F18" i="44"/>
  <c r="E18" i="44"/>
  <c r="D18" i="44"/>
  <c r="C18" i="44"/>
  <c r="B18" i="44"/>
  <c r="G17" i="44"/>
  <c r="F17" i="44"/>
  <c r="E17" i="44"/>
  <c r="D17" i="44"/>
  <c r="C17" i="44"/>
  <c r="B17" i="44"/>
  <c r="E50" i="46" l="1"/>
  <c r="E16" i="44"/>
  <c r="E50" i="44" s="1"/>
  <c r="G50" i="46"/>
  <c r="G16" i="44"/>
  <c r="G50" i="44" s="1"/>
  <c r="C50" i="46"/>
  <c r="C16" i="44"/>
  <c r="C50" i="44" s="1"/>
  <c r="F50" i="46"/>
  <c r="F16" i="44"/>
  <c r="F50" i="44" s="1"/>
  <c r="D50" i="46"/>
  <c r="D16" i="44"/>
  <c r="D50" i="44" s="1"/>
  <c r="B50" i="46"/>
  <c r="B16" i="44"/>
  <c r="B50" i="44" l="1"/>
  <c r="Q16" i="44" l="1"/>
  <c r="Q37" i="44"/>
  <c r="Q17" i="44"/>
  <c r="Q19" i="44"/>
  <c r="Q21" i="44"/>
  <c r="Q23" i="44"/>
  <c r="Q27" i="44"/>
  <c r="Q29" i="44"/>
  <c r="Q31" i="44"/>
  <c r="Q35" i="44"/>
  <c r="Q40" i="44"/>
  <c r="Q46" i="44"/>
  <c r="Q18" i="44"/>
  <c r="Q20" i="44"/>
  <c r="Q22" i="44"/>
  <c r="Q24" i="44"/>
  <c r="Q26" i="44"/>
  <c r="Q28" i="44"/>
  <c r="Q30" i="44"/>
  <c r="Q32" i="44"/>
  <c r="Q34" i="44"/>
  <c r="Q36" i="44"/>
  <c r="Q39" i="44"/>
  <c r="Q41" i="44"/>
  <c r="Q43" i="44"/>
  <c r="Q45" i="44"/>
  <c r="Q47" i="44"/>
  <c r="Q49" i="44"/>
  <c r="Q25" i="44"/>
  <c r="Q33" i="44"/>
  <c r="Q38" i="44"/>
  <c r="Q42" i="44"/>
  <c r="Q44" i="44"/>
  <c r="Q48" i="44"/>
  <c r="S29" i="44" l="1"/>
  <c r="E67" i="24" l="1"/>
  <c r="D67" i="24"/>
  <c r="C67" i="24"/>
  <c r="B67" i="24"/>
  <c r="E65" i="24"/>
  <c r="D65" i="24"/>
  <c r="C65" i="24"/>
  <c r="B65" i="24"/>
  <c r="E64" i="24"/>
  <c r="D64" i="24"/>
  <c r="C64" i="24"/>
  <c r="B64" i="24"/>
  <c r="E63" i="24"/>
  <c r="D63" i="24"/>
  <c r="C63" i="24"/>
  <c r="B63" i="24"/>
  <c r="E62" i="24"/>
  <c r="D62" i="24"/>
  <c r="C62" i="24"/>
  <c r="B62" i="24"/>
  <c r="E61" i="24"/>
  <c r="D61" i="24"/>
  <c r="C61" i="24"/>
  <c r="B61" i="24"/>
  <c r="E60" i="24"/>
  <c r="D60" i="24"/>
  <c r="C60" i="24"/>
  <c r="B60" i="24"/>
  <c r="E59" i="24"/>
  <c r="D59" i="24"/>
  <c r="C59" i="24"/>
  <c r="B59" i="24"/>
  <c r="E58" i="24"/>
  <c r="D58" i="24"/>
  <c r="C58" i="24"/>
  <c r="B58" i="24"/>
  <c r="E57" i="24"/>
  <c r="D57" i="24"/>
  <c r="C57" i="24"/>
  <c r="B57" i="24"/>
  <c r="E56" i="24"/>
  <c r="D56" i="24"/>
  <c r="C56" i="24"/>
  <c r="B56" i="24"/>
  <c r="E55" i="24"/>
  <c r="D55" i="24"/>
  <c r="C55" i="24"/>
  <c r="B55" i="24"/>
  <c r="E54" i="24"/>
  <c r="D54" i="24"/>
  <c r="C54" i="24"/>
  <c r="B54" i="24"/>
  <c r="E53" i="24"/>
  <c r="D53" i="24"/>
  <c r="C53" i="24"/>
  <c r="B53" i="24"/>
  <c r="E52" i="24"/>
  <c r="D52" i="24"/>
  <c r="C52" i="24"/>
  <c r="B52" i="24"/>
  <c r="E51" i="24"/>
  <c r="D51" i="24"/>
  <c r="C51" i="24"/>
  <c r="B51" i="24"/>
  <c r="E50" i="24"/>
  <c r="D50" i="24"/>
  <c r="C50" i="24"/>
  <c r="B50" i="24"/>
  <c r="E49" i="24"/>
  <c r="D49" i="24"/>
  <c r="C49" i="24"/>
  <c r="B49" i="24"/>
  <c r="E48" i="24"/>
  <c r="D48" i="24"/>
  <c r="C48" i="24"/>
  <c r="B48" i="24"/>
  <c r="E47" i="24"/>
  <c r="D47" i="24"/>
  <c r="C47" i="24"/>
  <c r="B47" i="24"/>
  <c r="E46" i="24"/>
  <c r="D46" i="24"/>
  <c r="C46" i="24"/>
  <c r="B46" i="24"/>
  <c r="E45" i="24"/>
  <c r="D45" i="24"/>
  <c r="C45" i="24"/>
  <c r="B45" i="24"/>
  <c r="E44" i="24"/>
  <c r="D44" i="24"/>
  <c r="C44" i="24"/>
  <c r="B44" i="24"/>
  <c r="E43" i="24"/>
  <c r="D43" i="24"/>
  <c r="C43" i="24"/>
  <c r="B43" i="24"/>
  <c r="E42" i="24"/>
  <c r="D42" i="24"/>
  <c r="C42" i="24"/>
  <c r="B42" i="24"/>
  <c r="E41" i="24"/>
  <c r="D41" i="24"/>
  <c r="C41" i="24"/>
  <c r="B41" i="24"/>
  <c r="E40" i="24"/>
  <c r="D40" i="24"/>
  <c r="C40" i="24"/>
  <c r="B40" i="24"/>
  <c r="E39" i="24"/>
  <c r="D39" i="24"/>
  <c r="C39" i="24"/>
  <c r="B39" i="24"/>
  <c r="E38" i="24"/>
  <c r="D38" i="24"/>
  <c r="C38" i="24"/>
  <c r="B38" i="24"/>
  <c r="E37" i="24"/>
  <c r="D37" i="24"/>
  <c r="C37" i="24"/>
  <c r="B37" i="24"/>
  <c r="E36" i="24"/>
  <c r="D36" i="24"/>
  <c r="C36" i="24"/>
  <c r="B36" i="24"/>
  <c r="E35" i="24"/>
  <c r="D35" i="24"/>
  <c r="C35" i="24"/>
  <c r="B35" i="24"/>
  <c r="E34" i="24"/>
  <c r="D34" i="24"/>
  <c r="C34" i="24"/>
  <c r="B34" i="24"/>
  <c r="E33" i="24"/>
  <c r="D33" i="24"/>
  <c r="C33" i="24"/>
  <c r="B33" i="24"/>
  <c r="E32" i="24"/>
  <c r="D32" i="24"/>
  <c r="C32" i="24"/>
  <c r="B32" i="24"/>
  <c r="E31" i="24"/>
  <c r="D31" i="24"/>
  <c r="C31" i="24"/>
  <c r="B31" i="24"/>
  <c r="E30" i="24"/>
  <c r="D30" i="24"/>
  <c r="C30" i="24"/>
  <c r="B30" i="24"/>
  <c r="E29" i="24"/>
  <c r="D29" i="24"/>
  <c r="C29" i="24"/>
  <c r="B29" i="24"/>
  <c r="E28" i="24"/>
  <c r="D28" i="24"/>
  <c r="C28" i="24"/>
  <c r="B28" i="24"/>
  <c r="E27" i="24"/>
  <c r="D27" i="24"/>
  <c r="C27" i="24"/>
  <c r="B27" i="24"/>
  <c r="E26" i="24"/>
  <c r="D26" i="24"/>
  <c r="C26" i="24"/>
  <c r="B26" i="24"/>
  <c r="E25" i="24"/>
  <c r="D25" i="24"/>
  <c r="C25" i="24"/>
  <c r="B25" i="24"/>
  <c r="E24" i="24"/>
  <c r="D24" i="24"/>
  <c r="C24" i="24"/>
  <c r="B24" i="24"/>
  <c r="E23" i="24"/>
  <c r="D23" i="24"/>
  <c r="C23" i="24"/>
  <c r="B23" i="24"/>
  <c r="E22" i="24"/>
  <c r="D22" i="24"/>
  <c r="C22" i="24"/>
  <c r="B22" i="24"/>
  <c r="E21" i="24"/>
  <c r="D21" i="24"/>
  <c r="C21" i="24"/>
  <c r="B21" i="24"/>
  <c r="E20" i="24"/>
  <c r="D20" i="24"/>
  <c r="C20" i="24"/>
  <c r="B20" i="24"/>
  <c r="E19" i="24"/>
  <c r="D19" i="24"/>
  <c r="C19" i="24"/>
  <c r="B19" i="24"/>
  <c r="E18" i="24"/>
  <c r="D18" i="24"/>
  <c r="C18" i="24"/>
  <c r="B18" i="24"/>
  <c r="D68" i="26" l="1"/>
  <c r="D17" i="24"/>
  <c r="D68" i="24" s="1"/>
  <c r="B68" i="26"/>
  <c r="B17" i="24"/>
  <c r="B68" i="24" s="1"/>
  <c r="C68" i="26"/>
  <c r="C17" i="24"/>
  <c r="C68" i="24" s="1"/>
  <c r="E68" i="26"/>
  <c r="E17" i="24"/>
  <c r="E68" i="24" s="1"/>
  <c r="N39" i="8" l="1"/>
  <c r="F39" i="8"/>
  <c r="H38" i="8"/>
  <c r="J37" i="8"/>
  <c r="N34" i="8"/>
  <c r="F34" i="8"/>
  <c r="H33" i="8"/>
  <c r="J32" i="8"/>
  <c r="N29" i="8"/>
  <c r="F29" i="8"/>
  <c r="H28" i="8"/>
  <c r="J27" i="8"/>
  <c r="N24" i="8"/>
  <c r="F24" i="8"/>
  <c r="H23" i="8"/>
  <c r="J22" i="8"/>
  <c r="N19" i="8"/>
  <c r="F19" i="8"/>
  <c r="H18" i="8"/>
  <c r="J17" i="8"/>
  <c r="I38" i="8"/>
  <c r="G19" i="8"/>
  <c r="M39" i="8"/>
  <c r="E39" i="8"/>
  <c r="G38" i="8"/>
  <c r="I37" i="8"/>
  <c r="M34" i="8"/>
  <c r="E34" i="8"/>
  <c r="G33" i="8"/>
  <c r="I32" i="8"/>
  <c r="M29" i="8"/>
  <c r="E29" i="8"/>
  <c r="G28" i="8"/>
  <c r="I27" i="8"/>
  <c r="M24" i="8"/>
  <c r="E24" i="8"/>
  <c r="G23" i="8"/>
  <c r="I22" i="8"/>
  <c r="M19" i="8"/>
  <c r="E19" i="8"/>
  <c r="G18" i="8"/>
  <c r="I17" i="8"/>
  <c r="G29" i="8"/>
  <c r="I23" i="8"/>
  <c r="I18" i="8"/>
  <c r="L39" i="8"/>
  <c r="N38" i="8"/>
  <c r="F38" i="8"/>
  <c r="H37" i="8"/>
  <c r="L34" i="8"/>
  <c r="N33" i="8"/>
  <c r="F33" i="8"/>
  <c r="H32" i="8"/>
  <c r="L29" i="8"/>
  <c r="N28" i="8"/>
  <c r="F28" i="8"/>
  <c r="H27" i="8"/>
  <c r="L24" i="8"/>
  <c r="N23" i="8"/>
  <c r="F23" i="8"/>
  <c r="H22" i="8"/>
  <c r="L19" i="8"/>
  <c r="N18" i="8"/>
  <c r="F18" i="8"/>
  <c r="H17" i="8"/>
  <c r="K37" i="8"/>
  <c r="I33" i="8"/>
  <c r="K27" i="8"/>
  <c r="K39" i="8"/>
  <c r="M38" i="8"/>
  <c r="E38" i="8"/>
  <c r="G37" i="8"/>
  <c r="K34" i="8"/>
  <c r="M33" i="8"/>
  <c r="E33" i="8"/>
  <c r="G32" i="8"/>
  <c r="K29" i="8"/>
  <c r="M28" i="8"/>
  <c r="E28" i="8"/>
  <c r="G27" i="8"/>
  <c r="K24" i="8"/>
  <c r="M23" i="8"/>
  <c r="E23" i="8"/>
  <c r="G22" i="8"/>
  <c r="K19" i="8"/>
  <c r="M18" i="8"/>
  <c r="E18" i="8"/>
  <c r="G17" i="8"/>
  <c r="G34" i="8"/>
  <c r="I28" i="8"/>
  <c r="G24" i="8"/>
  <c r="K17" i="8"/>
  <c r="J39" i="8"/>
  <c r="L38" i="8"/>
  <c r="N37" i="8"/>
  <c r="F37" i="8"/>
  <c r="J34" i="8"/>
  <c r="L33" i="8"/>
  <c r="N32" i="8"/>
  <c r="F32" i="8"/>
  <c r="J29" i="8"/>
  <c r="L28" i="8"/>
  <c r="N27" i="8"/>
  <c r="F27" i="8"/>
  <c r="J24" i="8"/>
  <c r="L23" i="8"/>
  <c r="N22" i="8"/>
  <c r="F22" i="8"/>
  <c r="J19" i="8"/>
  <c r="L18" i="8"/>
  <c r="N17" i="8"/>
  <c r="F17" i="8"/>
  <c r="E17" i="8"/>
  <c r="K32" i="8"/>
  <c r="I39" i="8"/>
  <c r="K38" i="8"/>
  <c r="M37" i="8"/>
  <c r="E37" i="8"/>
  <c r="I34" i="8"/>
  <c r="K33" i="8"/>
  <c r="M32" i="8"/>
  <c r="E32" i="8"/>
  <c r="I29" i="8"/>
  <c r="K28" i="8"/>
  <c r="M27" i="8"/>
  <c r="E27" i="8"/>
  <c r="I24" i="8"/>
  <c r="K23" i="8"/>
  <c r="M22" i="8"/>
  <c r="E22" i="8"/>
  <c r="I19" i="8"/>
  <c r="K18" i="8"/>
  <c r="M17" i="8"/>
  <c r="H39" i="8"/>
  <c r="J38" i="8"/>
  <c r="L37" i="8"/>
  <c r="H34" i="8"/>
  <c r="J33" i="8"/>
  <c r="L32" i="8"/>
  <c r="H29" i="8"/>
  <c r="J28" i="8"/>
  <c r="L27" i="8"/>
  <c r="H24" i="8"/>
  <c r="J23" i="8"/>
  <c r="L22" i="8"/>
  <c r="H19" i="8"/>
  <c r="J18" i="8"/>
  <c r="L17" i="8"/>
  <c r="G39" i="8"/>
  <c r="K22" i="8"/>
  <c r="F35" i="6" l="1"/>
  <c r="F36" i="8"/>
  <c r="F35" i="8" s="1"/>
  <c r="F20" i="6"/>
  <c r="F21" i="8"/>
  <c r="F20" i="8" s="1"/>
  <c r="N35" i="6"/>
  <c r="N36" i="8"/>
  <c r="N35" i="8" s="1"/>
  <c r="H15" i="6"/>
  <c r="H16" i="8"/>
  <c r="H15" i="8" s="1"/>
  <c r="I25" i="6"/>
  <c r="I26" i="8"/>
  <c r="I25" i="8" s="1"/>
  <c r="M20" i="6"/>
  <c r="M21" i="8"/>
  <c r="M20" i="8" s="1"/>
  <c r="J35" i="6"/>
  <c r="J36" i="8"/>
  <c r="J35" i="8" s="1"/>
  <c r="M35" i="6"/>
  <c r="M36" i="8"/>
  <c r="M35" i="8" s="1"/>
  <c r="K30" i="6"/>
  <c r="K31" i="8"/>
  <c r="K30" i="8" s="1"/>
  <c r="L25" i="6"/>
  <c r="L26" i="8"/>
  <c r="L25" i="8" s="1"/>
  <c r="J20" i="6"/>
  <c r="J21" i="8"/>
  <c r="J20" i="8" s="1"/>
  <c r="K15" i="6"/>
  <c r="K16" i="8"/>
  <c r="K15" i="8" s="1"/>
  <c r="E15" i="6"/>
  <c r="E16" i="8"/>
  <c r="E15" i="8" s="1"/>
  <c r="E30" i="6"/>
  <c r="E31" i="8"/>
  <c r="E30" i="8" s="1"/>
  <c r="F30" i="6"/>
  <c r="F31" i="8"/>
  <c r="F30" i="8" s="1"/>
  <c r="H25" i="6"/>
  <c r="H26" i="8"/>
  <c r="H25" i="8" s="1"/>
  <c r="I35" i="6"/>
  <c r="I36" i="8"/>
  <c r="I35" i="8" s="1"/>
  <c r="L35" i="6"/>
  <c r="L36" i="8"/>
  <c r="L35" i="8" s="1"/>
  <c r="N30" i="6"/>
  <c r="N31" i="8"/>
  <c r="N30" i="8" s="1"/>
  <c r="E20" i="6"/>
  <c r="E21" i="8"/>
  <c r="E20" i="8" s="1"/>
  <c r="I20" i="6"/>
  <c r="I21" i="8"/>
  <c r="I20" i="8" s="1"/>
  <c r="J30" i="6"/>
  <c r="J31" i="8"/>
  <c r="J30" i="8" s="1"/>
  <c r="K25" i="6"/>
  <c r="K26" i="8"/>
  <c r="K25" i="8" s="1"/>
  <c r="E25" i="6"/>
  <c r="E26" i="8"/>
  <c r="E25" i="8" s="1"/>
  <c r="L20" i="6"/>
  <c r="L21" i="8"/>
  <c r="L20" i="8" s="1"/>
  <c r="N20" i="6"/>
  <c r="N21" i="8"/>
  <c r="N20" i="8" s="1"/>
  <c r="G25" i="6"/>
  <c r="G26" i="8"/>
  <c r="G25" i="8" s="1"/>
  <c r="M25" i="6"/>
  <c r="M26" i="8"/>
  <c r="M25" i="8" s="1"/>
  <c r="H35" i="6"/>
  <c r="H36" i="8"/>
  <c r="H35" i="8" s="1"/>
  <c r="J15" i="6"/>
  <c r="J16" i="8"/>
  <c r="J15" i="8" s="1"/>
  <c r="M30" i="6"/>
  <c r="M31" i="8"/>
  <c r="M30" i="8" s="1"/>
  <c r="G20" i="6"/>
  <c r="G21" i="8"/>
  <c r="G20" i="8" s="1"/>
  <c r="H30" i="6"/>
  <c r="H31" i="8"/>
  <c r="H30" i="8" s="1"/>
  <c r="F15" i="6"/>
  <c r="F16" i="8"/>
  <c r="F15" i="8" s="1"/>
  <c r="F25" i="6"/>
  <c r="F26" i="8"/>
  <c r="F25" i="8" s="1"/>
  <c r="H20" i="6"/>
  <c r="H21" i="8"/>
  <c r="H20" i="8" s="1"/>
  <c r="G15" i="6"/>
  <c r="G16" i="8"/>
  <c r="G15" i="8" s="1"/>
  <c r="I30" i="6"/>
  <c r="I31" i="8"/>
  <c r="I30" i="8" s="1"/>
  <c r="K35" i="6"/>
  <c r="K36" i="8"/>
  <c r="K35" i="8" s="1"/>
  <c r="L30" i="6"/>
  <c r="L31" i="8"/>
  <c r="L30" i="8" s="1"/>
  <c r="M15" i="6"/>
  <c r="M16" i="8"/>
  <c r="M15" i="8" s="1"/>
  <c r="G30" i="6"/>
  <c r="G31" i="8"/>
  <c r="G30" i="8" s="1"/>
  <c r="N15" i="6"/>
  <c r="N16" i="8"/>
  <c r="N15" i="8" s="1"/>
  <c r="N25" i="6"/>
  <c r="N26" i="8"/>
  <c r="N25" i="8" s="1"/>
  <c r="G35" i="6"/>
  <c r="G36" i="8"/>
  <c r="G35" i="8" s="1"/>
  <c r="E35" i="6"/>
  <c r="E36" i="8"/>
  <c r="E35" i="8" s="1"/>
  <c r="I15" i="6"/>
  <c r="I16" i="8"/>
  <c r="I15" i="8" s="1"/>
  <c r="J25" i="6"/>
  <c r="J26" i="8"/>
  <c r="J25" i="8" s="1"/>
  <c r="K20" i="6"/>
  <c r="K21" i="8"/>
  <c r="K20" i="8" s="1"/>
  <c r="L15" i="6"/>
  <c r="L16" i="8"/>
  <c r="L15" i="8" s="1"/>
  <c r="I14" i="8" l="1"/>
  <c r="I13" i="8" s="1"/>
  <c r="K14" i="8"/>
  <c r="K13" i="8" s="1"/>
  <c r="K14" i="6"/>
  <c r="K13" i="6" s="1"/>
  <c r="F14" i="6"/>
  <c r="F13" i="6" s="1"/>
  <c r="H14" i="6"/>
  <c r="H13" i="6" s="1"/>
  <c r="N14" i="8"/>
  <c r="N13" i="8" s="1"/>
  <c r="I14" i="6"/>
  <c r="I13" i="6" s="1"/>
  <c r="N14" i="6"/>
  <c r="N13" i="6" s="1"/>
  <c r="F14" i="8"/>
  <c r="F13" i="8" s="1"/>
  <c r="J14" i="8"/>
  <c r="J13" i="8" s="1"/>
  <c r="H14" i="8"/>
  <c r="H13" i="8" s="1"/>
  <c r="L14" i="8"/>
  <c r="L13" i="8" s="1"/>
  <c r="L14" i="6"/>
  <c r="L13" i="6" s="1"/>
  <c r="J14" i="6"/>
  <c r="J13" i="6" s="1"/>
  <c r="G14" i="8"/>
  <c r="G13" i="8" s="1"/>
  <c r="E14" i="8"/>
  <c r="E13" i="8" s="1"/>
  <c r="M14" i="8"/>
  <c r="M13" i="8" s="1"/>
  <c r="M14" i="6"/>
  <c r="M13" i="6" s="1"/>
  <c r="G14" i="6"/>
  <c r="G13" i="6" s="1"/>
  <c r="E14" i="6"/>
  <c r="E13" i="6" s="1"/>
  <c r="G101" i="69" l="1"/>
  <c r="G104" i="69" s="1"/>
  <c r="F101" i="69"/>
  <c r="F104" i="69" s="1"/>
  <c r="Q101" i="69"/>
  <c r="Q104" i="69" s="1"/>
  <c r="N101" i="69"/>
  <c r="N104" i="69" s="1"/>
  <c r="K101" i="69"/>
  <c r="K104" i="69" s="1"/>
  <c r="M101" i="69"/>
  <c r="M104" i="69" s="1"/>
  <c r="I101" i="69"/>
  <c r="I104" i="69" s="1"/>
  <c r="S101" i="69"/>
  <c r="S104" i="69" s="1"/>
  <c r="R101" i="69"/>
  <c r="R104" i="69" s="1"/>
  <c r="H101" i="69"/>
  <c r="H104" i="69" s="1"/>
  <c r="J101" i="69"/>
  <c r="J104" i="69" s="1"/>
  <c r="L101" i="69"/>
  <c r="L104" i="69" s="1"/>
  <c r="P101" i="69"/>
  <c r="P104" i="69" s="1"/>
  <c r="T101" i="69"/>
  <c r="T104" i="69" s="1"/>
  <c r="U99" i="69"/>
  <c r="U99" i="77" s="1"/>
  <c r="O101" i="69"/>
  <c r="O104" i="69" s="1"/>
  <c r="U101" i="69" l="1"/>
  <c r="U104" i="69" l="1"/>
</calcChain>
</file>

<file path=xl/sharedStrings.xml><?xml version="1.0" encoding="utf-8"?>
<sst xmlns="http://schemas.openxmlformats.org/spreadsheetml/2006/main" count="2588" uniqueCount="319">
  <si>
    <t>TIPO DE SEGURO</t>
  </si>
  <si>
    <t>RESCATES</t>
  </si>
  <si>
    <t>VENCIMIENTOS</t>
  </si>
  <si>
    <t>RENOVACION</t>
  </si>
  <si>
    <t xml:space="preserve">       </t>
  </si>
  <si>
    <t>PRIMER AÑO</t>
  </si>
  <si>
    <t>INDIVIDUAL TRADICIONAL</t>
  </si>
  <si>
    <t>INDIVIDUAL TRADICIONAL-INVERSION</t>
  </si>
  <si>
    <t>TOTAL</t>
  </si>
  <si>
    <t>CERTIFICADOS O PARTICIPANTES EN VIGOR</t>
  </si>
  <si>
    <t xml:space="preserve"> DIRECTOS</t>
  </si>
  <si>
    <t>TITULOS INDIZADOS</t>
  </si>
  <si>
    <t>TOTAL INDIVIDUAL</t>
  </si>
  <si>
    <t>PRIMA EMITIDA DIRECTA</t>
  </si>
  <si>
    <t>SINIESTROS DIRECTOS</t>
  </si>
  <si>
    <t>COSTO DE DIVIDENDOS</t>
  </si>
  <si>
    <t>INDIVIDUAL FLEXIBLE,  UNIVERSAL</t>
  </si>
  <si>
    <t>INDIVIDUAL MANCOMUNADO</t>
  </si>
  <si>
    <t>INDIVIDUAL OTROS</t>
  </si>
  <si>
    <t>MONEDA NACIONAL</t>
  </si>
  <si>
    <t>MONEDA EXTRANJERA</t>
  </si>
  <si>
    <t>UNICAS</t>
  </si>
  <si>
    <t xml:space="preserve">1. SEGURO DIRECTO EN LA OPERACIÓN DE VIDA </t>
  </si>
  <si>
    <t>SUMA ASEGURADA EN VIGOR POR MUERTE</t>
  </si>
  <si>
    <t>SUMA ASEGURADA EN VIGOR POR SOBREVIVENCIA</t>
  </si>
  <si>
    <t>PÓLIZA CONCENTRADA*</t>
  </si>
  <si>
    <t>TOTAL GRUPO</t>
  </si>
  <si>
    <t>GRUPO TRADICIONAL</t>
  </si>
  <si>
    <t>GRUPO TRADICIONAL - INVERSION</t>
  </si>
  <si>
    <t>GRUPO FLEXIBLE, UNIVERSAL</t>
  </si>
  <si>
    <t>GRUPO CUENTA AHORRISTAS</t>
  </si>
  <si>
    <t>GRUPO DEUDORES</t>
  </si>
  <si>
    <t>GRUPO TRABAJADORES DEL ESTADO</t>
  </si>
  <si>
    <t>GRUPO OTROS</t>
  </si>
  <si>
    <t xml:space="preserve">TOTAL GRUPO </t>
  </si>
  <si>
    <t>GRUPO PÓLIZA CONCENTRADA*</t>
  </si>
  <si>
    <t>2. EXPUESTOS EN LA OPERACIÓN DE VIDA POR TIPO DE SEGURO,</t>
  </si>
  <si>
    <t xml:space="preserve"> AÑOS DE ANTIGÜEDAD Y EDAD ALCANZADA</t>
  </si>
  <si>
    <t xml:space="preserve">VIDA INDIVIDUAL </t>
  </si>
  <si>
    <t xml:space="preserve">EDAD  </t>
  </si>
  <si>
    <t>SALDADO Y</t>
  </si>
  <si>
    <t>PÓLIZAS O CERTIFICADOS EN VIGOR CON ANTIGÜEDAD MENOR O IGUAL A:</t>
  </si>
  <si>
    <t>ALCANZADA</t>
  </si>
  <si>
    <t>PRORROGADO</t>
  </si>
  <si>
    <t>1 año</t>
  </si>
  <si>
    <t>2 años</t>
  </si>
  <si>
    <t>3 años</t>
  </si>
  <si>
    <t>4 años</t>
  </si>
  <si>
    <t>5 años</t>
  </si>
  <si>
    <t>6 años</t>
  </si>
  <si>
    <t xml:space="preserve"> más de 6 años</t>
  </si>
  <si>
    <t>H</t>
  </si>
  <si>
    <t>M</t>
  </si>
  <si>
    <t>De</t>
  </si>
  <si>
    <t>años</t>
  </si>
  <si>
    <t>años y más</t>
  </si>
  <si>
    <t>2 a. EXPUESTOS EN LA OPERACIÓN DE VIDA POR TIPO DE SEGURO,</t>
  </si>
  <si>
    <t>2 b. EXPUESTOS EN LA OPERACIÓN DE VIDA POR TIPO DE SEGURO,</t>
  </si>
  <si>
    <t>VIDA GRUPO</t>
  </si>
  <si>
    <t>Hasta 15 años</t>
  </si>
  <si>
    <t>3. SINIESTROS PROCEDENTES POR MUERTE EN LA OPERACIÓN DE VIDA POR TIPO DE SEGURO,</t>
  </si>
  <si>
    <t>SINIESTROS PROCEDENTES POR MUERTE DE LAS PÓLIZAS CON ANTIGÜEDAD MENOR O IGUAL A:</t>
  </si>
  <si>
    <t>3 a. SINIESTROS PROCEDENTES POR MUERTE EN LA OPERACIÓN DE VIDA POR TIPO DE SEGURO,</t>
  </si>
  <si>
    <t>3 b. SINIESTROS PROCEDENTES POR MUERTE EN LA OPERACIÓN DE VIDA POR TIPO DE SEGURO,</t>
  </si>
  <si>
    <t xml:space="preserve">5. EXPUESTOS Y SINIESTROS DE LOS BENEFICIOS ADICIONALES </t>
  </si>
  <si>
    <t>DE MUERTE ACCIDENTAL Y MUERTE COLECTIVA</t>
  </si>
  <si>
    <t>EDAD 
ALCANZADA</t>
  </si>
  <si>
    <t>MUERTE ACCIDENTAL</t>
  </si>
  <si>
    <t>MUERTE COLECTIVA</t>
  </si>
  <si>
    <t xml:space="preserve">EXPUESTOS EN VIGOR </t>
  </si>
  <si>
    <t>MUERTES OCURRIDAS</t>
  </si>
  <si>
    <t>Hombres</t>
  </si>
  <si>
    <t>Mujeres</t>
  </si>
  <si>
    <t>0 años</t>
  </si>
  <si>
    <t>100 y más</t>
  </si>
  <si>
    <t>Total</t>
  </si>
  <si>
    <t>Póliza Concentrada*</t>
  </si>
  <si>
    <t>4. INVALIDEZ TOTAL Y PERMANENTE EN LA OPERACION DE VIDA  POR TIPO</t>
  </si>
  <si>
    <t xml:space="preserve"> DE SEGURO CONTRATADO, EDAD ALCANZADA Y PERIODOS DE ESPERA</t>
  </si>
  <si>
    <t>EXENCION DE PAGO DE PRIMAS POR INVALIDEZ</t>
  </si>
  <si>
    <t>EDAD</t>
  </si>
  <si>
    <t>INVALIDADOS EN EL EJERCICIO</t>
  </si>
  <si>
    <t xml:space="preserve"> Hasta15 años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</si>
  <si>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</si>
  <si>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</si>
  <si>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</si>
  <si>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</si>
  <si>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</si>
  <si>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</si>
  <si>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</si>
  <si>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</si>
  <si>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</si>
  <si>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</si>
  <si>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</si>
  <si>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</si>
  <si>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</si>
  <si>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</si>
  <si>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</si>
  <si>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</si>
  <si>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</si>
  <si>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</si>
  <si>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</si>
  <si>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</si>
  <si>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</si>
  <si>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</si>
  <si>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</si>
  <si>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</si>
  <si>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</si>
  <si>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</si>
  <si>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</si>
  <si>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</si>
  <si>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</si>
  <si>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</si>
  <si>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</si>
  <si>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</si>
  <si>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</si>
  <si>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</si>
  <si>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</si>
  <si>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</si>
  <si>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</si>
  <si>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</si>
  <si>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</si>
  <si>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</si>
  <si>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</si>
  <si>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</si>
  <si>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</si>
  <si>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</si>
  <si>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</si>
  <si>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</si>
  <si>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</si>
  <si>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</si>
  <si>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 y más</t>
  </si>
  <si>
    <t xml:space="preserve"> </t>
  </si>
  <si>
    <t>PERIODO DE ESPERA DE (0-3] MESES</t>
  </si>
  <si>
    <t>PERIODO DE ESPERA DE (3- 6] MESES</t>
  </si>
  <si>
    <t>PERIODO DE ESPERA DE (6- 9] MESES</t>
  </si>
  <si>
    <t>PAGO DE LA SUMA ASEGURADA POR INVALIDEZ</t>
  </si>
  <si>
    <t>RENTA POR INVALIDEZ</t>
  </si>
  <si>
    <t>PERIODO DE ESPERA DE (3-6] MESES</t>
  </si>
  <si>
    <t xml:space="preserve">6. SINIESTROS PROCEDENTES POR MUERTE EN LA OPERACION DE VIDA </t>
  </si>
  <si>
    <t>POR TIPO DE SEGURO CONTRATADO Y CAUSA</t>
  </si>
  <si>
    <t>VIDA INDIVIDUAL</t>
  </si>
  <si>
    <t>CAUSA</t>
  </si>
  <si>
    <t>SINIESTROS PROCEDENTES POR MUERTE A EDAD ALCANZADA</t>
  </si>
  <si>
    <t>De 0</t>
  </si>
  <si>
    <t>De 6</t>
  </si>
  <si>
    <t>De 11</t>
  </si>
  <si>
    <t>De 16</t>
  </si>
  <si>
    <t>De 21</t>
  </si>
  <si>
    <t>De 26</t>
  </si>
  <si>
    <t>De 31</t>
  </si>
  <si>
    <t>De 36</t>
  </si>
  <si>
    <t>De 41</t>
  </si>
  <si>
    <t>De 46</t>
  </si>
  <si>
    <t>De 51</t>
  </si>
  <si>
    <t>De 56</t>
  </si>
  <si>
    <t>De 61</t>
  </si>
  <si>
    <t>De 66</t>
  </si>
  <si>
    <t>De 71</t>
  </si>
  <si>
    <t>De 76</t>
  </si>
  <si>
    <t>De 81</t>
  </si>
  <si>
    <t>De 86</t>
  </si>
  <si>
    <t>a 5 años</t>
  </si>
  <si>
    <t>a 10</t>
  </si>
  <si>
    <t>a 15</t>
  </si>
  <si>
    <t>a 20</t>
  </si>
  <si>
    <t>a 25</t>
  </si>
  <si>
    <t>a 30</t>
  </si>
  <si>
    <t>a 35</t>
  </si>
  <si>
    <t>a 40</t>
  </si>
  <si>
    <t>a 45</t>
  </si>
  <si>
    <t>a 50</t>
  </si>
  <si>
    <t>a 55</t>
  </si>
  <si>
    <t>a 60</t>
  </si>
  <si>
    <t>a 65</t>
  </si>
  <si>
    <t>a 70</t>
  </si>
  <si>
    <t>a 75</t>
  </si>
  <si>
    <t>a 80</t>
  </si>
  <si>
    <t>a 85</t>
  </si>
  <si>
    <t>o más</t>
  </si>
  <si>
    <t>ENFERMEDADES INFECCIOSAS Y PARASITARIAS</t>
  </si>
  <si>
    <t>SIDA</t>
  </si>
  <si>
    <t>OTRAS ENFERMEDADES INFECCIOSAS Y PARASITARIAS</t>
  </si>
  <si>
    <t>TUMORES (NEOPLASIAS)</t>
  </si>
  <si>
    <t>ENFERMEDADES DE LAS GLANDULAS ENDOCRINAS, DE  LA NUTRICION Y DEL METABOLISMO</t>
  </si>
  <si>
    <t>DE LA SANGRE Y DE LOS ORGANOS HEMATOPOYETICOS</t>
  </si>
  <si>
    <t>TRASTORNOS MENTALES</t>
  </si>
  <si>
    <t>ALCOHOLISMO</t>
  </si>
  <si>
    <t>OTRAS CAUSAS</t>
  </si>
  <si>
    <t>ENFERMEDADES DEL SISTEMA NERVIOSO Y ORGANOS DE LOS SENTIDOS</t>
  </si>
  <si>
    <t>ENFERMEDADES DEL APARATO CIRCULATORIO</t>
  </si>
  <si>
    <t>ENFERMEDADES DEL APARATO RESPIRATORIO</t>
  </si>
  <si>
    <t>ENFERMEDADES DEL APARATO DIGESTIVO</t>
  </si>
  <si>
    <t>ENFERMEDADES DEL APARATO GENITO-URINARIO</t>
  </si>
  <si>
    <t>ENFERMEDADES DEL EMBARAZO, DEL PARTO Y DEL PUERPERIO</t>
  </si>
  <si>
    <t>ENFERMEDADES DE LA PIEL Y TEJIDO CELULAR SUBCUTANEO</t>
  </si>
  <si>
    <t>ENFERMEDADES DEL SISTEMA OSTEOMUSCULAR Y DEL TEJIDO CONJUNTIVO</t>
  </si>
  <si>
    <t>ANOMALIAS CONGENITAS</t>
  </si>
  <si>
    <t>CIERTAS CAUSAS DE LA MORBILIDAD Y DE LA MORTALIDAD PERINATALES</t>
  </si>
  <si>
    <t>SINTOMAS Y ESTADOS MORBOSOS MALDEFINIDOS</t>
  </si>
  <si>
    <t>ACCIDENTES, ENVENENAMIENTOS Y VIOLENTOS</t>
  </si>
  <si>
    <t>ACCIDENTES DE TRANSITO</t>
  </si>
  <si>
    <t>ENVENENAMIENTOS</t>
  </si>
  <si>
    <t>PROVOCADAS POR ACTOS DE VIOLENCIA</t>
  </si>
  <si>
    <t>SUICIDIO</t>
  </si>
  <si>
    <t>OTROS ACCIDENTES, ENVENENAMIENTO Y VIOLENTOS</t>
  </si>
  <si>
    <t>CAUSAS INDETERMINADAS DE DEFUNCION</t>
  </si>
  <si>
    <t>TOTAL DE SINIESTROS</t>
  </si>
  <si>
    <t xml:space="preserve">8. SEGURO DIRECTO EMITIDO Y SINIESTROS EN LA OPERACION DE VIDA </t>
  </si>
  <si>
    <t>POR TIPO DE SEGURO CONTRATADO Y ENTIDAD</t>
  </si>
  <si>
    <t>ENTIDAD</t>
  </si>
  <si>
    <t>PRIMA
EMITIDA DIRECTA</t>
  </si>
  <si>
    <t>SUMA  ASEGURADA</t>
  </si>
  <si>
    <t>SINIESTROS  DIRECTOS</t>
  </si>
  <si>
    <t>MUERTE</t>
  </si>
  <si>
    <t>SOBREVIVENCIA</t>
  </si>
  <si>
    <t>MUERTE
ACCIDENTAL*</t>
  </si>
  <si>
    <t>INVALIDEZ</t>
  </si>
  <si>
    <t xml:space="preserve">MUERTE </t>
  </si>
  <si>
    <t>MONTO</t>
  </si>
  <si>
    <t>AGUASCALIENTES</t>
  </si>
  <si>
    <t>BAJA CALIFORNIA NORTE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</si>
  <si>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</si>
  <si>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</si>
  <si>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</si>
  <si>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</si>
  <si>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</si>
  <si>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</si>
  <si>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</si>
  <si>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</si>
  <si>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</si>
  <si>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</si>
  <si>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</si>
  <si>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</si>
  <si>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</si>
  <si>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</si>
  <si>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</si>
  <si>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</si>
  <si>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</si>
  <si>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</si>
  <si>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</si>
  <si>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</si>
  <si>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</si>
  <si>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</si>
  <si>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</si>
  <si>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</si>
  <si>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</si>
  <si>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</si>
  <si>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</si>
  <si>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</si>
  <si>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</si>
  <si>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</si>
  <si>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EXTRANJERO</t>
  </si>
  <si>
    <t>DESCONOCIDA</t>
  </si>
  <si>
    <t>*Incluye pérdidas orgánicas, muerte accidental y muerte colectiva</t>
  </si>
  <si>
    <t>TITUTLOS INDIZADOS</t>
  </si>
  <si>
    <t>MUERTE
ACCIDENTAL**</t>
  </si>
  <si>
    <t>**Incluye pérdidas orgánicas, muerte accidental y muerte colectiva</t>
  </si>
  <si>
    <t xml:space="preserve">9. SEGURO DIRECTO EN LA OPERACIÓN DE VIDA </t>
  </si>
  <si>
    <t>POR TIPO DE SEGURO CONTRATADO Y EDAD ALCANZADA</t>
  </si>
  <si>
    <t xml:space="preserve">EDAD </t>
  </si>
  <si>
    <t>MUERTE
ACCIDENTAL</t>
  </si>
  <si>
    <t>MUERTE
COLECTIVA</t>
  </si>
  <si>
    <t>POR INVALIDEZ</t>
  </si>
  <si>
    <t>100 años y más</t>
  </si>
  <si>
    <t>GRUPO PÓLIZA NO CONCENTRADA</t>
  </si>
  <si>
    <t>NO CONCENTRADAS</t>
  </si>
  <si>
    <t>Póliza No Concentrada</t>
  </si>
  <si>
    <t>PÓLIZA NO CONCENTRADA</t>
  </si>
  <si>
    <t>100 o mas</t>
  </si>
  <si>
    <t>66 o mas</t>
  </si>
  <si>
    <t xml:space="preserve">66 o mas </t>
  </si>
  <si>
    <t>66 o más</t>
  </si>
  <si>
    <t>1.1 - ENFERMEDADES INFECCIOSAS Y PARASITARIAS (SIDA)</t>
  </si>
  <si>
    <t>1.2 - ENFERMEDADES INFECCIOSAS Y PARASITARIAS (OTRAS ENFERMEDADES INFECCIOSAS Y PARASITARIAS)</t>
  </si>
  <si>
    <t>2 - TUMORES (NEOPLASIAS)</t>
  </si>
  <si>
    <t>3 - ENFERMEDADES DE LAS GLANDULAS ENDOCRINAS, DE  LA NUTRICION Y DEL METABOLISMO</t>
  </si>
  <si>
    <t>4 - DE LA SANGRE Y DE LOS ORGANOS HEMATOPOYETICOS</t>
  </si>
  <si>
    <t>5.1 - TRASTORNOS MENTALES (ALCOHOLISMO)</t>
  </si>
  <si>
    <t>5.2 - TRASTORNOS MENTALES (OTRAS CAUSAS)</t>
  </si>
  <si>
    <t>6 - ENFERMEDADES DEL SISTEMA NERVIOSO Y ORGANOS DE LOS SENTIDOS</t>
  </si>
  <si>
    <t>7 - ENFERMEDADES DEL APARATO CIRCULATORIO</t>
  </si>
  <si>
    <t>8 - ENFERMEDADES DEL APARATO RESPIRATORIO</t>
  </si>
  <si>
    <t>9 - ENFERMEDADES DEL APARATO DIGESTIVO</t>
  </si>
  <si>
    <t>10 - ENFERMEDADES DEL APARATO GENITO-URINARIO</t>
  </si>
  <si>
    <t>11 - ENFERMEDADES DEL EMBARAZO, DEL PARTO Y DEL PUERPERIO</t>
  </si>
  <si>
    <t>12 - ENFERMEDADES DE LA PIEL Y TEJIDO CELULAR SUBCUTANEO</t>
  </si>
  <si>
    <t>13 - ENFERMEDADES DEL SISTEMA OSTEOMUSCULAR Y DEL TEJIDO CONJUNTIVO</t>
  </si>
  <si>
    <t>14 - ANOMALIAS CONGENITAS</t>
  </si>
  <si>
    <t>15 - CIERTAS CAUSAS DE LA MORBILIDAD Y DE LA MORTALIDAD PERINATALES</t>
  </si>
  <si>
    <t>16 - SINTOMAS Y ESTADOS MORBOSOS MALDEFINIDOS</t>
  </si>
  <si>
    <t>17.1 - ACCIDENTES, ENVENENAMIENTOS Y VIOLENTOS (ACCIDENTES DE TRANSITO)</t>
  </si>
  <si>
    <t>17.2 - ACCIDENTES, ENVENENAMIENTOS Y VIOLENTOS (ENVENENAMIENTOS)</t>
  </si>
  <si>
    <t>17.3 - ACCIDENTES, ENVENENAMIENTOS Y VIOLENTOS (PROVOCADAS POR ACTOS DE VIOLENCIA)</t>
  </si>
  <si>
    <t>17.4 - ACCIDENTES, ENVENENAMIENTOS Y VIOLENTOS (SUICIDIO)</t>
  </si>
  <si>
    <t>17.5 - ACCIDENTES, ENVENENAMIENTOS Y VIOLENTOS (OTROS ACCIDENTES, ENVENENAMIENTO Y VIOLENTOS)</t>
  </si>
  <si>
    <t>HOMICIDIOS</t>
  </si>
  <si>
    <t>18 - HOMICIDIO</t>
  </si>
  <si>
    <t>19 - CAUSAS INDETERMINADAS DE DEFUNCION</t>
  </si>
  <si>
    <t>PÓLIZA CONCENTRADA</t>
  </si>
  <si>
    <t>SIN EMISIÓN</t>
  </si>
  <si>
    <t>0 a 15</t>
  </si>
  <si>
    <t>DICIEMBRE DE 2017</t>
  </si>
  <si>
    <t>41</t>
  </si>
  <si>
    <t>b</t>
  </si>
  <si>
    <t>PÓLIZAS
O
CERTIFICADOS</t>
  </si>
  <si>
    <t>NÚMERO</t>
  </si>
  <si>
    <t>NÚMERO DE SINIESTROS</t>
  </si>
  <si>
    <t>PÓLIZAS EN VIGOR</t>
  </si>
  <si>
    <t>* PARA AQUELLAS PÓLIZAS QUE POR RAZONES ADMINISTRATIVAS, COMERCIALES O DE CUALQUIER OTRA ÍNDOLE, PERO QUE SE ENCUENTRE DOCUMENTADA EN SUS NOTAS TÉCNICAS CORRESPONDIENTES, Y LA INSTITUCIÓN NO TENGA A SU DISPOSICIÓN EL DETALLE DE LA INFORMACION DE CADA ASEGURADO, SE REPORTARÉ EN ESTE APARTADO LA INFORMACIÓN. CABE MENCIONAR QUE LAS PÓLIZAS AUTO-ADMINISTRADAS NO DEBERÁN SER CONSIDERADAS EN ESTE CAMPO.</t>
  </si>
  <si>
    <t>NOTA:  ESTE FORMATO ES PARA PÓLIZAS DEL SEGURO INDIVIDUAL EMITIDAS A PARTIR DEL 1° DE ENERO DE 1994.</t>
  </si>
  <si>
    <t>NOTA:  ESTE FORMATO ES PARA PÓLIZAS DEL SEGURO INDIVIDUAL EMITIDAS ANTES DEL 1° DE ENERO DE 1994</t>
  </si>
  <si>
    <t xml:space="preserve">NOTA:  ESTE FORMATO ES PARA PÓLIZAS DEL SEGURO INDIVIDUAL EMITIDAS ANTES DEL 1° DE ENERO DE 1994 </t>
  </si>
  <si>
    <t>PÓLIZAS O CERTIFICADOS AL FINAL DEL EJERCICIO</t>
  </si>
  <si>
    <t>PÓLIZA CONCENTRADA *</t>
  </si>
  <si>
    <t>CIFRAS EN PESOS, ESTIMADAS AL 100%.</t>
  </si>
  <si>
    <t>SERVICIOS DE CONTROL ADMINISTRATIVO</t>
  </si>
  <si>
    <t xml:space="preserve">6. SINIESTROS PROCEDENTES POR INVALIDEZ EN LA OPERACION DE VIDA </t>
  </si>
  <si>
    <t>DICIEMBRE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</si>
</sst>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</numFmts>
  <fonts count="49" x14ac:knownFonts="1">
    <font>
      <sz val="10"/>
      <name val="Helv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Helv"/>
    </font>
    <font>
      <i/>
      <sz val="16"/>
      <name val="Arial"/>
      <family val="2"/>
    </font>
    <font>
      <sz val="7"/>
      <name val="Arial"/>
      <family val="2"/>
    </font>
    <font>
      <sz val="10"/>
      <name val="Helv"/>
    </font>
    <font>
      <sz val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i/>
      <sz val="11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6"/>
      <name val="Helv"/>
    </font>
    <font>
      <sz val="7"/>
      <name val="Helv"/>
    </font>
    <font>
      <sz val="6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Helv"/>
    </font>
    <font>
      <b/>
      <sz val="11"/>
      <name val="Arial"/>
      <family val="2"/>
    </font>
    <font>
      <sz val="8"/>
      <color rgb="FF000000"/>
      <name val="Calibr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Helv"/>
    </font>
    <font>
      <b/>
      <i/>
      <sz val="10"/>
      <name val="Arial"/>
      <family val="2"/>
    </font>
    <font>
      <b/>
      <sz val="6"/>
      <name val="Arial"/>
      <family val="2"/>
    </font>
    <font>
      <sz val="10"/>
      <color theme="1"/>
      <name val="Arial"/>
      <family val="2"/>
    </font>
    <font>
      <b/>
      <sz val="9"/>
      <name val="Helv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4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i/>
      <sz val="11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sz val="10"/>
      <color theme="0" tint="-0.34998626667073579"/>
      <name val="Helv"/>
    </font>
    <font>
      <b/>
      <sz val="10"/>
      <color theme="0" tint="-0.34998626667073579"/>
      <name val="Helv"/>
    </font>
  </fonts>
  <fills count="1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05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</fills>
  <borders count="162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dashDotDot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dashDotDot">
        <color indexed="64"/>
      </bottom>
      <diagonal/>
    </border>
    <border>
      <left style="thin">
        <color indexed="8"/>
      </left>
      <right style="thin">
        <color indexed="8"/>
      </right>
      <top/>
      <bottom style="dashDotDot">
        <color indexed="64"/>
      </bottom>
      <diagonal/>
    </border>
    <border>
      <left style="thin">
        <color indexed="8"/>
      </left>
      <right style="dashDotDot">
        <color indexed="64"/>
      </right>
      <top/>
      <bottom style="dashDotDot">
        <color indexed="64"/>
      </bottom>
      <diagonal/>
    </border>
    <border>
      <left style="medium">
        <color indexed="8"/>
      </left>
      <right style="thin">
        <color indexed="8"/>
      </right>
      <top/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/>
      <bottom style="dashDotDot">
        <color indexed="64"/>
      </bottom>
      <diagonal/>
    </border>
    <border>
      <left/>
      <right style="dashDotDot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dashDotDot">
        <color indexed="64"/>
      </bottom>
      <diagonal/>
    </border>
    <border>
      <left/>
      <right style="medium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ashDotDot">
        <color indexed="64"/>
      </right>
      <top/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90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2" xfId="0" applyFont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10" xfId="0" applyFont="1" applyBorder="1"/>
    <xf numFmtId="0" fontId="2" fillId="3" borderId="2" xfId="0" applyFont="1" applyFill="1" applyBorder="1"/>
    <xf numFmtId="0" fontId="2" fillId="3" borderId="0" xfId="0" applyFont="1" applyFill="1"/>
    <xf numFmtId="0" fontId="2" fillId="3" borderId="0" xfId="0" applyFont="1" applyFill="1" applyAlignment="1">
      <alignment horizontal="left"/>
    </xf>
    <xf numFmtId="3" fontId="2" fillId="0" borderId="0" xfId="0" applyNumberFormat="1" applyFont="1"/>
    <xf numFmtId="0" fontId="2" fillId="4" borderId="2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2" fillId="6" borderId="2" xfId="0" applyFont="1" applyFill="1" applyBorder="1"/>
    <xf numFmtId="0" fontId="3" fillId="0" borderId="0" xfId="0" applyFont="1"/>
    <xf numFmtId="0" fontId="9" fillId="0" borderId="0" xfId="0" applyFont="1"/>
    <xf numFmtId="0" fontId="1" fillId="0" borderId="0" xfId="0" applyFont="1"/>
    <xf numFmtId="0" fontId="11" fillId="0" borderId="0" xfId="0" applyFont="1"/>
    <xf numFmtId="0" fontId="14" fillId="2" borderId="28" xfId="0" applyFont="1" applyFill="1" applyBorder="1"/>
    <xf numFmtId="0" fontId="15" fillId="2" borderId="9" xfId="0" applyFont="1" applyFill="1" applyBorder="1" applyAlignment="1">
      <alignment horizontal="center" vertical="justify"/>
    </xf>
    <xf numFmtId="0" fontId="15" fillId="2" borderId="10" xfId="0" applyFont="1" applyFill="1" applyBorder="1" applyAlignment="1">
      <alignment horizontal="center" vertical="justify"/>
    </xf>
    <xf numFmtId="0" fontId="9" fillId="2" borderId="38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5" fillId="2" borderId="39" xfId="0" applyFont="1" applyFill="1" applyBorder="1"/>
    <xf numFmtId="0" fontId="9" fillId="0" borderId="2" xfId="0" applyFont="1" applyBorder="1" applyAlignment="1">
      <alignment horizontal="right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3" fontId="11" fillId="0" borderId="0" xfId="0" applyNumberFormat="1" applyFont="1"/>
    <xf numFmtId="0" fontId="9" fillId="3" borderId="2" xfId="0" applyFont="1" applyFill="1" applyBorder="1"/>
    <xf numFmtId="0" fontId="9" fillId="3" borderId="0" xfId="0" applyFont="1" applyFill="1"/>
    <xf numFmtId="3" fontId="9" fillId="3" borderId="0" xfId="0" applyNumberFormat="1" applyFont="1" applyFill="1" applyAlignment="1">
      <alignment horizontal="right"/>
    </xf>
    <xf numFmtId="0" fontId="9" fillId="0" borderId="2" xfId="0" applyFont="1" applyBorder="1"/>
    <xf numFmtId="0" fontId="9" fillId="3" borderId="9" xfId="0" applyFont="1" applyFill="1" applyBorder="1"/>
    <xf numFmtId="0" fontId="9" fillId="3" borderId="10" xfId="0" applyFont="1" applyFill="1" applyBorder="1"/>
    <xf numFmtId="0" fontId="9" fillId="0" borderId="6" xfId="0" applyFont="1" applyBorder="1"/>
    <xf numFmtId="0" fontId="9" fillId="0" borderId="7" xfId="0" applyFont="1" applyBorder="1"/>
    <xf numFmtId="0" fontId="1" fillId="0" borderId="7" xfId="0" applyFont="1" applyBorder="1"/>
    <xf numFmtId="0" fontId="16" fillId="0" borderId="0" xfId="0" applyFont="1" applyAlignment="1">
      <alignment horizontal="left"/>
    </xf>
    <xf numFmtId="3" fontId="1" fillId="0" borderId="0" xfId="0" applyNumberFormat="1" applyFont="1"/>
    <xf numFmtId="0" fontId="15" fillId="0" borderId="0" xfId="0" applyFont="1"/>
    <xf numFmtId="0" fontId="14" fillId="0" borderId="0" xfId="0" applyFont="1"/>
    <xf numFmtId="0" fontId="9" fillId="2" borderId="23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3" fontId="1" fillId="0" borderId="7" xfId="0" applyNumberFormat="1" applyFont="1" applyBorder="1"/>
    <xf numFmtId="0" fontId="16" fillId="0" borderId="0" xfId="0" applyFont="1"/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2" borderId="36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0" fontId="11" fillId="2" borderId="37" xfId="0" applyFont="1" applyFill="1" applyBorder="1" applyAlignment="1">
      <alignment horizontal="center"/>
    </xf>
    <xf numFmtId="0" fontId="11" fillId="2" borderId="49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0" borderId="2" xfId="0" applyBorder="1" applyAlignment="1">
      <alignment horizontal="right"/>
    </xf>
    <xf numFmtId="0" fontId="1" fillId="0" borderId="3" xfId="0" applyFont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0" fontId="0" fillId="0" borderId="2" xfId="0" applyBorder="1"/>
    <xf numFmtId="0" fontId="7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" fillId="0" borderId="0" xfId="0" applyFont="1" applyAlignment="1">
      <alignment horizontal="centerContinuous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24" fillId="2" borderId="28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5" xfId="0" applyFont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0" fontId="1" fillId="0" borderId="2" xfId="0" applyFont="1" applyBorder="1"/>
    <xf numFmtId="0" fontId="14" fillId="3" borderId="39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0" fontId="0" fillId="0" borderId="0" xfId="3" applyNumberFormat="1" applyFont="1"/>
    <xf numFmtId="167" fontId="26" fillId="0" borderId="0" xfId="3" applyNumberFormat="1" applyFont="1"/>
    <xf numFmtId="167" fontId="0" fillId="0" borderId="0" xfId="3" applyNumberFormat="1" applyFont="1"/>
    <xf numFmtId="167" fontId="11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167" fontId="27" fillId="0" borderId="0" xfId="3" applyNumberFormat="1" applyFont="1"/>
    <xf numFmtId="167" fontId="11" fillId="0" borderId="0" xfId="0" applyNumberFormat="1" applyFont="1"/>
    <xf numFmtId="0" fontId="9" fillId="2" borderId="26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1" fillId="0" borderId="6" xfId="0" applyFont="1" applyBorder="1" applyAlignment="1">
      <alignment horizontal="left" indent="2"/>
    </xf>
    <xf numFmtId="167" fontId="1" fillId="0" borderId="0" xfId="2" applyNumberFormat="1"/>
    <xf numFmtId="0" fontId="11" fillId="3" borderId="2" xfId="0" applyFont="1" applyFill="1" applyBorder="1" applyAlignment="1">
      <alignment horizontal="left" indent="2"/>
    </xf>
    <xf numFmtId="0" fontId="11" fillId="0" borderId="2" xfId="0" applyFont="1" applyBorder="1" applyAlignment="1">
      <alignment horizontal="left" indent="2"/>
    </xf>
    <xf numFmtId="167" fontId="1" fillId="0" borderId="0" xfId="0" applyNumberFormat="1" applyFont="1"/>
    <xf numFmtId="0" fontId="11" fillId="3" borderId="0" xfId="0" applyFont="1" applyFill="1" applyAlignment="1">
      <alignment horizontal="left" indent="2"/>
    </xf>
    <xf numFmtId="0" fontId="11" fillId="0" borderId="0" xfId="0" applyFont="1" applyAlignment="1">
      <alignment horizontal="left" indent="2"/>
    </xf>
    <xf numFmtId="0" fontId="11" fillId="6" borderId="2" xfId="0" applyFont="1" applyFill="1" applyBorder="1" applyAlignment="1">
      <alignment horizontal="left" indent="2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3" fontId="9" fillId="0" borderId="0" xfId="0" applyNumberFormat="1" applyFont="1"/>
    <xf numFmtId="0" fontId="2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left" readingOrder="1"/>
    </xf>
    <xf numFmtId="0" fontId="7" fillId="5" borderId="15" xfId="0" applyFont="1" applyFill="1" applyBorder="1"/>
    <xf numFmtId="166" fontId="11" fillId="0" borderId="26" xfId="0" applyNumberFormat="1" applyFont="1" applyBorder="1" applyAlignment="1">
      <alignment horizontal="right"/>
    </xf>
    <xf numFmtId="166" fontId="11" fillId="0" borderId="0" xfId="0" applyNumberFormat="1" applyFont="1" applyAlignment="1">
      <alignment horizontal="right"/>
    </xf>
    <xf numFmtId="166" fontId="11" fillId="0" borderId="1" xfId="0" applyNumberFormat="1" applyFont="1" applyBorder="1" applyAlignment="1">
      <alignment horizontal="right"/>
    </xf>
    <xf numFmtId="166" fontId="11" fillId="3" borderId="26" xfId="0" applyNumberFormat="1" applyFont="1" applyFill="1" applyBorder="1" applyAlignment="1">
      <alignment horizontal="right"/>
    </xf>
    <xf numFmtId="166" fontId="11" fillId="3" borderId="0" xfId="0" applyNumberFormat="1" applyFont="1" applyFill="1" applyAlignment="1">
      <alignment horizontal="right"/>
    </xf>
    <xf numFmtId="166" fontId="11" fillId="3" borderId="1" xfId="0" applyNumberFormat="1" applyFont="1" applyFill="1" applyBorder="1" applyAlignment="1">
      <alignment horizontal="right"/>
    </xf>
    <xf numFmtId="166" fontId="11" fillId="0" borderId="40" xfId="0" applyNumberFormat="1" applyFont="1" applyBorder="1" applyAlignment="1">
      <alignment horizontal="right"/>
    </xf>
    <xf numFmtId="41" fontId="11" fillId="0" borderId="35" xfId="0" applyNumberFormat="1" applyFont="1" applyBorder="1" applyAlignment="1">
      <alignment horizontal="center"/>
    </xf>
    <xf numFmtId="41" fontId="11" fillId="0" borderId="26" xfId="0" applyNumberFormat="1" applyFont="1" applyBorder="1" applyAlignment="1">
      <alignment horizontal="right"/>
    </xf>
    <xf numFmtId="41" fontId="11" fillId="0" borderId="0" xfId="0" applyNumberFormat="1" applyFont="1" applyAlignment="1">
      <alignment horizontal="right"/>
    </xf>
    <xf numFmtId="41" fontId="11" fillId="0" borderId="1" xfId="0" applyNumberFormat="1" applyFont="1" applyBorder="1" applyAlignment="1">
      <alignment horizontal="right"/>
    </xf>
    <xf numFmtId="41" fontId="11" fillId="0" borderId="3" xfId="0" applyNumberFormat="1" applyFont="1" applyBorder="1" applyAlignment="1">
      <alignment horizontal="right"/>
    </xf>
    <xf numFmtId="41" fontId="11" fillId="3" borderId="35" xfId="0" applyNumberFormat="1" applyFont="1" applyFill="1" applyBorder="1" applyAlignment="1">
      <alignment horizontal="center"/>
    </xf>
    <xf numFmtId="41" fontId="11" fillId="3" borderId="26" xfId="0" applyNumberFormat="1" applyFont="1" applyFill="1" applyBorder="1" applyAlignment="1">
      <alignment horizontal="right"/>
    </xf>
    <xf numFmtId="41" fontId="11" fillId="3" borderId="0" xfId="0" applyNumberFormat="1" applyFont="1" applyFill="1" applyAlignment="1">
      <alignment horizontal="right"/>
    </xf>
    <xf numFmtId="41" fontId="11" fillId="3" borderId="1" xfId="0" applyNumberFormat="1" applyFont="1" applyFill="1" applyBorder="1" applyAlignment="1">
      <alignment horizontal="right"/>
    </xf>
    <xf numFmtId="41" fontId="11" fillId="3" borderId="3" xfId="0" applyNumberFormat="1" applyFont="1" applyFill="1" applyBorder="1" applyAlignment="1">
      <alignment horizontal="right"/>
    </xf>
    <xf numFmtId="41" fontId="11" fillId="0" borderId="40" xfId="0" applyNumberFormat="1" applyFont="1" applyBorder="1" applyAlignment="1">
      <alignment horizontal="right"/>
    </xf>
    <xf numFmtId="41" fontId="11" fillId="0" borderId="5" xfId="0" applyNumberFormat="1" applyFont="1" applyBorder="1" applyAlignment="1">
      <alignment horizontal="right"/>
    </xf>
    <xf numFmtId="41" fontId="11" fillId="5" borderId="35" xfId="0" applyNumberFormat="1" applyFont="1" applyFill="1" applyBorder="1" applyAlignment="1">
      <alignment horizontal="center"/>
    </xf>
    <xf numFmtId="41" fontId="11" fillId="5" borderId="1" xfId="0" applyNumberFormat="1" applyFont="1" applyFill="1" applyBorder="1" applyAlignment="1">
      <alignment horizontal="right"/>
    </xf>
    <xf numFmtId="0" fontId="11" fillId="0" borderId="35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165" fontId="11" fillId="3" borderId="4" xfId="0" applyNumberFormat="1" applyFont="1" applyFill="1" applyBorder="1" applyAlignment="1">
      <alignment horizontal="center" vertical="center"/>
    </xf>
    <xf numFmtId="41" fontId="11" fillId="0" borderId="67" xfId="0" applyNumberFormat="1" applyFont="1" applyBorder="1" applyAlignment="1">
      <alignment horizontal="center"/>
    </xf>
    <xf numFmtId="41" fontId="11" fillId="4" borderId="24" xfId="0" applyNumberFormat="1" applyFont="1" applyFill="1" applyBorder="1" applyAlignment="1">
      <alignment horizontal="center" vertical="center"/>
    </xf>
    <xf numFmtId="41" fontId="11" fillId="4" borderId="68" xfId="0" applyNumberFormat="1" applyFont="1" applyFill="1" applyBorder="1" applyAlignment="1">
      <alignment horizontal="center" vertical="center"/>
    </xf>
    <xf numFmtId="41" fontId="11" fillId="4" borderId="25" xfId="0" applyNumberFormat="1" applyFont="1" applyFill="1" applyBorder="1" applyAlignment="1">
      <alignment horizontal="center" vertical="center"/>
    </xf>
    <xf numFmtId="41" fontId="11" fillId="3" borderId="3" xfId="0" applyNumberFormat="1" applyFont="1" applyFill="1" applyBorder="1" applyAlignment="1">
      <alignment horizontal="center"/>
    </xf>
    <xf numFmtId="41" fontId="11" fillId="3" borderId="4" xfId="0" applyNumberFormat="1" applyFont="1" applyFill="1" applyBorder="1" applyAlignment="1">
      <alignment horizontal="center" vertical="center"/>
    </xf>
    <xf numFmtId="41" fontId="11" fillId="3" borderId="5" xfId="0" applyNumberFormat="1" applyFont="1" applyFill="1" applyBorder="1" applyAlignment="1">
      <alignment horizontal="center" vertical="center"/>
    </xf>
    <xf numFmtId="41" fontId="11" fillId="3" borderId="13" xfId="0" applyNumberFormat="1" applyFont="1" applyFill="1" applyBorder="1" applyAlignment="1">
      <alignment horizontal="center" vertical="center"/>
    </xf>
    <xf numFmtId="41" fontId="11" fillId="0" borderId="3" xfId="0" applyNumberFormat="1" applyFont="1" applyBorder="1" applyAlignment="1">
      <alignment horizontal="center"/>
    </xf>
    <xf numFmtId="41" fontId="11" fillId="4" borderId="4" xfId="0" applyNumberFormat="1" applyFont="1" applyFill="1" applyBorder="1" applyAlignment="1">
      <alignment horizontal="center" vertical="center"/>
    </xf>
    <xf numFmtId="41" fontId="11" fillId="4" borderId="5" xfId="0" applyNumberFormat="1" applyFont="1" applyFill="1" applyBorder="1" applyAlignment="1">
      <alignment horizontal="center" vertical="center"/>
    </xf>
    <xf numFmtId="41" fontId="11" fillId="4" borderId="13" xfId="0" applyNumberFormat="1" applyFont="1" applyFill="1" applyBorder="1" applyAlignment="1">
      <alignment horizontal="center" vertical="center"/>
    </xf>
    <xf numFmtId="41" fontId="11" fillId="0" borderId="11" xfId="0" applyNumberFormat="1" applyFont="1" applyBorder="1" applyAlignment="1">
      <alignment horizontal="center"/>
    </xf>
    <xf numFmtId="41" fontId="11" fillId="3" borderId="8" xfId="0" applyNumberFormat="1" applyFont="1" applyFill="1" applyBorder="1" applyAlignment="1">
      <alignment horizontal="center"/>
    </xf>
    <xf numFmtId="166" fontId="7" fillId="0" borderId="66" xfId="0" applyNumberFormat="1" applyFont="1" applyBorder="1"/>
    <xf numFmtId="166" fontId="11" fillId="4" borderId="24" xfId="0" applyNumberFormat="1" applyFont="1" applyFill="1" applyBorder="1" applyAlignment="1">
      <alignment horizontal="center" vertical="center"/>
    </xf>
    <xf numFmtId="166" fontId="11" fillId="4" borderId="25" xfId="0" applyNumberFormat="1" applyFont="1" applyFill="1" applyBorder="1" applyAlignment="1">
      <alignment horizontal="center" vertical="center"/>
    </xf>
    <xf numFmtId="166" fontId="7" fillId="3" borderId="14" xfId="0" applyNumberFormat="1" applyFont="1" applyFill="1" applyBorder="1"/>
    <xf numFmtId="166" fontId="11" fillId="3" borderId="4" xfId="0" applyNumberFormat="1" applyFont="1" applyFill="1" applyBorder="1" applyAlignment="1">
      <alignment horizontal="center" vertical="center"/>
    </xf>
    <xf numFmtId="166" fontId="11" fillId="3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Border="1"/>
    <xf numFmtId="166" fontId="11" fillId="4" borderId="4" xfId="0" applyNumberFormat="1" applyFont="1" applyFill="1" applyBorder="1" applyAlignment="1">
      <alignment horizontal="center" vertical="center"/>
    </xf>
    <xf numFmtId="166" fontId="11" fillId="4" borderId="13" xfId="0" applyNumberFormat="1" applyFont="1" applyFill="1" applyBorder="1" applyAlignment="1">
      <alignment horizontal="center" vertical="center"/>
    </xf>
    <xf numFmtId="166" fontId="7" fillId="0" borderId="15" xfId="0" applyNumberFormat="1" applyFont="1" applyBorder="1"/>
    <xf numFmtId="41" fontId="11" fillId="0" borderId="66" xfId="0" applyNumberFormat="1" applyFont="1" applyBorder="1"/>
    <xf numFmtId="41" fontId="11" fillId="3" borderId="14" xfId="0" applyNumberFormat="1" applyFont="1" applyFill="1" applyBorder="1"/>
    <xf numFmtId="41" fontId="11" fillId="0" borderId="14" xfId="0" applyNumberFormat="1" applyFont="1" applyBorder="1"/>
    <xf numFmtId="41" fontId="11" fillId="0" borderId="69" xfId="0" applyNumberFormat="1" applyFont="1" applyBorder="1"/>
    <xf numFmtId="41" fontId="11" fillId="3" borderId="70" xfId="0" applyNumberFormat="1" applyFont="1" applyFill="1" applyBorder="1"/>
    <xf numFmtId="41" fontId="11" fillId="7" borderId="14" xfId="0" applyNumberFormat="1" applyFont="1" applyFill="1" applyBorder="1"/>
    <xf numFmtId="41" fontId="11" fillId="7" borderId="3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 vertical="center"/>
    </xf>
    <xf numFmtId="165" fontId="11" fillId="5" borderId="5" xfId="0" applyNumberFormat="1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41" fontId="9" fillId="0" borderId="28" xfId="0" applyNumberFormat="1" applyFont="1" applyBorder="1" applyAlignment="1">
      <alignment horizontal="right"/>
    </xf>
    <xf numFmtId="41" fontId="9" fillId="0" borderId="22" xfId="0" applyNumberFormat="1" applyFont="1" applyBorder="1" applyAlignment="1">
      <alignment horizontal="right"/>
    </xf>
    <xf numFmtId="41" fontId="9" fillId="0" borderId="42" xfId="0" applyNumberFormat="1" applyFont="1" applyBorder="1" applyAlignment="1">
      <alignment horizontal="right"/>
    </xf>
    <xf numFmtId="41" fontId="9" fillId="0" borderId="8" xfId="0" applyNumberFormat="1" applyFont="1" applyBorder="1" applyAlignment="1">
      <alignment horizontal="right"/>
    </xf>
    <xf numFmtId="41" fontId="9" fillId="3" borderId="35" xfId="0" applyNumberFormat="1" applyFont="1" applyFill="1" applyBorder="1" applyAlignment="1">
      <alignment horizontal="right"/>
    </xf>
    <xf numFmtId="41" fontId="9" fillId="3" borderId="1" xfId="0" applyNumberFormat="1" applyFont="1" applyFill="1" applyBorder="1" applyAlignment="1">
      <alignment horizontal="right"/>
    </xf>
    <xf numFmtId="41" fontId="9" fillId="3" borderId="26" xfId="0" applyNumberFormat="1" applyFont="1" applyFill="1" applyBorder="1" applyAlignment="1">
      <alignment horizontal="right"/>
    </xf>
    <xf numFmtId="41" fontId="9" fillId="3" borderId="3" xfId="0" applyNumberFormat="1" applyFont="1" applyFill="1" applyBorder="1" applyAlignment="1">
      <alignment horizontal="right"/>
    </xf>
    <xf numFmtId="41" fontId="9" fillId="0" borderId="35" xfId="0" applyNumberFormat="1" applyFont="1" applyBorder="1" applyAlignment="1">
      <alignment horizontal="right"/>
    </xf>
    <xf numFmtId="41" fontId="9" fillId="0" borderId="1" xfId="0" applyNumberFormat="1" applyFont="1" applyBorder="1" applyAlignment="1">
      <alignment horizontal="right"/>
    </xf>
    <xf numFmtId="41" fontId="9" fillId="0" borderId="26" xfId="0" applyNumberFormat="1" applyFont="1" applyBorder="1" applyAlignment="1">
      <alignment horizontal="right"/>
    </xf>
    <xf numFmtId="41" fontId="9" fillId="0" borderId="3" xfId="0" applyNumberFormat="1" applyFont="1" applyBorder="1" applyAlignment="1">
      <alignment horizontal="right"/>
    </xf>
    <xf numFmtId="41" fontId="9" fillId="3" borderId="5" xfId="0" applyNumberFormat="1" applyFont="1" applyFill="1" applyBorder="1" applyAlignment="1">
      <alignment horizontal="right"/>
    </xf>
    <xf numFmtId="41" fontId="9" fillId="0" borderId="5" xfId="0" applyNumberFormat="1" applyFont="1" applyBorder="1" applyAlignment="1">
      <alignment horizontal="right"/>
    </xf>
    <xf numFmtId="41" fontId="9" fillId="0" borderId="4" xfId="0" applyNumberFormat="1" applyFont="1" applyBorder="1" applyAlignment="1">
      <alignment horizontal="right"/>
    </xf>
    <xf numFmtId="41" fontId="9" fillId="3" borderId="4" xfId="0" applyNumberFormat="1" applyFont="1" applyFill="1" applyBorder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9" fillId="3" borderId="2" xfId="0" applyNumberFormat="1" applyFont="1" applyFill="1" applyBorder="1" applyAlignment="1">
      <alignment horizontal="right"/>
    </xf>
    <xf numFmtId="41" fontId="9" fillId="6" borderId="35" xfId="0" applyNumberFormat="1" applyFont="1" applyFill="1" applyBorder="1" applyAlignment="1">
      <alignment horizontal="right"/>
    </xf>
    <xf numFmtId="41" fontId="9" fillId="6" borderId="1" xfId="0" applyNumberFormat="1" applyFont="1" applyFill="1" applyBorder="1" applyAlignment="1">
      <alignment horizontal="right"/>
    </xf>
    <xf numFmtId="41" fontId="9" fillId="6" borderId="4" xfId="0" applyNumberFormat="1" applyFont="1" applyFill="1" applyBorder="1" applyAlignment="1">
      <alignment horizontal="right"/>
    </xf>
    <xf numFmtId="41" fontId="9" fillId="6" borderId="5" xfId="0" applyNumberFormat="1" applyFont="1" applyFill="1" applyBorder="1" applyAlignment="1">
      <alignment horizontal="right"/>
    </xf>
    <xf numFmtId="41" fontId="9" fillId="5" borderId="39" xfId="0" applyNumberFormat="1" applyFont="1" applyFill="1" applyBorder="1" applyAlignment="1">
      <alignment horizontal="right"/>
    </xf>
    <xf numFmtId="41" fontId="1" fillId="0" borderId="1" xfId="0" applyNumberFormat="1" applyFont="1" applyBorder="1" applyAlignment="1">
      <alignment horizontal="right" vertical="center"/>
    </xf>
    <xf numFmtId="41" fontId="1" fillId="0" borderId="5" xfId="0" applyNumberFormat="1" applyFont="1" applyBorder="1" applyAlignment="1">
      <alignment horizontal="right" vertical="center"/>
    </xf>
    <xf numFmtId="41" fontId="1" fillId="3" borderId="1" xfId="0" applyNumberFormat="1" applyFont="1" applyFill="1" applyBorder="1" applyAlignment="1">
      <alignment horizontal="right" vertical="center"/>
    </xf>
    <xf numFmtId="41" fontId="1" fillId="3" borderId="4" xfId="0" applyNumberFormat="1" applyFont="1" applyFill="1" applyBorder="1" applyAlignment="1">
      <alignment horizontal="right" vertical="center"/>
    </xf>
    <xf numFmtId="41" fontId="1" fillId="3" borderId="5" xfId="0" applyNumberFormat="1" applyFont="1" applyFill="1" applyBorder="1" applyAlignment="1">
      <alignment horizontal="right" vertical="center"/>
    </xf>
    <xf numFmtId="41" fontId="1" fillId="4" borderId="1" xfId="0" applyNumberFormat="1" applyFont="1" applyFill="1" applyBorder="1" applyAlignment="1">
      <alignment horizontal="right" vertical="center"/>
    </xf>
    <xf numFmtId="41" fontId="1" fillId="4" borderId="4" xfId="0" applyNumberFormat="1" applyFont="1" applyFill="1" applyBorder="1" applyAlignment="1">
      <alignment horizontal="right" vertical="center"/>
    </xf>
    <xf numFmtId="41" fontId="1" fillId="4" borderId="5" xfId="0" applyNumberFormat="1" applyFont="1" applyFill="1" applyBorder="1" applyAlignment="1">
      <alignment horizontal="right" vertical="center"/>
    </xf>
    <xf numFmtId="41" fontId="1" fillId="0" borderId="3" xfId="0" applyNumberFormat="1" applyFont="1" applyBorder="1" applyAlignment="1">
      <alignment horizontal="right" vertical="center"/>
    </xf>
    <xf numFmtId="41" fontId="1" fillId="0" borderId="26" xfId="0" applyNumberFormat="1" applyFont="1" applyBorder="1" applyAlignment="1">
      <alignment horizontal="right" vertical="center"/>
    </xf>
    <xf numFmtId="41" fontId="1" fillId="3" borderId="3" xfId="0" applyNumberFormat="1" applyFont="1" applyFill="1" applyBorder="1" applyAlignment="1">
      <alignment horizontal="right" vertical="center"/>
    </xf>
    <xf numFmtId="41" fontId="1" fillId="3" borderId="26" xfId="0" applyNumberFormat="1" applyFont="1" applyFill="1" applyBorder="1" applyAlignment="1">
      <alignment horizontal="right" vertical="center"/>
    </xf>
    <xf numFmtId="41" fontId="1" fillId="6" borderId="1" xfId="0" applyNumberFormat="1" applyFont="1" applyFill="1" applyBorder="1" applyAlignment="1">
      <alignment horizontal="right" vertical="center"/>
    </xf>
    <xf numFmtId="41" fontId="1" fillId="6" borderId="5" xfId="0" applyNumberFormat="1" applyFont="1" applyFill="1" applyBorder="1" applyAlignment="1">
      <alignment horizontal="right" vertical="center"/>
    </xf>
    <xf numFmtId="41" fontId="9" fillId="0" borderId="0" xfId="0" applyNumberFormat="1" applyFont="1" applyAlignment="1">
      <alignment horizontal="right"/>
    </xf>
    <xf numFmtId="41" fontId="9" fillId="3" borderId="0" xfId="0" applyNumberFormat="1" applyFont="1" applyFill="1" applyAlignment="1">
      <alignment horizontal="right"/>
    </xf>
    <xf numFmtId="41" fontId="9" fillId="5" borderId="35" xfId="0" applyNumberFormat="1" applyFont="1" applyFill="1" applyBorder="1" applyAlignment="1">
      <alignment horizontal="right"/>
    </xf>
    <xf numFmtId="41" fontId="9" fillId="0" borderId="40" xfId="0" applyNumberFormat="1" applyFont="1" applyBorder="1" applyAlignment="1">
      <alignment horizontal="right"/>
    </xf>
    <xf numFmtId="41" fontId="9" fillId="3" borderId="40" xfId="0" applyNumberFormat="1" applyFont="1" applyFill="1" applyBorder="1" applyAlignment="1">
      <alignment horizontal="right"/>
    </xf>
    <xf numFmtId="41" fontId="9" fillId="3" borderId="23" xfId="0" applyNumberFormat="1" applyFont="1" applyFill="1" applyBorder="1" applyAlignment="1">
      <alignment horizontal="right"/>
    </xf>
    <xf numFmtId="41" fontId="9" fillId="3" borderId="11" xfId="0" applyNumberFormat="1" applyFont="1" applyFill="1" applyBorder="1" applyAlignment="1">
      <alignment horizontal="right"/>
    </xf>
    <xf numFmtId="41" fontId="9" fillId="3" borderId="38" xfId="0" applyNumberFormat="1" applyFont="1" applyFill="1" applyBorder="1" applyAlignment="1">
      <alignment horizontal="right"/>
    </xf>
    <xf numFmtId="41" fontId="9" fillId="3" borderId="41" xfId="0" applyNumberFormat="1" applyFont="1" applyFill="1" applyBorder="1" applyAlignment="1">
      <alignment horizontal="right"/>
    </xf>
    <xf numFmtId="41" fontId="9" fillId="3" borderId="39" xfId="0" applyNumberFormat="1" applyFont="1" applyFill="1" applyBorder="1" applyAlignment="1">
      <alignment horizontal="right"/>
    </xf>
    <xf numFmtId="166" fontId="11" fillId="0" borderId="26" xfId="1" applyNumberFormat="1" applyFont="1" applyBorder="1" applyAlignment="1">
      <alignment horizontal="right"/>
    </xf>
    <xf numFmtId="166" fontId="11" fillId="0" borderId="0" xfId="1" applyNumberFormat="1" applyFont="1" applyAlignment="1">
      <alignment horizontal="right"/>
    </xf>
    <xf numFmtId="166" fontId="11" fillId="0" borderId="1" xfId="1" applyNumberFormat="1" applyFont="1" applyBorder="1" applyAlignment="1">
      <alignment horizontal="right"/>
    </xf>
    <xf numFmtId="166" fontId="11" fillId="0" borderId="3" xfId="1" applyNumberFormat="1" applyFont="1" applyBorder="1" applyAlignment="1">
      <alignment horizontal="right"/>
    </xf>
    <xf numFmtId="166" fontId="11" fillId="3" borderId="26" xfId="1" applyNumberFormat="1" applyFont="1" applyFill="1" applyBorder="1" applyAlignment="1">
      <alignment horizontal="right"/>
    </xf>
    <xf numFmtId="166" fontId="11" fillId="3" borderId="0" xfId="1" applyNumberFormat="1" applyFont="1" applyFill="1" applyAlignment="1">
      <alignment horizontal="right"/>
    </xf>
    <xf numFmtId="166" fontId="11" fillId="3" borderId="1" xfId="1" applyNumberFormat="1" applyFont="1" applyFill="1" applyBorder="1" applyAlignment="1">
      <alignment horizontal="right"/>
    </xf>
    <xf numFmtId="166" fontId="11" fillId="3" borderId="3" xfId="1" applyNumberFormat="1" applyFont="1" applyFill="1" applyBorder="1" applyAlignment="1">
      <alignment horizontal="right"/>
    </xf>
    <xf numFmtId="166" fontId="11" fillId="0" borderId="40" xfId="1" applyNumberFormat="1" applyFont="1" applyBorder="1" applyAlignment="1">
      <alignment horizontal="right"/>
    </xf>
    <xf numFmtId="166" fontId="11" fillId="0" borderId="5" xfId="1" applyNumberFormat="1" applyFont="1" applyBorder="1" applyAlignment="1">
      <alignment horizontal="right"/>
    </xf>
    <xf numFmtId="166" fontId="11" fillId="3" borderId="5" xfId="1" applyNumberFormat="1" applyFont="1" applyFill="1" applyBorder="1" applyAlignment="1">
      <alignment horizontal="right"/>
    </xf>
    <xf numFmtId="167" fontId="11" fillId="0" borderId="0" xfId="2" applyNumberFormat="1" applyFont="1"/>
    <xf numFmtId="10" fontId="11" fillId="0" borderId="0" xfId="2" applyNumberFormat="1" applyFont="1"/>
    <xf numFmtId="0" fontId="1" fillId="5" borderId="73" xfId="0" applyFont="1" applyFill="1" applyBorder="1" applyAlignment="1">
      <alignment horizontal="center" vertical="center"/>
    </xf>
    <xf numFmtId="41" fontId="1" fillId="5" borderId="74" xfId="0" applyNumberFormat="1" applyFont="1" applyFill="1" applyBorder="1" applyAlignment="1">
      <alignment horizontal="right" vertical="center"/>
    </xf>
    <xf numFmtId="41" fontId="1" fillId="5" borderId="75" xfId="0" applyNumberFormat="1" applyFont="1" applyFill="1" applyBorder="1" applyAlignment="1">
      <alignment horizontal="right" vertical="center"/>
    </xf>
    <xf numFmtId="0" fontId="17" fillId="0" borderId="10" xfId="0" applyFont="1" applyBorder="1"/>
    <xf numFmtId="0" fontId="11" fillId="0" borderId="1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" fillId="0" borderId="77" xfId="0" applyFont="1" applyBorder="1"/>
    <xf numFmtId="166" fontId="11" fillId="0" borderId="20" xfId="0" applyNumberFormat="1" applyFont="1" applyBorder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66" fontId="11" fillId="4" borderId="78" xfId="0" applyNumberFormat="1" applyFont="1" applyFill="1" applyBorder="1" applyAlignment="1">
      <alignment horizontal="center" vertical="center"/>
    </xf>
    <xf numFmtId="166" fontId="11" fillId="3" borderId="12" xfId="0" applyNumberFormat="1" applyFont="1" applyFill="1" applyBorder="1" applyAlignment="1">
      <alignment horizontal="center" vertical="center"/>
    </xf>
    <xf numFmtId="166" fontId="11" fillId="4" borderId="12" xfId="0" applyNumberFormat="1" applyFont="1" applyFill="1" applyBorder="1" applyAlignment="1">
      <alignment horizontal="center" vertical="center"/>
    </xf>
    <xf numFmtId="3" fontId="11" fillId="3" borderId="80" xfId="0" applyNumberFormat="1" applyFont="1" applyFill="1" applyBorder="1" applyAlignment="1">
      <alignment horizontal="center" vertical="center"/>
    </xf>
    <xf numFmtId="3" fontId="11" fillId="3" borderId="81" xfId="0" applyNumberFormat="1" applyFont="1" applyFill="1" applyBorder="1" applyAlignment="1">
      <alignment horizontal="center" vertical="center"/>
    </xf>
    <xf numFmtId="3" fontId="11" fillId="3" borderId="82" xfId="0" applyNumberFormat="1" applyFont="1" applyFill="1" applyBorder="1" applyAlignment="1">
      <alignment horizontal="center" vertical="center"/>
    </xf>
    <xf numFmtId="10" fontId="0" fillId="8" borderId="0" xfId="3" applyNumberFormat="1" applyFont="1" applyFill="1"/>
    <xf numFmtId="0" fontId="11" fillId="8" borderId="0" xfId="0" applyFont="1" applyFill="1"/>
    <xf numFmtId="167" fontId="26" fillId="8" borderId="0" xfId="3" applyNumberFormat="1" applyFont="1" applyFill="1"/>
    <xf numFmtId="3" fontId="11" fillId="8" borderId="0" xfId="0" applyNumberFormat="1" applyFont="1" applyFill="1"/>
    <xf numFmtId="10" fontId="11" fillId="8" borderId="0" xfId="2" applyNumberFormat="1" applyFont="1" applyFill="1"/>
    <xf numFmtId="167" fontId="0" fillId="8" borderId="0" xfId="3" applyNumberFormat="1" applyFont="1" applyFill="1"/>
    <xf numFmtId="167" fontId="27" fillId="8" borderId="0" xfId="3" applyNumberFormat="1" applyFont="1" applyFill="1"/>
    <xf numFmtId="9" fontId="0" fillId="8" borderId="0" xfId="3" applyFont="1" applyFill="1"/>
    <xf numFmtId="167" fontId="11" fillId="8" borderId="0" xfId="3" applyNumberFormat="1" applyFont="1" applyFill="1"/>
    <xf numFmtId="0" fontId="30" fillId="0" borderId="0" xfId="0" applyFont="1" applyAlignment="1">
      <alignment vertical="center"/>
    </xf>
    <xf numFmtId="0" fontId="11" fillId="0" borderId="10" xfId="0" applyFont="1" applyBorder="1"/>
    <xf numFmtId="0" fontId="30" fillId="0" borderId="10" xfId="0" applyFont="1" applyBorder="1"/>
    <xf numFmtId="0" fontId="30" fillId="0" borderId="0" xfId="0" applyFont="1"/>
    <xf numFmtId="0" fontId="11" fillId="3" borderId="35" xfId="0" applyFont="1" applyFill="1" applyBorder="1" applyAlignment="1">
      <alignment horizontal="center"/>
    </xf>
    <xf numFmtId="0" fontId="11" fillId="3" borderId="83" xfId="0" applyFont="1" applyFill="1" applyBorder="1" applyAlignment="1">
      <alignment horizontal="center"/>
    </xf>
    <xf numFmtId="41" fontId="11" fillId="3" borderId="27" xfId="0" applyNumberFormat="1" applyFont="1" applyFill="1" applyBorder="1" applyAlignment="1">
      <alignment horizontal="right"/>
    </xf>
    <xf numFmtId="41" fontId="11" fillId="3" borderId="16" xfId="0" applyNumberFormat="1" applyFont="1" applyFill="1" applyBorder="1" applyAlignment="1">
      <alignment horizontal="right"/>
    </xf>
    <xf numFmtId="41" fontId="11" fillId="3" borderId="84" xfId="0" applyNumberFormat="1" applyFont="1" applyFill="1" applyBorder="1" applyAlignment="1">
      <alignment horizontal="right"/>
    </xf>
    <xf numFmtId="41" fontId="11" fillId="6" borderId="1" xfId="0" applyNumberFormat="1" applyFont="1" applyFill="1" applyBorder="1" applyAlignment="1">
      <alignment horizontal="right"/>
    </xf>
    <xf numFmtId="0" fontId="11" fillId="3" borderId="35" xfId="1" applyNumberFormat="1" applyFont="1" applyFill="1" applyBorder="1" applyAlignment="1">
      <alignment horizontal="center"/>
    </xf>
    <xf numFmtId="0" fontId="11" fillId="0" borderId="35" xfId="1" applyNumberFormat="1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" fillId="0" borderId="0" xfId="0" applyFont="1"/>
    <xf numFmtId="41" fontId="1" fillId="0" borderId="0" xfId="0" applyNumberFormat="1" applyFont="1"/>
    <xf numFmtId="41" fontId="11" fillId="0" borderId="0" xfId="0" applyNumberFormat="1" applyFont="1"/>
    <xf numFmtId="41" fontId="14" fillId="0" borderId="0" xfId="0" applyNumberFormat="1" applyFont="1"/>
    <xf numFmtId="0" fontId="2" fillId="0" borderId="16" xfId="0" applyFont="1" applyBorder="1"/>
    <xf numFmtId="0" fontId="3" fillId="0" borderId="16" xfId="0" applyFont="1" applyBorder="1" applyAlignment="1">
      <alignment horizontal="left"/>
    </xf>
    <xf numFmtId="41" fontId="3" fillId="0" borderId="87" xfId="0" applyNumberFormat="1" applyFont="1" applyBorder="1" applyAlignment="1">
      <alignment horizontal="right"/>
    </xf>
    <xf numFmtId="41" fontId="2" fillId="3" borderId="87" xfId="0" applyNumberFormat="1" applyFont="1" applyFill="1" applyBorder="1" applyAlignment="1">
      <alignment horizontal="right"/>
    </xf>
    <xf numFmtId="41" fontId="2" fillId="0" borderId="87" xfId="0" applyNumberFormat="1" applyFont="1" applyBorder="1" applyAlignment="1">
      <alignment horizontal="right"/>
    </xf>
    <xf numFmtId="0" fontId="3" fillId="5" borderId="73" xfId="0" applyFont="1" applyFill="1" applyBorder="1"/>
    <xf numFmtId="0" fontId="3" fillId="5" borderId="89" xfId="0" applyFont="1" applyFill="1" applyBorder="1" applyAlignment="1">
      <alignment horizontal="left"/>
    </xf>
    <xf numFmtId="0" fontId="3" fillId="5" borderId="89" xfId="0" applyFont="1" applyFill="1" applyBorder="1"/>
    <xf numFmtId="41" fontId="1" fillId="5" borderId="90" xfId="0" applyNumberFormat="1" applyFont="1" applyFill="1" applyBorder="1" applyAlignment="1">
      <alignment horizontal="right"/>
    </xf>
    <xf numFmtId="41" fontId="1" fillId="5" borderId="91" xfId="0" applyNumberFormat="1" applyFont="1" applyFill="1" applyBorder="1" applyAlignment="1">
      <alignment horizontal="right"/>
    </xf>
    <xf numFmtId="0" fontId="3" fillId="5" borderId="0" xfId="0" applyFont="1" applyFill="1"/>
    <xf numFmtId="41" fontId="2" fillId="0" borderId="0" xfId="0" applyNumberFormat="1" applyFont="1"/>
    <xf numFmtId="41" fontId="9" fillId="5" borderId="3" xfId="0" applyNumberFormat="1" applyFont="1" applyFill="1" applyBorder="1" applyAlignment="1">
      <alignment horizontal="right"/>
    </xf>
    <xf numFmtId="41" fontId="9" fillId="5" borderId="11" xfId="0" applyNumberFormat="1" applyFont="1" applyFill="1" applyBorder="1" applyAlignment="1">
      <alignment horizontal="right"/>
    </xf>
    <xf numFmtId="41" fontId="9" fillId="3" borderId="78" xfId="0" applyNumberFormat="1" applyFont="1" applyFill="1" applyBorder="1" applyAlignment="1">
      <alignment horizontal="right"/>
    </xf>
    <xf numFmtId="41" fontId="9" fillId="3" borderId="92" xfId="0" applyNumberFormat="1" applyFont="1" applyFill="1" applyBorder="1" applyAlignment="1">
      <alignment horizontal="right"/>
    </xf>
    <xf numFmtId="41" fontId="9" fillId="3" borderId="93" xfId="0" applyNumberFormat="1" applyFont="1" applyFill="1" applyBorder="1" applyAlignment="1">
      <alignment horizontal="right"/>
    </xf>
    <xf numFmtId="41" fontId="9" fillId="0" borderId="12" xfId="0" applyNumberFormat="1" applyFont="1" applyBorder="1" applyAlignment="1">
      <alignment horizontal="right"/>
    </xf>
    <xf numFmtId="41" fontId="9" fillId="0" borderId="94" xfId="0" applyNumberFormat="1" applyFont="1" applyBorder="1" applyAlignment="1">
      <alignment horizontal="right"/>
    </xf>
    <xf numFmtId="41" fontId="9" fillId="3" borderId="12" xfId="0" applyNumberFormat="1" applyFont="1" applyFill="1" applyBorder="1" applyAlignment="1">
      <alignment horizontal="right"/>
    </xf>
    <xf numFmtId="41" fontId="9" fillId="3" borderId="94" xfId="0" applyNumberFormat="1" applyFont="1" applyFill="1" applyBorder="1" applyAlignment="1">
      <alignment horizontal="right"/>
    </xf>
    <xf numFmtId="41" fontId="9" fillId="0" borderId="13" xfId="0" applyNumberFormat="1" applyFont="1" applyBorder="1" applyAlignment="1">
      <alignment horizontal="right"/>
    </xf>
    <xf numFmtId="41" fontId="9" fillId="3" borderId="13" xfId="0" applyNumberFormat="1" applyFont="1" applyFill="1" applyBorder="1" applyAlignment="1">
      <alignment horizontal="right"/>
    </xf>
    <xf numFmtId="41" fontId="9" fillId="3" borderId="95" xfId="0" applyNumberFormat="1" applyFont="1" applyFill="1" applyBorder="1" applyAlignment="1">
      <alignment horizontal="right"/>
    </xf>
    <xf numFmtId="41" fontId="9" fillId="3" borderId="96" xfId="0" applyNumberFormat="1" applyFont="1" applyFill="1" applyBorder="1" applyAlignment="1">
      <alignment horizontal="right"/>
    </xf>
    <xf numFmtId="41" fontId="9" fillId="0" borderId="97" xfId="0" applyNumberFormat="1" applyFont="1" applyBorder="1" applyAlignment="1">
      <alignment horizontal="right"/>
    </xf>
    <xf numFmtId="41" fontId="9" fillId="3" borderId="20" xfId="0" applyNumberFormat="1" applyFont="1" applyFill="1" applyBorder="1" applyAlignment="1">
      <alignment horizontal="right"/>
    </xf>
    <xf numFmtId="41" fontId="9" fillId="3" borderId="10" xfId="0" applyNumberFormat="1" applyFont="1" applyFill="1" applyBorder="1" applyAlignment="1">
      <alignment horizontal="right"/>
    </xf>
    <xf numFmtId="41" fontId="9" fillId="0" borderId="7" xfId="0" applyNumberFormat="1" applyFont="1" applyBorder="1" applyAlignment="1">
      <alignment horizontal="right"/>
    </xf>
    <xf numFmtId="41" fontId="1" fillId="6" borderId="26" xfId="0" applyNumberFormat="1" applyFont="1" applyFill="1" applyBorder="1" applyAlignment="1">
      <alignment horizontal="right" vertical="center"/>
    </xf>
    <xf numFmtId="41" fontId="1" fillId="6" borderId="103" xfId="0" applyNumberFormat="1" applyFont="1" applyFill="1" applyBorder="1" applyAlignment="1">
      <alignment horizontal="right" vertical="center"/>
    </xf>
    <xf numFmtId="3" fontId="11" fillId="0" borderId="0" xfId="1" applyNumberFormat="1" applyFont="1" applyAlignment="1">
      <alignment horizontal="center" vertical="center"/>
    </xf>
    <xf numFmtId="3" fontId="11" fillId="3" borderId="0" xfId="1" applyNumberFormat="1" applyFont="1" applyFill="1" applyAlignment="1">
      <alignment horizontal="center" vertical="center"/>
    </xf>
    <xf numFmtId="3" fontId="11" fillId="3" borderId="104" xfId="1" applyNumberFormat="1" applyFont="1" applyFill="1" applyBorder="1" applyAlignment="1">
      <alignment horizontal="center" vertical="center"/>
    </xf>
    <xf numFmtId="166" fontId="11" fillId="0" borderId="78" xfId="1" applyNumberFormat="1" applyFont="1" applyBorder="1" applyAlignment="1">
      <alignment horizontal="right"/>
    </xf>
    <xf numFmtId="166" fontId="11" fillId="0" borderId="93" xfId="1" applyNumberFormat="1" applyFont="1" applyBorder="1" applyAlignment="1">
      <alignment horizontal="right"/>
    </xf>
    <xf numFmtId="166" fontId="11" fillId="3" borderId="12" xfId="1" applyNumberFormat="1" applyFont="1" applyFill="1" applyBorder="1" applyAlignment="1">
      <alignment horizontal="right"/>
    </xf>
    <xf numFmtId="166" fontId="11" fillId="3" borderId="94" xfId="1" applyNumberFormat="1" applyFont="1" applyFill="1" applyBorder="1" applyAlignment="1">
      <alignment horizontal="right"/>
    </xf>
    <xf numFmtId="166" fontId="11" fillId="0" borderId="12" xfId="1" applyNumberFormat="1" applyFont="1" applyBorder="1" applyAlignment="1">
      <alignment horizontal="right"/>
    </xf>
    <xf numFmtId="166" fontId="11" fillId="0" borderId="94" xfId="1" applyNumberFormat="1" applyFont="1" applyBorder="1" applyAlignment="1">
      <alignment horizontal="right"/>
    </xf>
    <xf numFmtId="166" fontId="11" fillId="0" borderId="13" xfId="1" applyNumberFormat="1" applyFont="1" applyBorder="1" applyAlignment="1">
      <alignment horizontal="right"/>
    </xf>
    <xf numFmtId="166" fontId="11" fillId="3" borderId="13" xfId="1" applyNumberFormat="1" applyFont="1" applyFill="1" applyBorder="1" applyAlignment="1">
      <alignment horizontal="right"/>
    </xf>
    <xf numFmtId="166" fontId="11" fillId="3" borderId="107" xfId="1" applyNumberFormat="1" applyFont="1" applyFill="1" applyBorder="1" applyAlignment="1">
      <alignment horizontal="right"/>
    </xf>
    <xf numFmtId="41" fontId="11" fillId="5" borderId="110" xfId="0" applyNumberFormat="1" applyFont="1" applyFill="1" applyBorder="1" applyAlignment="1">
      <alignment horizontal="center"/>
    </xf>
    <xf numFmtId="41" fontId="11" fillId="5" borderId="111" xfId="0" applyNumberFormat="1" applyFont="1" applyFill="1" applyBorder="1" applyAlignment="1">
      <alignment horizontal="right"/>
    </xf>
    <xf numFmtId="41" fontId="11" fillId="5" borderId="81" xfId="0" applyNumberFormat="1" applyFont="1" applyFill="1" applyBorder="1" applyAlignment="1">
      <alignment horizontal="right"/>
    </xf>
    <xf numFmtId="41" fontId="9" fillId="0" borderId="114" xfId="0" applyNumberFormat="1" applyFont="1" applyBorder="1" applyAlignment="1">
      <alignment horizontal="right"/>
    </xf>
    <xf numFmtId="41" fontId="9" fillId="3" borderId="114" xfId="0" applyNumberFormat="1" applyFont="1" applyFill="1" applyBorder="1" applyAlignment="1">
      <alignment horizontal="right"/>
    </xf>
    <xf numFmtId="41" fontId="9" fillId="3" borderId="115" xfId="0" applyNumberFormat="1" applyFont="1" applyFill="1" applyBorder="1" applyAlignment="1">
      <alignment horizontal="right"/>
    </xf>
    <xf numFmtId="41" fontId="3" fillId="6" borderId="87" xfId="0" applyNumberFormat="1" applyFont="1" applyFill="1" applyBorder="1" applyAlignment="1">
      <alignment horizontal="right"/>
    </xf>
    <xf numFmtId="0" fontId="3" fillId="6" borderId="0" xfId="0" applyFont="1" applyFill="1"/>
    <xf numFmtId="0" fontId="34" fillId="2" borderId="35" xfId="0" applyFont="1" applyFill="1" applyBorder="1" applyAlignment="1">
      <alignment horizontal="center" vertical="justify"/>
    </xf>
    <xf numFmtId="165" fontId="11" fillId="3" borderId="26" xfId="0" applyNumberFormat="1" applyFont="1" applyFill="1" applyBorder="1" applyAlignment="1">
      <alignment horizontal="center" vertical="center"/>
    </xf>
    <xf numFmtId="165" fontId="11" fillId="0" borderId="26" xfId="0" applyNumberFormat="1" applyFont="1" applyBorder="1" applyAlignment="1">
      <alignment horizontal="center" vertical="center"/>
    </xf>
    <xf numFmtId="165" fontId="11" fillId="0" borderId="103" xfId="0" applyNumberFormat="1" applyFont="1" applyBorder="1" applyAlignment="1">
      <alignment horizontal="center" vertical="center"/>
    </xf>
    <xf numFmtId="165" fontId="11" fillId="5" borderId="13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0" fontId="11" fillId="3" borderId="0" xfId="0" applyFont="1" applyFill="1" applyAlignment="1">
      <alignment horizontal="left" vertical="center" wrapText="1" indent="2"/>
    </xf>
    <xf numFmtId="0" fontId="11" fillId="0" borderId="0" xfId="0" applyFont="1" applyAlignment="1">
      <alignment horizontal="left" vertical="center" wrapText="1" indent="2"/>
    </xf>
    <xf numFmtId="165" fontId="11" fillId="5" borderId="119" xfId="0" applyNumberFormat="1" applyFont="1" applyFill="1" applyBorder="1" applyAlignment="1">
      <alignment horizontal="center" vertical="center"/>
    </xf>
    <xf numFmtId="165" fontId="11" fillId="0" borderId="122" xfId="0" applyNumberFormat="1" applyFont="1" applyBorder="1" applyAlignment="1">
      <alignment horizontal="center" vertical="center"/>
    </xf>
    <xf numFmtId="165" fontId="11" fillId="0" borderId="123" xfId="0" applyNumberFormat="1" applyFont="1" applyBorder="1" applyAlignment="1">
      <alignment horizontal="center" vertical="center"/>
    </xf>
    <xf numFmtId="165" fontId="11" fillId="0" borderId="121" xfId="0" applyNumberFormat="1" applyFont="1" applyBorder="1" applyAlignment="1">
      <alignment horizontal="center" vertical="center"/>
    </xf>
    <xf numFmtId="165" fontId="11" fillId="0" borderId="119" xfId="0" applyNumberFormat="1" applyFont="1" applyBorder="1" applyAlignment="1">
      <alignment horizontal="center" vertical="center"/>
    </xf>
    <xf numFmtId="165" fontId="11" fillId="3" borderId="123" xfId="0" applyNumberFormat="1" applyFont="1" applyFill="1" applyBorder="1" applyAlignment="1">
      <alignment horizontal="center" vertical="center"/>
    </xf>
    <xf numFmtId="165" fontId="11" fillId="3" borderId="121" xfId="0" applyNumberFormat="1" applyFont="1" applyFill="1" applyBorder="1" applyAlignment="1">
      <alignment horizontal="center" vertical="center"/>
    </xf>
    <xf numFmtId="165" fontId="11" fillId="5" borderId="122" xfId="0" applyNumberFormat="1" applyFont="1" applyFill="1" applyBorder="1" applyAlignment="1">
      <alignment horizontal="center" vertical="center"/>
    </xf>
    <xf numFmtId="0" fontId="11" fillId="0" borderId="125" xfId="0" applyFont="1" applyBorder="1" applyAlignment="1">
      <alignment horizontal="left" vertical="center" wrapText="1" indent="2"/>
    </xf>
    <xf numFmtId="0" fontId="11" fillId="3" borderId="0" xfId="0" applyFont="1" applyFill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1"/>
    </xf>
    <xf numFmtId="0" fontId="11" fillId="3" borderId="125" xfId="0" applyFont="1" applyFill="1" applyBorder="1" applyAlignment="1">
      <alignment horizontal="left" vertical="center" wrapText="1" indent="2"/>
    </xf>
    <xf numFmtId="0" fontId="11" fillId="3" borderId="87" xfId="0" applyFont="1" applyFill="1" applyBorder="1" applyAlignment="1">
      <alignment horizontal="left" vertical="center" wrapText="1" indent="2"/>
    </xf>
    <xf numFmtId="0" fontId="11" fillId="0" borderId="128" xfId="0" applyFont="1" applyBorder="1" applyAlignment="1">
      <alignment horizontal="left" vertical="center" wrapText="1" indent="2"/>
    </xf>
    <xf numFmtId="0" fontId="11" fillId="3" borderId="87" xfId="0" applyFont="1" applyFill="1" applyBorder="1" applyAlignment="1">
      <alignment horizontal="left" vertical="center" wrapText="1" indent="1"/>
    </xf>
    <xf numFmtId="0" fontId="11" fillId="0" borderId="87" xfId="0" applyFont="1" applyBorder="1" applyAlignment="1">
      <alignment horizontal="left" vertical="center" wrapText="1" indent="1"/>
    </xf>
    <xf numFmtId="0" fontId="11" fillId="0" borderId="87" xfId="0" applyFont="1" applyBorder="1" applyAlignment="1">
      <alignment horizontal="left" vertical="center" wrapText="1" indent="2"/>
    </xf>
    <xf numFmtId="0" fontId="11" fillId="3" borderId="128" xfId="0" applyFont="1" applyFill="1" applyBorder="1" applyAlignment="1">
      <alignment horizontal="left" vertical="center" wrapText="1" indent="2"/>
    </xf>
    <xf numFmtId="165" fontId="11" fillId="3" borderId="120" xfId="0" applyNumberFormat="1" applyFont="1" applyFill="1" applyBorder="1" applyAlignment="1">
      <alignment horizontal="center" vertical="center"/>
    </xf>
    <xf numFmtId="0" fontId="14" fillId="9" borderId="127" xfId="0" applyFont="1" applyFill="1" applyBorder="1" applyAlignment="1">
      <alignment horizontal="left" vertical="center" wrapText="1" indent="1"/>
    </xf>
    <xf numFmtId="0" fontId="11" fillId="9" borderId="124" xfId="0" applyFont="1" applyFill="1" applyBorder="1" applyAlignment="1">
      <alignment horizontal="left" vertical="center" wrapText="1" indent="1"/>
    </xf>
    <xf numFmtId="165" fontId="14" fillId="9" borderId="129" xfId="0" applyNumberFormat="1" applyFont="1" applyFill="1" applyBorder="1" applyAlignment="1">
      <alignment horizontal="center" vertical="center"/>
    </xf>
    <xf numFmtId="165" fontId="14" fillId="9" borderId="124" xfId="0" applyNumberFormat="1" applyFont="1" applyFill="1" applyBorder="1" applyAlignment="1">
      <alignment horizontal="center" vertical="center"/>
    </xf>
    <xf numFmtId="165" fontId="14" fillId="9" borderId="130" xfId="0" applyNumberFormat="1" applyFont="1" applyFill="1" applyBorder="1" applyAlignment="1">
      <alignment horizontal="center" vertical="center"/>
    </xf>
    <xf numFmtId="165" fontId="14" fillId="9" borderId="131" xfId="0" applyNumberFormat="1" applyFont="1" applyFill="1" applyBorder="1" applyAlignment="1">
      <alignment horizontal="center" vertical="center"/>
    </xf>
    <xf numFmtId="165" fontId="14" fillId="9" borderId="126" xfId="0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4" fillId="9" borderId="88" xfId="0" applyFont="1" applyFill="1" applyBorder="1" applyAlignment="1">
      <alignment horizontal="left" vertical="center" wrapText="1" indent="1"/>
    </xf>
    <xf numFmtId="0" fontId="14" fillId="9" borderId="10" xfId="0" applyFont="1" applyFill="1" applyBorder="1" applyAlignment="1">
      <alignment horizontal="left" vertical="center" wrapText="1" indent="1"/>
    </xf>
    <xf numFmtId="165" fontId="14" fillId="9" borderId="116" xfId="0" applyNumberFormat="1" applyFont="1" applyFill="1" applyBorder="1" applyAlignment="1">
      <alignment horizontal="center" vertical="center"/>
    </xf>
    <xf numFmtId="165" fontId="14" fillId="9" borderId="117" xfId="0" applyNumberFormat="1" applyFont="1" applyFill="1" applyBorder="1" applyAlignment="1">
      <alignment horizontal="center" vertical="center"/>
    </xf>
    <xf numFmtId="165" fontId="14" fillId="9" borderId="132" xfId="0" applyNumberFormat="1" applyFont="1" applyFill="1" applyBorder="1" applyAlignment="1">
      <alignment horizontal="center" vertical="center"/>
    </xf>
    <xf numFmtId="165" fontId="14" fillId="9" borderId="38" xfId="0" applyNumberFormat="1" applyFont="1" applyFill="1" applyBorder="1" applyAlignment="1">
      <alignment horizontal="center" vertical="center"/>
    </xf>
    <xf numFmtId="9" fontId="34" fillId="8" borderId="0" xfId="3" applyFont="1" applyFill="1"/>
    <xf numFmtId="3" fontId="14" fillId="8" borderId="0" xfId="0" applyNumberFormat="1" applyFont="1" applyFill="1"/>
    <xf numFmtId="167" fontId="14" fillId="8" borderId="0" xfId="3" applyNumberFormat="1" applyFont="1" applyFill="1"/>
    <xf numFmtId="10" fontId="14" fillId="8" borderId="0" xfId="2" applyNumberFormat="1" applyFont="1" applyFill="1"/>
    <xf numFmtId="0" fontId="14" fillId="8" borderId="0" xfId="0" applyFont="1" applyFill="1"/>
    <xf numFmtId="0" fontId="3" fillId="9" borderId="2" xfId="0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3" fillId="9" borderId="3" xfId="0" applyFont="1" applyFill="1" applyBorder="1"/>
    <xf numFmtId="0" fontId="3" fillId="9" borderId="0" xfId="0" applyFont="1" applyFill="1"/>
    <xf numFmtId="0" fontId="35" fillId="3" borderId="2" xfId="0" applyFont="1" applyFill="1" applyBorder="1"/>
    <xf numFmtId="0" fontId="35" fillId="3" borderId="0" xfId="0" applyFont="1" applyFill="1" applyAlignment="1">
      <alignment horizontal="left"/>
    </xf>
    <xf numFmtId="0" fontId="35" fillId="3" borderId="0" xfId="0" applyFont="1" applyFill="1"/>
    <xf numFmtId="41" fontId="35" fillId="3" borderId="87" xfId="0" applyNumberFormat="1" applyFont="1" applyFill="1" applyBorder="1" applyAlignment="1">
      <alignment horizontal="right"/>
    </xf>
    <xf numFmtId="0" fontId="35" fillId="0" borderId="0" xfId="0" applyFont="1"/>
    <xf numFmtId="0" fontId="35" fillId="6" borderId="2" xfId="0" applyFont="1" applyFill="1" applyBorder="1"/>
    <xf numFmtId="0" fontId="35" fillId="6" borderId="0" xfId="0" applyFont="1" applyFill="1" applyAlignment="1">
      <alignment horizontal="left"/>
    </xf>
    <xf numFmtId="0" fontId="35" fillId="6" borderId="0" xfId="0" applyFont="1" applyFill="1"/>
    <xf numFmtId="41" fontId="35" fillId="6" borderId="87" xfId="0" applyNumberFormat="1" applyFont="1" applyFill="1" applyBorder="1" applyAlignment="1">
      <alignment horizontal="right"/>
    </xf>
    <xf numFmtId="0" fontId="3" fillId="0" borderId="85" xfId="0" applyFont="1" applyBorder="1"/>
    <xf numFmtId="0" fontId="3" fillId="0" borderId="16" xfId="0" applyFont="1" applyBorder="1"/>
    <xf numFmtId="41" fontId="3" fillId="0" borderId="88" xfId="0" applyNumberFormat="1" applyFont="1" applyBorder="1" applyAlignment="1">
      <alignment horizontal="right"/>
    </xf>
    <xf numFmtId="0" fontId="15" fillId="3" borderId="10" xfId="0" applyFont="1" applyFill="1" applyBorder="1"/>
    <xf numFmtId="41" fontId="15" fillId="3" borderId="23" xfId="0" applyNumberFormat="1" applyFont="1" applyFill="1" applyBorder="1" applyAlignment="1">
      <alignment horizontal="right"/>
    </xf>
    <xf numFmtId="41" fontId="15" fillId="3" borderId="21" xfId="0" applyNumberFormat="1" applyFont="1" applyFill="1" applyBorder="1" applyAlignment="1">
      <alignment horizontal="right"/>
    </xf>
    <xf numFmtId="41" fontId="15" fillId="3" borderId="19" xfId="0" applyNumberFormat="1" applyFont="1" applyFill="1" applyBorder="1" applyAlignment="1">
      <alignment horizontal="right"/>
    </xf>
    <xf numFmtId="41" fontId="15" fillId="3" borderId="39" xfId="0" applyNumberFormat="1" applyFont="1" applyFill="1" applyBorder="1" applyAlignment="1">
      <alignment horizontal="right"/>
    </xf>
    <xf numFmtId="0" fontId="15" fillId="3" borderId="9" xfId="0" applyFont="1" applyFill="1" applyBorder="1" applyAlignment="1">
      <alignment horizontal="left" indent="1"/>
    </xf>
    <xf numFmtId="0" fontId="15" fillId="2" borderId="34" xfId="0" applyFont="1" applyFill="1" applyBorder="1" applyAlignment="1">
      <alignment horizontal="left"/>
    </xf>
    <xf numFmtId="0" fontId="15" fillId="2" borderId="34" xfId="0" applyFont="1" applyFill="1" applyBorder="1"/>
    <xf numFmtId="0" fontId="15" fillId="2" borderId="35" xfId="0" applyFont="1" applyFill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6" borderId="9" xfId="0" applyFont="1" applyFill="1" applyBorder="1" applyAlignment="1">
      <alignment horizontal="left" indent="1"/>
    </xf>
    <xf numFmtId="0" fontId="15" fillId="6" borderId="10" xfId="0" applyFont="1" applyFill="1" applyBorder="1"/>
    <xf numFmtId="41" fontId="15" fillId="6" borderId="79" xfId="0" applyNumberFormat="1" applyFont="1" applyFill="1" applyBorder="1" applyAlignment="1">
      <alignment horizontal="right"/>
    </xf>
    <xf numFmtId="41" fontId="15" fillId="6" borderId="98" xfId="0" applyNumberFormat="1" applyFont="1" applyFill="1" applyBorder="1" applyAlignment="1">
      <alignment horizontal="right"/>
    </xf>
    <xf numFmtId="41" fontId="15" fillId="6" borderId="99" xfId="0" applyNumberFormat="1" applyFont="1" applyFill="1" applyBorder="1" applyAlignment="1">
      <alignment horizontal="right"/>
    </xf>
    <xf numFmtId="41" fontId="15" fillId="6" borderId="100" xfId="0" applyNumberFormat="1" applyFont="1" applyFill="1" applyBorder="1" applyAlignment="1">
      <alignment horizontal="right"/>
    </xf>
    <xf numFmtId="41" fontId="15" fillId="6" borderId="38" xfId="0" applyNumberFormat="1" applyFont="1" applyFill="1" applyBorder="1" applyAlignment="1">
      <alignment horizontal="right"/>
    </xf>
    <xf numFmtId="3" fontId="3" fillId="6" borderId="0" xfId="0" applyNumberFormat="1" applyFont="1" applyFill="1"/>
    <xf numFmtId="0" fontId="15" fillId="2" borderId="53" xfId="0" applyFont="1" applyFill="1" applyBorder="1" applyAlignment="1">
      <alignment horizontal="center"/>
    </xf>
    <xf numFmtId="0" fontId="15" fillId="2" borderId="59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41" fontId="15" fillId="6" borderId="23" xfId="0" applyNumberFormat="1" applyFont="1" applyFill="1" applyBorder="1" applyAlignment="1">
      <alignment horizontal="right"/>
    </xf>
    <xf numFmtId="41" fontId="15" fillId="6" borderId="21" xfId="0" applyNumberFormat="1" applyFont="1" applyFill="1" applyBorder="1" applyAlignment="1">
      <alignment horizontal="right"/>
    </xf>
    <xf numFmtId="41" fontId="15" fillId="6" borderId="9" xfId="0" applyNumberFormat="1" applyFont="1" applyFill="1" applyBorder="1" applyAlignment="1">
      <alignment horizontal="right"/>
    </xf>
    <xf numFmtId="41" fontId="15" fillId="6" borderId="102" xfId="0" applyNumberFormat="1" applyFont="1" applyFill="1" applyBorder="1" applyAlignment="1">
      <alignment horizontal="right"/>
    </xf>
    <xf numFmtId="41" fontId="15" fillId="6" borderId="101" xfId="0" applyNumberFormat="1" applyFont="1" applyFill="1" applyBorder="1" applyAlignment="1">
      <alignment horizontal="right"/>
    </xf>
    <xf numFmtId="0" fontId="15" fillId="2" borderId="2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left" indent="1"/>
    </xf>
    <xf numFmtId="0" fontId="15" fillId="5" borderId="10" xfId="0" applyFont="1" applyFill="1" applyBorder="1"/>
    <xf numFmtId="41" fontId="15" fillId="5" borderId="23" xfId="0" applyNumberFormat="1" applyFont="1" applyFill="1" applyBorder="1" applyAlignment="1">
      <alignment horizontal="right"/>
    </xf>
    <xf numFmtId="41" fontId="15" fillId="5" borderId="19" xfId="0" applyNumberFormat="1" applyFont="1" applyFill="1" applyBorder="1" applyAlignment="1">
      <alignment horizontal="right"/>
    </xf>
    <xf numFmtId="41" fontId="15" fillId="5" borderId="21" xfId="0" applyNumberFormat="1" applyFont="1" applyFill="1" applyBorder="1" applyAlignment="1">
      <alignment horizontal="right"/>
    </xf>
    <xf numFmtId="41" fontId="15" fillId="5" borderId="39" xfId="0" applyNumberFormat="1" applyFont="1" applyFill="1" applyBorder="1" applyAlignment="1">
      <alignment horizontal="right"/>
    </xf>
    <xf numFmtId="0" fontId="14" fillId="3" borderId="9" xfId="0" applyFont="1" applyFill="1" applyBorder="1" applyAlignment="1">
      <alignment horizontal="left" indent="1"/>
    </xf>
    <xf numFmtId="0" fontId="15" fillId="2" borderId="1" xfId="0" applyFont="1" applyFill="1" applyBorder="1" applyAlignment="1">
      <alignment horizontal="center"/>
    </xf>
    <xf numFmtId="41" fontId="15" fillId="5" borderId="79" xfId="0" applyNumberFormat="1" applyFont="1" applyFill="1" applyBorder="1" applyAlignment="1">
      <alignment horizontal="right"/>
    </xf>
    <xf numFmtId="41" fontId="15" fillId="5" borderId="17" xfId="0" applyNumberFormat="1" applyFont="1" applyFill="1" applyBorder="1" applyAlignment="1">
      <alignment horizontal="right"/>
    </xf>
    <xf numFmtId="41" fontId="15" fillId="5" borderId="18" xfId="0" applyNumberFormat="1" applyFont="1" applyFill="1" applyBorder="1" applyAlignment="1">
      <alignment horizontal="right"/>
    </xf>
    <xf numFmtId="0" fontId="34" fillId="0" borderId="0" xfId="0" applyFont="1"/>
    <xf numFmtId="166" fontId="14" fillId="3" borderId="38" xfId="1" applyNumberFormat="1" applyFont="1" applyFill="1" applyBorder="1" applyAlignment="1">
      <alignment horizontal="right"/>
    </xf>
    <xf numFmtId="0" fontId="36" fillId="2" borderId="28" xfId="0" applyFont="1" applyFill="1" applyBorder="1" applyAlignment="1">
      <alignment horizontal="center"/>
    </xf>
    <xf numFmtId="0" fontId="36" fillId="2" borderId="39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37" fillId="0" borderId="0" xfId="0" applyFont="1" applyAlignment="1">
      <alignment horizontal="centerContinuous"/>
    </xf>
    <xf numFmtId="0" fontId="17" fillId="0" borderId="0" xfId="0" applyFont="1" applyAlignment="1">
      <alignment horizontal="center"/>
    </xf>
    <xf numFmtId="0" fontId="15" fillId="0" borderId="105" xfId="0" applyFont="1" applyBorder="1" applyAlignment="1">
      <alignment horizontal="center"/>
    </xf>
    <xf numFmtId="166" fontId="14" fillId="0" borderId="108" xfId="1" applyNumberFormat="1" applyFont="1" applyBorder="1" applyAlignment="1">
      <alignment horizontal="right"/>
    </xf>
    <xf numFmtId="166" fontId="14" fillId="0" borderId="76" xfId="1" applyNumberFormat="1" applyFont="1" applyBorder="1" applyAlignment="1">
      <alignment horizontal="right"/>
    </xf>
    <xf numFmtId="166" fontId="14" fillId="0" borderId="109" xfId="1" applyNumberFormat="1" applyFont="1" applyBorder="1" applyAlignment="1">
      <alignment horizontal="right"/>
    </xf>
    <xf numFmtId="0" fontId="3" fillId="0" borderId="77" xfId="0" applyFont="1" applyBorder="1"/>
    <xf numFmtId="3" fontId="11" fillId="0" borderId="86" xfId="1" applyNumberFormat="1" applyFont="1" applyBorder="1" applyAlignment="1">
      <alignment horizontal="center" vertical="center"/>
    </xf>
    <xf numFmtId="3" fontId="11" fillId="3" borderId="87" xfId="1" applyNumberFormat="1" applyFont="1" applyFill="1" applyBorder="1" applyAlignment="1">
      <alignment horizontal="center" vertical="center"/>
    </xf>
    <xf numFmtId="3" fontId="11" fillId="0" borderId="87" xfId="1" applyNumberFormat="1" applyFont="1" applyBorder="1" applyAlignment="1">
      <alignment horizontal="center" vertical="center"/>
    </xf>
    <xf numFmtId="3" fontId="11" fillId="3" borderId="133" xfId="1" applyNumberFormat="1" applyFont="1" applyFill="1" applyBorder="1" applyAlignment="1">
      <alignment horizontal="center" vertical="center"/>
    </xf>
    <xf numFmtId="0" fontId="15" fillId="0" borderId="134" xfId="0" applyFont="1" applyBorder="1" applyAlignment="1">
      <alignment horizontal="center"/>
    </xf>
    <xf numFmtId="166" fontId="11" fillId="3" borderId="40" xfId="1" applyNumberFormat="1" applyFont="1" applyFill="1" applyBorder="1" applyAlignment="1">
      <alignment horizontal="right"/>
    </xf>
    <xf numFmtId="0" fontId="17" fillId="0" borderId="0" xfId="0" applyFont="1" applyAlignment="1">
      <alignment horizontal="left"/>
    </xf>
    <xf numFmtId="0" fontId="14" fillId="2" borderId="28" xfId="0" applyFont="1" applyFill="1" applyBorder="1" applyAlignment="1">
      <alignment horizontal="center"/>
    </xf>
    <xf numFmtId="0" fontId="14" fillId="2" borderId="39" xfId="0" applyFont="1" applyFill="1" applyBorder="1" applyAlignment="1">
      <alignment horizontal="center"/>
    </xf>
    <xf numFmtId="0" fontId="14" fillId="2" borderId="63" xfId="0" applyFont="1" applyFill="1" applyBorder="1" applyAlignment="1">
      <alignment horizontal="center"/>
    </xf>
    <xf numFmtId="0" fontId="14" fillId="2" borderId="65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5" fillId="2" borderId="84" xfId="0" applyFont="1" applyFill="1" applyBorder="1" applyAlignment="1">
      <alignment horizontal="center"/>
    </xf>
    <xf numFmtId="0" fontId="15" fillId="2" borderId="138" xfId="0" applyFont="1" applyFill="1" applyBorder="1" applyAlignment="1">
      <alignment horizontal="center"/>
    </xf>
    <xf numFmtId="166" fontId="14" fillId="0" borderId="77" xfId="1" applyNumberFormat="1" applyFont="1" applyBorder="1" applyAlignment="1">
      <alignment horizontal="right"/>
    </xf>
    <xf numFmtId="0" fontId="36" fillId="0" borderId="0" xfId="0" applyFont="1" applyAlignment="1">
      <alignment horizontal="center"/>
    </xf>
    <xf numFmtId="0" fontId="14" fillId="2" borderId="35" xfId="0" applyFont="1" applyFill="1" applyBorder="1" applyAlignment="1">
      <alignment horizontal="center"/>
    </xf>
    <xf numFmtId="0" fontId="15" fillId="2" borderId="95" xfId="0" applyFont="1" applyFill="1" applyBorder="1" applyAlignment="1">
      <alignment horizontal="center"/>
    </xf>
    <xf numFmtId="0" fontId="15" fillId="2" borderId="115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14" fillId="3" borderId="21" xfId="1" applyNumberFormat="1" applyFont="1" applyFill="1" applyBorder="1" applyAlignment="1">
      <alignment horizontal="right"/>
    </xf>
    <xf numFmtId="41" fontId="14" fillId="6" borderId="39" xfId="0" applyNumberFormat="1" applyFont="1" applyFill="1" applyBorder="1" applyAlignment="1">
      <alignment horizontal="center"/>
    </xf>
    <xf numFmtId="41" fontId="14" fillId="6" borderId="23" xfId="0" applyNumberFormat="1" applyFont="1" applyFill="1" applyBorder="1" applyAlignment="1">
      <alignment horizontal="right"/>
    </xf>
    <xf numFmtId="41" fontId="14" fillId="6" borderId="21" xfId="0" applyNumberFormat="1" applyFont="1" applyFill="1" applyBorder="1" applyAlignment="1">
      <alignment horizontal="right"/>
    </xf>
    <xf numFmtId="0" fontId="14" fillId="3" borderId="83" xfId="0" applyFont="1" applyFill="1" applyBorder="1" applyAlignment="1">
      <alignment horizontal="center"/>
    </xf>
    <xf numFmtId="41" fontId="14" fillId="3" borderId="27" xfId="0" applyNumberFormat="1" applyFont="1" applyFill="1" applyBorder="1" applyAlignment="1">
      <alignment horizontal="right"/>
    </xf>
    <xf numFmtId="41" fontId="14" fillId="3" borderId="16" xfId="0" applyNumberFormat="1" applyFont="1" applyFill="1" applyBorder="1" applyAlignment="1">
      <alignment horizontal="right"/>
    </xf>
    <xf numFmtId="41" fontId="14" fillId="3" borderId="84" xfId="0" applyNumberFormat="1" applyFont="1" applyFill="1" applyBorder="1" applyAlignment="1">
      <alignment horizontal="right"/>
    </xf>
    <xf numFmtId="41" fontId="14" fillId="3" borderId="71" xfId="0" applyNumberFormat="1" applyFont="1" applyFill="1" applyBorder="1" applyAlignment="1">
      <alignment horizontal="right"/>
    </xf>
    <xf numFmtId="0" fontId="14" fillId="3" borderId="83" xfId="1" applyNumberFormat="1" applyFont="1" applyFill="1" applyBorder="1" applyAlignment="1">
      <alignment horizontal="center"/>
    </xf>
    <xf numFmtId="0" fontId="11" fillId="3" borderId="110" xfId="0" applyFont="1" applyFill="1" applyBorder="1" applyAlignment="1">
      <alignment horizontal="center"/>
    </xf>
    <xf numFmtId="41" fontId="11" fillId="3" borderId="82" xfId="0" applyNumberFormat="1" applyFont="1" applyFill="1" applyBorder="1" applyAlignment="1">
      <alignment horizontal="right"/>
    </xf>
    <xf numFmtId="41" fontId="11" fillId="3" borderId="89" xfId="0" applyNumberFormat="1" applyFont="1" applyFill="1" applyBorder="1" applyAlignment="1">
      <alignment horizontal="right"/>
    </xf>
    <xf numFmtId="41" fontId="11" fillId="3" borderId="74" xfId="0" applyNumberFormat="1" applyFont="1" applyFill="1" applyBorder="1" applyAlignment="1">
      <alignment horizontal="right"/>
    </xf>
    <xf numFmtId="41" fontId="11" fillId="3" borderId="140" xfId="0" applyNumberFormat="1" applyFont="1" applyFill="1" applyBorder="1" applyAlignment="1">
      <alignment horizontal="right"/>
    </xf>
    <xf numFmtId="166" fontId="14" fillId="3" borderId="27" xfId="0" applyNumberFormat="1" applyFont="1" applyFill="1" applyBorder="1" applyAlignment="1">
      <alignment horizontal="right"/>
    </xf>
    <xf numFmtId="166" fontId="14" fillId="3" borderId="16" xfId="0" applyNumberFormat="1" applyFont="1" applyFill="1" applyBorder="1" applyAlignment="1">
      <alignment horizontal="right"/>
    </xf>
    <xf numFmtId="166" fontId="14" fillId="3" borderId="84" xfId="0" applyNumberFormat="1" applyFont="1" applyFill="1" applyBorder="1" applyAlignment="1">
      <alignment horizontal="right"/>
    </xf>
    <xf numFmtId="166" fontId="14" fillId="0" borderId="16" xfId="0" applyNumberFormat="1" applyFont="1" applyBorder="1" applyAlignment="1">
      <alignment horizontal="center"/>
    </xf>
    <xf numFmtId="166" fontId="14" fillId="4" borderId="79" xfId="0" applyNumberFormat="1" applyFont="1" applyFill="1" applyBorder="1" applyAlignment="1">
      <alignment horizontal="center" vertical="center"/>
    </xf>
    <xf numFmtId="166" fontId="14" fillId="4" borderId="17" xfId="0" applyNumberFormat="1" applyFont="1" applyFill="1" applyBorder="1" applyAlignment="1">
      <alignment horizontal="center" vertical="center"/>
    </xf>
    <xf numFmtId="166" fontId="14" fillId="4" borderId="18" xfId="0" applyNumberFormat="1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/>
    </xf>
    <xf numFmtId="3" fontId="14" fillId="3" borderId="17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14" fillId="3" borderId="18" xfId="0" applyNumberFormat="1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/>
    </xf>
    <xf numFmtId="0" fontId="14" fillId="2" borderId="47" xfId="0" applyFont="1" applyFill="1" applyBorder="1" applyAlignment="1">
      <alignment horizontal="center"/>
    </xf>
    <xf numFmtId="0" fontId="14" fillId="2" borderId="48" xfId="0" applyFont="1" applyFill="1" applyBorder="1" applyAlignment="1">
      <alignment horizontal="center"/>
    </xf>
    <xf numFmtId="0" fontId="14" fillId="2" borderId="37" xfId="0" applyFont="1" applyFill="1" applyBorder="1" applyAlignment="1">
      <alignment horizontal="center"/>
    </xf>
    <xf numFmtId="0" fontId="14" fillId="2" borderId="49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9" borderId="26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 vertical="top"/>
    </xf>
    <xf numFmtId="0" fontId="14" fillId="9" borderId="26" xfId="0" applyFont="1" applyFill="1" applyBorder="1" applyAlignment="1">
      <alignment horizontal="center" vertical="top"/>
    </xf>
    <xf numFmtId="0" fontId="14" fillId="9" borderId="86" xfId="0" applyFont="1" applyFill="1" applyBorder="1" applyAlignment="1">
      <alignment horizontal="left" vertical="center" wrapText="1" indent="1"/>
    </xf>
    <xf numFmtId="0" fontId="11" fillId="9" borderId="20" xfId="0" applyFont="1" applyFill="1" applyBorder="1" applyAlignment="1">
      <alignment horizontal="left" vertical="center" wrapText="1" indent="1"/>
    </xf>
    <xf numFmtId="165" fontId="14" fillId="9" borderId="141" xfId="0" applyNumberFormat="1" applyFont="1" applyFill="1" applyBorder="1" applyAlignment="1">
      <alignment horizontal="center" vertical="center"/>
    </xf>
    <xf numFmtId="165" fontId="14" fillId="9" borderId="20" xfId="0" applyNumberFormat="1" applyFont="1" applyFill="1" applyBorder="1" applyAlignment="1">
      <alignment horizontal="center" vertical="center"/>
    </xf>
    <xf numFmtId="165" fontId="14" fillId="9" borderId="142" xfId="0" applyNumberFormat="1" applyFont="1" applyFill="1" applyBorder="1" applyAlignment="1">
      <alignment horizontal="center" vertical="center"/>
    </xf>
    <xf numFmtId="165" fontId="14" fillId="9" borderId="113" xfId="0" applyNumberFormat="1" applyFont="1" applyFill="1" applyBorder="1" applyAlignment="1">
      <alignment horizontal="center" vertical="center"/>
    </xf>
    <xf numFmtId="165" fontId="14" fillId="9" borderId="93" xfId="0" applyNumberFormat="1" applyFont="1" applyFill="1" applyBorder="1" applyAlignment="1">
      <alignment horizontal="center" vertical="center"/>
    </xf>
    <xf numFmtId="165" fontId="11" fillId="0" borderId="143" xfId="0" applyNumberFormat="1" applyFont="1" applyBorder="1" applyAlignment="1">
      <alignment horizontal="center" vertical="center"/>
    </xf>
    <xf numFmtId="165" fontId="14" fillId="9" borderId="144" xfId="0" applyNumberFormat="1" applyFont="1" applyFill="1" applyBorder="1" applyAlignment="1">
      <alignment horizontal="center" vertical="center"/>
    </xf>
    <xf numFmtId="165" fontId="11" fillId="5" borderId="143" xfId="0" applyNumberFormat="1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left" vertical="center" wrapText="1" indent="1"/>
    </xf>
    <xf numFmtId="165" fontId="14" fillId="9" borderId="118" xfId="0" applyNumberFormat="1" applyFont="1" applyFill="1" applyBorder="1" applyAlignment="1">
      <alignment horizontal="center" vertical="center"/>
    </xf>
    <xf numFmtId="165" fontId="14" fillId="9" borderId="99" xfId="0" applyNumberFormat="1" applyFont="1" applyFill="1" applyBorder="1" applyAlignment="1">
      <alignment horizontal="center" vertical="center"/>
    </xf>
    <xf numFmtId="165" fontId="14" fillId="9" borderId="145" xfId="0" applyNumberFormat="1" applyFont="1" applyFill="1" applyBorder="1" applyAlignment="1">
      <alignment horizontal="center" vertical="center"/>
    </xf>
    <xf numFmtId="165" fontId="14" fillId="9" borderId="138" xfId="0" applyNumberFormat="1" applyFont="1" applyFill="1" applyBorder="1" applyAlignment="1">
      <alignment horizontal="center" vertical="center"/>
    </xf>
    <xf numFmtId="0" fontId="14" fillId="9" borderId="87" xfId="0" applyFont="1" applyFill="1" applyBorder="1" applyAlignment="1">
      <alignment horizontal="left" vertical="center" wrapText="1" indent="1"/>
    </xf>
    <xf numFmtId="0" fontId="11" fillId="9" borderId="0" xfId="0" applyFont="1" applyFill="1" applyAlignment="1">
      <alignment horizontal="left" vertical="center" wrapText="1" indent="1"/>
    </xf>
    <xf numFmtId="165" fontId="14" fillId="9" borderId="146" xfId="0" applyNumberFormat="1" applyFont="1" applyFill="1" applyBorder="1" applyAlignment="1">
      <alignment horizontal="center" vertical="center"/>
    </xf>
    <xf numFmtId="165" fontId="14" fillId="9" borderId="0" xfId="0" applyNumberFormat="1" applyFont="1" applyFill="1" applyAlignment="1">
      <alignment horizontal="center" vertical="center"/>
    </xf>
    <xf numFmtId="165" fontId="14" fillId="9" borderId="147" xfId="0" applyNumberFormat="1" applyFont="1" applyFill="1" applyBorder="1" applyAlignment="1">
      <alignment horizontal="center" vertical="center"/>
    </xf>
    <xf numFmtId="165" fontId="14" fillId="9" borderId="112" xfId="0" applyNumberFormat="1" applyFont="1" applyFill="1" applyBorder="1" applyAlignment="1">
      <alignment horizontal="center" vertical="center"/>
    </xf>
    <xf numFmtId="165" fontId="14" fillId="9" borderId="148" xfId="0" applyNumberFormat="1" applyFont="1" applyFill="1" applyBorder="1" applyAlignment="1">
      <alignment horizontal="center" vertical="center"/>
    </xf>
    <xf numFmtId="0" fontId="3" fillId="9" borderId="149" xfId="0" applyFont="1" applyFill="1" applyBorder="1" applyAlignment="1">
      <alignment horizontal="center" vertical="center"/>
    </xf>
    <xf numFmtId="0" fontId="3" fillId="9" borderId="85" xfId="0" applyFont="1" applyFill="1" applyBorder="1" applyAlignment="1">
      <alignment horizontal="center" vertical="center"/>
    </xf>
    <xf numFmtId="0" fontId="14" fillId="9" borderId="84" xfId="0" applyFont="1" applyFill="1" applyBorder="1" applyAlignment="1">
      <alignment horizontal="center"/>
    </xf>
    <xf numFmtId="0" fontId="14" fillId="9" borderId="27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4" fillId="0" borderId="9" xfId="0" applyFont="1" applyBorder="1" applyAlignment="1">
      <alignment horizontal="left" indent="2"/>
    </xf>
    <xf numFmtId="41" fontId="15" fillId="0" borderId="39" xfId="0" applyNumberFormat="1" applyFont="1" applyBorder="1" applyAlignment="1">
      <alignment horizontal="right"/>
    </xf>
    <xf numFmtId="41" fontId="15" fillId="0" borderId="23" xfId="0" applyNumberFormat="1" applyFont="1" applyBorder="1" applyAlignment="1">
      <alignment horizontal="right"/>
    </xf>
    <xf numFmtId="41" fontId="15" fillId="0" borderId="19" xfId="0" applyNumberFormat="1" applyFont="1" applyBorder="1" applyAlignment="1">
      <alignment horizontal="right"/>
    </xf>
    <xf numFmtId="41" fontId="15" fillId="0" borderId="21" xfId="0" applyNumberFormat="1" applyFont="1" applyBorder="1" applyAlignment="1">
      <alignment horizontal="right"/>
    </xf>
    <xf numFmtId="0" fontId="15" fillId="2" borderId="1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left" indent="2"/>
    </xf>
    <xf numFmtId="41" fontId="15" fillId="5" borderId="41" xfId="0" applyNumberFormat="1" applyFont="1" applyFill="1" applyBorder="1" applyAlignment="1">
      <alignment horizontal="right"/>
    </xf>
    <xf numFmtId="0" fontId="14" fillId="5" borderId="9" xfId="0" applyFont="1" applyFill="1" applyBorder="1" applyAlignment="1">
      <alignment horizontal="left" indent="2"/>
    </xf>
    <xf numFmtId="0" fontId="3" fillId="2" borderId="28" xfId="0" applyFont="1" applyFill="1" applyBorder="1" applyAlignment="1">
      <alignment horizontal="center" vertical="justify"/>
    </xf>
    <xf numFmtId="0" fontId="3" fillId="2" borderId="35" xfId="0" applyFont="1" applyFill="1" applyBorder="1" applyAlignment="1">
      <alignment horizontal="center" vertical="justify"/>
    </xf>
    <xf numFmtId="0" fontId="3" fillId="0" borderId="9" xfId="0" applyFont="1" applyBorder="1" applyAlignment="1">
      <alignment horizontal="center" vertical="center"/>
    </xf>
    <xf numFmtId="41" fontId="3" fillId="0" borderId="23" xfId="0" applyNumberFormat="1" applyFont="1" applyBorder="1" applyAlignment="1">
      <alignment horizontal="right" vertical="center"/>
    </xf>
    <xf numFmtId="41" fontId="3" fillId="0" borderId="19" xfId="0" applyNumberFormat="1" applyFont="1" applyBorder="1" applyAlignment="1">
      <alignment horizontal="right" vertical="center"/>
    </xf>
    <xf numFmtId="41" fontId="3" fillId="0" borderId="21" xfId="0" applyNumberFormat="1" applyFont="1" applyBorder="1" applyAlignment="1">
      <alignment horizontal="right" vertical="center"/>
    </xf>
    <xf numFmtId="0" fontId="3" fillId="2" borderId="63" xfId="0" applyFont="1" applyFill="1" applyBorder="1" applyAlignment="1">
      <alignment horizontal="center" vertical="justify"/>
    </xf>
    <xf numFmtId="0" fontId="34" fillId="2" borderId="64" xfId="0" applyFont="1" applyFill="1" applyBorder="1" applyAlignment="1">
      <alignment horizontal="center" vertical="justify"/>
    </xf>
    <xf numFmtId="0" fontId="3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justify"/>
    </xf>
    <xf numFmtId="0" fontId="3" fillId="2" borderId="28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41" fontId="3" fillId="5" borderId="23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0" fontId="3" fillId="2" borderId="63" xfId="0" applyFont="1" applyFill="1" applyBorder="1" applyAlignment="1">
      <alignment horizontal="center"/>
    </xf>
    <xf numFmtId="0" fontId="3" fillId="2" borderId="6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5" fillId="2" borderId="11" xfId="0" applyFont="1" applyFill="1" applyBorder="1"/>
    <xf numFmtId="0" fontId="15" fillId="2" borderId="79" xfId="0" applyFont="1" applyFill="1" applyBorder="1" applyAlignment="1">
      <alignment horizontal="center"/>
    </xf>
    <xf numFmtId="41" fontId="15" fillId="5" borderId="38" xfId="0" applyNumberFormat="1" applyFont="1" applyFill="1" applyBorder="1" applyAlignment="1">
      <alignment horizontal="right"/>
    </xf>
    <xf numFmtId="41" fontId="15" fillId="5" borderId="11" xfId="0" applyNumberFormat="1" applyFont="1" applyFill="1" applyBorder="1" applyAlignment="1">
      <alignment horizontal="right"/>
    </xf>
    <xf numFmtId="0" fontId="14" fillId="2" borderId="8" xfId="0" applyFont="1" applyFill="1" applyBorder="1"/>
    <xf numFmtId="0" fontId="9" fillId="3" borderId="73" xfId="0" applyFont="1" applyFill="1" applyBorder="1"/>
    <xf numFmtId="0" fontId="9" fillId="3" borderId="89" xfId="0" applyFont="1" applyFill="1" applyBorder="1"/>
    <xf numFmtId="41" fontId="9" fillId="3" borderId="89" xfId="0" applyNumberFormat="1" applyFont="1" applyFill="1" applyBorder="1" applyAlignment="1">
      <alignment horizontal="right"/>
    </xf>
    <xf numFmtId="41" fontId="9" fillId="3" borderId="140" xfId="0" applyNumberFormat="1" applyFont="1" applyFill="1" applyBorder="1" applyAlignment="1">
      <alignment horizontal="right"/>
    </xf>
    <xf numFmtId="41" fontId="9" fillId="3" borderId="159" xfId="0" applyNumberFormat="1" applyFont="1" applyFill="1" applyBorder="1" applyAlignment="1">
      <alignment horizontal="right"/>
    </xf>
    <xf numFmtId="41" fontId="9" fillId="3" borderId="82" xfId="0" applyNumberFormat="1" applyFont="1" applyFill="1" applyBorder="1" applyAlignment="1">
      <alignment horizontal="right"/>
    </xf>
    <xf numFmtId="0" fontId="39" fillId="3" borderId="6" xfId="0" applyFont="1" applyFill="1" applyBorder="1"/>
    <xf numFmtId="0" fontId="39" fillId="3" borderId="7" xfId="0" applyFont="1" applyFill="1" applyBorder="1" applyAlignment="1">
      <alignment horizontal="left"/>
    </xf>
    <xf numFmtId="0" fontId="40" fillId="3" borderId="7" xfId="0" applyFont="1" applyFill="1" applyBorder="1"/>
    <xf numFmtId="41" fontId="39" fillId="3" borderId="86" xfId="0" applyNumberFormat="1" applyFont="1" applyFill="1" applyBorder="1" applyAlignment="1">
      <alignment horizontal="right"/>
    </xf>
    <xf numFmtId="0" fontId="24" fillId="2" borderId="35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3" borderId="63" xfId="0" applyFont="1" applyFill="1" applyBorder="1" applyAlignment="1">
      <alignment horizontal="center"/>
    </xf>
    <xf numFmtId="166" fontId="11" fillId="3" borderId="92" xfId="1" applyNumberFormat="1" applyFont="1" applyFill="1" applyBorder="1" applyAlignment="1">
      <alignment horizontal="right"/>
    </xf>
    <xf numFmtId="166" fontId="11" fillId="3" borderId="20" xfId="1" applyNumberFormat="1" applyFont="1" applyFill="1" applyBorder="1" applyAlignment="1">
      <alignment horizontal="right"/>
    </xf>
    <xf numFmtId="166" fontId="11" fillId="3" borderId="106" xfId="1" applyNumberFormat="1" applyFont="1" applyFill="1" applyBorder="1" applyAlignment="1">
      <alignment horizontal="right"/>
    </xf>
    <xf numFmtId="166" fontId="11" fillId="3" borderId="93" xfId="1" applyNumberFormat="1" applyFont="1" applyFill="1" applyBorder="1" applyAlignment="1">
      <alignment horizontal="right"/>
    </xf>
    <xf numFmtId="0" fontId="9" fillId="0" borderId="64" xfId="0" applyFont="1" applyBorder="1" applyAlignment="1">
      <alignment horizontal="center"/>
    </xf>
    <xf numFmtId="0" fontId="9" fillId="3" borderId="64" xfId="0" applyFont="1" applyFill="1" applyBorder="1" applyAlignment="1">
      <alignment horizontal="center"/>
    </xf>
    <xf numFmtId="0" fontId="15" fillId="3" borderId="65" xfId="0" applyFont="1" applyFill="1" applyBorder="1" applyAlignment="1">
      <alignment horizontal="center"/>
    </xf>
    <xf numFmtId="166" fontId="14" fillId="3" borderId="27" xfId="1" applyNumberFormat="1" applyFont="1" applyFill="1" applyBorder="1" applyAlignment="1">
      <alignment horizontal="right"/>
    </xf>
    <xf numFmtId="166" fontId="14" fillId="3" borderId="16" xfId="1" applyNumberFormat="1" applyFont="1" applyFill="1" applyBorder="1" applyAlignment="1">
      <alignment horizontal="right"/>
    </xf>
    <xf numFmtId="166" fontId="14" fillId="3" borderId="84" xfId="1" applyNumberFormat="1" applyFont="1" applyFill="1" applyBorder="1" applyAlignment="1">
      <alignment horizontal="right"/>
    </xf>
    <xf numFmtId="166" fontId="14" fillId="3" borderId="138" xfId="1" applyNumberFormat="1" applyFont="1" applyFill="1" applyBorder="1" applyAlignment="1">
      <alignment horizontal="right"/>
    </xf>
    <xf numFmtId="0" fontId="14" fillId="3" borderId="73" xfId="0" applyFont="1" applyFill="1" applyBorder="1"/>
    <xf numFmtId="41" fontId="15" fillId="5" borderId="160" xfId="0" applyNumberFormat="1" applyFont="1" applyFill="1" applyBorder="1" applyAlignment="1">
      <alignment horizontal="right"/>
    </xf>
    <xf numFmtId="41" fontId="15" fillId="5" borderId="74" xfId="0" applyNumberFormat="1" applyFont="1" applyFill="1" applyBorder="1" applyAlignment="1">
      <alignment horizontal="right"/>
    </xf>
    <xf numFmtId="41" fontId="15" fillId="5" borderId="80" xfId="0" applyNumberFormat="1" applyFont="1" applyFill="1" applyBorder="1" applyAlignment="1">
      <alignment horizontal="right"/>
    </xf>
    <xf numFmtId="41" fontId="15" fillId="5" borderId="161" xfId="0" applyNumberFormat="1" applyFont="1" applyFill="1" applyBorder="1" applyAlignment="1">
      <alignment horizontal="right"/>
    </xf>
    <xf numFmtId="41" fontId="15" fillId="5" borderId="81" xfId="0" applyNumberFormat="1" applyFont="1" applyFill="1" applyBorder="1" applyAlignment="1">
      <alignment horizontal="right"/>
    </xf>
    <xf numFmtId="41" fontId="3" fillId="0" borderId="15" xfId="0" applyNumberFormat="1" applyFont="1" applyBorder="1" applyAlignment="1">
      <alignment horizontal="right"/>
    </xf>
    <xf numFmtId="0" fontId="39" fillId="3" borderId="2" xfId="0" applyFont="1" applyFill="1" applyBorder="1"/>
    <xf numFmtId="0" fontId="39" fillId="3" borderId="0" xfId="0" applyFont="1" applyFill="1" applyAlignment="1">
      <alignment horizontal="left"/>
    </xf>
    <xf numFmtId="0" fontId="40" fillId="3" borderId="0" xfId="0" applyFont="1" applyFill="1"/>
    <xf numFmtId="41" fontId="39" fillId="3" borderId="87" xfId="0" applyNumberFormat="1" applyFont="1" applyFill="1" applyBorder="1" applyAlignment="1">
      <alignment horizontal="right"/>
    </xf>
    <xf numFmtId="0" fontId="3" fillId="9" borderId="66" xfId="0" applyFont="1" applyFill="1" applyBorder="1"/>
    <xf numFmtId="0" fontId="3" fillId="9" borderId="20" xfId="0" applyFont="1" applyFill="1" applyBorder="1"/>
    <xf numFmtId="0" fontId="3" fillId="9" borderId="67" xfId="0" applyFont="1" applyFill="1" applyBorder="1"/>
    <xf numFmtId="0" fontId="3" fillId="9" borderId="14" xfId="0" applyFont="1" applyFill="1" applyBorder="1"/>
    <xf numFmtId="0" fontId="3" fillId="9" borderId="15" xfId="0" applyFont="1" applyFill="1" applyBorder="1"/>
    <xf numFmtId="0" fontId="3" fillId="9" borderId="16" xfId="0" applyFont="1" applyFill="1" applyBorder="1"/>
    <xf numFmtId="0" fontId="3" fillId="9" borderId="71" xfId="0" applyFont="1" applyFill="1" applyBorder="1"/>
    <xf numFmtId="3" fontId="0" fillId="0" borderId="0" xfId="0" applyNumberFormat="1"/>
    <xf numFmtId="0" fontId="38" fillId="2" borderId="35" xfId="0" applyFont="1" applyFill="1" applyBorder="1" applyAlignment="1">
      <alignment horizontal="center" vertical="justify"/>
    </xf>
    <xf numFmtId="0" fontId="1" fillId="0" borderId="66" xfId="0" applyFont="1" applyBorder="1" applyAlignment="1">
      <alignment horizontal="center" vertical="center"/>
    </xf>
    <xf numFmtId="41" fontId="1" fillId="0" borderId="106" xfId="0" applyNumberFormat="1" applyFont="1" applyBorder="1" applyAlignment="1">
      <alignment horizontal="right" vertical="center"/>
    </xf>
    <xf numFmtId="41" fontId="1" fillId="0" borderId="67" xfId="0" applyNumberFormat="1" applyFont="1" applyBorder="1" applyAlignment="1">
      <alignment horizontal="right" vertical="center"/>
    </xf>
    <xf numFmtId="41" fontId="1" fillId="0" borderId="68" xfId="0" applyNumberFormat="1" applyFont="1" applyBorder="1" applyAlignment="1">
      <alignment horizontal="right" vertical="center"/>
    </xf>
    <xf numFmtId="41" fontId="1" fillId="0" borderId="92" xfId="0" applyNumberFormat="1" applyFont="1" applyBorder="1" applyAlignment="1">
      <alignment horizontal="right" vertical="center"/>
    </xf>
    <xf numFmtId="41" fontId="1" fillId="0" borderId="93" xfId="0" applyNumberFormat="1" applyFont="1" applyBorder="1" applyAlignment="1">
      <alignment horizontal="right" vertical="center"/>
    </xf>
    <xf numFmtId="0" fontId="1" fillId="3" borderId="14" xfId="0" applyFont="1" applyFill="1" applyBorder="1" applyAlignment="1">
      <alignment horizontal="center" vertical="center"/>
    </xf>
    <xf numFmtId="41" fontId="1" fillId="3" borderId="94" xfId="0" applyNumberFormat="1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vertical="center"/>
    </xf>
    <xf numFmtId="41" fontId="1" fillId="0" borderId="94" xfId="0" applyNumberFormat="1" applyFont="1" applyBorder="1" applyAlignment="1">
      <alignment horizontal="right" vertical="center"/>
    </xf>
    <xf numFmtId="0" fontId="1" fillId="3" borderId="15" xfId="0" applyFont="1" applyFill="1" applyBorder="1" applyAlignment="1">
      <alignment horizontal="center" vertical="center"/>
    </xf>
    <xf numFmtId="41" fontId="1" fillId="3" borderId="84" xfId="0" applyNumberFormat="1" applyFont="1" applyFill="1" applyBorder="1" applyAlignment="1">
      <alignment horizontal="right" vertical="center"/>
    </xf>
    <xf numFmtId="41" fontId="1" fillId="3" borderId="71" xfId="0" applyNumberFormat="1" applyFont="1" applyFill="1" applyBorder="1" applyAlignment="1">
      <alignment horizontal="right" vertical="center"/>
    </xf>
    <xf numFmtId="41" fontId="1" fillId="3" borderId="72" xfId="0" applyNumberFormat="1" applyFont="1" applyFill="1" applyBorder="1" applyAlignment="1">
      <alignment horizontal="right" vertical="center"/>
    </xf>
    <xf numFmtId="41" fontId="1" fillId="3" borderId="27" xfId="0" applyNumberFormat="1" applyFont="1" applyFill="1" applyBorder="1" applyAlignment="1">
      <alignment horizontal="right" vertical="center"/>
    </xf>
    <xf numFmtId="41" fontId="1" fillId="3" borderId="138" xfId="0" applyNumberFormat="1" applyFont="1" applyFill="1" applyBorder="1" applyAlignment="1">
      <alignment horizontal="right" vertical="center"/>
    </xf>
    <xf numFmtId="0" fontId="13" fillId="2" borderId="2" xfId="0" applyFont="1" applyFill="1" applyBorder="1" applyAlignment="1">
      <alignment horizontal="center"/>
    </xf>
    <xf numFmtId="0" fontId="38" fillId="2" borderId="64" xfId="0" applyFont="1" applyFill="1" applyBorder="1" applyAlignment="1">
      <alignment horizontal="center" vertical="center"/>
    </xf>
    <xf numFmtId="41" fontId="1" fillId="0" borderId="24" xfId="0" applyNumberFormat="1" applyFont="1" applyBorder="1" applyAlignment="1">
      <alignment horizontal="right" vertical="center"/>
    </xf>
    <xf numFmtId="41" fontId="1" fillId="0" borderId="25" xfId="0" applyNumberFormat="1" applyFont="1" applyBorder="1" applyAlignment="1">
      <alignment horizontal="right" vertical="center"/>
    </xf>
    <xf numFmtId="41" fontId="1" fillId="3" borderId="13" xfId="0" applyNumberFormat="1" applyFont="1" applyFill="1" applyBorder="1" applyAlignment="1">
      <alignment horizontal="right" vertical="center"/>
    </xf>
    <xf numFmtId="41" fontId="1" fillId="4" borderId="13" xfId="0" applyNumberFormat="1" applyFont="1" applyFill="1" applyBorder="1" applyAlignment="1">
      <alignment horizontal="right" vertical="center"/>
    </xf>
    <xf numFmtId="41" fontId="1" fillId="3" borderId="17" xfId="0" applyNumberFormat="1" applyFont="1" applyFill="1" applyBorder="1" applyAlignment="1">
      <alignment horizontal="right" vertical="center"/>
    </xf>
    <xf numFmtId="41" fontId="1" fillId="3" borderId="18" xfId="0" applyNumberFormat="1" applyFont="1" applyFill="1" applyBorder="1" applyAlignment="1">
      <alignment horizontal="right" vertical="center"/>
    </xf>
    <xf numFmtId="0" fontId="38" fillId="2" borderId="2" xfId="0" applyFont="1" applyFill="1" applyBorder="1" applyAlignment="1">
      <alignment horizontal="center" vertical="justify"/>
    </xf>
    <xf numFmtId="0" fontId="38" fillId="2" borderId="64" xfId="0" applyFont="1" applyFill="1" applyBorder="1" applyAlignment="1">
      <alignment horizontal="center" vertical="justify"/>
    </xf>
    <xf numFmtId="166" fontId="11" fillId="0" borderId="16" xfId="0" applyNumberFormat="1" applyFont="1" applyBorder="1" applyAlignment="1">
      <alignment horizontal="center"/>
    </xf>
    <xf numFmtId="166" fontId="11" fillId="4" borderId="79" xfId="0" applyNumberFormat="1" applyFont="1" applyFill="1" applyBorder="1" applyAlignment="1">
      <alignment horizontal="center" vertical="center"/>
    </xf>
    <xf numFmtId="166" fontId="11" fillId="4" borderId="17" xfId="0" applyNumberFormat="1" applyFont="1" applyFill="1" applyBorder="1" applyAlignment="1">
      <alignment horizontal="center" vertical="center"/>
    </xf>
    <xf numFmtId="166" fontId="11" fillId="4" borderId="18" xfId="0" applyNumberFormat="1" applyFont="1" applyFill="1" applyBorder="1" applyAlignment="1">
      <alignment horizontal="center" vertical="center"/>
    </xf>
    <xf numFmtId="0" fontId="11" fillId="0" borderId="63" xfId="0" applyFont="1" applyBorder="1" applyAlignment="1">
      <alignment horizontal="center"/>
    </xf>
    <xf numFmtId="166" fontId="11" fillId="0" borderId="92" xfId="0" applyNumberFormat="1" applyFont="1" applyBorder="1" applyAlignment="1">
      <alignment horizontal="right"/>
    </xf>
    <xf numFmtId="166" fontId="11" fillId="0" borderId="20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66" fontId="11" fillId="0" borderId="93" xfId="0" applyNumberFormat="1" applyFont="1" applyBorder="1" applyAlignment="1">
      <alignment horizontal="right"/>
    </xf>
    <xf numFmtId="0" fontId="11" fillId="3" borderId="64" xfId="0" applyFont="1" applyFill="1" applyBorder="1" applyAlignment="1">
      <alignment horizontal="center"/>
    </xf>
    <xf numFmtId="166" fontId="11" fillId="3" borderId="94" xfId="0" applyNumberFormat="1" applyFont="1" applyFill="1" applyBorder="1" applyAlignment="1">
      <alignment horizontal="right"/>
    </xf>
    <xf numFmtId="0" fontId="11" fillId="0" borderId="64" xfId="0" applyFont="1" applyBorder="1" applyAlignment="1">
      <alignment horizontal="center"/>
    </xf>
    <xf numFmtId="166" fontId="11" fillId="0" borderId="94" xfId="0" applyNumberFormat="1" applyFont="1" applyBorder="1" applyAlignment="1">
      <alignment horizontal="right"/>
    </xf>
    <xf numFmtId="166" fontId="11" fillId="0" borderId="13" xfId="0" applyNumberFormat="1" applyFont="1" applyBorder="1" applyAlignment="1">
      <alignment horizontal="right"/>
    </xf>
    <xf numFmtId="0" fontId="14" fillId="3" borderId="65" xfId="0" applyFont="1" applyFill="1" applyBorder="1" applyAlignment="1">
      <alignment horizontal="center"/>
    </xf>
    <xf numFmtId="166" fontId="14" fillId="3" borderId="138" xfId="0" applyNumberFormat="1" applyFont="1" applyFill="1" applyBorder="1" applyAlignment="1">
      <alignment horizontal="right"/>
    </xf>
    <xf numFmtId="41" fontId="11" fillId="0" borderId="63" xfId="0" applyNumberFormat="1" applyFont="1" applyBorder="1" applyAlignment="1">
      <alignment horizontal="center"/>
    </xf>
    <xf numFmtId="41" fontId="11" fillId="0" borderId="92" xfId="0" applyNumberFormat="1" applyFont="1" applyBorder="1" applyAlignment="1">
      <alignment horizontal="right"/>
    </xf>
    <xf numFmtId="41" fontId="11" fillId="0" borderId="20" xfId="0" applyNumberFormat="1" applyFont="1" applyBorder="1" applyAlignment="1">
      <alignment horizontal="right"/>
    </xf>
    <xf numFmtId="41" fontId="11" fillId="0" borderId="106" xfId="0" applyNumberFormat="1" applyFont="1" applyBorder="1" applyAlignment="1">
      <alignment horizontal="right"/>
    </xf>
    <xf numFmtId="41" fontId="11" fillId="0" borderId="93" xfId="0" applyNumberFormat="1" applyFont="1" applyBorder="1" applyAlignment="1">
      <alignment horizontal="right"/>
    </xf>
    <xf numFmtId="41" fontId="11" fillId="3" borderId="64" xfId="0" applyNumberFormat="1" applyFont="1" applyFill="1" applyBorder="1" applyAlignment="1">
      <alignment horizontal="center"/>
    </xf>
    <xf numFmtId="41" fontId="11" fillId="3" borderId="94" xfId="0" applyNumberFormat="1" applyFont="1" applyFill="1" applyBorder="1" applyAlignment="1">
      <alignment horizontal="right"/>
    </xf>
    <xf numFmtId="41" fontId="11" fillId="0" borderId="64" xfId="0" applyNumberFormat="1" applyFont="1" applyBorder="1" applyAlignment="1">
      <alignment horizontal="center"/>
    </xf>
    <xf numFmtId="41" fontId="11" fillId="0" borderId="94" xfId="0" applyNumberFormat="1" applyFont="1" applyBorder="1" applyAlignment="1">
      <alignment horizontal="right"/>
    </xf>
    <xf numFmtId="41" fontId="11" fillId="0" borderId="13" xfId="0" applyNumberFormat="1" applyFont="1" applyBorder="1" applyAlignment="1">
      <alignment horizontal="right"/>
    </xf>
    <xf numFmtId="41" fontId="11" fillId="5" borderId="64" xfId="0" applyNumberFormat="1" applyFont="1" applyFill="1" applyBorder="1" applyAlignment="1">
      <alignment horizontal="center"/>
    </xf>
    <xf numFmtId="41" fontId="11" fillId="5" borderId="13" xfId="0" applyNumberFormat="1" applyFont="1" applyFill="1" applyBorder="1" applyAlignment="1">
      <alignment horizontal="right"/>
    </xf>
    <xf numFmtId="41" fontId="14" fillId="6" borderId="65" xfId="0" applyNumberFormat="1" applyFont="1" applyFill="1" applyBorder="1" applyAlignment="1">
      <alignment horizontal="center"/>
    </xf>
    <xf numFmtId="41" fontId="14" fillId="6" borderId="84" xfId="0" applyNumberFormat="1" applyFont="1" applyFill="1" applyBorder="1" applyAlignment="1">
      <alignment horizontal="right"/>
    </xf>
    <xf numFmtId="41" fontId="14" fillId="6" borderId="72" xfId="0" applyNumberFormat="1" applyFont="1" applyFill="1" applyBorder="1" applyAlignment="1">
      <alignment horizontal="right"/>
    </xf>
    <xf numFmtId="41" fontId="14" fillId="6" borderId="18" xfId="0" applyNumberFormat="1" applyFont="1" applyFill="1" applyBorder="1" applyAlignment="1">
      <alignment horizontal="right"/>
    </xf>
    <xf numFmtId="0" fontId="9" fillId="3" borderId="2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166" fontId="11" fillId="3" borderId="78" xfId="1" applyNumberFormat="1" applyFont="1" applyFill="1" applyBorder="1" applyAlignment="1">
      <alignment horizontal="right"/>
    </xf>
    <xf numFmtId="166" fontId="14" fillId="3" borderId="79" xfId="1" applyNumberFormat="1" applyFont="1" applyFill="1" applyBorder="1" applyAlignment="1">
      <alignment horizontal="right"/>
    </xf>
    <xf numFmtId="166" fontId="11" fillId="0" borderId="92" xfId="1" applyNumberFormat="1" applyFont="1" applyBorder="1" applyAlignment="1">
      <alignment horizontal="right"/>
    </xf>
    <xf numFmtId="0" fontId="14" fillId="3" borderId="9" xfId="0" applyFont="1" applyFill="1" applyBorder="1" applyAlignment="1">
      <alignment horizontal="center"/>
    </xf>
    <xf numFmtId="0" fontId="1" fillId="0" borderId="0" xfId="0" applyFont="1"/>
    <xf numFmtId="41" fontId="0" fillId="0" borderId="0" xfId="0" applyNumberFormat="1"/>
    <xf numFmtId="41" fontId="35" fillId="0" borderId="87" xfId="0" applyNumberFormat="1" applyFont="1" applyBorder="1" applyAlignment="1">
      <alignment horizontal="right"/>
    </xf>
    <xf numFmtId="0" fontId="1" fillId="0" borderId="0" xfId="0" applyFont="1"/>
    <xf numFmtId="10" fontId="2" fillId="0" borderId="0" xfId="2" applyNumberFormat="1" applyFont="1"/>
    <xf numFmtId="166" fontId="11" fillId="0" borderId="0" xfId="1" applyNumberFormat="1" applyFont="1"/>
    <xf numFmtId="3" fontId="21" fillId="0" borderId="0" xfId="0" applyNumberFormat="1" applyFont="1"/>
    <xf numFmtId="41" fontId="3" fillId="0" borderId="0" xfId="0" applyNumberFormat="1" applyFont="1"/>
    <xf numFmtId="0" fontId="41" fillId="10" borderId="0" xfId="0" applyFont="1" applyFill="1" applyAlignment="1">
      <alignment vertical="center"/>
    </xf>
    <xf numFmtId="0" fontId="42" fillId="10" borderId="0" xfId="0" applyFont="1" applyFill="1" applyAlignment="1">
      <alignment vertical="center"/>
    </xf>
    <xf numFmtId="0" fontId="43" fillId="10" borderId="0" xfId="0" applyFont="1" applyFill="1" applyAlignment="1">
      <alignment vertical="center"/>
    </xf>
    <xf numFmtId="0" fontId="44" fillId="10" borderId="0" xfId="0" applyFont="1" applyFill="1" applyAlignment="1">
      <alignment vertical="center"/>
    </xf>
    <xf numFmtId="0" fontId="45" fillId="10" borderId="0" xfId="0" applyFont="1" applyFill="1" applyAlignment="1">
      <alignment vertical="center"/>
    </xf>
    <xf numFmtId="0" fontId="46" fillId="10" borderId="0" xfId="0" applyFont="1" applyFill="1" applyAlignment="1">
      <alignment vertical="center"/>
    </xf>
    <xf numFmtId="0" fontId="42" fillId="10" borderId="0" xfId="0" applyFont="1" applyFill="1" applyAlignment="1">
      <alignment horizontal="center" vertical="center"/>
    </xf>
    <xf numFmtId="0" fontId="43" fillId="10" borderId="0" xfId="0" applyFont="1" applyFill="1"/>
    <xf numFmtId="10" fontId="47" fillId="10" borderId="0" xfId="3" applyNumberFormat="1" applyFont="1" applyFill="1"/>
    <xf numFmtId="167" fontId="47" fillId="10" borderId="0" xfId="3" applyNumberFormat="1" applyFont="1" applyFill="1"/>
    <xf numFmtId="9" fontId="48" fillId="10" borderId="0" xfId="3" applyFont="1" applyFill="1"/>
    <xf numFmtId="0" fontId="3" fillId="9" borderId="24" xfId="0" applyFont="1" applyFill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center" vertical="center" wrapText="1"/>
    </xf>
    <xf numFmtId="0" fontId="34" fillId="9" borderId="17" xfId="0" applyFont="1" applyFill="1" applyBorder="1" applyAlignment="1">
      <alignment horizontal="center" vertical="center" wrapText="1"/>
    </xf>
    <xf numFmtId="0" fontId="3" fillId="9" borderId="25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>
      <alignment horizontal="center" vertical="center" wrapText="1"/>
    </xf>
    <xf numFmtId="0" fontId="34" fillId="9" borderId="18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9" borderId="106" xfId="0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 wrapText="1"/>
    </xf>
    <xf numFmtId="0" fontId="34" fillId="9" borderId="84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justify"/>
    </xf>
    <xf numFmtId="0" fontId="3" fillId="9" borderId="17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5" fillId="2" borderId="33" xfId="0" applyFont="1" applyFill="1" applyBorder="1" applyAlignment="1">
      <alignment horizontal="center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justify"/>
    </xf>
    <xf numFmtId="0" fontId="15" fillId="2" borderId="0" xfId="0" applyFont="1" applyFill="1" applyAlignment="1">
      <alignment horizontal="center" vertical="justify"/>
    </xf>
    <xf numFmtId="0" fontId="15" fillId="2" borderId="29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justify"/>
    </xf>
    <xf numFmtId="0" fontId="15" fillId="2" borderId="7" xfId="0" applyFont="1" applyFill="1" applyBorder="1" applyAlignment="1">
      <alignment horizontal="center" vertical="justify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5" fillId="2" borderId="157" xfId="0" applyFont="1" applyFill="1" applyBorder="1" applyAlignment="1">
      <alignment horizontal="center"/>
    </xf>
    <xf numFmtId="0" fontId="15" fillId="2" borderId="156" xfId="0" applyFont="1" applyFill="1" applyBorder="1" applyAlignment="1">
      <alignment horizontal="center"/>
    </xf>
    <xf numFmtId="0" fontId="15" fillId="2" borderId="61" xfId="0" applyFont="1" applyFill="1" applyBorder="1" applyAlignment="1">
      <alignment horizontal="center"/>
    </xf>
    <xf numFmtId="0" fontId="15" fillId="2" borderId="158" xfId="0" applyFont="1" applyFill="1" applyBorder="1" applyAlignment="1">
      <alignment horizontal="center"/>
    </xf>
    <xf numFmtId="0" fontId="15" fillId="2" borderId="60" xfId="0" applyFont="1" applyFill="1" applyBorder="1" applyAlignment="1">
      <alignment horizontal="center"/>
    </xf>
    <xf numFmtId="0" fontId="15" fillId="2" borderId="73" xfId="0" applyFont="1" applyFill="1" applyBorder="1" applyAlignment="1">
      <alignment horizontal="center"/>
    </xf>
    <xf numFmtId="0" fontId="15" fillId="2" borderId="89" xfId="0" applyFont="1" applyFill="1" applyBorder="1" applyAlignment="1">
      <alignment horizontal="center"/>
    </xf>
    <xf numFmtId="0" fontId="15" fillId="2" borderId="140" xfId="0" applyFont="1" applyFill="1" applyBorder="1" applyAlignment="1">
      <alignment horizontal="center"/>
    </xf>
    <xf numFmtId="0" fontId="15" fillId="2" borderId="139" xfId="0" applyFont="1" applyFill="1" applyBorder="1" applyAlignment="1">
      <alignment horizontal="center"/>
    </xf>
    <xf numFmtId="0" fontId="15" fillId="2" borderId="137" xfId="0" applyFont="1" applyFill="1" applyBorder="1" applyAlignment="1">
      <alignment horizontal="center"/>
    </xf>
    <xf numFmtId="0" fontId="15" fillId="2" borderId="135" xfId="0" applyFont="1" applyFill="1" applyBorder="1" applyAlignment="1">
      <alignment horizontal="center"/>
    </xf>
    <xf numFmtId="0" fontId="14" fillId="2" borderId="45" xfId="0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14" fillId="2" borderId="46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4" fillId="2" borderId="135" xfId="0" applyFont="1" applyFill="1" applyBorder="1" applyAlignment="1">
      <alignment horizontal="center"/>
    </xf>
    <xf numFmtId="0" fontId="14" fillId="2" borderId="136" xfId="0" applyFont="1" applyFill="1" applyBorder="1" applyAlignment="1">
      <alignment horizontal="center"/>
    </xf>
    <xf numFmtId="0" fontId="14" fillId="2" borderId="137" xfId="0" applyFont="1" applyFill="1" applyBorder="1" applyAlignment="1">
      <alignment horizontal="center"/>
    </xf>
    <xf numFmtId="0" fontId="14" fillId="2" borderId="139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6" xfId="0" applyFont="1" applyFill="1" applyBorder="1" applyAlignment="1">
      <alignment horizontal="center"/>
    </xf>
    <xf numFmtId="0" fontId="24" fillId="0" borderId="16" xfId="0" applyFont="1" applyBorder="1" applyAlignment="1">
      <alignment horizontal="left" wrapText="1"/>
    </xf>
    <xf numFmtId="0" fontId="22" fillId="0" borderId="0" xfId="0" applyFont="1" applyAlignment="1">
      <alignment horizontal="center"/>
    </xf>
    <xf numFmtId="0" fontId="11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0" xfId="0" applyFont="1"/>
    <xf numFmtId="0" fontId="20" fillId="0" borderId="0" xfId="0" applyFont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1" fillId="3" borderId="73" xfId="0" applyFont="1" applyFill="1" applyBorder="1" applyAlignment="1">
      <alignment horizontal="center"/>
    </xf>
    <xf numFmtId="0" fontId="11" fillId="3" borderId="140" xfId="0" applyFont="1" applyFill="1" applyBorder="1" applyAlignment="1">
      <alignment horizontal="center"/>
    </xf>
    <xf numFmtId="0" fontId="9" fillId="0" borderId="0" xfId="0" applyFont="1" applyAlignment="1">
      <alignment horizontal="left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3" fillId="9" borderId="86" xfId="0" applyFont="1" applyFill="1" applyBorder="1" applyAlignment="1">
      <alignment horizontal="center" vertical="center"/>
    </xf>
    <xf numFmtId="0" fontId="3" fillId="9" borderId="87" xfId="0" applyFont="1" applyFill="1" applyBorder="1" applyAlignment="1">
      <alignment horizontal="center" vertical="center"/>
    </xf>
    <xf numFmtId="0" fontId="3" fillId="9" borderId="50" xfId="0" applyFont="1" applyFill="1" applyBorder="1" applyAlignment="1">
      <alignment horizontal="center" vertical="center"/>
    </xf>
    <xf numFmtId="0" fontId="3" fillId="9" borderId="51" xfId="0" applyFont="1" applyFill="1" applyBorder="1" applyAlignment="1">
      <alignment horizontal="center" vertical="center"/>
    </xf>
    <xf numFmtId="0" fontId="3" fillId="9" borderId="52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3" fillId="9" borderId="66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3" fillId="9" borderId="150" xfId="0" applyFont="1" applyFill="1" applyBorder="1" applyAlignment="1">
      <alignment horizontal="center" vertical="center"/>
    </xf>
    <xf numFmtId="0" fontId="3" fillId="9" borderId="151" xfId="0" applyFont="1" applyFill="1" applyBorder="1" applyAlignment="1">
      <alignment horizontal="center" vertical="center"/>
    </xf>
    <xf numFmtId="0" fontId="3" fillId="9" borderId="152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10" xfId="0" applyFont="1" applyBorder="1" applyAlignment="1">
      <alignment horizontal="center"/>
    </xf>
    <xf numFmtId="0" fontId="15" fillId="2" borderId="28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15" fillId="2" borderId="155" xfId="0" applyFont="1" applyFill="1" applyBorder="1" applyAlignment="1">
      <alignment horizontal="center" vertical="center"/>
    </xf>
    <xf numFmtId="0" fontId="15" fillId="2" borderId="156" xfId="0" applyFont="1" applyFill="1" applyBorder="1" applyAlignment="1">
      <alignment horizontal="center" vertical="center"/>
    </xf>
    <xf numFmtId="0" fontId="15" fillId="2" borderId="63" xfId="0" applyFont="1" applyFill="1" applyBorder="1" applyAlignment="1">
      <alignment horizontal="center" vertical="center"/>
    </xf>
    <xf numFmtId="0" fontId="15" fillId="2" borderId="64" xfId="0" applyFont="1" applyFill="1" applyBorder="1" applyAlignment="1">
      <alignment horizontal="center" vertical="center"/>
    </xf>
    <xf numFmtId="0" fontId="15" fillId="2" borderId="65" xfId="0" applyFont="1" applyFill="1" applyBorder="1" applyAlignment="1">
      <alignment horizontal="center" vertical="center"/>
    </xf>
    <xf numFmtId="0" fontId="15" fillId="2" borderId="153" xfId="0" applyFont="1" applyFill="1" applyBorder="1" applyAlignment="1">
      <alignment horizontal="center" vertical="center" wrapText="1"/>
    </xf>
    <xf numFmtId="0" fontId="15" fillId="2" borderId="83" xfId="0" applyFont="1" applyFill="1" applyBorder="1" applyAlignment="1">
      <alignment horizontal="center" vertical="center"/>
    </xf>
    <xf numFmtId="0" fontId="15" fillId="2" borderId="136" xfId="0" applyFont="1" applyFill="1" applyBorder="1" applyAlignment="1">
      <alignment horizontal="center" vertical="center"/>
    </xf>
    <xf numFmtId="0" fontId="15" fillId="2" borderId="135" xfId="0" applyFont="1" applyFill="1" applyBorder="1" applyAlignment="1">
      <alignment horizontal="center" vertical="center"/>
    </xf>
    <xf numFmtId="0" fontId="15" fillId="2" borderId="154" xfId="0" applyFont="1" applyFill="1" applyBorder="1" applyAlignment="1">
      <alignment horizontal="center" vertical="center"/>
    </xf>
    <xf numFmtId="0" fontId="15" fillId="2" borderId="137" xfId="0" applyFont="1" applyFill="1" applyBorder="1" applyAlignment="1">
      <alignment horizontal="center" vertical="center"/>
    </xf>
    <xf numFmtId="0" fontId="15" fillId="2" borderId="84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72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left" vertical="center" wrapText="1"/>
    </xf>
    <xf numFmtId="0" fontId="36" fillId="2" borderId="5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36" fillId="2" borderId="19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13" fillId="2" borderId="5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3" fillId="2" borderId="44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3" fillId="2" borderId="44" xfId="0" applyFont="1" applyFill="1" applyBorder="1" applyAlignment="1">
      <alignment horizontal="center"/>
    </xf>
    <xf numFmtId="0" fontId="3" fillId="2" borderId="46" xfId="0" applyFont="1" applyFill="1" applyBorder="1" applyAlignment="1">
      <alignment horizontal="center"/>
    </xf>
    <xf numFmtId="0" fontId="3" fillId="2" borderId="62" xfId="0" applyFont="1" applyFill="1" applyBorder="1" applyAlignment="1">
      <alignment horizontal="center"/>
    </xf>
    <xf numFmtId="0" fontId="3" fillId="2" borderId="45" xfId="0" applyFont="1" applyFill="1" applyBorder="1" applyAlignment="1">
      <alignment horizontal="center"/>
    </xf>
  </cellXfs>
  <cellStyles count="4">
    <cellStyle name="Millares" xfId="1" builtinId="3"/>
    <cellStyle name="Normal" xfId="0" builtinId="0"/>
    <cellStyle name="Porcentaje" xfId="2" builtinId="5"/>
    <cellStyle name="Porcentaje 2" xfId="3" xr:uid="{00000000-0005-0000-0000-000003000000}"/>
  </cellStyles>
  <dxfs count="0"/>
  <tableStyles count="0" defaultTableStyle="TableStyleMedium9" defaultPivotStyle="PivotStyleLight16"/>
  <colors>
    <mruColors>
      <color rgb="FFFFE0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57</xdr:row>
      <xdr:rowOff>149802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229A32-3370-4253-8D9C-A717DCB43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83947-0359-448C-980B-4540E2BD4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82550"/>
          <a:ext cx="3619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66675</xdr:rowOff>
    </xdr:from>
    <xdr:to>
      <xdr:col>18</xdr:col>
      <xdr:colOff>368300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67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93501-7817-4F04-B8FF-D07734C3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76200"/>
          <a:ext cx="336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0</xdr:row>
      <xdr:rowOff>38100</xdr:rowOff>
    </xdr:from>
    <xdr:to>
      <xdr:col>4</xdr:col>
      <xdr:colOff>1225550</xdr:colOff>
      <xdr:row>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381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57</xdr:row>
      <xdr:rowOff>149802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A413996-B97F-4C0C-8C8B-7FEF824F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2</xdr:row>
      <xdr:rowOff>57150</xdr:rowOff>
    </xdr:from>
    <xdr:to>
      <xdr:col>4</xdr:col>
      <xdr:colOff>1238250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81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2</xdr:row>
      <xdr:rowOff>85725</xdr:rowOff>
    </xdr:from>
    <xdr:to>
      <xdr:col>4</xdr:col>
      <xdr:colOff>1206500</xdr:colOff>
      <xdr:row>4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09575"/>
          <a:ext cx="304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57150</xdr:rowOff>
    </xdr:from>
    <xdr:to>
      <xdr:col>4</xdr:col>
      <xdr:colOff>1228725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10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1206500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</xdr:row>
      <xdr:rowOff>57150</xdr:rowOff>
    </xdr:from>
    <xdr:to>
      <xdr:col>4</xdr:col>
      <xdr:colOff>1219200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2</xdr:row>
      <xdr:rowOff>57150</xdr:rowOff>
    </xdr:from>
    <xdr:to>
      <xdr:col>4</xdr:col>
      <xdr:colOff>1257300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1238250</xdr:colOff>
      <xdr:row>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742950</xdr:colOff>
      <xdr:row>56</xdr:row>
      <xdr:rowOff>159310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709EB8-D918-4B62-A4D4-04C1253C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38950" cy="93630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2</xdr:row>
      <xdr:rowOff>0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330200"/>
          <a:ext cx="352425" cy="35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0</xdr:row>
      <xdr:rowOff>104775</xdr:rowOff>
    </xdr:from>
    <xdr:to>
      <xdr:col>4</xdr:col>
      <xdr:colOff>1206500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0</xdr:row>
      <xdr:rowOff>85725</xdr:rowOff>
    </xdr:from>
    <xdr:to>
      <xdr:col>4</xdr:col>
      <xdr:colOff>1219200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85725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114300</xdr:rowOff>
    </xdr:from>
    <xdr:to>
      <xdr:col>4</xdr:col>
      <xdr:colOff>1244600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76225"/>
          <a:ext cx="406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1247775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0</xdr:row>
      <xdr:rowOff>66675</xdr:rowOff>
    </xdr:from>
    <xdr:to>
      <xdr:col>9</xdr:col>
      <xdr:colOff>787400</xdr:colOff>
      <xdr:row>2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6667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163719</xdr:colOff>
      <xdr:row>70</xdr:row>
      <xdr:rowOff>7711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E1893-8895-49F2-8533-AAD849C3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3719" cy="1112021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0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9</xdr:col>
      <xdr:colOff>749300</xdr:colOff>
      <xdr:row>2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572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28575</xdr:rowOff>
    </xdr:from>
    <xdr:to>
      <xdr:col>20</xdr:col>
      <xdr:colOff>419100</xdr:colOff>
      <xdr:row>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9706" y="28575"/>
          <a:ext cx="419100" cy="46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28575</xdr:rowOff>
    </xdr:from>
    <xdr:to>
      <xdr:col>14</xdr:col>
      <xdr:colOff>533400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552450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581025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47625</xdr:rowOff>
    </xdr:from>
    <xdr:to>
      <xdr:col>14</xdr:col>
      <xdr:colOff>438150</xdr:colOff>
      <xdr:row>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7625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28575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299357</xdr:colOff>
      <xdr:row>1</xdr:row>
      <xdr:rowOff>85724</xdr:rowOff>
    </xdr:from>
    <xdr:to>
      <xdr:col>13</xdr:col>
      <xdr:colOff>882651</xdr:colOff>
      <xdr:row>3</xdr:row>
      <xdr:rowOff>244928</xdr:rowOff>
    </xdr:to>
    <xdr:pic>
      <xdr:nvPicPr>
        <xdr:cNvPr id="9228" name="Picture 2">
          <a:extLst>
            <a:ext uri="{FF2B5EF4-FFF2-40B4-BE49-F238E27FC236}">
              <a16:creationId xmlns:a16="http://schemas.microsoft.com/office/drawing/2014/main" id="{00000000-0008-0000-04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7357" y="85724"/>
          <a:ext cx="583294" cy="62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38100</xdr:rowOff>
    </xdr:from>
    <xdr:to>
      <xdr:col>14</xdr:col>
      <xdr:colOff>673100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</xdr:row>
      <xdr:rowOff>0</xdr:rowOff>
    </xdr:from>
    <xdr:to>
      <xdr:col>14</xdr:col>
      <xdr:colOff>381000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571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33618</xdr:colOff>
      <xdr:row>0</xdr:row>
      <xdr:rowOff>55656</xdr:rowOff>
    </xdr:from>
    <xdr:to>
      <xdr:col>14</xdr:col>
      <xdr:colOff>405093</xdr:colOff>
      <xdr:row>2</xdr:row>
      <xdr:rowOff>173131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7294" y="55656"/>
          <a:ext cx="371475" cy="35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76200</xdr:rowOff>
    </xdr:from>
    <xdr:to>
      <xdr:col>10</xdr:col>
      <xdr:colOff>898072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471" y="76200"/>
          <a:ext cx="491672" cy="50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76200</xdr:rowOff>
    </xdr:from>
    <xdr:to>
      <xdr:col>10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62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95250</xdr:rowOff>
    </xdr:from>
    <xdr:to>
      <xdr:col>10</xdr:col>
      <xdr:colOff>876300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95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1</xdr:row>
      <xdr:rowOff>66675</xdr:rowOff>
    </xdr:from>
    <xdr:to>
      <xdr:col>10</xdr:col>
      <xdr:colOff>844550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28600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66675</xdr:rowOff>
    </xdr:from>
    <xdr:to>
      <xdr:col>8</xdr:col>
      <xdr:colOff>1092200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38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114300</xdr:rowOff>
    </xdr:from>
    <xdr:to>
      <xdr:col>8</xdr:col>
      <xdr:colOff>1035050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7150"/>
          <a:ext cx="619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533401</xdr:colOff>
      <xdr:row>1</xdr:row>
      <xdr:rowOff>38100</xdr:rowOff>
    </xdr:from>
    <xdr:to>
      <xdr:col>8</xdr:col>
      <xdr:colOff>1068781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6803" y="107373"/>
          <a:ext cx="535380" cy="564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85725</xdr:rowOff>
    </xdr:from>
    <xdr:to>
      <xdr:col>13</xdr:col>
      <xdr:colOff>923925</xdr:colOff>
      <xdr:row>3</xdr:row>
      <xdr:rowOff>38100</xdr:rowOff>
    </xdr:to>
    <xdr:pic>
      <xdr:nvPicPr>
        <xdr:cNvPr id="7404" name="Picture 1">
          <a:extLst>
            <a:ext uri="{FF2B5EF4-FFF2-40B4-BE49-F238E27FC236}">
              <a16:creationId xmlns:a16="http://schemas.microsoft.com/office/drawing/2014/main" id="{00000000-0008-0000-07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572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1</xdr:row>
      <xdr:rowOff>76200</xdr:rowOff>
    </xdr:from>
    <xdr:to>
      <xdr:col>8</xdr:col>
      <xdr:colOff>1104900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333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76200</xdr:rowOff>
    </xdr:from>
    <xdr:to>
      <xdr:col>20</xdr:col>
      <xdr:colOff>368300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62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8572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"/>
  <sheetViews>
    <sheetView tabSelected="1" view="pageBreakPreview" zoomScale="55" zoomScaleNormal="40" zoomScaleSheetLayoutView="55" workbookViewId="0">
      <selection activeCell="L24" sqref="L24"/>
    </sheetView>
  </sheetViews>
  <sheetFormatPr baseColWidth="10" defaultRowHeight="13" x14ac:dyDescent="0.3"/>
  <cols>
    <col min="10" max="10" width="17.6328125" customWidth="1"/>
  </cols>
  <sheetData>
    <row r="1" spans="1:1" x14ac:dyDescent="0.3">
      <c r="A1" s="122"/>
    </row>
  </sheetData>
  <pageMargins left="0.70866141732283472" right="0.70866141732283472" top="0.74803149606299213" bottom="0.74803149606299213" header="0.31496062992125984" footer="0.31496062992125984"/>
  <pageSetup scale="93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codeName="Hoja10">
    <pageSetUpPr fitToPage="1"/>
  </sheetPr>
  <dimension ref="A1:X202"/>
  <sheetViews>
    <sheetView showGridLines="0" view="pageBreakPreview" zoomScale="64" zoomScaleNormal="75" zoomScaleSheetLayoutView="100" workbookViewId="0">
      <selection activeCell="K22" sqref="K22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4.54296875" style="25" customWidth="1"/>
    <col min="5" max="6" width="7.1796875" style="25" customWidth="1"/>
    <col min="7" max="7" width="9.6328125" style="25" bestFit="1" customWidth="1"/>
    <col min="8" max="8" width="9.36328125" style="25" bestFit="1" customWidth="1"/>
    <col min="9" max="10" width="8.26953125" style="25" bestFit="1" customWidth="1"/>
    <col min="11" max="11" width="7.7265625" style="25" bestFit="1" customWidth="1"/>
    <col min="12" max="12" width="8.26953125" style="25" bestFit="1" customWidth="1"/>
    <col min="13" max="13" width="8" style="25" bestFit="1" customWidth="1"/>
    <col min="14" max="14" width="7.7265625" style="25" bestFit="1" customWidth="1"/>
    <col min="15" max="16" width="8" style="25" bestFit="1" customWidth="1"/>
    <col min="17" max="17" width="7.7265625" style="25" bestFit="1" customWidth="1"/>
    <col min="18" max="18" width="8" style="25" bestFit="1" customWidth="1"/>
    <col min="19" max="19" width="11.1796875" style="25" bestFit="1" customWidth="1"/>
    <col min="20" max="20" width="9.36328125" style="25" bestFit="1" customWidth="1"/>
    <col min="21" max="21" width="10.08984375" style="25" bestFit="1" customWidth="1"/>
    <col min="22" max="22" width="7.81640625" style="25" bestFit="1" customWidth="1"/>
    <col min="23" max="16384" width="6.7265625" style="25"/>
  </cols>
  <sheetData>
    <row r="1" spans="1:24" ht="12" customHeight="1" x14ac:dyDescent="0.25"/>
    <row r="2" spans="1:24" ht="12" customHeight="1" x14ac:dyDescent="0.25">
      <c r="A2" s="736" t="s">
        <v>56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</row>
    <row r="3" spans="1:24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</row>
    <row r="4" spans="1:24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</row>
    <row r="5" spans="1:24" ht="12" customHeight="1" x14ac:dyDescent="0.25">
      <c r="A5" s="738" t="str">
        <f>'1 Total'!A4:N4</f>
        <v>DICIEMBRE DE 2019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</row>
    <row r="6" spans="1:24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</row>
    <row r="7" spans="1:24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</row>
    <row r="8" spans="1:24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</row>
    <row r="9" spans="1:24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</row>
    <row r="10" spans="1:24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4" ht="11.15" customHeight="1" x14ac:dyDescent="0.25">
      <c r="A11" s="731" t="s">
        <v>39</v>
      </c>
      <c r="B11" s="732"/>
      <c r="C11" s="732"/>
      <c r="D11" s="732"/>
      <c r="E11" s="733" t="s">
        <v>40</v>
      </c>
      <c r="F11" s="734"/>
      <c r="G11" s="733" t="s">
        <v>41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27"/>
    </row>
    <row r="12" spans="1:24" ht="11.15" customHeight="1" x14ac:dyDescent="0.25">
      <c r="A12" s="724" t="s">
        <v>42</v>
      </c>
      <c r="B12" s="725"/>
      <c r="C12" s="725"/>
      <c r="D12" s="725"/>
      <c r="E12" s="726" t="s">
        <v>43</v>
      </c>
      <c r="F12" s="727"/>
      <c r="G12" s="728" t="s">
        <v>44</v>
      </c>
      <c r="H12" s="723"/>
      <c r="I12" s="722" t="s">
        <v>45</v>
      </c>
      <c r="J12" s="723"/>
      <c r="K12" s="722" t="s">
        <v>46</v>
      </c>
      <c r="L12" s="723"/>
      <c r="M12" s="722" t="s">
        <v>47</v>
      </c>
      <c r="N12" s="723"/>
      <c r="O12" s="722" t="s">
        <v>48</v>
      </c>
      <c r="P12" s="723"/>
      <c r="Q12" s="722" t="s">
        <v>49</v>
      </c>
      <c r="R12" s="723"/>
      <c r="S12" s="410" t="s">
        <v>50</v>
      </c>
      <c r="T12" s="411"/>
      <c r="U12" s="412" t="s">
        <v>8</v>
      </c>
    </row>
    <row r="13" spans="1:24" ht="11.15" customHeight="1" thickBot="1" x14ac:dyDescent="0.3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</row>
    <row r="14" spans="1:24" ht="10.5" customHeight="1" x14ac:dyDescent="0.25">
      <c r="A14" s="33" t="s">
        <v>53</v>
      </c>
      <c r="B14" s="24">
        <v>0</v>
      </c>
      <c r="C14" s="34" t="s">
        <v>54</v>
      </c>
      <c r="D14" s="24"/>
      <c r="E14" s="193">
        <v>0</v>
      </c>
      <c r="F14" s="195">
        <v>0</v>
      </c>
      <c r="G14" s="194">
        <v>882</v>
      </c>
      <c r="H14" s="194">
        <v>878</v>
      </c>
      <c r="I14" s="194">
        <v>1</v>
      </c>
      <c r="J14" s="194">
        <v>2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221">
        <v>0</v>
      </c>
      <c r="U14" s="192">
        <f>SUM(E14:T14)</f>
        <v>1763</v>
      </c>
      <c r="V14" s="689"/>
      <c r="X14" s="287"/>
    </row>
    <row r="15" spans="1:24" ht="10.5" customHeight="1" x14ac:dyDescent="0.25">
      <c r="A15" s="37"/>
      <c r="B15" s="38">
        <v>1</v>
      </c>
      <c r="C15" s="38"/>
      <c r="D15" s="38"/>
      <c r="E15" s="189">
        <v>1</v>
      </c>
      <c r="F15" s="191">
        <v>4</v>
      </c>
      <c r="G15" s="190">
        <v>1405</v>
      </c>
      <c r="H15" s="190">
        <v>1310</v>
      </c>
      <c r="I15" s="190">
        <v>892</v>
      </c>
      <c r="J15" s="190">
        <v>854</v>
      </c>
      <c r="K15" s="190">
        <v>0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222">
        <v>0</v>
      </c>
      <c r="U15" s="223">
        <f t="shared" ref="U15:U78" si="0">SUM(E15:T15)</f>
        <v>4466</v>
      </c>
      <c r="V15" s="689"/>
      <c r="W15" s="686"/>
      <c r="X15" s="287"/>
    </row>
    <row r="16" spans="1:24" ht="10.5" customHeight="1" x14ac:dyDescent="0.25">
      <c r="A16" s="40"/>
      <c r="B16" s="24">
        <v>2</v>
      </c>
      <c r="C16" s="24"/>
      <c r="D16" s="24"/>
      <c r="E16" s="193">
        <v>27</v>
      </c>
      <c r="F16" s="195">
        <v>17</v>
      </c>
      <c r="G16" s="194">
        <v>1292</v>
      </c>
      <c r="H16" s="194">
        <v>1193</v>
      </c>
      <c r="I16" s="194">
        <v>1300</v>
      </c>
      <c r="J16" s="194">
        <v>1200</v>
      </c>
      <c r="K16" s="194">
        <v>761</v>
      </c>
      <c r="L16" s="194">
        <v>713</v>
      </c>
      <c r="M16" s="194">
        <v>0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221">
        <v>0</v>
      </c>
      <c r="U16" s="192">
        <f t="shared" si="0"/>
        <v>6503</v>
      </c>
      <c r="V16" s="689"/>
      <c r="W16" s="686"/>
      <c r="X16" s="287"/>
    </row>
    <row r="17" spans="1:24" ht="10.5" customHeight="1" x14ac:dyDescent="0.25">
      <c r="A17" s="37"/>
      <c r="B17" s="38">
        <v>3</v>
      </c>
      <c r="C17" s="38"/>
      <c r="D17" s="38"/>
      <c r="E17" s="189">
        <v>66</v>
      </c>
      <c r="F17" s="191">
        <v>69</v>
      </c>
      <c r="G17" s="190">
        <v>1338</v>
      </c>
      <c r="H17" s="190">
        <v>1105</v>
      </c>
      <c r="I17" s="190">
        <v>1207</v>
      </c>
      <c r="J17" s="190">
        <v>902</v>
      </c>
      <c r="K17" s="190">
        <v>960</v>
      </c>
      <c r="L17" s="190">
        <v>969</v>
      </c>
      <c r="M17" s="190">
        <v>685</v>
      </c>
      <c r="N17" s="190">
        <v>648</v>
      </c>
      <c r="O17" s="190">
        <v>0</v>
      </c>
      <c r="P17" s="190">
        <v>0</v>
      </c>
      <c r="Q17" s="190">
        <v>0</v>
      </c>
      <c r="R17" s="190">
        <v>0</v>
      </c>
      <c r="S17" s="190">
        <v>0</v>
      </c>
      <c r="T17" s="222">
        <v>0</v>
      </c>
      <c r="U17" s="223">
        <f t="shared" si="0"/>
        <v>7949</v>
      </c>
      <c r="V17" s="689"/>
      <c r="W17" s="686"/>
      <c r="X17" s="287"/>
    </row>
    <row r="18" spans="1:24" ht="10.5" customHeight="1" x14ac:dyDescent="0.25">
      <c r="A18" s="40"/>
      <c r="B18" s="24">
        <v>4</v>
      </c>
      <c r="C18" s="24"/>
      <c r="D18" s="24"/>
      <c r="E18" s="193">
        <v>141</v>
      </c>
      <c r="F18" s="195">
        <v>148</v>
      </c>
      <c r="G18" s="194">
        <v>1593</v>
      </c>
      <c r="H18" s="194">
        <v>1024</v>
      </c>
      <c r="I18" s="194">
        <v>1281</v>
      </c>
      <c r="J18" s="194">
        <v>742</v>
      </c>
      <c r="K18" s="194">
        <v>725</v>
      </c>
      <c r="L18" s="194">
        <v>747</v>
      </c>
      <c r="M18" s="194">
        <v>930</v>
      </c>
      <c r="N18" s="194">
        <v>901</v>
      </c>
      <c r="O18" s="194">
        <v>570</v>
      </c>
      <c r="P18" s="194">
        <v>524</v>
      </c>
      <c r="Q18" s="194">
        <v>0</v>
      </c>
      <c r="R18" s="194">
        <v>0</v>
      </c>
      <c r="S18" s="194">
        <v>0</v>
      </c>
      <c r="T18" s="221">
        <v>0</v>
      </c>
      <c r="U18" s="192">
        <f t="shared" si="0"/>
        <v>9326</v>
      </c>
      <c r="V18" s="689"/>
      <c r="W18" s="686"/>
      <c r="X18" s="287"/>
    </row>
    <row r="19" spans="1:24" ht="10.5" customHeight="1" x14ac:dyDescent="0.25">
      <c r="A19" s="37"/>
      <c r="B19" s="38">
        <v>5</v>
      </c>
      <c r="C19" s="38"/>
      <c r="D19" s="38"/>
      <c r="E19" s="189">
        <v>208</v>
      </c>
      <c r="F19" s="191">
        <v>178</v>
      </c>
      <c r="G19" s="190">
        <v>1569</v>
      </c>
      <c r="H19" s="190">
        <v>985</v>
      </c>
      <c r="I19" s="190">
        <v>1257</v>
      </c>
      <c r="J19" s="190">
        <v>642</v>
      </c>
      <c r="K19" s="190">
        <v>565</v>
      </c>
      <c r="L19" s="190">
        <v>607</v>
      </c>
      <c r="M19" s="190">
        <v>627</v>
      </c>
      <c r="N19" s="190">
        <v>616</v>
      </c>
      <c r="O19" s="190">
        <v>755</v>
      </c>
      <c r="P19" s="190">
        <v>712</v>
      </c>
      <c r="Q19" s="190">
        <v>441</v>
      </c>
      <c r="R19" s="190">
        <v>526</v>
      </c>
      <c r="S19" s="190">
        <v>0</v>
      </c>
      <c r="T19" s="222">
        <v>0</v>
      </c>
      <c r="U19" s="223">
        <f t="shared" si="0"/>
        <v>9688</v>
      </c>
      <c r="V19" s="689"/>
      <c r="W19" s="686"/>
      <c r="X19" s="287"/>
    </row>
    <row r="20" spans="1:24" ht="10.5" customHeight="1" x14ac:dyDescent="0.25">
      <c r="A20" s="40"/>
      <c r="B20" s="24">
        <v>6</v>
      </c>
      <c r="C20" s="24"/>
      <c r="D20" s="24"/>
      <c r="E20" s="193">
        <v>245</v>
      </c>
      <c r="F20" s="195">
        <v>232</v>
      </c>
      <c r="G20" s="194">
        <v>1475</v>
      </c>
      <c r="H20" s="194">
        <v>881</v>
      </c>
      <c r="I20" s="194">
        <v>1140</v>
      </c>
      <c r="J20" s="194">
        <v>584</v>
      </c>
      <c r="K20" s="194">
        <v>519</v>
      </c>
      <c r="L20" s="194">
        <v>501</v>
      </c>
      <c r="M20" s="194">
        <v>540</v>
      </c>
      <c r="N20" s="194">
        <v>531</v>
      </c>
      <c r="O20" s="194">
        <v>524</v>
      </c>
      <c r="P20" s="194">
        <v>481</v>
      </c>
      <c r="Q20" s="194">
        <v>595</v>
      </c>
      <c r="R20" s="194">
        <v>708</v>
      </c>
      <c r="S20" s="194">
        <v>391</v>
      </c>
      <c r="T20" s="221">
        <v>534</v>
      </c>
      <c r="U20" s="192">
        <f t="shared" si="0"/>
        <v>9881</v>
      </c>
      <c r="V20" s="689"/>
      <c r="W20" s="686"/>
      <c r="X20" s="287"/>
    </row>
    <row r="21" spans="1:24" ht="10.5" customHeight="1" x14ac:dyDescent="0.25">
      <c r="A21" s="37"/>
      <c r="B21" s="38">
        <v>7</v>
      </c>
      <c r="C21" s="38"/>
      <c r="D21" s="38"/>
      <c r="E21" s="189">
        <v>329</v>
      </c>
      <c r="F21" s="191">
        <v>288</v>
      </c>
      <c r="G21" s="190">
        <v>1437</v>
      </c>
      <c r="H21" s="190">
        <v>864</v>
      </c>
      <c r="I21" s="190">
        <v>1015</v>
      </c>
      <c r="J21" s="190">
        <v>515</v>
      </c>
      <c r="K21" s="190">
        <v>460</v>
      </c>
      <c r="L21" s="190">
        <v>456</v>
      </c>
      <c r="M21" s="190">
        <v>443</v>
      </c>
      <c r="N21" s="190">
        <v>437</v>
      </c>
      <c r="O21" s="190">
        <v>399</v>
      </c>
      <c r="P21" s="190">
        <v>394</v>
      </c>
      <c r="Q21" s="190">
        <v>434</v>
      </c>
      <c r="R21" s="190">
        <v>419</v>
      </c>
      <c r="S21" s="190">
        <v>955</v>
      </c>
      <c r="T21" s="222">
        <v>1187</v>
      </c>
      <c r="U21" s="223">
        <f t="shared" si="0"/>
        <v>10032</v>
      </c>
      <c r="V21" s="689"/>
      <c r="W21" s="686"/>
      <c r="X21" s="287"/>
    </row>
    <row r="22" spans="1:24" ht="10.5" customHeight="1" x14ac:dyDescent="0.25">
      <c r="A22" s="40"/>
      <c r="B22" s="24">
        <v>8</v>
      </c>
      <c r="C22" s="24"/>
      <c r="D22" s="24"/>
      <c r="E22" s="193">
        <v>326</v>
      </c>
      <c r="F22" s="195">
        <v>349</v>
      </c>
      <c r="G22" s="194">
        <v>1318</v>
      </c>
      <c r="H22" s="194">
        <v>799</v>
      </c>
      <c r="I22" s="194">
        <v>910</v>
      </c>
      <c r="J22" s="194">
        <v>427</v>
      </c>
      <c r="K22" s="194">
        <v>371</v>
      </c>
      <c r="L22" s="194">
        <v>372</v>
      </c>
      <c r="M22" s="194">
        <v>396</v>
      </c>
      <c r="N22" s="194">
        <v>377</v>
      </c>
      <c r="O22" s="194">
        <v>371</v>
      </c>
      <c r="P22" s="194">
        <v>360</v>
      </c>
      <c r="Q22" s="194">
        <v>332</v>
      </c>
      <c r="R22" s="194">
        <v>406</v>
      </c>
      <c r="S22" s="194">
        <v>1193</v>
      </c>
      <c r="T22" s="221">
        <v>1678</v>
      </c>
      <c r="U22" s="192">
        <f t="shared" si="0"/>
        <v>9985</v>
      </c>
      <c r="V22" s="689"/>
      <c r="W22" s="686"/>
      <c r="X22" s="287"/>
    </row>
    <row r="23" spans="1:24" ht="10.5" customHeight="1" x14ac:dyDescent="0.25">
      <c r="A23" s="37"/>
      <c r="B23" s="38">
        <v>9</v>
      </c>
      <c r="C23" s="38"/>
      <c r="D23" s="38"/>
      <c r="E23" s="189">
        <v>363</v>
      </c>
      <c r="F23" s="191">
        <v>398</v>
      </c>
      <c r="G23" s="190">
        <v>1276</v>
      </c>
      <c r="H23" s="190">
        <v>707</v>
      </c>
      <c r="I23" s="190">
        <v>839</v>
      </c>
      <c r="J23" s="190">
        <v>384</v>
      </c>
      <c r="K23" s="190">
        <v>345</v>
      </c>
      <c r="L23" s="190">
        <v>335</v>
      </c>
      <c r="M23" s="190">
        <v>316</v>
      </c>
      <c r="N23" s="190">
        <v>299</v>
      </c>
      <c r="O23" s="190">
        <v>348</v>
      </c>
      <c r="P23" s="190">
        <v>308</v>
      </c>
      <c r="Q23" s="190">
        <v>282</v>
      </c>
      <c r="R23" s="190">
        <v>350</v>
      </c>
      <c r="S23" s="190">
        <v>1567</v>
      </c>
      <c r="T23" s="222">
        <v>2013</v>
      </c>
      <c r="U23" s="223">
        <f t="shared" si="0"/>
        <v>10130</v>
      </c>
      <c r="V23" s="689"/>
      <c r="W23" s="686"/>
      <c r="X23" s="287"/>
    </row>
    <row r="24" spans="1:24" ht="10.5" customHeight="1" x14ac:dyDescent="0.25">
      <c r="A24" s="40"/>
      <c r="B24" s="24">
        <v>10</v>
      </c>
      <c r="C24" s="24"/>
      <c r="D24" s="24"/>
      <c r="E24" s="193">
        <v>420</v>
      </c>
      <c r="F24" s="195">
        <v>403</v>
      </c>
      <c r="G24" s="194">
        <v>1048</v>
      </c>
      <c r="H24" s="194">
        <v>674</v>
      </c>
      <c r="I24" s="194">
        <v>644</v>
      </c>
      <c r="J24" s="194">
        <v>291</v>
      </c>
      <c r="K24" s="194">
        <v>287</v>
      </c>
      <c r="L24" s="194">
        <v>274</v>
      </c>
      <c r="M24" s="194">
        <v>281</v>
      </c>
      <c r="N24" s="194">
        <v>287</v>
      </c>
      <c r="O24" s="194">
        <v>283</v>
      </c>
      <c r="P24" s="194">
        <v>253</v>
      </c>
      <c r="Q24" s="194">
        <v>237</v>
      </c>
      <c r="R24" s="194">
        <v>296</v>
      </c>
      <c r="S24" s="194">
        <v>1662</v>
      </c>
      <c r="T24" s="221">
        <v>2279</v>
      </c>
      <c r="U24" s="192">
        <f t="shared" si="0"/>
        <v>9619</v>
      </c>
      <c r="V24" s="689"/>
      <c r="W24" s="686"/>
      <c r="X24" s="287"/>
    </row>
    <row r="25" spans="1:24" ht="10.5" customHeight="1" x14ac:dyDescent="0.25">
      <c r="A25" s="37"/>
      <c r="B25" s="38">
        <v>11</v>
      </c>
      <c r="C25" s="38"/>
      <c r="D25" s="38"/>
      <c r="E25" s="189">
        <v>399</v>
      </c>
      <c r="F25" s="191">
        <v>466</v>
      </c>
      <c r="G25" s="190">
        <v>981</v>
      </c>
      <c r="H25" s="190">
        <v>651</v>
      </c>
      <c r="I25" s="190">
        <v>570</v>
      </c>
      <c r="J25" s="190">
        <v>250</v>
      </c>
      <c r="K25" s="190">
        <v>237</v>
      </c>
      <c r="L25" s="190">
        <v>213</v>
      </c>
      <c r="M25" s="190">
        <v>254</v>
      </c>
      <c r="N25" s="190">
        <v>249</v>
      </c>
      <c r="O25" s="190">
        <v>242</v>
      </c>
      <c r="P25" s="190">
        <v>247</v>
      </c>
      <c r="Q25" s="190">
        <v>218</v>
      </c>
      <c r="R25" s="190">
        <v>240</v>
      </c>
      <c r="S25" s="190">
        <v>1836</v>
      </c>
      <c r="T25" s="222">
        <v>2526</v>
      </c>
      <c r="U25" s="223">
        <f t="shared" si="0"/>
        <v>9579</v>
      </c>
      <c r="V25" s="689"/>
      <c r="W25" s="686"/>
      <c r="X25" s="287"/>
    </row>
    <row r="26" spans="1:24" ht="10.5" customHeight="1" x14ac:dyDescent="0.25">
      <c r="A26" s="40"/>
      <c r="B26" s="24">
        <v>12</v>
      </c>
      <c r="C26" s="24"/>
      <c r="D26" s="24"/>
      <c r="E26" s="193">
        <v>494</v>
      </c>
      <c r="F26" s="195">
        <v>454</v>
      </c>
      <c r="G26" s="194">
        <v>990</v>
      </c>
      <c r="H26" s="194">
        <v>609</v>
      </c>
      <c r="I26" s="194">
        <v>555</v>
      </c>
      <c r="J26" s="194">
        <v>183</v>
      </c>
      <c r="K26" s="194">
        <v>173</v>
      </c>
      <c r="L26" s="194">
        <v>193</v>
      </c>
      <c r="M26" s="194">
        <v>248</v>
      </c>
      <c r="N26" s="194">
        <v>226</v>
      </c>
      <c r="O26" s="194">
        <v>225</v>
      </c>
      <c r="P26" s="194">
        <v>223</v>
      </c>
      <c r="Q26" s="194">
        <v>217</v>
      </c>
      <c r="R26" s="194">
        <v>221</v>
      </c>
      <c r="S26" s="194">
        <v>2142</v>
      </c>
      <c r="T26" s="221">
        <v>2731</v>
      </c>
      <c r="U26" s="192">
        <f t="shared" si="0"/>
        <v>9884</v>
      </c>
      <c r="V26" s="689"/>
      <c r="W26" s="686"/>
      <c r="X26" s="287"/>
    </row>
    <row r="27" spans="1:24" ht="10.5" customHeight="1" x14ac:dyDescent="0.25">
      <c r="A27" s="37"/>
      <c r="B27" s="38">
        <v>13</v>
      </c>
      <c r="C27" s="38"/>
      <c r="D27" s="38"/>
      <c r="E27" s="189">
        <v>533</v>
      </c>
      <c r="F27" s="191">
        <v>534</v>
      </c>
      <c r="G27" s="190">
        <v>893</v>
      </c>
      <c r="H27" s="190">
        <v>613</v>
      </c>
      <c r="I27" s="190">
        <v>429</v>
      </c>
      <c r="J27" s="190">
        <v>158</v>
      </c>
      <c r="K27" s="190">
        <v>144</v>
      </c>
      <c r="L27" s="190">
        <v>144</v>
      </c>
      <c r="M27" s="190">
        <v>194</v>
      </c>
      <c r="N27" s="190">
        <v>190</v>
      </c>
      <c r="O27" s="190">
        <v>171</v>
      </c>
      <c r="P27" s="190">
        <v>171</v>
      </c>
      <c r="Q27" s="190">
        <v>158</v>
      </c>
      <c r="R27" s="190">
        <v>182</v>
      </c>
      <c r="S27" s="190">
        <v>2242</v>
      </c>
      <c r="T27" s="222">
        <v>2942</v>
      </c>
      <c r="U27" s="223">
        <f t="shared" si="0"/>
        <v>9698</v>
      </c>
      <c r="V27" s="689"/>
      <c r="W27" s="686"/>
      <c r="X27" s="287"/>
    </row>
    <row r="28" spans="1:24" ht="10.5" customHeight="1" x14ac:dyDescent="0.25">
      <c r="A28" s="40"/>
      <c r="B28" s="24">
        <v>14</v>
      </c>
      <c r="C28" s="24"/>
      <c r="D28" s="24"/>
      <c r="E28" s="193">
        <v>557</v>
      </c>
      <c r="F28" s="195">
        <v>527</v>
      </c>
      <c r="G28" s="194">
        <v>795</v>
      </c>
      <c r="H28" s="194">
        <v>548</v>
      </c>
      <c r="I28" s="194">
        <v>380</v>
      </c>
      <c r="J28" s="194">
        <v>140</v>
      </c>
      <c r="K28" s="194">
        <v>112</v>
      </c>
      <c r="L28" s="194">
        <v>130</v>
      </c>
      <c r="M28" s="194">
        <v>144</v>
      </c>
      <c r="N28" s="194">
        <v>140</v>
      </c>
      <c r="O28" s="194">
        <v>164</v>
      </c>
      <c r="P28" s="194">
        <v>150</v>
      </c>
      <c r="Q28" s="194">
        <v>141</v>
      </c>
      <c r="R28" s="194">
        <v>158</v>
      </c>
      <c r="S28" s="194">
        <v>2269</v>
      </c>
      <c r="T28" s="221">
        <v>3056</v>
      </c>
      <c r="U28" s="192">
        <f t="shared" si="0"/>
        <v>9411</v>
      </c>
      <c r="V28" s="689"/>
      <c r="W28" s="686"/>
      <c r="X28" s="287"/>
    </row>
    <row r="29" spans="1:24" ht="10.5" customHeight="1" x14ac:dyDescent="0.25">
      <c r="A29" s="37"/>
      <c r="B29" s="38">
        <v>15</v>
      </c>
      <c r="C29" s="38"/>
      <c r="D29" s="38"/>
      <c r="E29" s="189">
        <v>564</v>
      </c>
      <c r="F29" s="191">
        <v>580</v>
      </c>
      <c r="G29" s="190">
        <v>884</v>
      </c>
      <c r="H29" s="190">
        <v>652</v>
      </c>
      <c r="I29" s="190">
        <v>313</v>
      </c>
      <c r="J29" s="190">
        <v>102</v>
      </c>
      <c r="K29" s="190">
        <v>115</v>
      </c>
      <c r="L29" s="190">
        <v>113</v>
      </c>
      <c r="M29" s="190">
        <v>110</v>
      </c>
      <c r="N29" s="190">
        <v>124</v>
      </c>
      <c r="O29" s="190">
        <v>124</v>
      </c>
      <c r="P29" s="190">
        <v>111</v>
      </c>
      <c r="Q29" s="190">
        <v>107</v>
      </c>
      <c r="R29" s="190">
        <v>149</v>
      </c>
      <c r="S29" s="190">
        <v>2446</v>
      </c>
      <c r="T29" s="222">
        <v>3202</v>
      </c>
      <c r="U29" s="223">
        <f t="shared" si="0"/>
        <v>9696</v>
      </c>
      <c r="V29" s="689"/>
      <c r="W29" s="686"/>
      <c r="X29" s="287"/>
    </row>
    <row r="30" spans="1:24" ht="10.5" customHeight="1" x14ac:dyDescent="0.25">
      <c r="A30" s="40"/>
      <c r="B30" s="24">
        <v>16</v>
      </c>
      <c r="C30" s="24"/>
      <c r="D30" s="24"/>
      <c r="E30" s="193">
        <v>560</v>
      </c>
      <c r="F30" s="195">
        <v>569</v>
      </c>
      <c r="G30" s="194">
        <v>951</v>
      </c>
      <c r="H30" s="194">
        <v>736</v>
      </c>
      <c r="I30" s="194">
        <v>323</v>
      </c>
      <c r="J30" s="194">
        <v>135</v>
      </c>
      <c r="K30" s="194">
        <v>63</v>
      </c>
      <c r="L30" s="194">
        <v>76</v>
      </c>
      <c r="M30" s="194">
        <v>104</v>
      </c>
      <c r="N30" s="194">
        <v>121</v>
      </c>
      <c r="O30" s="194">
        <v>95</v>
      </c>
      <c r="P30" s="194">
        <v>96</v>
      </c>
      <c r="Q30" s="194">
        <v>83</v>
      </c>
      <c r="R30" s="194">
        <v>87</v>
      </c>
      <c r="S30" s="194">
        <v>2551</v>
      </c>
      <c r="T30" s="221">
        <v>3511</v>
      </c>
      <c r="U30" s="192">
        <f t="shared" si="0"/>
        <v>10061</v>
      </c>
      <c r="V30" s="689"/>
      <c r="W30" s="686"/>
      <c r="X30" s="287"/>
    </row>
    <row r="31" spans="1:24" ht="10.5" customHeight="1" x14ac:dyDescent="0.25">
      <c r="A31" s="37"/>
      <c r="B31" s="38">
        <v>17</v>
      </c>
      <c r="C31" s="38"/>
      <c r="D31" s="38"/>
      <c r="E31" s="189">
        <v>525</v>
      </c>
      <c r="F31" s="191">
        <v>505</v>
      </c>
      <c r="G31" s="190">
        <v>1035</v>
      </c>
      <c r="H31" s="190">
        <v>823</v>
      </c>
      <c r="I31" s="190">
        <v>362</v>
      </c>
      <c r="J31" s="190">
        <v>187</v>
      </c>
      <c r="K31" s="190">
        <v>111</v>
      </c>
      <c r="L31" s="190">
        <v>88</v>
      </c>
      <c r="M31" s="190">
        <v>75</v>
      </c>
      <c r="N31" s="190">
        <v>71</v>
      </c>
      <c r="O31" s="190">
        <v>103</v>
      </c>
      <c r="P31" s="190">
        <v>99</v>
      </c>
      <c r="Q31" s="190">
        <v>81</v>
      </c>
      <c r="R31" s="190">
        <v>79</v>
      </c>
      <c r="S31" s="190">
        <v>2393</v>
      </c>
      <c r="T31" s="222">
        <v>3374</v>
      </c>
      <c r="U31" s="223">
        <f t="shared" si="0"/>
        <v>9911</v>
      </c>
      <c r="V31" s="689"/>
      <c r="W31" s="686"/>
      <c r="X31" s="287"/>
    </row>
    <row r="32" spans="1:24" ht="10.5" customHeight="1" x14ac:dyDescent="0.25">
      <c r="A32" s="40"/>
      <c r="B32" s="24">
        <v>18</v>
      </c>
      <c r="C32" s="24"/>
      <c r="D32" s="24"/>
      <c r="E32" s="193">
        <v>287</v>
      </c>
      <c r="F32" s="195">
        <v>259</v>
      </c>
      <c r="G32" s="194">
        <v>14260</v>
      </c>
      <c r="H32" s="194">
        <v>7305</v>
      </c>
      <c r="I32" s="194">
        <v>391</v>
      </c>
      <c r="J32" s="194">
        <v>241</v>
      </c>
      <c r="K32" s="194">
        <v>138</v>
      </c>
      <c r="L32" s="194">
        <v>147</v>
      </c>
      <c r="M32" s="194">
        <v>96</v>
      </c>
      <c r="N32" s="194">
        <v>78</v>
      </c>
      <c r="O32" s="194">
        <v>60</v>
      </c>
      <c r="P32" s="194">
        <v>79</v>
      </c>
      <c r="Q32" s="194">
        <v>61</v>
      </c>
      <c r="R32" s="194">
        <v>73</v>
      </c>
      <c r="S32" s="194">
        <v>1146</v>
      </c>
      <c r="T32" s="221">
        <v>1516</v>
      </c>
      <c r="U32" s="192">
        <f t="shared" si="0"/>
        <v>26137</v>
      </c>
      <c r="V32" s="689"/>
      <c r="W32" s="686"/>
      <c r="X32" s="287"/>
    </row>
    <row r="33" spans="1:24" ht="10.5" customHeight="1" x14ac:dyDescent="0.25">
      <c r="A33" s="37"/>
      <c r="B33" s="38">
        <v>19</v>
      </c>
      <c r="C33" s="38"/>
      <c r="D33" s="38"/>
      <c r="E33" s="189">
        <v>44</v>
      </c>
      <c r="F33" s="191">
        <v>65</v>
      </c>
      <c r="G33" s="190">
        <v>37785</v>
      </c>
      <c r="H33" s="190">
        <v>19167</v>
      </c>
      <c r="I33" s="190">
        <v>699</v>
      </c>
      <c r="J33" s="190">
        <v>548</v>
      </c>
      <c r="K33" s="190">
        <v>177</v>
      </c>
      <c r="L33" s="190">
        <v>164</v>
      </c>
      <c r="M33" s="190">
        <v>141</v>
      </c>
      <c r="N33" s="190">
        <v>122</v>
      </c>
      <c r="O33" s="190">
        <v>88</v>
      </c>
      <c r="P33" s="190">
        <v>90</v>
      </c>
      <c r="Q33" s="190">
        <v>43</v>
      </c>
      <c r="R33" s="190">
        <v>48</v>
      </c>
      <c r="S33" s="190">
        <v>145</v>
      </c>
      <c r="T33" s="222">
        <v>253</v>
      </c>
      <c r="U33" s="223">
        <f t="shared" si="0"/>
        <v>59579</v>
      </c>
      <c r="V33" s="689"/>
      <c r="W33" s="686"/>
      <c r="X33" s="287"/>
    </row>
    <row r="34" spans="1:24" ht="10.5" customHeight="1" x14ac:dyDescent="0.25">
      <c r="A34" s="40"/>
      <c r="B34" s="24">
        <v>20</v>
      </c>
      <c r="C34" s="24"/>
      <c r="D34" s="24"/>
      <c r="E34" s="193">
        <v>121</v>
      </c>
      <c r="F34" s="195">
        <v>96</v>
      </c>
      <c r="G34" s="194">
        <v>50916</v>
      </c>
      <c r="H34" s="194">
        <v>23112</v>
      </c>
      <c r="I34" s="194">
        <v>989</v>
      </c>
      <c r="J34" s="194">
        <v>791</v>
      </c>
      <c r="K34" s="194">
        <v>440</v>
      </c>
      <c r="L34" s="194">
        <v>416</v>
      </c>
      <c r="M34" s="194">
        <v>144</v>
      </c>
      <c r="N34" s="194">
        <v>139</v>
      </c>
      <c r="O34" s="194">
        <v>97</v>
      </c>
      <c r="P34" s="194">
        <v>88</v>
      </c>
      <c r="Q34" s="194">
        <v>64</v>
      </c>
      <c r="R34" s="194">
        <v>53</v>
      </c>
      <c r="S34" s="194">
        <v>161</v>
      </c>
      <c r="T34" s="221">
        <v>253</v>
      </c>
      <c r="U34" s="192">
        <f t="shared" si="0"/>
        <v>77880</v>
      </c>
      <c r="V34" s="689"/>
      <c r="W34" s="686"/>
      <c r="X34" s="287"/>
    </row>
    <row r="35" spans="1:24" ht="10.5" customHeight="1" x14ac:dyDescent="0.25">
      <c r="A35" s="37"/>
      <c r="B35" s="38">
        <v>21</v>
      </c>
      <c r="C35" s="38"/>
      <c r="D35" s="38"/>
      <c r="E35" s="189">
        <v>108</v>
      </c>
      <c r="F35" s="191">
        <v>115</v>
      </c>
      <c r="G35" s="190">
        <v>63267</v>
      </c>
      <c r="H35" s="190">
        <v>26093</v>
      </c>
      <c r="I35" s="190">
        <v>1356</v>
      </c>
      <c r="J35" s="190">
        <v>921</v>
      </c>
      <c r="K35" s="190">
        <v>854</v>
      </c>
      <c r="L35" s="190">
        <v>706</v>
      </c>
      <c r="M35" s="190">
        <v>397</v>
      </c>
      <c r="N35" s="190">
        <v>373</v>
      </c>
      <c r="O35" s="190">
        <v>133</v>
      </c>
      <c r="P35" s="190">
        <v>100</v>
      </c>
      <c r="Q35" s="190">
        <v>98</v>
      </c>
      <c r="R35" s="190">
        <v>95</v>
      </c>
      <c r="S35" s="190">
        <v>180</v>
      </c>
      <c r="T35" s="222">
        <v>262</v>
      </c>
      <c r="U35" s="223">
        <f t="shared" si="0"/>
        <v>95058</v>
      </c>
      <c r="V35" s="689"/>
      <c r="W35" s="686"/>
      <c r="X35" s="287"/>
    </row>
    <row r="36" spans="1:24" ht="10.5" customHeight="1" x14ac:dyDescent="0.25">
      <c r="A36" s="40"/>
      <c r="B36" s="24">
        <v>22</v>
      </c>
      <c r="C36" s="24"/>
      <c r="D36" s="24"/>
      <c r="E36" s="193">
        <v>131</v>
      </c>
      <c r="F36" s="195">
        <v>132</v>
      </c>
      <c r="G36" s="194">
        <v>68931</v>
      </c>
      <c r="H36" s="194">
        <v>29311</v>
      </c>
      <c r="I36" s="194">
        <v>1948</v>
      </c>
      <c r="J36" s="194">
        <v>1277</v>
      </c>
      <c r="K36" s="194">
        <v>1185</v>
      </c>
      <c r="L36" s="194">
        <v>885</v>
      </c>
      <c r="M36" s="194">
        <v>774</v>
      </c>
      <c r="N36" s="194">
        <v>626</v>
      </c>
      <c r="O36" s="194">
        <v>345</v>
      </c>
      <c r="P36" s="194">
        <v>336</v>
      </c>
      <c r="Q36" s="194">
        <v>112</v>
      </c>
      <c r="R36" s="194">
        <v>83</v>
      </c>
      <c r="S36" s="194">
        <v>177</v>
      </c>
      <c r="T36" s="221">
        <v>212</v>
      </c>
      <c r="U36" s="192">
        <f t="shared" si="0"/>
        <v>106465</v>
      </c>
      <c r="V36" s="689"/>
      <c r="W36" s="686"/>
      <c r="X36" s="287"/>
    </row>
    <row r="37" spans="1:24" ht="10.5" customHeight="1" x14ac:dyDescent="0.25">
      <c r="A37" s="37"/>
      <c r="B37" s="38">
        <v>23</v>
      </c>
      <c r="C37" s="38"/>
      <c r="D37" s="38"/>
      <c r="E37" s="189">
        <v>150</v>
      </c>
      <c r="F37" s="191">
        <v>161</v>
      </c>
      <c r="G37" s="190">
        <v>74096</v>
      </c>
      <c r="H37" s="190">
        <v>32501</v>
      </c>
      <c r="I37" s="190">
        <v>2534</v>
      </c>
      <c r="J37" s="190">
        <v>1995</v>
      </c>
      <c r="K37" s="190">
        <v>1626</v>
      </c>
      <c r="L37" s="190">
        <v>1177</v>
      </c>
      <c r="M37" s="190">
        <v>884</v>
      </c>
      <c r="N37" s="190">
        <v>705</v>
      </c>
      <c r="O37" s="190">
        <v>639</v>
      </c>
      <c r="P37" s="190">
        <v>535</v>
      </c>
      <c r="Q37" s="190">
        <v>279</v>
      </c>
      <c r="R37" s="190">
        <v>230</v>
      </c>
      <c r="S37" s="190">
        <v>130</v>
      </c>
      <c r="T37" s="222">
        <v>136</v>
      </c>
      <c r="U37" s="223">
        <f t="shared" si="0"/>
        <v>117778</v>
      </c>
      <c r="V37" s="689"/>
      <c r="W37" s="686"/>
      <c r="X37" s="287"/>
    </row>
    <row r="38" spans="1:24" ht="10.5" customHeight="1" x14ac:dyDescent="0.25">
      <c r="A38" s="40"/>
      <c r="B38" s="24">
        <v>24</v>
      </c>
      <c r="C38" s="24"/>
      <c r="D38" s="24"/>
      <c r="E38" s="193">
        <v>164</v>
      </c>
      <c r="F38" s="195">
        <v>185</v>
      </c>
      <c r="G38" s="194">
        <v>96678</v>
      </c>
      <c r="H38" s="194">
        <v>37190</v>
      </c>
      <c r="I38" s="194">
        <v>3325</v>
      </c>
      <c r="J38" s="194">
        <v>3666</v>
      </c>
      <c r="K38" s="194">
        <v>2082</v>
      </c>
      <c r="L38" s="194">
        <v>1782</v>
      </c>
      <c r="M38" s="194">
        <v>1246</v>
      </c>
      <c r="N38" s="194">
        <v>968</v>
      </c>
      <c r="O38" s="194">
        <v>897</v>
      </c>
      <c r="P38" s="194">
        <v>682</v>
      </c>
      <c r="Q38" s="194">
        <v>435</v>
      </c>
      <c r="R38" s="194">
        <v>431</v>
      </c>
      <c r="S38" s="194">
        <v>357</v>
      </c>
      <c r="T38" s="221">
        <v>323</v>
      </c>
      <c r="U38" s="192">
        <f t="shared" si="0"/>
        <v>150411</v>
      </c>
      <c r="V38" s="689"/>
      <c r="W38" s="686"/>
      <c r="X38" s="287"/>
    </row>
    <row r="39" spans="1:24" ht="10.5" customHeight="1" x14ac:dyDescent="0.25">
      <c r="A39" s="37"/>
      <c r="B39" s="38">
        <v>25</v>
      </c>
      <c r="C39" s="38"/>
      <c r="D39" s="38"/>
      <c r="E39" s="189">
        <v>194</v>
      </c>
      <c r="F39" s="191">
        <v>255</v>
      </c>
      <c r="G39" s="190">
        <v>85372</v>
      </c>
      <c r="H39" s="190">
        <v>40739</v>
      </c>
      <c r="I39" s="190">
        <v>4174</v>
      </c>
      <c r="J39" s="190">
        <v>5163</v>
      </c>
      <c r="K39" s="190">
        <v>2880</v>
      </c>
      <c r="L39" s="190">
        <v>3525</v>
      </c>
      <c r="M39" s="190">
        <v>1636</v>
      </c>
      <c r="N39" s="190">
        <v>1468</v>
      </c>
      <c r="O39" s="190">
        <v>1232</v>
      </c>
      <c r="P39" s="190">
        <v>915</v>
      </c>
      <c r="Q39" s="190">
        <v>625</v>
      </c>
      <c r="R39" s="190">
        <v>515</v>
      </c>
      <c r="S39" s="190">
        <v>668</v>
      </c>
      <c r="T39" s="222">
        <v>610</v>
      </c>
      <c r="U39" s="223">
        <f t="shared" si="0"/>
        <v>149971</v>
      </c>
      <c r="V39" s="689"/>
      <c r="W39" s="686"/>
      <c r="X39" s="287"/>
    </row>
    <row r="40" spans="1:24" ht="10.5" customHeight="1" x14ac:dyDescent="0.25">
      <c r="A40" s="40"/>
      <c r="B40" s="24">
        <v>26</v>
      </c>
      <c r="C40" s="24"/>
      <c r="D40" s="24"/>
      <c r="E40" s="193">
        <v>170</v>
      </c>
      <c r="F40" s="195">
        <v>181</v>
      </c>
      <c r="G40" s="194">
        <v>88915</v>
      </c>
      <c r="H40" s="194">
        <v>43502</v>
      </c>
      <c r="I40" s="194">
        <v>4930</v>
      </c>
      <c r="J40" s="194">
        <v>6429</v>
      </c>
      <c r="K40" s="194">
        <v>3759</v>
      </c>
      <c r="L40" s="194">
        <v>4907</v>
      </c>
      <c r="M40" s="194">
        <v>2516</v>
      </c>
      <c r="N40" s="194">
        <v>3046</v>
      </c>
      <c r="O40" s="194">
        <v>1657</v>
      </c>
      <c r="P40" s="194">
        <v>1449</v>
      </c>
      <c r="Q40" s="194">
        <v>853</v>
      </c>
      <c r="R40" s="194">
        <v>714</v>
      </c>
      <c r="S40" s="194">
        <v>997</v>
      </c>
      <c r="T40" s="221">
        <v>867</v>
      </c>
      <c r="U40" s="192">
        <f t="shared" si="0"/>
        <v>164892</v>
      </c>
      <c r="V40" s="689"/>
      <c r="W40" s="686"/>
      <c r="X40" s="287"/>
    </row>
    <row r="41" spans="1:24" ht="10.5" customHeight="1" x14ac:dyDescent="0.25">
      <c r="A41" s="37"/>
      <c r="B41" s="38">
        <v>27</v>
      </c>
      <c r="C41" s="38"/>
      <c r="D41" s="38"/>
      <c r="E41" s="189">
        <v>166</v>
      </c>
      <c r="F41" s="191">
        <v>198</v>
      </c>
      <c r="G41" s="190">
        <v>93204</v>
      </c>
      <c r="H41" s="190">
        <v>45877</v>
      </c>
      <c r="I41" s="190">
        <v>5603</v>
      </c>
      <c r="J41" s="190">
        <v>7010</v>
      </c>
      <c r="K41" s="190">
        <v>4370</v>
      </c>
      <c r="L41" s="190">
        <v>5893</v>
      </c>
      <c r="M41" s="190">
        <v>3254</v>
      </c>
      <c r="N41" s="190">
        <v>4174</v>
      </c>
      <c r="O41" s="190">
        <v>2272</v>
      </c>
      <c r="P41" s="190">
        <v>2732</v>
      </c>
      <c r="Q41" s="190">
        <v>1060</v>
      </c>
      <c r="R41" s="190">
        <v>1157</v>
      </c>
      <c r="S41" s="190">
        <v>1594</v>
      </c>
      <c r="T41" s="222">
        <v>1440</v>
      </c>
      <c r="U41" s="223">
        <f t="shared" si="0"/>
        <v>180004</v>
      </c>
      <c r="V41" s="689"/>
      <c r="W41" s="686"/>
      <c r="X41" s="287"/>
    </row>
    <row r="42" spans="1:24" ht="10.5" customHeight="1" x14ac:dyDescent="0.25">
      <c r="A42" s="40"/>
      <c r="B42" s="24">
        <v>28</v>
      </c>
      <c r="C42" s="24"/>
      <c r="D42" s="24"/>
      <c r="E42" s="193">
        <v>189</v>
      </c>
      <c r="F42" s="195">
        <v>262</v>
      </c>
      <c r="G42" s="194">
        <v>93400</v>
      </c>
      <c r="H42" s="194">
        <v>47723</v>
      </c>
      <c r="I42" s="194">
        <v>6135</v>
      </c>
      <c r="J42" s="194">
        <v>7471</v>
      </c>
      <c r="K42" s="194">
        <v>5055</v>
      </c>
      <c r="L42" s="194">
        <v>6444</v>
      </c>
      <c r="M42" s="194">
        <v>3792</v>
      </c>
      <c r="N42" s="194">
        <v>4863</v>
      </c>
      <c r="O42" s="194">
        <v>2949</v>
      </c>
      <c r="P42" s="194">
        <v>3808</v>
      </c>
      <c r="Q42" s="194">
        <v>1711</v>
      </c>
      <c r="R42" s="194">
        <v>2308</v>
      </c>
      <c r="S42" s="194">
        <v>2251</v>
      </c>
      <c r="T42" s="224">
        <v>2306</v>
      </c>
      <c r="U42" s="192">
        <f t="shared" si="0"/>
        <v>190667</v>
      </c>
      <c r="V42" s="689"/>
      <c r="W42" s="686"/>
      <c r="X42" s="287"/>
    </row>
    <row r="43" spans="1:24" ht="10.5" customHeight="1" x14ac:dyDescent="0.25">
      <c r="A43" s="37"/>
      <c r="B43" s="38">
        <v>29</v>
      </c>
      <c r="C43" s="38"/>
      <c r="D43" s="38"/>
      <c r="E43" s="189">
        <v>237</v>
      </c>
      <c r="F43" s="191">
        <v>322</v>
      </c>
      <c r="G43" s="190">
        <v>96570</v>
      </c>
      <c r="H43" s="190">
        <v>49754</v>
      </c>
      <c r="I43" s="190">
        <v>6636</v>
      </c>
      <c r="J43" s="190">
        <v>8074</v>
      </c>
      <c r="K43" s="190">
        <v>5598</v>
      </c>
      <c r="L43" s="190">
        <v>7010</v>
      </c>
      <c r="M43" s="190">
        <v>4361</v>
      </c>
      <c r="N43" s="190">
        <v>5706</v>
      </c>
      <c r="O43" s="190">
        <v>3421</v>
      </c>
      <c r="P43" s="190">
        <v>4661</v>
      </c>
      <c r="Q43" s="190">
        <v>2168</v>
      </c>
      <c r="R43" s="190">
        <v>3162</v>
      </c>
      <c r="S43" s="190">
        <v>3177</v>
      </c>
      <c r="T43" s="225">
        <v>4006</v>
      </c>
      <c r="U43" s="223">
        <f t="shared" si="0"/>
        <v>204863</v>
      </c>
      <c r="V43" s="689"/>
      <c r="W43" s="686"/>
      <c r="X43" s="287"/>
    </row>
    <row r="44" spans="1:24" ht="10.5" customHeight="1" x14ac:dyDescent="0.25">
      <c r="A44" s="40"/>
      <c r="B44" s="24">
        <v>30</v>
      </c>
      <c r="C44" s="24"/>
      <c r="D44" s="24"/>
      <c r="E44" s="193">
        <v>264</v>
      </c>
      <c r="F44" s="195">
        <v>418</v>
      </c>
      <c r="G44" s="194">
        <v>95581</v>
      </c>
      <c r="H44" s="194">
        <v>50509</v>
      </c>
      <c r="I44" s="194">
        <v>6854</v>
      </c>
      <c r="J44" s="194">
        <v>8456</v>
      </c>
      <c r="K44" s="194">
        <v>5812</v>
      </c>
      <c r="L44" s="194">
        <v>7579</v>
      </c>
      <c r="M44" s="194">
        <v>4692</v>
      </c>
      <c r="N44" s="194">
        <v>5946</v>
      </c>
      <c r="O44" s="194">
        <v>3974</v>
      </c>
      <c r="P44" s="194">
        <v>5178</v>
      </c>
      <c r="Q44" s="194">
        <v>2502</v>
      </c>
      <c r="R44" s="194">
        <v>3740</v>
      </c>
      <c r="S44" s="194">
        <v>4413</v>
      </c>
      <c r="T44" s="224">
        <v>6018</v>
      </c>
      <c r="U44" s="192">
        <f t="shared" si="0"/>
        <v>211936</v>
      </c>
      <c r="V44" s="689"/>
      <c r="W44" s="686"/>
      <c r="X44" s="287"/>
    </row>
    <row r="45" spans="1:24" ht="10.5" customHeight="1" x14ac:dyDescent="0.25">
      <c r="A45" s="37"/>
      <c r="B45" s="38">
        <v>31</v>
      </c>
      <c r="C45" s="38"/>
      <c r="D45" s="38"/>
      <c r="E45" s="189">
        <v>362</v>
      </c>
      <c r="F45" s="191">
        <v>449</v>
      </c>
      <c r="G45" s="190">
        <v>96900</v>
      </c>
      <c r="H45" s="190">
        <v>51947</v>
      </c>
      <c r="I45" s="190">
        <v>7320</v>
      </c>
      <c r="J45" s="190">
        <v>9163</v>
      </c>
      <c r="K45" s="190">
        <v>6399</v>
      </c>
      <c r="L45" s="190">
        <v>8053</v>
      </c>
      <c r="M45" s="190">
        <v>5064</v>
      </c>
      <c r="N45" s="190">
        <v>6664</v>
      </c>
      <c r="O45" s="190">
        <v>4194</v>
      </c>
      <c r="P45" s="190">
        <v>5653</v>
      </c>
      <c r="Q45" s="190">
        <v>2810</v>
      </c>
      <c r="R45" s="190">
        <v>4194</v>
      </c>
      <c r="S45" s="190">
        <v>5663</v>
      </c>
      <c r="T45" s="225">
        <v>8593</v>
      </c>
      <c r="U45" s="223">
        <f t="shared" si="0"/>
        <v>223428</v>
      </c>
      <c r="V45" s="689"/>
      <c r="W45" s="686"/>
      <c r="X45" s="287"/>
    </row>
    <row r="46" spans="1:24" ht="10.5" customHeight="1" x14ac:dyDescent="0.25">
      <c r="A46" s="40"/>
      <c r="B46" s="24">
        <v>32</v>
      </c>
      <c r="C46" s="24"/>
      <c r="D46" s="24"/>
      <c r="E46" s="193">
        <v>405</v>
      </c>
      <c r="F46" s="195">
        <v>587</v>
      </c>
      <c r="G46" s="194">
        <v>95986</v>
      </c>
      <c r="H46" s="194">
        <v>52579</v>
      </c>
      <c r="I46" s="194">
        <v>7622</v>
      </c>
      <c r="J46" s="194">
        <v>9564</v>
      </c>
      <c r="K46" s="194">
        <v>6673</v>
      </c>
      <c r="L46" s="194">
        <v>8325</v>
      </c>
      <c r="M46" s="194">
        <v>5487</v>
      </c>
      <c r="N46" s="194">
        <v>6943</v>
      </c>
      <c r="O46" s="194">
        <v>4617</v>
      </c>
      <c r="P46" s="194">
        <v>6064</v>
      </c>
      <c r="Q46" s="194">
        <v>3041</v>
      </c>
      <c r="R46" s="194">
        <v>4360</v>
      </c>
      <c r="S46" s="194">
        <v>7180</v>
      </c>
      <c r="T46" s="224">
        <v>11008</v>
      </c>
      <c r="U46" s="192">
        <f t="shared" si="0"/>
        <v>230441</v>
      </c>
      <c r="V46" s="689"/>
      <c r="W46" s="686"/>
      <c r="X46" s="287"/>
    </row>
    <row r="47" spans="1:24" ht="10.5" customHeight="1" thickBot="1" x14ac:dyDescent="0.3">
      <c r="A47" s="41"/>
      <c r="B47" s="42">
        <v>33</v>
      </c>
      <c r="C47" s="42"/>
      <c r="D47" s="42"/>
      <c r="E47" s="226">
        <v>479</v>
      </c>
      <c r="F47" s="227">
        <v>638</v>
      </c>
      <c r="G47" s="228">
        <v>97879</v>
      </c>
      <c r="H47" s="228">
        <v>53784</v>
      </c>
      <c r="I47" s="228">
        <v>8158</v>
      </c>
      <c r="J47" s="228">
        <v>9969</v>
      </c>
      <c r="K47" s="228">
        <v>7344</v>
      </c>
      <c r="L47" s="228">
        <v>8531</v>
      </c>
      <c r="M47" s="228">
        <v>5944</v>
      </c>
      <c r="N47" s="228">
        <v>7346</v>
      </c>
      <c r="O47" s="228">
        <v>5148</v>
      </c>
      <c r="P47" s="228">
        <v>6327</v>
      </c>
      <c r="Q47" s="228">
        <v>3393</v>
      </c>
      <c r="R47" s="228">
        <v>4791</v>
      </c>
      <c r="S47" s="228">
        <v>8951</v>
      </c>
      <c r="T47" s="229">
        <v>13396</v>
      </c>
      <c r="U47" s="206">
        <f t="shared" si="0"/>
        <v>242078</v>
      </c>
      <c r="V47" s="689"/>
      <c r="W47" s="686"/>
      <c r="X47" s="287"/>
    </row>
    <row r="48" spans="1:24" ht="10.5" customHeight="1" x14ac:dyDescent="0.25">
      <c r="A48" s="40"/>
      <c r="B48" s="24">
        <v>34</v>
      </c>
      <c r="C48" s="24"/>
      <c r="D48" s="24"/>
      <c r="E48" s="193">
        <v>611</v>
      </c>
      <c r="F48" s="195">
        <v>724</v>
      </c>
      <c r="G48" s="194">
        <v>97201</v>
      </c>
      <c r="H48" s="194">
        <v>54041</v>
      </c>
      <c r="I48" s="194">
        <v>8494</v>
      </c>
      <c r="J48" s="194">
        <v>9728</v>
      </c>
      <c r="K48" s="194">
        <v>7572</v>
      </c>
      <c r="L48" s="194">
        <v>8898</v>
      </c>
      <c r="M48" s="194">
        <v>6326</v>
      </c>
      <c r="N48" s="194">
        <v>7500</v>
      </c>
      <c r="O48" s="194">
        <v>5271</v>
      </c>
      <c r="P48" s="194">
        <v>6668</v>
      </c>
      <c r="Q48" s="194">
        <v>3484</v>
      </c>
      <c r="R48" s="194">
        <v>4794</v>
      </c>
      <c r="S48" s="194">
        <v>10522</v>
      </c>
      <c r="T48" s="221">
        <v>15904</v>
      </c>
      <c r="U48" s="192">
        <f t="shared" si="0"/>
        <v>247738</v>
      </c>
      <c r="V48" s="689"/>
      <c r="W48" s="686"/>
      <c r="X48" s="287"/>
    </row>
    <row r="49" spans="1:24" ht="10.5" customHeight="1" x14ac:dyDescent="0.25">
      <c r="A49" s="37"/>
      <c r="B49" s="38">
        <v>35</v>
      </c>
      <c r="C49" s="38"/>
      <c r="D49" s="38"/>
      <c r="E49" s="189">
        <v>706</v>
      </c>
      <c r="F49" s="191">
        <v>887</v>
      </c>
      <c r="G49" s="190">
        <v>98397</v>
      </c>
      <c r="H49" s="190">
        <v>54252</v>
      </c>
      <c r="I49" s="190">
        <v>8657</v>
      </c>
      <c r="J49" s="190">
        <v>10219</v>
      </c>
      <c r="K49" s="190">
        <v>7772</v>
      </c>
      <c r="L49" s="190">
        <v>8846</v>
      </c>
      <c r="M49" s="190">
        <v>6517</v>
      </c>
      <c r="N49" s="190">
        <v>7669</v>
      </c>
      <c r="O49" s="190">
        <v>5718</v>
      </c>
      <c r="P49" s="190">
        <v>6934</v>
      </c>
      <c r="Q49" s="190">
        <v>3699</v>
      </c>
      <c r="R49" s="190">
        <v>5086</v>
      </c>
      <c r="S49" s="190">
        <v>12122</v>
      </c>
      <c r="T49" s="222">
        <v>17849</v>
      </c>
      <c r="U49" s="223">
        <f t="shared" si="0"/>
        <v>255330</v>
      </c>
      <c r="V49" s="689"/>
      <c r="W49" s="686"/>
      <c r="X49" s="287"/>
    </row>
    <row r="50" spans="1:24" ht="10.5" customHeight="1" x14ac:dyDescent="0.25">
      <c r="A50" s="40"/>
      <c r="B50" s="24">
        <v>36</v>
      </c>
      <c r="C50" s="24"/>
      <c r="D50" s="24"/>
      <c r="E50" s="193">
        <v>815</v>
      </c>
      <c r="F50" s="195">
        <v>925</v>
      </c>
      <c r="G50" s="194">
        <v>98054</v>
      </c>
      <c r="H50" s="194">
        <v>54578</v>
      </c>
      <c r="I50" s="194">
        <v>8700</v>
      </c>
      <c r="J50" s="194">
        <v>10354</v>
      </c>
      <c r="K50" s="194">
        <v>8065</v>
      </c>
      <c r="L50" s="194">
        <v>9044</v>
      </c>
      <c r="M50" s="194">
        <v>6987</v>
      </c>
      <c r="N50" s="194">
        <v>7849</v>
      </c>
      <c r="O50" s="194">
        <v>6083</v>
      </c>
      <c r="P50" s="194">
        <v>7142</v>
      </c>
      <c r="Q50" s="194">
        <v>3985</v>
      </c>
      <c r="R50" s="194">
        <v>5043</v>
      </c>
      <c r="S50" s="194">
        <v>13991</v>
      </c>
      <c r="T50" s="221">
        <v>20418</v>
      </c>
      <c r="U50" s="192">
        <f t="shared" si="0"/>
        <v>262033</v>
      </c>
      <c r="V50" s="689"/>
      <c r="W50" s="686"/>
      <c r="X50" s="287"/>
    </row>
    <row r="51" spans="1:24" ht="10.5" customHeight="1" x14ac:dyDescent="0.25">
      <c r="A51" s="37"/>
      <c r="B51" s="38">
        <v>37</v>
      </c>
      <c r="C51" s="38"/>
      <c r="D51" s="38"/>
      <c r="E51" s="189">
        <v>913</v>
      </c>
      <c r="F51" s="191">
        <v>1117</v>
      </c>
      <c r="G51" s="190">
        <v>97125</v>
      </c>
      <c r="H51" s="190">
        <v>54009</v>
      </c>
      <c r="I51" s="190">
        <v>8788</v>
      </c>
      <c r="J51" s="190">
        <v>9875</v>
      </c>
      <c r="K51" s="190">
        <v>8085</v>
      </c>
      <c r="L51" s="190">
        <v>8746</v>
      </c>
      <c r="M51" s="190">
        <v>6968</v>
      </c>
      <c r="N51" s="190">
        <v>7751</v>
      </c>
      <c r="O51" s="190">
        <v>6078</v>
      </c>
      <c r="P51" s="190">
        <v>6991</v>
      </c>
      <c r="Q51" s="190">
        <v>4185</v>
      </c>
      <c r="R51" s="190">
        <v>5023</v>
      </c>
      <c r="S51" s="190">
        <v>15538</v>
      </c>
      <c r="T51" s="222">
        <v>22036</v>
      </c>
      <c r="U51" s="223">
        <f t="shared" si="0"/>
        <v>263228</v>
      </c>
      <c r="V51" s="689"/>
      <c r="W51" s="686"/>
      <c r="X51" s="287"/>
    </row>
    <row r="52" spans="1:24" ht="10.5" customHeight="1" x14ac:dyDescent="0.25">
      <c r="A52" s="40"/>
      <c r="B52" s="24">
        <v>38</v>
      </c>
      <c r="C52" s="24"/>
      <c r="D52" s="24"/>
      <c r="E52" s="193">
        <v>1059</v>
      </c>
      <c r="F52" s="195">
        <v>1130</v>
      </c>
      <c r="G52" s="194">
        <v>95014</v>
      </c>
      <c r="H52" s="194">
        <v>53384</v>
      </c>
      <c r="I52" s="194">
        <v>8591</v>
      </c>
      <c r="J52" s="194">
        <v>9826</v>
      </c>
      <c r="K52" s="194">
        <v>7803</v>
      </c>
      <c r="L52" s="194">
        <v>8668</v>
      </c>
      <c r="M52" s="194">
        <v>6974</v>
      </c>
      <c r="N52" s="194">
        <v>7744</v>
      </c>
      <c r="O52" s="194">
        <v>6182</v>
      </c>
      <c r="P52" s="194">
        <v>6954</v>
      </c>
      <c r="Q52" s="194">
        <v>4166</v>
      </c>
      <c r="R52" s="194">
        <v>4933</v>
      </c>
      <c r="S52" s="194">
        <v>17230</v>
      </c>
      <c r="T52" s="221">
        <v>24120</v>
      </c>
      <c r="U52" s="192">
        <f t="shared" si="0"/>
        <v>263778</v>
      </c>
      <c r="V52" s="689"/>
      <c r="W52" s="686"/>
      <c r="X52" s="287"/>
    </row>
    <row r="53" spans="1:24" ht="10.5" customHeight="1" x14ac:dyDescent="0.25">
      <c r="A53" s="37"/>
      <c r="B53" s="38">
        <v>39</v>
      </c>
      <c r="C53" s="38"/>
      <c r="D53" s="38"/>
      <c r="E53" s="189">
        <v>1246</v>
      </c>
      <c r="F53" s="191">
        <v>1275</v>
      </c>
      <c r="G53" s="190">
        <v>96107</v>
      </c>
      <c r="H53" s="190">
        <v>54000</v>
      </c>
      <c r="I53" s="190">
        <v>8734</v>
      </c>
      <c r="J53" s="190">
        <v>9896</v>
      </c>
      <c r="K53" s="190">
        <v>8070</v>
      </c>
      <c r="L53" s="190">
        <v>8412</v>
      </c>
      <c r="M53" s="190">
        <v>7013</v>
      </c>
      <c r="N53" s="190">
        <v>7540</v>
      </c>
      <c r="O53" s="190">
        <v>6203</v>
      </c>
      <c r="P53" s="190">
        <v>7013</v>
      </c>
      <c r="Q53" s="190">
        <v>4225</v>
      </c>
      <c r="R53" s="190">
        <v>5012</v>
      </c>
      <c r="S53" s="190">
        <v>19580</v>
      </c>
      <c r="T53" s="222">
        <v>26001</v>
      </c>
      <c r="U53" s="223">
        <f t="shared" si="0"/>
        <v>270327</v>
      </c>
      <c r="V53" s="689"/>
      <c r="W53" s="686"/>
      <c r="X53" s="287"/>
    </row>
    <row r="54" spans="1:24" ht="10.5" customHeight="1" x14ac:dyDescent="0.25">
      <c r="A54" s="40"/>
      <c r="B54" s="24">
        <v>40</v>
      </c>
      <c r="C54" s="24"/>
      <c r="D54" s="24"/>
      <c r="E54" s="193">
        <v>1353</v>
      </c>
      <c r="F54" s="195">
        <v>1291</v>
      </c>
      <c r="G54" s="194">
        <v>93071</v>
      </c>
      <c r="H54" s="194">
        <v>52780</v>
      </c>
      <c r="I54" s="194">
        <v>8312</v>
      </c>
      <c r="J54" s="194">
        <v>9203</v>
      </c>
      <c r="K54" s="194">
        <v>7730</v>
      </c>
      <c r="L54" s="194">
        <v>8205</v>
      </c>
      <c r="M54" s="194">
        <v>6649</v>
      </c>
      <c r="N54" s="194">
        <v>7229</v>
      </c>
      <c r="O54" s="194">
        <v>6115</v>
      </c>
      <c r="P54" s="194">
        <v>6793</v>
      </c>
      <c r="Q54" s="194">
        <v>4151</v>
      </c>
      <c r="R54" s="194">
        <v>4649</v>
      </c>
      <c r="S54" s="194">
        <v>20896</v>
      </c>
      <c r="T54" s="221">
        <v>27473</v>
      </c>
      <c r="U54" s="192">
        <f t="shared" si="0"/>
        <v>265900</v>
      </c>
      <c r="V54" s="689"/>
      <c r="W54" s="686"/>
      <c r="X54" s="287"/>
    </row>
    <row r="55" spans="1:24" ht="10.5" customHeight="1" x14ac:dyDescent="0.25">
      <c r="A55" s="37"/>
      <c r="B55" s="38">
        <v>41</v>
      </c>
      <c r="C55" s="38"/>
      <c r="D55" s="38"/>
      <c r="E55" s="189">
        <v>1426</v>
      </c>
      <c r="F55" s="191">
        <v>1446</v>
      </c>
      <c r="G55" s="190">
        <v>90861</v>
      </c>
      <c r="H55" s="190">
        <v>52096</v>
      </c>
      <c r="I55" s="190">
        <v>8297</v>
      </c>
      <c r="J55" s="190">
        <v>9157</v>
      </c>
      <c r="K55" s="190">
        <v>7594</v>
      </c>
      <c r="L55" s="190">
        <v>8060</v>
      </c>
      <c r="M55" s="190">
        <v>6841</v>
      </c>
      <c r="N55" s="190">
        <v>7001</v>
      </c>
      <c r="O55" s="190">
        <v>6212</v>
      </c>
      <c r="P55" s="190">
        <v>6756</v>
      </c>
      <c r="Q55" s="190">
        <v>4159</v>
      </c>
      <c r="R55" s="190">
        <v>4612</v>
      </c>
      <c r="S55" s="190">
        <v>22711</v>
      </c>
      <c r="T55" s="222">
        <v>29668</v>
      </c>
      <c r="U55" s="223">
        <f t="shared" si="0"/>
        <v>266897</v>
      </c>
      <c r="V55" s="689"/>
      <c r="W55" s="686"/>
      <c r="X55" s="287"/>
    </row>
    <row r="56" spans="1:24" ht="10.5" customHeight="1" x14ac:dyDescent="0.25">
      <c r="A56" s="40"/>
      <c r="B56" s="24">
        <v>42</v>
      </c>
      <c r="C56" s="24"/>
      <c r="D56" s="24"/>
      <c r="E56" s="193">
        <v>1712</v>
      </c>
      <c r="F56" s="195">
        <v>1498</v>
      </c>
      <c r="G56" s="194">
        <v>91535</v>
      </c>
      <c r="H56" s="194">
        <v>52012</v>
      </c>
      <c r="I56" s="194">
        <v>8196</v>
      </c>
      <c r="J56" s="194">
        <v>9055</v>
      </c>
      <c r="K56" s="194">
        <v>7714</v>
      </c>
      <c r="L56" s="194">
        <v>7953</v>
      </c>
      <c r="M56" s="194">
        <v>6738</v>
      </c>
      <c r="N56" s="194">
        <v>7050</v>
      </c>
      <c r="O56" s="194">
        <v>6191</v>
      </c>
      <c r="P56" s="194">
        <v>6642</v>
      </c>
      <c r="Q56" s="194">
        <v>4081</v>
      </c>
      <c r="R56" s="194">
        <v>4555</v>
      </c>
      <c r="S56" s="194">
        <v>24749</v>
      </c>
      <c r="T56" s="221">
        <v>32367</v>
      </c>
      <c r="U56" s="192">
        <f t="shared" si="0"/>
        <v>272048</v>
      </c>
      <c r="V56" s="689"/>
      <c r="W56" s="686"/>
      <c r="X56" s="287"/>
    </row>
    <row r="57" spans="1:24" ht="10.5" customHeight="1" x14ac:dyDescent="0.25">
      <c r="A57" s="37"/>
      <c r="B57" s="38">
        <v>43</v>
      </c>
      <c r="C57" s="38"/>
      <c r="D57" s="38"/>
      <c r="E57" s="189">
        <v>1724</v>
      </c>
      <c r="F57" s="191">
        <v>1540</v>
      </c>
      <c r="G57" s="190">
        <v>90837</v>
      </c>
      <c r="H57" s="190">
        <v>51186</v>
      </c>
      <c r="I57" s="190">
        <v>7823</v>
      </c>
      <c r="J57" s="190">
        <v>8670</v>
      </c>
      <c r="K57" s="190">
        <v>7497</v>
      </c>
      <c r="L57" s="190">
        <v>7804</v>
      </c>
      <c r="M57" s="190">
        <v>6667</v>
      </c>
      <c r="N57" s="190">
        <v>6888</v>
      </c>
      <c r="O57" s="190">
        <v>6002</v>
      </c>
      <c r="P57" s="190">
        <v>6602</v>
      </c>
      <c r="Q57" s="190">
        <v>3930</v>
      </c>
      <c r="R57" s="190">
        <v>4392</v>
      </c>
      <c r="S57" s="190">
        <v>26271</v>
      </c>
      <c r="T57" s="222">
        <v>33446</v>
      </c>
      <c r="U57" s="223">
        <f t="shared" si="0"/>
        <v>271279</v>
      </c>
      <c r="V57" s="689"/>
      <c r="W57" s="686"/>
      <c r="X57" s="287"/>
    </row>
    <row r="58" spans="1:24" ht="10.5" customHeight="1" x14ac:dyDescent="0.25">
      <c r="A58" s="40"/>
      <c r="B58" s="24">
        <v>44</v>
      </c>
      <c r="C58" s="24"/>
      <c r="D58" s="24"/>
      <c r="E58" s="193">
        <v>2007</v>
      </c>
      <c r="F58" s="195">
        <v>1699</v>
      </c>
      <c r="G58" s="194">
        <v>91107</v>
      </c>
      <c r="H58" s="194">
        <v>52341</v>
      </c>
      <c r="I58" s="194">
        <v>7916</v>
      </c>
      <c r="J58" s="194">
        <v>8442</v>
      </c>
      <c r="K58" s="194">
        <v>7302</v>
      </c>
      <c r="L58" s="194">
        <v>7482</v>
      </c>
      <c r="M58" s="194">
        <v>6675</v>
      </c>
      <c r="N58" s="194">
        <v>6798</v>
      </c>
      <c r="O58" s="194">
        <v>5959</v>
      </c>
      <c r="P58" s="194">
        <v>6388</v>
      </c>
      <c r="Q58" s="194">
        <v>4039</v>
      </c>
      <c r="R58" s="194">
        <v>4403</v>
      </c>
      <c r="S58" s="194">
        <v>27851</v>
      </c>
      <c r="T58" s="221">
        <v>35311</v>
      </c>
      <c r="U58" s="192">
        <f t="shared" si="0"/>
        <v>275720</v>
      </c>
      <c r="V58" s="689"/>
      <c r="W58" s="686"/>
      <c r="X58" s="287"/>
    </row>
    <row r="59" spans="1:24" ht="10.5" customHeight="1" x14ac:dyDescent="0.25">
      <c r="A59" s="37"/>
      <c r="B59" s="38">
        <v>45</v>
      </c>
      <c r="C59" s="38"/>
      <c r="D59" s="38"/>
      <c r="E59" s="189">
        <v>2196</v>
      </c>
      <c r="F59" s="191">
        <v>1869</v>
      </c>
      <c r="G59" s="190">
        <v>92937</v>
      </c>
      <c r="H59" s="190">
        <v>53409</v>
      </c>
      <c r="I59" s="190">
        <v>7673</v>
      </c>
      <c r="J59" s="190">
        <v>8611</v>
      </c>
      <c r="K59" s="190">
        <v>7245</v>
      </c>
      <c r="L59" s="190">
        <v>7261</v>
      </c>
      <c r="M59" s="190">
        <v>6655</v>
      </c>
      <c r="N59" s="190">
        <v>6772</v>
      </c>
      <c r="O59" s="190">
        <v>5908</v>
      </c>
      <c r="P59" s="190">
        <v>6201</v>
      </c>
      <c r="Q59" s="190">
        <v>3990</v>
      </c>
      <c r="R59" s="190">
        <v>4327</v>
      </c>
      <c r="S59" s="190">
        <v>30149</v>
      </c>
      <c r="T59" s="222">
        <v>36672</v>
      </c>
      <c r="U59" s="223">
        <f t="shared" si="0"/>
        <v>281875</v>
      </c>
      <c r="V59" s="689"/>
      <c r="W59" s="686"/>
      <c r="X59" s="287"/>
    </row>
    <row r="60" spans="1:24" ht="10.5" customHeight="1" x14ac:dyDescent="0.25">
      <c r="A60" s="40"/>
      <c r="B60" s="24">
        <v>46</v>
      </c>
      <c r="C60" s="24"/>
      <c r="D60" s="24"/>
      <c r="E60" s="193">
        <v>2279</v>
      </c>
      <c r="F60" s="195">
        <v>1926</v>
      </c>
      <c r="G60" s="194">
        <v>91649</v>
      </c>
      <c r="H60" s="194">
        <v>52548</v>
      </c>
      <c r="I60" s="194">
        <v>7412</v>
      </c>
      <c r="J60" s="194">
        <v>8189</v>
      </c>
      <c r="K60" s="194">
        <v>7182</v>
      </c>
      <c r="L60" s="194">
        <v>7171</v>
      </c>
      <c r="M60" s="194">
        <v>6285</v>
      </c>
      <c r="N60" s="194">
        <v>6371</v>
      </c>
      <c r="O60" s="194">
        <v>5899</v>
      </c>
      <c r="P60" s="194">
        <v>5921</v>
      </c>
      <c r="Q60" s="194">
        <v>3830</v>
      </c>
      <c r="R60" s="194">
        <v>4060</v>
      </c>
      <c r="S60" s="194">
        <v>29877</v>
      </c>
      <c r="T60" s="221">
        <v>36936</v>
      </c>
      <c r="U60" s="192">
        <f t="shared" si="0"/>
        <v>277535</v>
      </c>
      <c r="V60" s="689"/>
      <c r="W60" s="686"/>
      <c r="X60" s="287"/>
    </row>
    <row r="61" spans="1:24" ht="10.5" customHeight="1" x14ac:dyDescent="0.25">
      <c r="A61" s="37"/>
      <c r="B61" s="38">
        <v>47</v>
      </c>
      <c r="C61" s="38"/>
      <c r="D61" s="38"/>
      <c r="E61" s="189">
        <v>2268</v>
      </c>
      <c r="F61" s="191">
        <v>2058</v>
      </c>
      <c r="G61" s="190">
        <v>88767</v>
      </c>
      <c r="H61" s="190">
        <v>52213</v>
      </c>
      <c r="I61" s="190">
        <v>7110</v>
      </c>
      <c r="J61" s="190">
        <v>8101</v>
      </c>
      <c r="K61" s="190">
        <v>7151</v>
      </c>
      <c r="L61" s="190">
        <v>6860</v>
      </c>
      <c r="M61" s="190">
        <v>6001</v>
      </c>
      <c r="N61" s="190">
        <v>6354</v>
      </c>
      <c r="O61" s="190">
        <v>5587</v>
      </c>
      <c r="P61" s="190">
        <v>5771</v>
      </c>
      <c r="Q61" s="190">
        <v>3658</v>
      </c>
      <c r="R61" s="190">
        <v>4015</v>
      </c>
      <c r="S61" s="190">
        <v>30174</v>
      </c>
      <c r="T61" s="222">
        <v>37703</v>
      </c>
      <c r="U61" s="223">
        <f t="shared" si="0"/>
        <v>273791</v>
      </c>
      <c r="V61" s="689"/>
      <c r="W61" s="686"/>
      <c r="X61" s="287"/>
    </row>
    <row r="62" spans="1:24" ht="10.5" customHeight="1" x14ac:dyDescent="0.25">
      <c r="A62" s="40"/>
      <c r="B62" s="24">
        <v>48</v>
      </c>
      <c r="C62" s="24"/>
      <c r="D62" s="24"/>
      <c r="E62" s="193">
        <v>2404</v>
      </c>
      <c r="F62" s="195">
        <v>2160</v>
      </c>
      <c r="G62" s="194">
        <v>85547</v>
      </c>
      <c r="H62" s="194">
        <v>50265</v>
      </c>
      <c r="I62" s="194">
        <v>7085</v>
      </c>
      <c r="J62" s="194">
        <v>7814</v>
      </c>
      <c r="K62" s="194">
        <v>6659</v>
      </c>
      <c r="L62" s="194">
        <v>6531</v>
      </c>
      <c r="M62" s="194">
        <v>5768</v>
      </c>
      <c r="N62" s="194">
        <v>6135</v>
      </c>
      <c r="O62" s="194">
        <v>5299</v>
      </c>
      <c r="P62" s="194">
        <v>5763</v>
      </c>
      <c r="Q62" s="194">
        <v>3479</v>
      </c>
      <c r="R62" s="194">
        <v>3788</v>
      </c>
      <c r="S62" s="194">
        <v>30520</v>
      </c>
      <c r="T62" s="221">
        <v>38724</v>
      </c>
      <c r="U62" s="192">
        <f t="shared" si="0"/>
        <v>267941</v>
      </c>
      <c r="V62" s="689"/>
      <c r="W62" s="686"/>
      <c r="X62" s="287"/>
    </row>
    <row r="63" spans="1:24" ht="10.5" customHeight="1" x14ac:dyDescent="0.25">
      <c r="A63" s="37"/>
      <c r="B63" s="38">
        <v>49</v>
      </c>
      <c r="C63" s="38"/>
      <c r="D63" s="38"/>
      <c r="E63" s="189">
        <v>2342</v>
      </c>
      <c r="F63" s="191">
        <v>2025</v>
      </c>
      <c r="G63" s="190">
        <v>80950</v>
      </c>
      <c r="H63" s="190">
        <v>49209</v>
      </c>
      <c r="I63" s="190">
        <v>6492</v>
      </c>
      <c r="J63" s="190">
        <v>7409</v>
      </c>
      <c r="K63" s="190">
        <v>6518</v>
      </c>
      <c r="L63" s="190">
        <v>6194</v>
      </c>
      <c r="M63" s="190">
        <v>5506</v>
      </c>
      <c r="N63" s="190">
        <v>5771</v>
      </c>
      <c r="O63" s="190">
        <v>5080</v>
      </c>
      <c r="P63" s="190">
        <v>5349</v>
      </c>
      <c r="Q63" s="190">
        <v>3299</v>
      </c>
      <c r="R63" s="190">
        <v>3650</v>
      </c>
      <c r="S63" s="190">
        <v>30420</v>
      </c>
      <c r="T63" s="222">
        <v>39161</v>
      </c>
      <c r="U63" s="223">
        <f t="shared" si="0"/>
        <v>259375</v>
      </c>
      <c r="V63" s="689"/>
      <c r="W63" s="686"/>
      <c r="X63" s="287"/>
    </row>
    <row r="64" spans="1:24" ht="10.5" customHeight="1" x14ac:dyDescent="0.25">
      <c r="A64" s="40"/>
      <c r="B64" s="24">
        <v>50</v>
      </c>
      <c r="C64" s="24"/>
      <c r="D64" s="24"/>
      <c r="E64" s="193">
        <v>2160</v>
      </c>
      <c r="F64" s="195">
        <v>2105</v>
      </c>
      <c r="G64" s="194">
        <v>77928</v>
      </c>
      <c r="H64" s="194">
        <v>48272</v>
      </c>
      <c r="I64" s="194">
        <v>6166</v>
      </c>
      <c r="J64" s="194">
        <v>7323</v>
      </c>
      <c r="K64" s="194">
        <v>5854</v>
      </c>
      <c r="L64" s="194">
        <v>5931</v>
      </c>
      <c r="M64" s="194">
        <v>5245</v>
      </c>
      <c r="N64" s="194">
        <v>5866</v>
      </c>
      <c r="O64" s="194">
        <v>4870</v>
      </c>
      <c r="P64" s="194">
        <v>5239</v>
      </c>
      <c r="Q64" s="194">
        <v>3081</v>
      </c>
      <c r="R64" s="194">
        <v>3618</v>
      </c>
      <c r="S64" s="194">
        <v>30283</v>
      </c>
      <c r="T64" s="221">
        <v>40409</v>
      </c>
      <c r="U64" s="192">
        <f t="shared" si="0"/>
        <v>254350</v>
      </c>
      <c r="V64" s="689"/>
      <c r="W64" s="686"/>
      <c r="X64" s="287"/>
    </row>
    <row r="65" spans="1:24" ht="10.5" customHeight="1" x14ac:dyDescent="0.25">
      <c r="A65" s="37"/>
      <c r="B65" s="38">
        <v>51</v>
      </c>
      <c r="C65" s="38"/>
      <c r="D65" s="38"/>
      <c r="E65" s="189">
        <v>2367</v>
      </c>
      <c r="F65" s="191">
        <v>2089</v>
      </c>
      <c r="G65" s="190">
        <v>73197</v>
      </c>
      <c r="H65" s="190">
        <v>46194</v>
      </c>
      <c r="I65" s="190">
        <v>5868</v>
      </c>
      <c r="J65" s="190">
        <v>7199</v>
      </c>
      <c r="K65" s="190">
        <v>5613</v>
      </c>
      <c r="L65" s="190">
        <v>6066</v>
      </c>
      <c r="M65" s="190">
        <v>4906</v>
      </c>
      <c r="N65" s="190">
        <v>5675</v>
      </c>
      <c r="O65" s="190">
        <v>4601</v>
      </c>
      <c r="P65" s="190">
        <v>5324</v>
      </c>
      <c r="Q65" s="190">
        <v>2846</v>
      </c>
      <c r="R65" s="190">
        <v>3511</v>
      </c>
      <c r="S65" s="190">
        <v>30170</v>
      </c>
      <c r="T65" s="222">
        <v>41768</v>
      </c>
      <c r="U65" s="223">
        <f t="shared" si="0"/>
        <v>247394</v>
      </c>
      <c r="V65" s="689"/>
      <c r="W65" s="686"/>
      <c r="X65" s="287"/>
    </row>
    <row r="66" spans="1:24" ht="10.5" customHeight="1" x14ac:dyDescent="0.25">
      <c r="A66" s="40"/>
      <c r="B66" s="24">
        <v>52</v>
      </c>
      <c r="C66" s="24"/>
      <c r="D66" s="24"/>
      <c r="E66" s="193">
        <v>2238</v>
      </c>
      <c r="F66" s="195">
        <v>2224</v>
      </c>
      <c r="G66" s="194">
        <v>68338</v>
      </c>
      <c r="H66" s="194">
        <v>43738</v>
      </c>
      <c r="I66" s="194">
        <v>5779</v>
      </c>
      <c r="J66" s="194">
        <v>7341</v>
      </c>
      <c r="K66" s="194">
        <v>5454</v>
      </c>
      <c r="L66" s="194">
        <v>5851</v>
      </c>
      <c r="M66" s="194">
        <v>4789</v>
      </c>
      <c r="N66" s="194">
        <v>5468</v>
      </c>
      <c r="O66" s="194">
        <v>4378</v>
      </c>
      <c r="P66" s="194">
        <v>5101</v>
      </c>
      <c r="Q66" s="194">
        <v>2852</v>
      </c>
      <c r="R66" s="194">
        <v>3469</v>
      </c>
      <c r="S66" s="194">
        <v>29932</v>
      </c>
      <c r="T66" s="221">
        <v>40925</v>
      </c>
      <c r="U66" s="192">
        <f t="shared" si="0"/>
        <v>237877</v>
      </c>
      <c r="V66" s="689"/>
      <c r="W66" s="686"/>
      <c r="X66" s="287"/>
    </row>
    <row r="67" spans="1:24" ht="10.5" customHeight="1" x14ac:dyDescent="0.25">
      <c r="A67" s="37"/>
      <c r="B67" s="38">
        <v>53</v>
      </c>
      <c r="C67" s="38"/>
      <c r="D67" s="38"/>
      <c r="E67" s="189">
        <v>2286</v>
      </c>
      <c r="F67" s="191">
        <v>2392</v>
      </c>
      <c r="G67" s="190">
        <v>65735</v>
      </c>
      <c r="H67" s="190">
        <v>41670</v>
      </c>
      <c r="I67" s="190">
        <v>5449</v>
      </c>
      <c r="J67" s="190">
        <v>7325</v>
      </c>
      <c r="K67" s="190">
        <v>5271</v>
      </c>
      <c r="L67" s="190">
        <v>6017</v>
      </c>
      <c r="M67" s="190">
        <v>4654</v>
      </c>
      <c r="N67" s="190">
        <v>5338</v>
      </c>
      <c r="O67" s="190">
        <v>4342</v>
      </c>
      <c r="P67" s="190">
        <v>4945</v>
      </c>
      <c r="Q67" s="190">
        <v>2773</v>
      </c>
      <c r="R67" s="190">
        <v>3415</v>
      </c>
      <c r="S67" s="190">
        <v>30274</v>
      </c>
      <c r="T67" s="222">
        <v>39166</v>
      </c>
      <c r="U67" s="223">
        <f t="shared" si="0"/>
        <v>231052</v>
      </c>
      <c r="V67" s="689"/>
      <c r="W67" s="686"/>
      <c r="X67" s="287"/>
    </row>
    <row r="68" spans="1:24" ht="10.5" customHeight="1" x14ac:dyDescent="0.25">
      <c r="A68" s="40"/>
      <c r="B68" s="24">
        <v>54</v>
      </c>
      <c r="C68" s="24"/>
      <c r="D68" s="24"/>
      <c r="E68" s="193">
        <v>2318</v>
      </c>
      <c r="F68" s="195">
        <v>2832</v>
      </c>
      <c r="G68" s="194">
        <v>64055</v>
      </c>
      <c r="H68" s="194">
        <v>40993</v>
      </c>
      <c r="I68" s="194">
        <v>5320</v>
      </c>
      <c r="J68" s="194">
        <v>6355</v>
      </c>
      <c r="K68" s="194">
        <v>5018</v>
      </c>
      <c r="L68" s="194">
        <v>5434</v>
      </c>
      <c r="M68" s="194">
        <v>4509</v>
      </c>
      <c r="N68" s="194">
        <v>5104</v>
      </c>
      <c r="O68" s="194">
        <v>4153</v>
      </c>
      <c r="P68" s="194">
        <v>4698</v>
      </c>
      <c r="Q68" s="194">
        <v>2656</v>
      </c>
      <c r="R68" s="194">
        <v>3175</v>
      </c>
      <c r="S68" s="194">
        <v>28603</v>
      </c>
      <c r="T68" s="221">
        <v>37252</v>
      </c>
      <c r="U68" s="192">
        <f t="shared" si="0"/>
        <v>222475</v>
      </c>
      <c r="V68" s="689"/>
      <c r="W68" s="686"/>
      <c r="X68" s="287"/>
    </row>
    <row r="69" spans="1:24" ht="10.5" customHeight="1" x14ac:dyDescent="0.25">
      <c r="A69" s="37"/>
      <c r="B69" s="38">
        <v>55</v>
      </c>
      <c r="C69" s="38"/>
      <c r="D69" s="38"/>
      <c r="E69" s="189">
        <v>2360</v>
      </c>
      <c r="F69" s="191">
        <v>2495</v>
      </c>
      <c r="G69" s="190">
        <v>61477</v>
      </c>
      <c r="H69" s="190">
        <v>39681</v>
      </c>
      <c r="I69" s="190">
        <v>5316</v>
      </c>
      <c r="J69" s="190">
        <v>5742</v>
      </c>
      <c r="K69" s="190">
        <v>4858</v>
      </c>
      <c r="L69" s="190">
        <v>4916</v>
      </c>
      <c r="M69" s="190">
        <v>4255</v>
      </c>
      <c r="N69" s="190">
        <v>4582</v>
      </c>
      <c r="O69" s="190">
        <v>3839</v>
      </c>
      <c r="P69" s="190">
        <v>4514</v>
      </c>
      <c r="Q69" s="190">
        <v>2539</v>
      </c>
      <c r="R69" s="190">
        <v>3291</v>
      </c>
      <c r="S69" s="190">
        <v>27703</v>
      </c>
      <c r="T69" s="222">
        <v>35554</v>
      </c>
      <c r="U69" s="223">
        <f t="shared" si="0"/>
        <v>213122</v>
      </c>
      <c r="V69" s="689"/>
      <c r="W69" s="686"/>
      <c r="X69" s="287"/>
    </row>
    <row r="70" spans="1:24" ht="10.5" customHeight="1" x14ac:dyDescent="0.25">
      <c r="A70" s="40"/>
      <c r="B70" s="24">
        <v>56</v>
      </c>
      <c r="C70" s="24"/>
      <c r="D70" s="24"/>
      <c r="E70" s="193">
        <v>2513</v>
      </c>
      <c r="F70" s="195">
        <v>2376</v>
      </c>
      <c r="G70" s="194">
        <v>58125</v>
      </c>
      <c r="H70" s="194">
        <v>37899</v>
      </c>
      <c r="I70" s="194">
        <v>4822</v>
      </c>
      <c r="J70" s="194">
        <v>5227</v>
      </c>
      <c r="K70" s="194">
        <v>4439</v>
      </c>
      <c r="L70" s="194">
        <v>4526</v>
      </c>
      <c r="M70" s="194">
        <v>3963</v>
      </c>
      <c r="N70" s="194">
        <v>4262</v>
      </c>
      <c r="O70" s="194">
        <v>3724</v>
      </c>
      <c r="P70" s="194">
        <v>4067</v>
      </c>
      <c r="Q70" s="194">
        <v>2432</v>
      </c>
      <c r="R70" s="194">
        <v>3087</v>
      </c>
      <c r="S70" s="194">
        <v>26285</v>
      </c>
      <c r="T70" s="221">
        <v>33527</v>
      </c>
      <c r="U70" s="192">
        <f t="shared" si="0"/>
        <v>201274</v>
      </c>
      <c r="V70" s="689"/>
      <c r="W70" s="686"/>
      <c r="X70" s="287"/>
    </row>
    <row r="71" spans="1:24" ht="10.5" customHeight="1" x14ac:dyDescent="0.25">
      <c r="A71" s="37"/>
      <c r="B71" s="38">
        <v>57</v>
      </c>
      <c r="C71" s="38"/>
      <c r="D71" s="38"/>
      <c r="E71" s="189">
        <v>2304</v>
      </c>
      <c r="F71" s="191">
        <v>2326</v>
      </c>
      <c r="G71" s="190">
        <v>54558</v>
      </c>
      <c r="H71" s="190">
        <v>35872</v>
      </c>
      <c r="I71" s="190">
        <v>4240</v>
      </c>
      <c r="J71" s="190">
        <v>4456</v>
      </c>
      <c r="K71" s="190">
        <v>4165</v>
      </c>
      <c r="L71" s="190">
        <v>4103</v>
      </c>
      <c r="M71" s="190">
        <v>3740</v>
      </c>
      <c r="N71" s="190">
        <v>3977</v>
      </c>
      <c r="O71" s="190">
        <v>3493</v>
      </c>
      <c r="P71" s="190">
        <v>3810</v>
      </c>
      <c r="Q71" s="190">
        <v>2373</v>
      </c>
      <c r="R71" s="190">
        <v>2763</v>
      </c>
      <c r="S71" s="190">
        <v>24532</v>
      </c>
      <c r="T71" s="222">
        <v>30636</v>
      </c>
      <c r="U71" s="223">
        <f t="shared" si="0"/>
        <v>187348</v>
      </c>
      <c r="V71" s="689"/>
      <c r="W71" s="686"/>
      <c r="X71" s="287"/>
    </row>
    <row r="72" spans="1:24" ht="10.5" customHeight="1" x14ac:dyDescent="0.25">
      <c r="A72" s="40"/>
      <c r="B72" s="24">
        <v>58</v>
      </c>
      <c r="C72" s="24"/>
      <c r="D72" s="24"/>
      <c r="E72" s="193">
        <v>2239</v>
      </c>
      <c r="F72" s="195">
        <v>2064</v>
      </c>
      <c r="G72" s="194">
        <v>51530</v>
      </c>
      <c r="H72" s="194">
        <v>33924</v>
      </c>
      <c r="I72" s="194">
        <v>3951</v>
      </c>
      <c r="J72" s="194">
        <v>4125</v>
      </c>
      <c r="K72" s="194">
        <v>3893</v>
      </c>
      <c r="L72" s="194">
        <v>3429</v>
      </c>
      <c r="M72" s="194">
        <v>3305</v>
      </c>
      <c r="N72" s="194">
        <v>3446</v>
      </c>
      <c r="O72" s="194">
        <v>3297</v>
      </c>
      <c r="P72" s="194">
        <v>3395</v>
      </c>
      <c r="Q72" s="194">
        <v>2197</v>
      </c>
      <c r="R72" s="194">
        <v>2591</v>
      </c>
      <c r="S72" s="194">
        <v>22191</v>
      </c>
      <c r="T72" s="221">
        <v>27570</v>
      </c>
      <c r="U72" s="192">
        <f t="shared" si="0"/>
        <v>173147</v>
      </c>
      <c r="V72" s="689"/>
      <c r="W72" s="686"/>
      <c r="X72" s="287"/>
    </row>
    <row r="73" spans="1:24" ht="10.5" customHeight="1" x14ac:dyDescent="0.25">
      <c r="A73" s="37"/>
      <c r="B73" s="38">
        <v>59</v>
      </c>
      <c r="C73" s="38"/>
      <c r="D73" s="38"/>
      <c r="E73" s="189">
        <v>2270</v>
      </c>
      <c r="F73" s="191">
        <v>1936</v>
      </c>
      <c r="G73" s="190">
        <v>49557</v>
      </c>
      <c r="H73" s="190">
        <v>33177</v>
      </c>
      <c r="I73" s="190">
        <v>3608</v>
      </c>
      <c r="J73" s="190">
        <v>3663</v>
      </c>
      <c r="K73" s="190">
        <v>3512</v>
      </c>
      <c r="L73" s="190">
        <v>3193</v>
      </c>
      <c r="M73" s="190">
        <v>2912</v>
      </c>
      <c r="N73" s="190">
        <v>2869</v>
      </c>
      <c r="O73" s="190">
        <v>2953</v>
      </c>
      <c r="P73" s="190">
        <v>2937</v>
      </c>
      <c r="Q73" s="190">
        <v>2096</v>
      </c>
      <c r="R73" s="190">
        <v>2303</v>
      </c>
      <c r="S73" s="190">
        <v>21074</v>
      </c>
      <c r="T73" s="222">
        <v>24886</v>
      </c>
      <c r="U73" s="223">
        <f t="shared" si="0"/>
        <v>162946</v>
      </c>
      <c r="V73" s="689"/>
      <c r="W73" s="686"/>
      <c r="X73" s="287"/>
    </row>
    <row r="74" spans="1:24" ht="10.5" customHeight="1" x14ac:dyDescent="0.25">
      <c r="A74" s="40"/>
      <c r="B74" s="24">
        <v>60</v>
      </c>
      <c r="C74" s="24"/>
      <c r="D74" s="24"/>
      <c r="E74" s="193">
        <v>2033</v>
      </c>
      <c r="F74" s="195">
        <v>1823</v>
      </c>
      <c r="G74" s="194">
        <v>44534</v>
      </c>
      <c r="H74" s="194">
        <v>30776</v>
      </c>
      <c r="I74" s="194">
        <v>3284</v>
      </c>
      <c r="J74" s="194">
        <v>3286</v>
      </c>
      <c r="K74" s="194">
        <v>3168</v>
      </c>
      <c r="L74" s="194">
        <v>2728</v>
      </c>
      <c r="M74" s="194">
        <v>2684</v>
      </c>
      <c r="N74" s="194">
        <v>2470</v>
      </c>
      <c r="O74" s="194">
        <v>2561</v>
      </c>
      <c r="P74" s="194">
        <v>2560</v>
      </c>
      <c r="Q74" s="194">
        <v>1965</v>
      </c>
      <c r="R74" s="194">
        <v>1977</v>
      </c>
      <c r="S74" s="194">
        <v>18456</v>
      </c>
      <c r="T74" s="221">
        <v>22106</v>
      </c>
      <c r="U74" s="192">
        <f t="shared" si="0"/>
        <v>146411</v>
      </c>
      <c r="V74" s="689"/>
      <c r="W74" s="686"/>
      <c r="X74" s="287"/>
    </row>
    <row r="75" spans="1:24" ht="10.5" customHeight="1" x14ac:dyDescent="0.25">
      <c r="A75" s="37"/>
      <c r="B75" s="38">
        <v>61</v>
      </c>
      <c r="C75" s="38"/>
      <c r="D75" s="38"/>
      <c r="E75" s="189">
        <v>1807</v>
      </c>
      <c r="F75" s="191">
        <v>1630</v>
      </c>
      <c r="G75" s="190">
        <v>38084</v>
      </c>
      <c r="H75" s="190">
        <v>27021</v>
      </c>
      <c r="I75" s="190">
        <v>3063</v>
      </c>
      <c r="J75" s="190">
        <v>2843</v>
      </c>
      <c r="K75" s="190">
        <v>2805</v>
      </c>
      <c r="L75" s="190">
        <v>2477</v>
      </c>
      <c r="M75" s="190">
        <v>2314</v>
      </c>
      <c r="N75" s="190">
        <v>2260</v>
      </c>
      <c r="O75" s="190">
        <v>2389</v>
      </c>
      <c r="P75" s="190">
        <v>2385</v>
      </c>
      <c r="Q75" s="190">
        <v>1791</v>
      </c>
      <c r="R75" s="190">
        <v>1863</v>
      </c>
      <c r="S75" s="190">
        <v>16616</v>
      </c>
      <c r="T75" s="222">
        <v>19144</v>
      </c>
      <c r="U75" s="223">
        <f t="shared" si="0"/>
        <v>128492</v>
      </c>
      <c r="V75" s="689"/>
      <c r="W75" s="686"/>
      <c r="X75" s="287"/>
    </row>
    <row r="76" spans="1:24" ht="10.5" customHeight="1" x14ac:dyDescent="0.25">
      <c r="A76" s="40"/>
      <c r="B76" s="24">
        <v>62</v>
      </c>
      <c r="C76" s="24"/>
      <c r="D76" s="24"/>
      <c r="E76" s="193">
        <v>1636</v>
      </c>
      <c r="F76" s="195">
        <v>1534</v>
      </c>
      <c r="G76" s="194">
        <v>35489</v>
      </c>
      <c r="H76" s="194">
        <v>24766</v>
      </c>
      <c r="I76" s="194">
        <v>2505</v>
      </c>
      <c r="J76" s="194">
        <v>2272</v>
      </c>
      <c r="K76" s="194">
        <v>2589</v>
      </c>
      <c r="L76" s="194">
        <v>2225</v>
      </c>
      <c r="M76" s="194">
        <v>2144</v>
      </c>
      <c r="N76" s="194">
        <v>1995</v>
      </c>
      <c r="O76" s="194">
        <v>2138</v>
      </c>
      <c r="P76" s="194">
        <v>2100</v>
      </c>
      <c r="Q76" s="194">
        <v>1635</v>
      </c>
      <c r="R76" s="194">
        <v>1697</v>
      </c>
      <c r="S76" s="194">
        <v>15250</v>
      </c>
      <c r="T76" s="221">
        <v>17720</v>
      </c>
      <c r="U76" s="192">
        <f t="shared" si="0"/>
        <v>117695</v>
      </c>
      <c r="V76" s="689"/>
      <c r="W76" s="686"/>
      <c r="X76" s="287"/>
    </row>
    <row r="77" spans="1:24" ht="10.5" customHeight="1" x14ac:dyDescent="0.25">
      <c r="A77" s="37"/>
      <c r="B77" s="38">
        <v>63</v>
      </c>
      <c r="C77" s="38"/>
      <c r="D77" s="38"/>
      <c r="E77" s="189">
        <v>1422</v>
      </c>
      <c r="F77" s="191">
        <v>1255</v>
      </c>
      <c r="G77" s="190">
        <v>32580</v>
      </c>
      <c r="H77" s="190">
        <v>22717</v>
      </c>
      <c r="I77" s="190">
        <v>2112</v>
      </c>
      <c r="J77" s="190">
        <v>1783</v>
      </c>
      <c r="K77" s="190">
        <v>2199</v>
      </c>
      <c r="L77" s="190">
        <v>1761</v>
      </c>
      <c r="M77" s="190">
        <v>1939</v>
      </c>
      <c r="N77" s="190">
        <v>1755</v>
      </c>
      <c r="O77" s="190">
        <v>1994</v>
      </c>
      <c r="P77" s="190">
        <v>1829</v>
      </c>
      <c r="Q77" s="190">
        <v>1412</v>
      </c>
      <c r="R77" s="190">
        <v>1411</v>
      </c>
      <c r="S77" s="190">
        <v>13806</v>
      </c>
      <c r="T77" s="222">
        <v>15461</v>
      </c>
      <c r="U77" s="223">
        <f t="shared" si="0"/>
        <v>105436</v>
      </c>
      <c r="V77" s="689"/>
      <c r="W77" s="686"/>
      <c r="X77" s="287"/>
    </row>
    <row r="78" spans="1:24" ht="10.5" customHeight="1" x14ac:dyDescent="0.25">
      <c r="A78" s="40"/>
      <c r="B78" s="24">
        <v>64</v>
      </c>
      <c r="C78" s="24"/>
      <c r="D78" s="24"/>
      <c r="E78" s="193">
        <v>1257</v>
      </c>
      <c r="F78" s="195">
        <v>1163</v>
      </c>
      <c r="G78" s="194">
        <v>31359</v>
      </c>
      <c r="H78" s="194">
        <v>21479</v>
      </c>
      <c r="I78" s="194">
        <v>1941</v>
      </c>
      <c r="J78" s="194">
        <v>1662</v>
      </c>
      <c r="K78" s="194">
        <v>1774</v>
      </c>
      <c r="L78" s="194">
        <v>1515</v>
      </c>
      <c r="M78" s="194">
        <v>1643</v>
      </c>
      <c r="N78" s="194">
        <v>1482</v>
      </c>
      <c r="O78" s="194">
        <v>1798</v>
      </c>
      <c r="P78" s="194">
        <v>1650</v>
      </c>
      <c r="Q78" s="194">
        <v>1277</v>
      </c>
      <c r="R78" s="194">
        <v>1291</v>
      </c>
      <c r="S78" s="194">
        <v>12296</v>
      </c>
      <c r="T78" s="221">
        <v>14081</v>
      </c>
      <c r="U78" s="192">
        <f t="shared" si="0"/>
        <v>97668</v>
      </c>
      <c r="V78" s="689"/>
      <c r="W78" s="686"/>
      <c r="X78" s="287"/>
    </row>
    <row r="79" spans="1:24" ht="10.5" customHeight="1" x14ac:dyDescent="0.25">
      <c r="A79" s="37"/>
      <c r="B79" s="38">
        <v>65</v>
      </c>
      <c r="C79" s="38"/>
      <c r="D79" s="38"/>
      <c r="E79" s="189">
        <v>1181</v>
      </c>
      <c r="F79" s="191">
        <v>1104</v>
      </c>
      <c r="G79" s="190">
        <v>27602</v>
      </c>
      <c r="H79" s="190">
        <v>19171</v>
      </c>
      <c r="I79" s="190">
        <v>1670</v>
      </c>
      <c r="J79" s="190">
        <v>1341</v>
      </c>
      <c r="K79" s="190">
        <v>1595</v>
      </c>
      <c r="L79" s="190">
        <v>1334</v>
      </c>
      <c r="M79" s="190">
        <v>1311</v>
      </c>
      <c r="N79" s="190">
        <v>1155</v>
      </c>
      <c r="O79" s="190">
        <v>1418</v>
      </c>
      <c r="P79" s="190">
        <v>1397</v>
      </c>
      <c r="Q79" s="190">
        <v>1048</v>
      </c>
      <c r="R79" s="190">
        <v>1119</v>
      </c>
      <c r="S79" s="190">
        <v>11132</v>
      </c>
      <c r="T79" s="225">
        <v>12247</v>
      </c>
      <c r="U79" s="223">
        <f t="shared" ref="U79:U114" si="1">SUM(E79:T79)</f>
        <v>85825</v>
      </c>
      <c r="V79" s="689"/>
      <c r="W79" s="686"/>
      <c r="X79" s="287"/>
    </row>
    <row r="80" spans="1:24" ht="10.5" customHeight="1" x14ac:dyDescent="0.25">
      <c r="A80" s="40"/>
      <c r="B80" s="24">
        <v>66</v>
      </c>
      <c r="C80" s="24"/>
      <c r="D80" s="24"/>
      <c r="E80" s="193">
        <v>1090</v>
      </c>
      <c r="F80" s="195">
        <v>946</v>
      </c>
      <c r="G80" s="194">
        <v>22695</v>
      </c>
      <c r="H80" s="194">
        <v>13923</v>
      </c>
      <c r="I80" s="194">
        <v>1492</v>
      </c>
      <c r="J80" s="194">
        <v>1276</v>
      </c>
      <c r="K80" s="194">
        <v>1347</v>
      </c>
      <c r="L80" s="194">
        <v>1086</v>
      </c>
      <c r="M80" s="194">
        <v>1123</v>
      </c>
      <c r="N80" s="194">
        <v>992</v>
      </c>
      <c r="O80" s="194">
        <v>1564</v>
      </c>
      <c r="P80" s="194">
        <v>1196</v>
      </c>
      <c r="Q80" s="194">
        <v>898</v>
      </c>
      <c r="R80" s="194">
        <v>815</v>
      </c>
      <c r="S80" s="194">
        <v>9626</v>
      </c>
      <c r="T80" s="224">
        <v>10462</v>
      </c>
      <c r="U80" s="192">
        <f t="shared" si="1"/>
        <v>70531</v>
      </c>
      <c r="V80" s="689"/>
      <c r="W80" s="686"/>
      <c r="X80" s="287"/>
    </row>
    <row r="81" spans="1:24" ht="10.5" customHeight="1" thickBot="1" x14ac:dyDescent="0.3">
      <c r="A81" s="41"/>
      <c r="B81" s="42">
        <v>67</v>
      </c>
      <c r="C81" s="42"/>
      <c r="D81" s="42"/>
      <c r="E81" s="226">
        <v>958</v>
      </c>
      <c r="F81" s="227">
        <v>872</v>
      </c>
      <c r="G81" s="228">
        <v>17476</v>
      </c>
      <c r="H81" s="228">
        <v>10547</v>
      </c>
      <c r="I81" s="228">
        <v>1230</v>
      </c>
      <c r="J81" s="228">
        <v>1037</v>
      </c>
      <c r="K81" s="228">
        <v>1217</v>
      </c>
      <c r="L81" s="228">
        <v>965</v>
      </c>
      <c r="M81" s="228">
        <v>1013</v>
      </c>
      <c r="N81" s="228">
        <v>842</v>
      </c>
      <c r="O81" s="228">
        <v>1021</v>
      </c>
      <c r="P81" s="228">
        <v>900</v>
      </c>
      <c r="Q81" s="228">
        <v>678</v>
      </c>
      <c r="R81" s="228">
        <v>617</v>
      </c>
      <c r="S81" s="228">
        <v>8581</v>
      </c>
      <c r="T81" s="229">
        <v>9582</v>
      </c>
      <c r="U81" s="206">
        <f t="shared" si="1"/>
        <v>57536</v>
      </c>
      <c r="V81" s="689"/>
      <c r="W81" s="686"/>
      <c r="X81" s="287"/>
    </row>
    <row r="82" spans="1:24" ht="10.5" customHeight="1" x14ac:dyDescent="0.25">
      <c r="A82" s="43"/>
      <c r="B82" s="44">
        <v>68</v>
      </c>
      <c r="C82" s="44"/>
      <c r="D82" s="44"/>
      <c r="E82" s="185">
        <v>896</v>
      </c>
      <c r="F82" s="187">
        <v>832</v>
      </c>
      <c r="G82" s="186">
        <v>15328</v>
      </c>
      <c r="H82" s="186">
        <v>8919</v>
      </c>
      <c r="I82" s="186">
        <v>1074</v>
      </c>
      <c r="J82" s="186">
        <v>865</v>
      </c>
      <c r="K82" s="186">
        <v>1120</v>
      </c>
      <c r="L82" s="186">
        <v>849</v>
      </c>
      <c r="M82" s="186">
        <v>886</v>
      </c>
      <c r="N82" s="186">
        <v>767</v>
      </c>
      <c r="O82" s="186">
        <v>941</v>
      </c>
      <c r="P82" s="186">
        <v>841</v>
      </c>
      <c r="Q82" s="186">
        <v>629</v>
      </c>
      <c r="R82" s="186">
        <v>588</v>
      </c>
      <c r="S82" s="186">
        <v>7446</v>
      </c>
      <c r="T82" s="221">
        <v>8182</v>
      </c>
      <c r="U82" s="192">
        <f t="shared" si="1"/>
        <v>50163</v>
      </c>
      <c r="V82" s="689"/>
      <c r="W82" s="686"/>
      <c r="X82" s="287"/>
    </row>
    <row r="83" spans="1:24" ht="10.5" customHeight="1" x14ac:dyDescent="0.25">
      <c r="A83" s="37"/>
      <c r="B83" s="38">
        <v>69</v>
      </c>
      <c r="C83" s="38"/>
      <c r="D83" s="38"/>
      <c r="E83" s="189">
        <v>925</v>
      </c>
      <c r="F83" s="191">
        <v>892</v>
      </c>
      <c r="G83" s="190">
        <v>13524</v>
      </c>
      <c r="H83" s="190">
        <v>8026</v>
      </c>
      <c r="I83" s="190">
        <v>940</v>
      </c>
      <c r="J83" s="190">
        <v>793</v>
      </c>
      <c r="K83" s="190">
        <v>886</v>
      </c>
      <c r="L83" s="190">
        <v>731</v>
      </c>
      <c r="M83" s="190">
        <v>829</v>
      </c>
      <c r="N83" s="190">
        <v>680</v>
      </c>
      <c r="O83" s="190">
        <v>885</v>
      </c>
      <c r="P83" s="190">
        <v>731</v>
      </c>
      <c r="Q83" s="190">
        <v>523</v>
      </c>
      <c r="R83" s="190">
        <v>514</v>
      </c>
      <c r="S83" s="190">
        <v>6710</v>
      </c>
      <c r="T83" s="222">
        <v>7382</v>
      </c>
      <c r="U83" s="223">
        <f t="shared" si="1"/>
        <v>44971</v>
      </c>
      <c r="V83" s="689"/>
      <c r="W83" s="686"/>
      <c r="X83" s="287"/>
    </row>
    <row r="84" spans="1:24" ht="10.5" customHeight="1" x14ac:dyDescent="0.25">
      <c r="A84" s="40"/>
      <c r="B84" s="24">
        <v>70</v>
      </c>
      <c r="C84" s="24"/>
      <c r="D84" s="24"/>
      <c r="E84" s="193">
        <v>793</v>
      </c>
      <c r="F84" s="195">
        <v>689</v>
      </c>
      <c r="G84" s="194">
        <v>10389</v>
      </c>
      <c r="H84" s="194">
        <v>6747</v>
      </c>
      <c r="I84" s="194">
        <v>830</v>
      </c>
      <c r="J84" s="194">
        <v>658</v>
      </c>
      <c r="K84" s="194">
        <v>779</v>
      </c>
      <c r="L84" s="194">
        <v>566</v>
      </c>
      <c r="M84" s="194">
        <v>686</v>
      </c>
      <c r="N84" s="194">
        <v>561</v>
      </c>
      <c r="O84" s="194">
        <v>844</v>
      </c>
      <c r="P84" s="194">
        <v>605</v>
      </c>
      <c r="Q84" s="194">
        <v>437</v>
      </c>
      <c r="R84" s="194">
        <v>412</v>
      </c>
      <c r="S84" s="194">
        <v>5868</v>
      </c>
      <c r="T84" s="221">
        <v>6338</v>
      </c>
      <c r="U84" s="192">
        <f t="shared" si="1"/>
        <v>37202</v>
      </c>
      <c r="V84" s="689"/>
      <c r="W84" s="686"/>
      <c r="X84" s="287"/>
    </row>
    <row r="85" spans="1:24" ht="10.5" customHeight="1" x14ac:dyDescent="0.25">
      <c r="A85" s="37"/>
      <c r="B85" s="38">
        <v>71</v>
      </c>
      <c r="C85" s="38"/>
      <c r="D85" s="38"/>
      <c r="E85" s="189">
        <v>779</v>
      </c>
      <c r="F85" s="191">
        <v>718</v>
      </c>
      <c r="G85" s="190">
        <v>7124</v>
      </c>
      <c r="H85" s="190">
        <v>5259</v>
      </c>
      <c r="I85" s="190">
        <v>579</v>
      </c>
      <c r="J85" s="190">
        <v>540</v>
      </c>
      <c r="K85" s="190">
        <v>642</v>
      </c>
      <c r="L85" s="190">
        <v>514</v>
      </c>
      <c r="M85" s="190">
        <v>542</v>
      </c>
      <c r="N85" s="190">
        <v>447</v>
      </c>
      <c r="O85" s="190">
        <v>669</v>
      </c>
      <c r="P85" s="190">
        <v>584</v>
      </c>
      <c r="Q85" s="190">
        <v>407</v>
      </c>
      <c r="R85" s="190">
        <v>357</v>
      </c>
      <c r="S85" s="190">
        <v>5325</v>
      </c>
      <c r="T85" s="222">
        <v>5778</v>
      </c>
      <c r="U85" s="223">
        <f t="shared" si="1"/>
        <v>30264</v>
      </c>
      <c r="V85" s="689"/>
      <c r="W85" s="686"/>
      <c r="X85" s="287"/>
    </row>
    <row r="86" spans="1:24" ht="10.5" customHeight="1" x14ac:dyDescent="0.25">
      <c r="A86" s="40"/>
      <c r="B86" s="24">
        <v>72</v>
      </c>
      <c r="C86" s="24"/>
      <c r="D86" s="24"/>
      <c r="E86" s="193">
        <v>740</v>
      </c>
      <c r="F86" s="195">
        <v>631</v>
      </c>
      <c r="G86" s="194">
        <v>5282</v>
      </c>
      <c r="H86" s="194">
        <v>4312</v>
      </c>
      <c r="I86" s="194">
        <v>309</v>
      </c>
      <c r="J86" s="194">
        <v>293</v>
      </c>
      <c r="K86" s="194">
        <v>519</v>
      </c>
      <c r="L86" s="194">
        <v>426</v>
      </c>
      <c r="M86" s="194">
        <v>525</v>
      </c>
      <c r="N86" s="194">
        <v>438</v>
      </c>
      <c r="O86" s="194">
        <v>566</v>
      </c>
      <c r="P86" s="194">
        <v>479</v>
      </c>
      <c r="Q86" s="194">
        <v>358</v>
      </c>
      <c r="R86" s="194">
        <v>305</v>
      </c>
      <c r="S86" s="194">
        <v>4698</v>
      </c>
      <c r="T86" s="221">
        <v>5124</v>
      </c>
      <c r="U86" s="192">
        <f t="shared" si="1"/>
        <v>25005</v>
      </c>
      <c r="V86" s="689"/>
      <c r="W86" s="686"/>
      <c r="X86" s="287"/>
    </row>
    <row r="87" spans="1:24" ht="10.5" customHeight="1" x14ac:dyDescent="0.25">
      <c r="A87" s="37"/>
      <c r="B87" s="38">
        <v>73</v>
      </c>
      <c r="C87" s="38"/>
      <c r="D87" s="38"/>
      <c r="E87" s="189">
        <v>669</v>
      </c>
      <c r="F87" s="191">
        <v>541</v>
      </c>
      <c r="G87" s="190">
        <v>4233</v>
      </c>
      <c r="H87" s="190">
        <v>3724</v>
      </c>
      <c r="I87" s="190">
        <v>146</v>
      </c>
      <c r="J87" s="190">
        <v>100</v>
      </c>
      <c r="K87" s="190">
        <v>204</v>
      </c>
      <c r="L87" s="190">
        <v>211</v>
      </c>
      <c r="M87" s="190">
        <v>372</v>
      </c>
      <c r="N87" s="190">
        <v>324</v>
      </c>
      <c r="O87" s="190">
        <v>520</v>
      </c>
      <c r="P87" s="190">
        <v>448</v>
      </c>
      <c r="Q87" s="190">
        <v>318</v>
      </c>
      <c r="R87" s="190">
        <v>252</v>
      </c>
      <c r="S87" s="190">
        <v>4220</v>
      </c>
      <c r="T87" s="222">
        <v>4539</v>
      </c>
      <c r="U87" s="223">
        <f t="shared" si="1"/>
        <v>20821</v>
      </c>
      <c r="V87" s="689"/>
      <c r="W87" s="686"/>
      <c r="X87" s="287"/>
    </row>
    <row r="88" spans="1:24" ht="10.5" customHeight="1" x14ac:dyDescent="0.25">
      <c r="A88" s="40"/>
      <c r="B88" s="24">
        <v>74</v>
      </c>
      <c r="C88" s="24"/>
      <c r="D88" s="24"/>
      <c r="E88" s="193">
        <v>658</v>
      </c>
      <c r="F88" s="195">
        <v>542</v>
      </c>
      <c r="G88" s="194">
        <v>3826</v>
      </c>
      <c r="H88" s="194">
        <v>3497</v>
      </c>
      <c r="I88" s="194">
        <v>114</v>
      </c>
      <c r="J88" s="194">
        <v>110</v>
      </c>
      <c r="K88" s="194">
        <v>102</v>
      </c>
      <c r="L88" s="194">
        <v>71</v>
      </c>
      <c r="M88" s="194">
        <v>193</v>
      </c>
      <c r="N88" s="194">
        <v>146</v>
      </c>
      <c r="O88" s="194">
        <v>452</v>
      </c>
      <c r="P88" s="194">
        <v>359</v>
      </c>
      <c r="Q88" s="194">
        <v>277</v>
      </c>
      <c r="R88" s="194">
        <v>221</v>
      </c>
      <c r="S88" s="194">
        <v>3773</v>
      </c>
      <c r="T88" s="221">
        <v>3776</v>
      </c>
      <c r="U88" s="192">
        <f t="shared" si="1"/>
        <v>18117</v>
      </c>
      <c r="V88" s="689"/>
      <c r="W88" s="686"/>
      <c r="X88" s="287"/>
    </row>
    <row r="89" spans="1:24" ht="10.5" customHeight="1" x14ac:dyDescent="0.25">
      <c r="A89" s="37"/>
      <c r="B89" s="38">
        <v>75</v>
      </c>
      <c r="C89" s="38"/>
      <c r="D89" s="38"/>
      <c r="E89" s="189">
        <v>586</v>
      </c>
      <c r="F89" s="191">
        <v>443</v>
      </c>
      <c r="G89" s="190">
        <v>3202</v>
      </c>
      <c r="H89" s="190">
        <v>3045</v>
      </c>
      <c r="I89" s="190">
        <v>94</v>
      </c>
      <c r="J89" s="190">
        <v>98</v>
      </c>
      <c r="K89" s="190">
        <v>67</v>
      </c>
      <c r="L89" s="190">
        <v>62</v>
      </c>
      <c r="M89" s="190">
        <v>72</v>
      </c>
      <c r="N89" s="190">
        <v>63</v>
      </c>
      <c r="O89" s="190">
        <v>155</v>
      </c>
      <c r="P89" s="190">
        <v>107</v>
      </c>
      <c r="Q89" s="190">
        <v>211</v>
      </c>
      <c r="R89" s="190">
        <v>179</v>
      </c>
      <c r="S89" s="190">
        <v>3152</v>
      </c>
      <c r="T89" s="222">
        <v>3121</v>
      </c>
      <c r="U89" s="223">
        <f t="shared" si="1"/>
        <v>14657</v>
      </c>
      <c r="V89" s="689"/>
      <c r="W89" s="686"/>
      <c r="X89" s="287"/>
    </row>
    <row r="90" spans="1:24" ht="10.5" customHeight="1" x14ac:dyDescent="0.25">
      <c r="A90" s="40"/>
      <c r="B90" s="24">
        <v>76</v>
      </c>
      <c r="C90" s="24"/>
      <c r="D90" s="24"/>
      <c r="E90" s="193">
        <v>649</v>
      </c>
      <c r="F90" s="195">
        <v>393</v>
      </c>
      <c r="G90" s="194">
        <v>2684</v>
      </c>
      <c r="H90" s="194">
        <v>2646</v>
      </c>
      <c r="I90" s="194">
        <v>58</v>
      </c>
      <c r="J90" s="194">
        <v>77</v>
      </c>
      <c r="K90" s="194">
        <v>61</v>
      </c>
      <c r="L90" s="194">
        <v>69</v>
      </c>
      <c r="M90" s="194">
        <v>64</v>
      </c>
      <c r="N90" s="194">
        <v>47</v>
      </c>
      <c r="O90" s="194">
        <v>49</v>
      </c>
      <c r="P90" s="194">
        <v>47</v>
      </c>
      <c r="Q90" s="194">
        <v>106</v>
      </c>
      <c r="R90" s="194">
        <v>78</v>
      </c>
      <c r="S90" s="194">
        <v>2692</v>
      </c>
      <c r="T90" s="221">
        <v>2864</v>
      </c>
      <c r="U90" s="192">
        <f t="shared" si="1"/>
        <v>12584</v>
      </c>
      <c r="V90" s="689"/>
      <c r="W90" s="686"/>
      <c r="X90" s="287"/>
    </row>
    <row r="91" spans="1:24" ht="10.5" customHeight="1" x14ac:dyDescent="0.25">
      <c r="A91" s="37"/>
      <c r="B91" s="38">
        <v>77</v>
      </c>
      <c r="C91" s="38"/>
      <c r="D91" s="38"/>
      <c r="E91" s="189">
        <v>558</v>
      </c>
      <c r="F91" s="191">
        <v>371</v>
      </c>
      <c r="G91" s="190">
        <v>2175</v>
      </c>
      <c r="H91" s="190">
        <v>2315</v>
      </c>
      <c r="I91" s="190">
        <v>50</v>
      </c>
      <c r="J91" s="190">
        <v>45</v>
      </c>
      <c r="K91" s="190">
        <v>45</v>
      </c>
      <c r="L91" s="190">
        <v>50</v>
      </c>
      <c r="M91" s="190">
        <v>50</v>
      </c>
      <c r="N91" s="190">
        <v>45</v>
      </c>
      <c r="O91" s="190">
        <v>43</v>
      </c>
      <c r="P91" s="190">
        <v>39</v>
      </c>
      <c r="Q91" s="190">
        <v>18</v>
      </c>
      <c r="R91" s="190">
        <v>16</v>
      </c>
      <c r="S91" s="190">
        <v>2251</v>
      </c>
      <c r="T91" s="222">
        <v>2335</v>
      </c>
      <c r="U91" s="223">
        <f t="shared" si="1"/>
        <v>10406</v>
      </c>
      <c r="V91" s="689"/>
      <c r="W91" s="686"/>
      <c r="X91" s="287"/>
    </row>
    <row r="92" spans="1:24" ht="10.5" customHeight="1" x14ac:dyDescent="0.25">
      <c r="A92" s="40"/>
      <c r="B92" s="24">
        <v>78</v>
      </c>
      <c r="C92" s="24"/>
      <c r="D92" s="24"/>
      <c r="E92" s="193">
        <v>483</v>
      </c>
      <c r="F92" s="195">
        <v>268</v>
      </c>
      <c r="G92" s="194">
        <v>1863</v>
      </c>
      <c r="H92" s="194">
        <v>1910</v>
      </c>
      <c r="I92" s="194">
        <v>43</v>
      </c>
      <c r="J92" s="194">
        <v>54</v>
      </c>
      <c r="K92" s="194">
        <v>39</v>
      </c>
      <c r="L92" s="194">
        <v>36</v>
      </c>
      <c r="M92" s="194">
        <v>59</v>
      </c>
      <c r="N92" s="194">
        <v>28</v>
      </c>
      <c r="O92" s="194">
        <v>40</v>
      </c>
      <c r="P92" s="194">
        <v>37</v>
      </c>
      <c r="Q92" s="194">
        <v>20</v>
      </c>
      <c r="R92" s="194">
        <v>15</v>
      </c>
      <c r="S92" s="194">
        <v>1817</v>
      </c>
      <c r="T92" s="221">
        <v>1826</v>
      </c>
      <c r="U92" s="192">
        <f t="shared" si="1"/>
        <v>8538</v>
      </c>
      <c r="V92" s="689"/>
      <c r="W92" s="686"/>
      <c r="X92" s="287"/>
    </row>
    <row r="93" spans="1:24" ht="10.5" customHeight="1" x14ac:dyDescent="0.25">
      <c r="A93" s="37"/>
      <c r="B93" s="38">
        <v>79</v>
      </c>
      <c r="C93" s="38"/>
      <c r="D93" s="38"/>
      <c r="E93" s="189">
        <v>424</v>
      </c>
      <c r="F93" s="191">
        <v>234</v>
      </c>
      <c r="G93" s="190">
        <v>1651</v>
      </c>
      <c r="H93" s="190">
        <v>1698</v>
      </c>
      <c r="I93" s="190">
        <v>45</v>
      </c>
      <c r="J93" s="190">
        <v>38</v>
      </c>
      <c r="K93" s="190">
        <v>34</v>
      </c>
      <c r="L93" s="190">
        <v>27</v>
      </c>
      <c r="M93" s="190">
        <v>38</v>
      </c>
      <c r="N93" s="190">
        <v>33</v>
      </c>
      <c r="O93" s="190">
        <v>39</v>
      </c>
      <c r="P93" s="190">
        <v>50</v>
      </c>
      <c r="Q93" s="190">
        <v>14</v>
      </c>
      <c r="R93" s="190">
        <v>9</v>
      </c>
      <c r="S93" s="190">
        <v>1441</v>
      </c>
      <c r="T93" s="222">
        <v>1513</v>
      </c>
      <c r="U93" s="223">
        <f t="shared" si="1"/>
        <v>7288</v>
      </c>
      <c r="V93" s="689"/>
      <c r="W93" s="686"/>
      <c r="X93" s="287"/>
    </row>
    <row r="94" spans="1:24" ht="10.5" customHeight="1" x14ac:dyDescent="0.25">
      <c r="A94" s="40"/>
      <c r="B94" s="24">
        <v>80</v>
      </c>
      <c r="C94" s="24"/>
      <c r="D94" s="24"/>
      <c r="E94" s="193">
        <v>350</v>
      </c>
      <c r="F94" s="195">
        <v>191</v>
      </c>
      <c r="G94" s="194">
        <v>1317</v>
      </c>
      <c r="H94" s="194">
        <v>1428</v>
      </c>
      <c r="I94" s="194">
        <v>36</v>
      </c>
      <c r="J94" s="194">
        <v>55</v>
      </c>
      <c r="K94" s="194">
        <v>32</v>
      </c>
      <c r="L94" s="194">
        <v>28</v>
      </c>
      <c r="M94" s="194">
        <v>32</v>
      </c>
      <c r="N94" s="194">
        <v>28</v>
      </c>
      <c r="O94" s="194">
        <v>31</v>
      </c>
      <c r="P94" s="194">
        <v>34</v>
      </c>
      <c r="Q94" s="194">
        <v>9</v>
      </c>
      <c r="R94" s="194">
        <v>6</v>
      </c>
      <c r="S94" s="194">
        <v>1122</v>
      </c>
      <c r="T94" s="221">
        <v>1190</v>
      </c>
      <c r="U94" s="192">
        <f t="shared" si="1"/>
        <v>5889</v>
      </c>
      <c r="V94" s="689"/>
      <c r="W94" s="686"/>
      <c r="X94" s="287"/>
    </row>
    <row r="95" spans="1:24" ht="10.5" customHeight="1" x14ac:dyDescent="0.25">
      <c r="A95" s="37"/>
      <c r="B95" s="38">
        <v>81</v>
      </c>
      <c r="C95" s="38"/>
      <c r="D95" s="38"/>
      <c r="E95" s="189">
        <v>296</v>
      </c>
      <c r="F95" s="191">
        <v>212</v>
      </c>
      <c r="G95" s="190">
        <v>893</v>
      </c>
      <c r="H95" s="190">
        <v>961</v>
      </c>
      <c r="I95" s="190">
        <v>40</v>
      </c>
      <c r="J95" s="190">
        <v>32</v>
      </c>
      <c r="K95" s="190">
        <v>32</v>
      </c>
      <c r="L95" s="190">
        <v>24</v>
      </c>
      <c r="M95" s="190">
        <v>34</v>
      </c>
      <c r="N95" s="190">
        <v>28</v>
      </c>
      <c r="O95" s="190">
        <v>30</v>
      </c>
      <c r="P95" s="190">
        <v>34</v>
      </c>
      <c r="Q95" s="190">
        <v>7</v>
      </c>
      <c r="R95" s="190">
        <v>6</v>
      </c>
      <c r="S95" s="190">
        <v>914</v>
      </c>
      <c r="T95" s="222">
        <v>932</v>
      </c>
      <c r="U95" s="223">
        <f t="shared" si="1"/>
        <v>4475</v>
      </c>
      <c r="V95" s="689"/>
      <c r="W95" s="686"/>
      <c r="X95" s="287"/>
    </row>
    <row r="96" spans="1:24" ht="10.5" customHeight="1" x14ac:dyDescent="0.25">
      <c r="A96" s="40"/>
      <c r="B96" s="24">
        <v>82</v>
      </c>
      <c r="C96" s="24"/>
      <c r="D96" s="24"/>
      <c r="E96" s="193">
        <v>262</v>
      </c>
      <c r="F96" s="195">
        <v>156</v>
      </c>
      <c r="G96" s="194">
        <v>714</v>
      </c>
      <c r="H96" s="194">
        <v>717</v>
      </c>
      <c r="I96" s="194">
        <v>32</v>
      </c>
      <c r="J96" s="194">
        <v>32</v>
      </c>
      <c r="K96" s="194">
        <v>26</v>
      </c>
      <c r="L96" s="194">
        <v>26</v>
      </c>
      <c r="M96" s="194">
        <v>29</v>
      </c>
      <c r="N96" s="194">
        <v>35</v>
      </c>
      <c r="O96" s="194">
        <v>31</v>
      </c>
      <c r="P96" s="194">
        <v>23</v>
      </c>
      <c r="Q96" s="194">
        <v>6</v>
      </c>
      <c r="R96" s="194">
        <v>8</v>
      </c>
      <c r="S96" s="194">
        <v>722</v>
      </c>
      <c r="T96" s="221">
        <v>736</v>
      </c>
      <c r="U96" s="192">
        <f t="shared" si="1"/>
        <v>3555</v>
      </c>
      <c r="V96" s="689"/>
      <c r="W96" s="686"/>
      <c r="X96" s="287"/>
    </row>
    <row r="97" spans="1:24" ht="10.5" customHeight="1" x14ac:dyDescent="0.25">
      <c r="A97" s="37"/>
      <c r="B97" s="38">
        <v>83</v>
      </c>
      <c r="C97" s="38"/>
      <c r="D97" s="38"/>
      <c r="E97" s="189">
        <v>245</v>
      </c>
      <c r="F97" s="191">
        <v>122</v>
      </c>
      <c r="G97" s="190">
        <v>601</v>
      </c>
      <c r="H97" s="190">
        <v>554</v>
      </c>
      <c r="I97" s="190">
        <v>25</v>
      </c>
      <c r="J97" s="190">
        <v>36</v>
      </c>
      <c r="K97" s="190">
        <v>30</v>
      </c>
      <c r="L97" s="190">
        <v>33</v>
      </c>
      <c r="M97" s="190">
        <v>20</v>
      </c>
      <c r="N97" s="190">
        <v>18</v>
      </c>
      <c r="O97" s="190">
        <v>25</v>
      </c>
      <c r="P97" s="190">
        <v>26</v>
      </c>
      <c r="Q97" s="190">
        <v>7</v>
      </c>
      <c r="R97" s="190">
        <v>2</v>
      </c>
      <c r="S97" s="190">
        <v>610</v>
      </c>
      <c r="T97" s="222">
        <v>541</v>
      </c>
      <c r="U97" s="223">
        <f t="shared" si="1"/>
        <v>2895</v>
      </c>
      <c r="V97" s="689"/>
      <c r="W97" s="686"/>
      <c r="X97" s="287"/>
    </row>
    <row r="98" spans="1:24" ht="10.5" customHeight="1" x14ac:dyDescent="0.25">
      <c r="A98" s="40"/>
      <c r="B98" s="24">
        <v>84</v>
      </c>
      <c r="C98" s="24"/>
      <c r="D98" s="24"/>
      <c r="E98" s="193">
        <v>252</v>
      </c>
      <c r="F98" s="195">
        <v>120</v>
      </c>
      <c r="G98" s="194">
        <v>467</v>
      </c>
      <c r="H98" s="194">
        <v>475</v>
      </c>
      <c r="I98" s="194">
        <v>26</v>
      </c>
      <c r="J98" s="194">
        <v>20</v>
      </c>
      <c r="K98" s="194">
        <v>22</v>
      </c>
      <c r="L98" s="194">
        <v>15</v>
      </c>
      <c r="M98" s="194">
        <v>20</v>
      </c>
      <c r="N98" s="194">
        <v>18</v>
      </c>
      <c r="O98" s="194">
        <v>25</v>
      </c>
      <c r="P98" s="194">
        <v>18</v>
      </c>
      <c r="Q98" s="194">
        <v>3</v>
      </c>
      <c r="R98" s="194">
        <v>4</v>
      </c>
      <c r="S98" s="194">
        <v>384</v>
      </c>
      <c r="T98" s="221">
        <v>454</v>
      </c>
      <c r="U98" s="192">
        <f t="shared" si="1"/>
        <v>2323</v>
      </c>
      <c r="V98" s="689"/>
      <c r="W98" s="686"/>
      <c r="X98" s="287"/>
    </row>
    <row r="99" spans="1:24" ht="10.5" customHeight="1" x14ac:dyDescent="0.25">
      <c r="A99" s="37"/>
      <c r="B99" s="38">
        <v>85</v>
      </c>
      <c r="C99" s="38"/>
      <c r="D99" s="38"/>
      <c r="E99" s="189">
        <v>208</v>
      </c>
      <c r="F99" s="191">
        <v>94</v>
      </c>
      <c r="G99" s="190">
        <v>362</v>
      </c>
      <c r="H99" s="190">
        <v>341</v>
      </c>
      <c r="I99" s="190">
        <v>19</v>
      </c>
      <c r="J99" s="190">
        <v>17</v>
      </c>
      <c r="K99" s="190">
        <v>10</v>
      </c>
      <c r="L99" s="190">
        <v>13</v>
      </c>
      <c r="M99" s="190">
        <v>18</v>
      </c>
      <c r="N99" s="190">
        <v>16</v>
      </c>
      <c r="O99" s="190">
        <v>16</v>
      </c>
      <c r="P99" s="190">
        <v>12</v>
      </c>
      <c r="Q99" s="190">
        <v>5</v>
      </c>
      <c r="R99" s="190">
        <v>1</v>
      </c>
      <c r="S99" s="190">
        <v>270</v>
      </c>
      <c r="T99" s="222">
        <v>320</v>
      </c>
      <c r="U99" s="223">
        <f t="shared" si="1"/>
        <v>1722</v>
      </c>
      <c r="V99" s="689"/>
      <c r="W99" s="686"/>
      <c r="X99" s="287"/>
    </row>
    <row r="100" spans="1:24" ht="10.5" customHeight="1" x14ac:dyDescent="0.25">
      <c r="A100" s="40"/>
      <c r="B100" s="24">
        <v>86</v>
      </c>
      <c r="C100" s="24"/>
      <c r="D100" s="24"/>
      <c r="E100" s="193">
        <v>195</v>
      </c>
      <c r="F100" s="195">
        <v>74</v>
      </c>
      <c r="G100" s="194">
        <v>276</v>
      </c>
      <c r="H100" s="194">
        <v>262</v>
      </c>
      <c r="I100" s="194">
        <v>16</v>
      </c>
      <c r="J100" s="194">
        <v>16</v>
      </c>
      <c r="K100" s="194">
        <v>16</v>
      </c>
      <c r="L100" s="194">
        <v>18</v>
      </c>
      <c r="M100" s="194">
        <v>17</v>
      </c>
      <c r="N100" s="194">
        <v>26</v>
      </c>
      <c r="O100" s="194">
        <v>13</v>
      </c>
      <c r="P100" s="194">
        <v>16</v>
      </c>
      <c r="Q100" s="194">
        <v>3</v>
      </c>
      <c r="R100" s="194">
        <v>2</v>
      </c>
      <c r="S100" s="194">
        <v>218</v>
      </c>
      <c r="T100" s="221">
        <v>332</v>
      </c>
      <c r="U100" s="192">
        <f t="shared" si="1"/>
        <v>1500</v>
      </c>
      <c r="V100" s="689"/>
      <c r="W100" s="686"/>
      <c r="X100" s="287"/>
    </row>
    <row r="101" spans="1:24" ht="10.5" customHeight="1" x14ac:dyDescent="0.25">
      <c r="A101" s="37"/>
      <c r="B101" s="38">
        <v>87</v>
      </c>
      <c r="C101" s="38"/>
      <c r="D101" s="38"/>
      <c r="E101" s="189">
        <v>171</v>
      </c>
      <c r="F101" s="191">
        <v>63</v>
      </c>
      <c r="G101" s="190">
        <v>219</v>
      </c>
      <c r="H101" s="190">
        <v>187</v>
      </c>
      <c r="I101" s="190">
        <v>9</v>
      </c>
      <c r="J101" s="190">
        <v>14</v>
      </c>
      <c r="K101" s="190">
        <v>14</v>
      </c>
      <c r="L101" s="190">
        <v>13</v>
      </c>
      <c r="M101" s="190">
        <v>8</v>
      </c>
      <c r="N101" s="190">
        <v>15</v>
      </c>
      <c r="O101" s="190">
        <v>12</v>
      </c>
      <c r="P101" s="190">
        <v>13</v>
      </c>
      <c r="Q101" s="190">
        <v>2</v>
      </c>
      <c r="R101" s="190">
        <v>3</v>
      </c>
      <c r="S101" s="190">
        <v>174</v>
      </c>
      <c r="T101" s="222">
        <v>249</v>
      </c>
      <c r="U101" s="223">
        <f t="shared" si="1"/>
        <v>1166</v>
      </c>
      <c r="V101" s="689"/>
      <c r="W101" s="686"/>
      <c r="X101" s="287"/>
    </row>
    <row r="102" spans="1:24" ht="10.5" customHeight="1" x14ac:dyDescent="0.25">
      <c r="A102" s="40"/>
      <c r="B102" s="24">
        <v>88</v>
      </c>
      <c r="C102" s="24"/>
      <c r="D102" s="24"/>
      <c r="E102" s="193">
        <v>133</v>
      </c>
      <c r="F102" s="195">
        <v>46</v>
      </c>
      <c r="G102" s="194">
        <v>195</v>
      </c>
      <c r="H102" s="194">
        <v>157</v>
      </c>
      <c r="I102" s="194">
        <v>17</v>
      </c>
      <c r="J102" s="194">
        <v>13</v>
      </c>
      <c r="K102" s="194">
        <v>11</v>
      </c>
      <c r="L102" s="194">
        <v>12</v>
      </c>
      <c r="M102" s="194">
        <v>3</v>
      </c>
      <c r="N102" s="194">
        <v>9</v>
      </c>
      <c r="O102" s="194">
        <v>11</v>
      </c>
      <c r="P102" s="194">
        <v>9</v>
      </c>
      <c r="Q102" s="194">
        <v>2</v>
      </c>
      <c r="R102" s="194">
        <v>0</v>
      </c>
      <c r="S102" s="194">
        <v>138</v>
      </c>
      <c r="T102" s="221">
        <v>215</v>
      </c>
      <c r="U102" s="192">
        <f t="shared" si="1"/>
        <v>971</v>
      </c>
      <c r="V102" s="689"/>
      <c r="W102" s="686"/>
      <c r="X102" s="287"/>
    </row>
    <row r="103" spans="1:24" ht="10.5" customHeight="1" x14ac:dyDescent="0.25">
      <c r="A103" s="37"/>
      <c r="B103" s="38">
        <v>89</v>
      </c>
      <c r="C103" s="38"/>
      <c r="D103" s="38"/>
      <c r="E103" s="189">
        <v>176</v>
      </c>
      <c r="F103" s="191">
        <v>64</v>
      </c>
      <c r="G103" s="190">
        <v>160</v>
      </c>
      <c r="H103" s="190">
        <v>165</v>
      </c>
      <c r="I103" s="190">
        <v>11</v>
      </c>
      <c r="J103" s="190">
        <v>4</v>
      </c>
      <c r="K103" s="190">
        <v>11</v>
      </c>
      <c r="L103" s="190">
        <v>10</v>
      </c>
      <c r="M103" s="190">
        <v>13</v>
      </c>
      <c r="N103" s="190">
        <v>8</v>
      </c>
      <c r="O103" s="190">
        <v>14</v>
      </c>
      <c r="P103" s="190">
        <v>6</v>
      </c>
      <c r="Q103" s="190">
        <v>1</v>
      </c>
      <c r="R103" s="190">
        <v>0</v>
      </c>
      <c r="S103" s="190">
        <v>130</v>
      </c>
      <c r="T103" s="222">
        <v>195</v>
      </c>
      <c r="U103" s="223">
        <f t="shared" si="1"/>
        <v>968</v>
      </c>
      <c r="V103" s="689"/>
      <c r="W103" s="686"/>
      <c r="X103" s="287"/>
    </row>
    <row r="104" spans="1:24" ht="10.5" customHeight="1" x14ac:dyDescent="0.25">
      <c r="A104" s="40"/>
      <c r="B104" s="24">
        <v>90</v>
      </c>
      <c r="C104" s="24"/>
      <c r="D104" s="24"/>
      <c r="E104" s="193">
        <v>132</v>
      </c>
      <c r="F104" s="195">
        <v>41</v>
      </c>
      <c r="G104" s="194">
        <v>110</v>
      </c>
      <c r="H104" s="194">
        <v>97</v>
      </c>
      <c r="I104" s="194">
        <v>4</v>
      </c>
      <c r="J104" s="194">
        <v>5</v>
      </c>
      <c r="K104" s="194">
        <v>5</v>
      </c>
      <c r="L104" s="194">
        <v>11</v>
      </c>
      <c r="M104" s="194">
        <v>4</v>
      </c>
      <c r="N104" s="194">
        <v>7</v>
      </c>
      <c r="O104" s="194">
        <v>7</v>
      </c>
      <c r="P104" s="194">
        <v>4</v>
      </c>
      <c r="Q104" s="194">
        <v>0</v>
      </c>
      <c r="R104" s="194">
        <v>0</v>
      </c>
      <c r="S104" s="194">
        <v>106</v>
      </c>
      <c r="T104" s="221">
        <v>143</v>
      </c>
      <c r="U104" s="192">
        <f t="shared" si="1"/>
        <v>676</v>
      </c>
      <c r="V104" s="689"/>
      <c r="W104" s="686"/>
      <c r="X104" s="287"/>
    </row>
    <row r="105" spans="1:24" ht="10.5" customHeight="1" x14ac:dyDescent="0.25">
      <c r="A105" s="37"/>
      <c r="B105" s="38">
        <v>91</v>
      </c>
      <c r="C105" s="38"/>
      <c r="D105" s="38"/>
      <c r="E105" s="189">
        <v>79</v>
      </c>
      <c r="F105" s="191">
        <v>37</v>
      </c>
      <c r="G105" s="190">
        <v>72</v>
      </c>
      <c r="H105" s="190">
        <v>62</v>
      </c>
      <c r="I105" s="190">
        <v>1</v>
      </c>
      <c r="J105" s="190">
        <v>5</v>
      </c>
      <c r="K105" s="190">
        <v>4</v>
      </c>
      <c r="L105" s="190">
        <v>5</v>
      </c>
      <c r="M105" s="190">
        <v>5</v>
      </c>
      <c r="N105" s="190">
        <v>7</v>
      </c>
      <c r="O105" s="190">
        <v>4</v>
      </c>
      <c r="P105" s="190">
        <v>4</v>
      </c>
      <c r="Q105" s="190">
        <v>0</v>
      </c>
      <c r="R105" s="190">
        <v>2</v>
      </c>
      <c r="S105" s="190">
        <v>84</v>
      </c>
      <c r="T105" s="222">
        <v>123</v>
      </c>
      <c r="U105" s="223">
        <f t="shared" si="1"/>
        <v>494</v>
      </c>
      <c r="V105" s="689"/>
      <c r="W105" s="686"/>
      <c r="X105" s="287"/>
    </row>
    <row r="106" spans="1:24" ht="10.5" customHeight="1" x14ac:dyDescent="0.25">
      <c r="A106" s="40"/>
      <c r="B106" s="24">
        <v>92</v>
      </c>
      <c r="C106" s="24"/>
      <c r="D106" s="24"/>
      <c r="E106" s="193">
        <v>68</v>
      </c>
      <c r="F106" s="195">
        <v>17</v>
      </c>
      <c r="G106" s="194">
        <v>55</v>
      </c>
      <c r="H106" s="194">
        <v>62</v>
      </c>
      <c r="I106" s="194">
        <v>2</v>
      </c>
      <c r="J106" s="194">
        <v>3</v>
      </c>
      <c r="K106" s="194">
        <v>1</v>
      </c>
      <c r="L106" s="194">
        <v>1</v>
      </c>
      <c r="M106" s="194">
        <v>5</v>
      </c>
      <c r="N106" s="194">
        <v>6</v>
      </c>
      <c r="O106" s="194">
        <v>4</v>
      </c>
      <c r="P106" s="194">
        <v>8</v>
      </c>
      <c r="Q106" s="194">
        <v>2</v>
      </c>
      <c r="R106" s="194">
        <v>0</v>
      </c>
      <c r="S106" s="194">
        <v>65</v>
      </c>
      <c r="T106" s="221">
        <v>83</v>
      </c>
      <c r="U106" s="192">
        <f t="shared" si="1"/>
        <v>382</v>
      </c>
      <c r="V106" s="689"/>
      <c r="W106" s="686"/>
      <c r="X106" s="287"/>
    </row>
    <row r="107" spans="1:24" ht="10.5" customHeight="1" x14ac:dyDescent="0.25">
      <c r="A107" s="37"/>
      <c r="B107" s="38">
        <v>93</v>
      </c>
      <c r="C107" s="38"/>
      <c r="D107" s="38"/>
      <c r="E107" s="189">
        <v>57</v>
      </c>
      <c r="F107" s="191">
        <v>14</v>
      </c>
      <c r="G107" s="190">
        <v>52</v>
      </c>
      <c r="H107" s="190">
        <v>38</v>
      </c>
      <c r="I107" s="190">
        <v>0</v>
      </c>
      <c r="J107" s="190">
        <v>2</v>
      </c>
      <c r="K107" s="190">
        <v>1</v>
      </c>
      <c r="L107" s="190">
        <v>4</v>
      </c>
      <c r="M107" s="190">
        <v>4</v>
      </c>
      <c r="N107" s="190">
        <v>2</v>
      </c>
      <c r="O107" s="190">
        <v>5</v>
      </c>
      <c r="P107" s="190">
        <v>2</v>
      </c>
      <c r="Q107" s="190">
        <v>0</v>
      </c>
      <c r="R107" s="190">
        <v>1</v>
      </c>
      <c r="S107" s="190">
        <v>56</v>
      </c>
      <c r="T107" s="222">
        <v>74</v>
      </c>
      <c r="U107" s="223">
        <f t="shared" si="1"/>
        <v>312</v>
      </c>
      <c r="V107" s="689"/>
      <c r="W107" s="686"/>
      <c r="X107" s="287"/>
    </row>
    <row r="108" spans="1:24" ht="10.5" customHeight="1" x14ac:dyDescent="0.25">
      <c r="A108" s="40"/>
      <c r="B108" s="24">
        <v>94</v>
      </c>
      <c r="C108" s="24"/>
      <c r="D108" s="24"/>
      <c r="E108" s="193">
        <v>64</v>
      </c>
      <c r="F108" s="195">
        <v>21</v>
      </c>
      <c r="G108" s="194">
        <v>45</v>
      </c>
      <c r="H108" s="194">
        <v>46</v>
      </c>
      <c r="I108" s="194">
        <v>1</v>
      </c>
      <c r="J108" s="194">
        <v>1</v>
      </c>
      <c r="K108" s="194">
        <v>0</v>
      </c>
      <c r="L108" s="194">
        <v>0</v>
      </c>
      <c r="M108" s="194">
        <v>1</v>
      </c>
      <c r="N108" s="194">
        <v>3</v>
      </c>
      <c r="O108" s="194">
        <v>2</v>
      </c>
      <c r="P108" s="194">
        <v>1</v>
      </c>
      <c r="Q108" s="194">
        <v>0</v>
      </c>
      <c r="R108" s="194">
        <v>0</v>
      </c>
      <c r="S108" s="194">
        <v>42</v>
      </c>
      <c r="T108" s="221">
        <v>88</v>
      </c>
      <c r="U108" s="192">
        <f t="shared" si="1"/>
        <v>315</v>
      </c>
      <c r="V108" s="689"/>
      <c r="W108" s="686"/>
      <c r="X108" s="287"/>
    </row>
    <row r="109" spans="1:24" ht="10.5" customHeight="1" x14ac:dyDescent="0.25">
      <c r="A109" s="37"/>
      <c r="B109" s="38">
        <v>95</v>
      </c>
      <c r="C109" s="38"/>
      <c r="D109" s="38"/>
      <c r="E109" s="189">
        <v>41</v>
      </c>
      <c r="F109" s="191">
        <v>17</v>
      </c>
      <c r="G109" s="190">
        <v>36</v>
      </c>
      <c r="H109" s="190">
        <v>34</v>
      </c>
      <c r="I109" s="190">
        <v>4</v>
      </c>
      <c r="J109" s="190">
        <v>1</v>
      </c>
      <c r="K109" s="190">
        <v>0</v>
      </c>
      <c r="L109" s="190">
        <v>0</v>
      </c>
      <c r="M109" s="190">
        <v>0</v>
      </c>
      <c r="N109" s="190">
        <v>2</v>
      </c>
      <c r="O109" s="190">
        <v>0</v>
      </c>
      <c r="P109" s="190">
        <v>5</v>
      </c>
      <c r="Q109" s="190">
        <v>1</v>
      </c>
      <c r="R109" s="190">
        <v>0</v>
      </c>
      <c r="S109" s="190">
        <v>40</v>
      </c>
      <c r="T109" s="222">
        <v>68</v>
      </c>
      <c r="U109" s="223">
        <f t="shared" si="1"/>
        <v>249</v>
      </c>
      <c r="V109" s="689"/>
      <c r="W109" s="686"/>
      <c r="X109" s="287"/>
    </row>
    <row r="110" spans="1:24" ht="10.5" customHeight="1" x14ac:dyDescent="0.25">
      <c r="A110" s="40"/>
      <c r="B110" s="24">
        <v>96</v>
      </c>
      <c r="C110" s="24"/>
      <c r="D110" s="24"/>
      <c r="E110" s="193">
        <v>30</v>
      </c>
      <c r="F110" s="195">
        <v>5</v>
      </c>
      <c r="G110" s="194">
        <v>35</v>
      </c>
      <c r="H110" s="194">
        <v>23</v>
      </c>
      <c r="I110" s="194">
        <v>0</v>
      </c>
      <c r="J110" s="194">
        <v>2</v>
      </c>
      <c r="K110" s="194">
        <v>0</v>
      </c>
      <c r="L110" s="194">
        <v>0</v>
      </c>
      <c r="M110" s="194">
        <v>0</v>
      </c>
      <c r="N110" s="194">
        <v>0</v>
      </c>
      <c r="O110" s="194">
        <v>0</v>
      </c>
      <c r="P110" s="194">
        <v>1</v>
      </c>
      <c r="Q110" s="194">
        <v>0</v>
      </c>
      <c r="R110" s="194">
        <v>0</v>
      </c>
      <c r="S110" s="194">
        <v>38</v>
      </c>
      <c r="T110" s="221">
        <v>49</v>
      </c>
      <c r="U110" s="192">
        <f t="shared" si="1"/>
        <v>183</v>
      </c>
      <c r="V110" s="689"/>
      <c r="W110" s="686"/>
      <c r="X110" s="287"/>
    </row>
    <row r="111" spans="1:24" ht="10.5" customHeight="1" x14ac:dyDescent="0.25">
      <c r="A111" s="37"/>
      <c r="B111" s="38">
        <v>97</v>
      </c>
      <c r="C111" s="38"/>
      <c r="D111" s="38"/>
      <c r="E111" s="189">
        <v>22</v>
      </c>
      <c r="F111" s="191">
        <v>6</v>
      </c>
      <c r="G111" s="190">
        <v>13</v>
      </c>
      <c r="H111" s="190">
        <v>12</v>
      </c>
      <c r="I111" s="190">
        <v>0</v>
      </c>
      <c r="J111" s="190">
        <v>0</v>
      </c>
      <c r="K111" s="190">
        <v>1</v>
      </c>
      <c r="L111" s="190">
        <v>0</v>
      </c>
      <c r="M111" s="190">
        <v>0</v>
      </c>
      <c r="N111" s="190">
        <v>0</v>
      </c>
      <c r="O111" s="190">
        <v>2</v>
      </c>
      <c r="P111" s="190">
        <v>0</v>
      </c>
      <c r="Q111" s="190">
        <v>0</v>
      </c>
      <c r="R111" s="190">
        <v>0</v>
      </c>
      <c r="S111" s="190">
        <v>21</v>
      </c>
      <c r="T111" s="222">
        <v>39</v>
      </c>
      <c r="U111" s="223">
        <f t="shared" si="1"/>
        <v>116</v>
      </c>
      <c r="V111" s="689"/>
      <c r="W111" s="686"/>
      <c r="X111" s="287"/>
    </row>
    <row r="112" spans="1:24" ht="10.5" customHeight="1" x14ac:dyDescent="0.25">
      <c r="A112" s="40"/>
      <c r="B112" s="24">
        <v>98</v>
      </c>
      <c r="C112" s="24"/>
      <c r="D112" s="24"/>
      <c r="E112" s="193">
        <v>27</v>
      </c>
      <c r="F112" s="195">
        <v>6</v>
      </c>
      <c r="G112" s="194">
        <v>13</v>
      </c>
      <c r="H112" s="194">
        <v>16</v>
      </c>
      <c r="I112" s="194">
        <v>0</v>
      </c>
      <c r="J112" s="194">
        <v>0</v>
      </c>
      <c r="K112" s="194">
        <v>0</v>
      </c>
      <c r="L112" s="194">
        <v>0</v>
      </c>
      <c r="M112" s="194">
        <v>0</v>
      </c>
      <c r="N112" s="194">
        <v>0</v>
      </c>
      <c r="O112" s="194">
        <v>1</v>
      </c>
      <c r="P112" s="194">
        <v>0</v>
      </c>
      <c r="Q112" s="194">
        <v>0</v>
      </c>
      <c r="R112" s="194">
        <v>0</v>
      </c>
      <c r="S112" s="194">
        <v>26</v>
      </c>
      <c r="T112" s="221">
        <v>37</v>
      </c>
      <c r="U112" s="192">
        <f t="shared" si="1"/>
        <v>126</v>
      </c>
      <c r="V112" s="689"/>
      <c r="W112" s="686"/>
      <c r="X112" s="287"/>
    </row>
    <row r="113" spans="1:24" ht="10.5" customHeight="1" x14ac:dyDescent="0.25">
      <c r="A113" s="37"/>
      <c r="B113" s="38">
        <v>99</v>
      </c>
      <c r="C113" s="38"/>
      <c r="D113" s="38"/>
      <c r="E113" s="189">
        <v>16</v>
      </c>
      <c r="F113" s="191">
        <v>3</v>
      </c>
      <c r="G113" s="190">
        <v>8</v>
      </c>
      <c r="H113" s="190">
        <v>3</v>
      </c>
      <c r="I113" s="190">
        <v>0</v>
      </c>
      <c r="J113" s="190">
        <v>0</v>
      </c>
      <c r="K113" s="190">
        <v>0</v>
      </c>
      <c r="L113" s="190">
        <v>0</v>
      </c>
      <c r="M113" s="190">
        <v>0</v>
      </c>
      <c r="N113" s="190">
        <v>0</v>
      </c>
      <c r="O113" s="190">
        <v>0</v>
      </c>
      <c r="P113" s="190">
        <v>0</v>
      </c>
      <c r="Q113" s="190">
        <v>0</v>
      </c>
      <c r="R113" s="190">
        <v>0</v>
      </c>
      <c r="S113" s="190">
        <v>15</v>
      </c>
      <c r="T113" s="225">
        <v>21</v>
      </c>
      <c r="U113" s="223">
        <f t="shared" si="1"/>
        <v>66</v>
      </c>
      <c r="V113" s="689"/>
      <c r="W113" s="686"/>
      <c r="X113" s="287"/>
    </row>
    <row r="114" spans="1:24" ht="10.5" customHeight="1" x14ac:dyDescent="0.25">
      <c r="A114" s="33" t="s">
        <v>53</v>
      </c>
      <c r="B114" s="24" t="s">
        <v>269</v>
      </c>
      <c r="C114" s="34" t="s">
        <v>55</v>
      </c>
      <c r="D114" s="24"/>
      <c r="E114" s="193">
        <v>6</v>
      </c>
      <c r="F114" s="197">
        <v>1</v>
      </c>
      <c r="G114" s="193">
        <v>29</v>
      </c>
      <c r="H114" s="198">
        <v>7</v>
      </c>
      <c r="I114" s="198">
        <v>21</v>
      </c>
      <c r="J114" s="198">
        <v>0</v>
      </c>
      <c r="K114" s="198">
        <v>0</v>
      </c>
      <c r="L114" s="198">
        <v>0</v>
      </c>
      <c r="M114" s="198">
        <v>0</v>
      </c>
      <c r="N114" s="198">
        <v>0</v>
      </c>
      <c r="O114" s="198">
        <v>0</v>
      </c>
      <c r="P114" s="198">
        <v>0</v>
      </c>
      <c r="Q114" s="198">
        <v>0</v>
      </c>
      <c r="R114" s="198">
        <v>1</v>
      </c>
      <c r="S114" s="198">
        <v>23</v>
      </c>
      <c r="T114" s="197">
        <v>31</v>
      </c>
      <c r="U114" s="192">
        <f t="shared" si="1"/>
        <v>119</v>
      </c>
      <c r="V114" s="689"/>
      <c r="W114" s="686"/>
      <c r="X114" s="287"/>
    </row>
    <row r="115" spans="1:24" s="23" customFormat="1" ht="10.5" customHeight="1" thickBot="1" x14ac:dyDescent="0.35">
      <c r="A115" s="409" t="s">
        <v>8</v>
      </c>
      <c r="B115" s="404"/>
      <c r="C115" s="404"/>
      <c r="D115" s="404"/>
      <c r="E115" s="405">
        <f>SUM(E14:E114)</f>
        <v>79719</v>
      </c>
      <c r="F115" s="406">
        <f t="shared" ref="F115:T115" si="2">SUM(F14:F114)</f>
        <v>74644</v>
      </c>
      <c r="G115" s="405">
        <f t="shared" si="2"/>
        <v>3701333</v>
      </c>
      <c r="H115" s="407">
        <f t="shared" si="2"/>
        <v>2098033</v>
      </c>
      <c r="I115" s="407">
        <f t="shared" si="2"/>
        <v>282734</v>
      </c>
      <c r="J115" s="407">
        <f t="shared" si="2"/>
        <v>311170</v>
      </c>
      <c r="K115" s="407">
        <f t="shared" si="2"/>
        <v>249784</v>
      </c>
      <c r="L115" s="407">
        <f t="shared" si="2"/>
        <v>264992</v>
      </c>
      <c r="M115" s="407">
        <f t="shared" si="2"/>
        <v>211323</v>
      </c>
      <c r="N115" s="407">
        <f t="shared" si="2"/>
        <v>230151</v>
      </c>
      <c r="O115" s="407">
        <f t="shared" si="2"/>
        <v>189853</v>
      </c>
      <c r="P115" s="407">
        <f t="shared" si="2"/>
        <v>209304</v>
      </c>
      <c r="Q115" s="407">
        <f t="shared" si="2"/>
        <v>124856</v>
      </c>
      <c r="R115" s="407">
        <f>SUM(R14:R114)</f>
        <v>147112</v>
      </c>
      <c r="S115" s="407">
        <f t="shared" si="2"/>
        <v>852839</v>
      </c>
      <c r="T115" s="406">
        <f t="shared" si="2"/>
        <v>1085215</v>
      </c>
      <c r="U115" s="408">
        <f>SUM(E115:T115)</f>
        <v>10113062</v>
      </c>
      <c r="V115" s="688"/>
      <c r="X115" s="690"/>
    </row>
    <row r="116" spans="1:24" ht="5.25" customHeight="1" x14ac:dyDescent="0.25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4" ht="11.15" customHeight="1" x14ac:dyDescent="0.25">
      <c r="A117" s="46" t="s">
        <v>310</v>
      </c>
      <c r="B117" s="24"/>
      <c r="C117" s="24"/>
      <c r="D117" s="24"/>
    </row>
    <row r="118" spans="1:24" ht="9" customHeight="1" x14ac:dyDescent="0.25">
      <c r="A118" s="24"/>
      <c r="B118" s="24"/>
      <c r="C118" s="24"/>
      <c r="D118" s="24"/>
    </row>
    <row r="119" spans="1:24" ht="16.5" customHeight="1" x14ac:dyDescent="0.25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25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</row>
    <row r="121" spans="1:24" ht="9" customHeight="1" x14ac:dyDescent="0.25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</row>
    <row r="122" spans="1:24" ht="9" customHeight="1" x14ac:dyDescent="0.25">
      <c r="A122" s="24"/>
      <c r="B122" s="24"/>
      <c r="C122" s="24"/>
      <c r="D122" s="24"/>
    </row>
    <row r="123" spans="1:24" ht="9" customHeight="1" x14ac:dyDescent="0.25">
      <c r="A123" s="24"/>
      <c r="B123" s="24"/>
      <c r="C123" s="24"/>
      <c r="D123" s="24"/>
    </row>
    <row r="124" spans="1:24" ht="9" customHeight="1" x14ac:dyDescent="0.25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25">
      <c r="A125" s="24"/>
      <c r="B125" s="24"/>
      <c r="C125" s="24"/>
      <c r="D125" s="24"/>
    </row>
    <row r="126" spans="1:24" ht="9" customHeight="1" x14ac:dyDescent="0.25">
      <c r="A126" s="24"/>
      <c r="B126" s="24"/>
      <c r="C126" s="24"/>
      <c r="D126" s="24"/>
    </row>
    <row r="127" spans="1:24" ht="9" customHeight="1" x14ac:dyDescent="0.25">
      <c r="A127" s="24"/>
      <c r="B127" s="24"/>
      <c r="C127" s="24"/>
      <c r="D127" s="24"/>
      <c r="I127" s="48"/>
      <c r="K127" s="48"/>
    </row>
    <row r="128" spans="1:24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A8:U8"/>
    <mergeCell ref="A9:U9"/>
    <mergeCell ref="A11:D11"/>
    <mergeCell ref="E11:F11"/>
    <mergeCell ref="G11:T11"/>
    <mergeCell ref="O12:P12"/>
    <mergeCell ref="Q12:R12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scale="87" firstPageNumber="8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11">
    <pageSetUpPr fitToPage="1"/>
  </sheetPr>
  <dimension ref="A1:U202"/>
  <sheetViews>
    <sheetView showGridLines="0" view="pageBreakPreview" zoomScale="66" zoomScaleNormal="80" zoomScaleSheetLayoutView="100" workbookViewId="0">
      <selection activeCell="K22" sqref="K22"/>
    </sheetView>
  </sheetViews>
  <sheetFormatPr baseColWidth="10" defaultColWidth="6.7265625" defaultRowHeight="12.5" x14ac:dyDescent="0.25"/>
  <cols>
    <col min="1" max="1" width="2.453125" style="25" customWidth="1"/>
    <col min="2" max="2" width="2.54296875" style="25" customWidth="1"/>
    <col min="3" max="3" width="3.26953125" style="25" customWidth="1"/>
    <col min="4" max="4" width="4" style="25" customWidth="1"/>
    <col min="5" max="21" width="8.7265625" style="25" customWidth="1"/>
    <col min="22" max="16384" width="6.7265625" style="25"/>
  </cols>
  <sheetData>
    <row r="1" spans="1:21" ht="12" customHeight="1" x14ac:dyDescent="0.25"/>
    <row r="2" spans="1:21" ht="12" customHeight="1" x14ac:dyDescent="0.25">
      <c r="A2" s="736" t="s">
        <v>57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</row>
    <row r="3" spans="1:21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</row>
    <row r="4" spans="1:21" ht="12" customHeight="1" x14ac:dyDescent="0.25"/>
    <row r="5" spans="1:21" ht="12" customHeight="1" x14ac:dyDescent="0.25">
      <c r="A5" s="738" t="str">
        <f>'1 Total'!A4:N4</f>
        <v>DICIEMBRE DE 2019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</row>
    <row r="6" spans="1:21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</row>
    <row r="7" spans="1:21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</row>
    <row r="8" spans="1:21" ht="9.75" hidden="1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</row>
    <row r="9" spans="1:21" s="286" customFormat="1" ht="9.75" customHeight="1" x14ac:dyDescent="0.25">
      <c r="A9" s="740"/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740"/>
      <c r="P9" s="740"/>
      <c r="Q9" s="740"/>
      <c r="R9" s="740"/>
      <c r="S9" s="740"/>
      <c r="T9" s="740"/>
      <c r="U9" s="740"/>
    </row>
    <row r="10" spans="1:21" s="286" customFormat="1" ht="9.75" customHeight="1" thickBot="1" x14ac:dyDescent="0.3">
      <c r="A10" s="249"/>
      <c r="B10" s="249"/>
      <c r="C10" s="249"/>
      <c r="D10" s="249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9"/>
    </row>
    <row r="11" spans="1:21" s="23" customFormat="1" ht="11.15" customHeight="1" x14ac:dyDescent="0.3">
      <c r="A11" s="731" t="s">
        <v>39</v>
      </c>
      <c r="B11" s="732"/>
      <c r="C11" s="732"/>
      <c r="D11" s="732"/>
      <c r="E11" s="733" t="s">
        <v>40</v>
      </c>
      <c r="F11" s="734"/>
      <c r="G11" s="733" t="s">
        <v>41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27"/>
    </row>
    <row r="12" spans="1:21" s="23" customFormat="1" ht="11.15" customHeight="1" x14ac:dyDescent="0.3">
      <c r="A12" s="724" t="s">
        <v>42</v>
      </c>
      <c r="B12" s="725"/>
      <c r="C12" s="725"/>
      <c r="D12" s="725"/>
      <c r="E12" s="726" t="s">
        <v>43</v>
      </c>
      <c r="F12" s="727"/>
      <c r="G12" s="728" t="s">
        <v>44</v>
      </c>
      <c r="H12" s="723"/>
      <c r="I12" s="722" t="s">
        <v>45</v>
      </c>
      <c r="J12" s="723"/>
      <c r="K12" s="722" t="s">
        <v>46</v>
      </c>
      <c r="L12" s="723"/>
      <c r="M12" s="722" t="s">
        <v>47</v>
      </c>
      <c r="N12" s="723"/>
      <c r="O12" s="722" t="s">
        <v>48</v>
      </c>
      <c r="P12" s="723"/>
      <c r="Q12" s="722" t="s">
        <v>49</v>
      </c>
      <c r="R12" s="723"/>
      <c r="S12" s="410" t="s">
        <v>50</v>
      </c>
      <c r="T12" s="411"/>
      <c r="U12" s="412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</row>
    <row r="14" spans="1:21" ht="10.5" customHeight="1" x14ac:dyDescent="0.25">
      <c r="A14" s="33" t="s">
        <v>53</v>
      </c>
      <c r="B14" s="24">
        <v>0</v>
      </c>
      <c r="C14" s="34" t="s">
        <v>54</v>
      </c>
      <c r="D14" s="24"/>
      <c r="E14" s="193">
        <v>0</v>
      </c>
      <c r="F14" s="195">
        <v>0</v>
      </c>
      <c r="G14" s="194">
        <v>0</v>
      </c>
      <c r="H14" s="194">
        <v>0</v>
      </c>
      <c r="I14" s="194">
        <v>0</v>
      </c>
      <c r="J14" s="194">
        <v>0</v>
      </c>
      <c r="K14" s="194">
        <v>0</v>
      </c>
      <c r="L14" s="194">
        <v>0</v>
      </c>
      <c r="M14" s="194">
        <v>0</v>
      </c>
      <c r="N14" s="194">
        <v>0</v>
      </c>
      <c r="O14" s="194">
        <v>0</v>
      </c>
      <c r="P14" s="194">
        <v>0</v>
      </c>
      <c r="Q14" s="194">
        <v>0</v>
      </c>
      <c r="R14" s="194">
        <v>0</v>
      </c>
      <c r="S14" s="194">
        <v>0</v>
      </c>
      <c r="T14" s="221">
        <v>0</v>
      </c>
      <c r="U14" s="192">
        <f>SUM(E14:T14)</f>
        <v>0</v>
      </c>
    </row>
    <row r="15" spans="1:21" ht="10.5" customHeight="1" x14ac:dyDescent="0.25">
      <c r="A15" s="37"/>
      <c r="B15" s="38">
        <v>1</v>
      </c>
      <c r="C15" s="38"/>
      <c r="D15" s="38"/>
      <c r="E15" s="189">
        <v>0</v>
      </c>
      <c r="F15" s="191">
        <v>0</v>
      </c>
      <c r="G15" s="190">
        <v>0</v>
      </c>
      <c r="H15" s="190">
        <v>0</v>
      </c>
      <c r="I15" s="190">
        <v>0</v>
      </c>
      <c r="J15" s="190">
        <v>0</v>
      </c>
      <c r="K15" s="190">
        <v>0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222">
        <v>0</v>
      </c>
      <c r="U15" s="223">
        <f t="shared" ref="U15:U78" si="0">SUM(E15:T15)</f>
        <v>0</v>
      </c>
    </row>
    <row r="16" spans="1:21" ht="10.5" customHeight="1" x14ac:dyDescent="0.25">
      <c r="A16" s="40"/>
      <c r="B16" s="24">
        <v>2</v>
      </c>
      <c r="C16" s="24"/>
      <c r="D16" s="24"/>
      <c r="E16" s="193">
        <v>0</v>
      </c>
      <c r="F16" s="195">
        <v>0</v>
      </c>
      <c r="G16" s="194">
        <v>0</v>
      </c>
      <c r="H16" s="194">
        <v>0</v>
      </c>
      <c r="I16" s="194">
        <v>0</v>
      </c>
      <c r="J16" s="194">
        <v>0</v>
      </c>
      <c r="K16" s="194">
        <v>0</v>
      </c>
      <c r="L16" s="194">
        <v>0</v>
      </c>
      <c r="M16" s="194">
        <v>0</v>
      </c>
      <c r="N16" s="194">
        <v>0</v>
      </c>
      <c r="O16" s="194">
        <v>0</v>
      </c>
      <c r="P16" s="194">
        <v>0</v>
      </c>
      <c r="Q16" s="194">
        <v>0</v>
      </c>
      <c r="R16" s="194">
        <v>0</v>
      </c>
      <c r="S16" s="194">
        <v>0</v>
      </c>
      <c r="T16" s="221">
        <v>0</v>
      </c>
      <c r="U16" s="192">
        <f t="shared" si="0"/>
        <v>0</v>
      </c>
    </row>
    <row r="17" spans="1:21" ht="10.5" customHeight="1" x14ac:dyDescent="0.25">
      <c r="A17" s="37"/>
      <c r="B17" s="38">
        <v>3</v>
      </c>
      <c r="C17" s="38"/>
      <c r="D17" s="38"/>
      <c r="E17" s="189">
        <v>0</v>
      </c>
      <c r="F17" s="191">
        <v>0</v>
      </c>
      <c r="G17" s="190">
        <v>0</v>
      </c>
      <c r="H17" s="190">
        <v>0</v>
      </c>
      <c r="I17" s="190">
        <v>0</v>
      </c>
      <c r="J17" s="190">
        <v>0</v>
      </c>
      <c r="K17" s="190">
        <v>0</v>
      </c>
      <c r="L17" s="190">
        <v>0</v>
      </c>
      <c r="M17" s="190">
        <v>0</v>
      </c>
      <c r="N17" s="190">
        <v>0</v>
      </c>
      <c r="O17" s="190">
        <v>0</v>
      </c>
      <c r="P17" s="190">
        <v>0</v>
      </c>
      <c r="Q17" s="190">
        <v>0</v>
      </c>
      <c r="R17" s="190">
        <v>0</v>
      </c>
      <c r="S17" s="190">
        <v>0</v>
      </c>
      <c r="T17" s="222">
        <v>0</v>
      </c>
      <c r="U17" s="223">
        <f t="shared" si="0"/>
        <v>0</v>
      </c>
    </row>
    <row r="18" spans="1:21" ht="10.5" customHeight="1" x14ac:dyDescent="0.25">
      <c r="A18" s="40"/>
      <c r="B18" s="24">
        <v>4</v>
      </c>
      <c r="C18" s="24"/>
      <c r="D18" s="24"/>
      <c r="E18" s="193">
        <v>0</v>
      </c>
      <c r="F18" s="195">
        <v>0</v>
      </c>
      <c r="G18" s="194">
        <v>0</v>
      </c>
      <c r="H18" s="194">
        <v>0</v>
      </c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221">
        <v>0</v>
      </c>
      <c r="U18" s="192">
        <f t="shared" si="0"/>
        <v>0</v>
      </c>
    </row>
    <row r="19" spans="1:21" ht="10.5" customHeight="1" x14ac:dyDescent="0.25">
      <c r="A19" s="37"/>
      <c r="B19" s="38">
        <v>5</v>
      </c>
      <c r="C19" s="38"/>
      <c r="D19" s="38"/>
      <c r="E19" s="189">
        <v>0</v>
      </c>
      <c r="F19" s="191">
        <v>0</v>
      </c>
      <c r="G19" s="190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222">
        <v>0</v>
      </c>
      <c r="U19" s="223">
        <f t="shared" si="0"/>
        <v>0</v>
      </c>
    </row>
    <row r="20" spans="1:21" ht="10.5" customHeight="1" x14ac:dyDescent="0.25">
      <c r="A20" s="40"/>
      <c r="B20" s="24">
        <v>6</v>
      </c>
      <c r="C20" s="24"/>
      <c r="D20" s="24"/>
      <c r="E20" s="193">
        <v>0</v>
      </c>
      <c r="F20" s="195">
        <v>0</v>
      </c>
      <c r="G20" s="194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0</v>
      </c>
      <c r="Q20" s="194">
        <v>0</v>
      </c>
      <c r="R20" s="194">
        <v>0</v>
      </c>
      <c r="S20" s="194">
        <v>0</v>
      </c>
      <c r="T20" s="221">
        <v>0</v>
      </c>
      <c r="U20" s="192">
        <f t="shared" si="0"/>
        <v>0</v>
      </c>
    </row>
    <row r="21" spans="1:21" ht="10.5" customHeight="1" x14ac:dyDescent="0.25">
      <c r="A21" s="37"/>
      <c r="B21" s="38">
        <v>7</v>
      </c>
      <c r="C21" s="38"/>
      <c r="D21" s="38"/>
      <c r="E21" s="189">
        <v>0</v>
      </c>
      <c r="F21" s="191">
        <v>0</v>
      </c>
      <c r="G21" s="190">
        <v>0</v>
      </c>
      <c r="H21" s="190">
        <v>0</v>
      </c>
      <c r="I21" s="190">
        <v>0</v>
      </c>
      <c r="J21" s="190">
        <v>0</v>
      </c>
      <c r="K21" s="190">
        <v>0</v>
      </c>
      <c r="L21" s="190">
        <v>0</v>
      </c>
      <c r="M21" s="190">
        <v>0</v>
      </c>
      <c r="N21" s="190">
        <v>0</v>
      </c>
      <c r="O21" s="190">
        <v>0</v>
      </c>
      <c r="P21" s="190">
        <v>0</v>
      </c>
      <c r="Q21" s="190">
        <v>0</v>
      </c>
      <c r="R21" s="190">
        <v>0</v>
      </c>
      <c r="S21" s="190">
        <v>0</v>
      </c>
      <c r="T21" s="222">
        <v>0</v>
      </c>
      <c r="U21" s="223">
        <f t="shared" si="0"/>
        <v>0</v>
      </c>
    </row>
    <row r="22" spans="1:21" ht="10.5" customHeight="1" x14ac:dyDescent="0.25">
      <c r="A22" s="40"/>
      <c r="B22" s="24">
        <v>8</v>
      </c>
      <c r="C22" s="24"/>
      <c r="D22" s="24"/>
      <c r="E22" s="193">
        <v>0</v>
      </c>
      <c r="F22" s="195">
        <v>0</v>
      </c>
      <c r="G22" s="194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4">
        <v>0</v>
      </c>
      <c r="P22" s="194">
        <v>0</v>
      </c>
      <c r="Q22" s="194">
        <v>0</v>
      </c>
      <c r="R22" s="194">
        <v>0</v>
      </c>
      <c r="S22" s="194">
        <v>0</v>
      </c>
      <c r="T22" s="221">
        <v>0</v>
      </c>
      <c r="U22" s="192">
        <f t="shared" si="0"/>
        <v>0</v>
      </c>
    </row>
    <row r="23" spans="1:21" ht="10.5" customHeight="1" x14ac:dyDescent="0.25">
      <c r="A23" s="37"/>
      <c r="B23" s="38">
        <v>9</v>
      </c>
      <c r="C23" s="38"/>
      <c r="D23" s="38"/>
      <c r="E23" s="189">
        <v>0</v>
      </c>
      <c r="F23" s="191">
        <v>0</v>
      </c>
      <c r="G23" s="190">
        <v>0</v>
      </c>
      <c r="H23" s="190">
        <v>0</v>
      </c>
      <c r="I23" s="190">
        <v>0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0">
        <v>0</v>
      </c>
      <c r="P23" s="190">
        <v>0</v>
      </c>
      <c r="Q23" s="190">
        <v>0</v>
      </c>
      <c r="R23" s="190">
        <v>0</v>
      </c>
      <c r="S23" s="190">
        <v>0</v>
      </c>
      <c r="T23" s="222">
        <v>0</v>
      </c>
      <c r="U23" s="223">
        <f t="shared" si="0"/>
        <v>0</v>
      </c>
    </row>
    <row r="24" spans="1:21" ht="10.5" customHeight="1" x14ac:dyDescent="0.25">
      <c r="A24" s="40"/>
      <c r="B24" s="24">
        <v>10</v>
      </c>
      <c r="C24" s="24"/>
      <c r="D24" s="24"/>
      <c r="E24" s="193">
        <v>0</v>
      </c>
      <c r="F24" s="195">
        <v>0</v>
      </c>
      <c r="G24" s="194">
        <v>0</v>
      </c>
      <c r="H24" s="194">
        <v>0</v>
      </c>
      <c r="I24" s="194">
        <v>0</v>
      </c>
      <c r="J24" s="194">
        <v>0</v>
      </c>
      <c r="K24" s="194">
        <v>0</v>
      </c>
      <c r="L24" s="194">
        <v>0</v>
      </c>
      <c r="M24" s="194">
        <v>0</v>
      </c>
      <c r="N24" s="194">
        <v>0</v>
      </c>
      <c r="O24" s="194">
        <v>0</v>
      </c>
      <c r="P24" s="194">
        <v>0</v>
      </c>
      <c r="Q24" s="194">
        <v>0</v>
      </c>
      <c r="R24" s="194">
        <v>0</v>
      </c>
      <c r="S24" s="194">
        <v>0</v>
      </c>
      <c r="T24" s="221">
        <v>0</v>
      </c>
      <c r="U24" s="192">
        <f t="shared" si="0"/>
        <v>0</v>
      </c>
    </row>
    <row r="25" spans="1:21" ht="10.5" customHeight="1" x14ac:dyDescent="0.25">
      <c r="A25" s="37"/>
      <c r="B25" s="38">
        <v>11</v>
      </c>
      <c r="C25" s="38"/>
      <c r="D25" s="38"/>
      <c r="E25" s="189">
        <v>0</v>
      </c>
      <c r="F25" s="191">
        <v>0</v>
      </c>
      <c r="G25" s="190">
        <v>0</v>
      </c>
      <c r="H25" s="190"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222">
        <v>0</v>
      </c>
      <c r="U25" s="223">
        <f t="shared" si="0"/>
        <v>0</v>
      </c>
    </row>
    <row r="26" spans="1:21" ht="10.5" customHeight="1" x14ac:dyDescent="0.25">
      <c r="A26" s="40"/>
      <c r="B26" s="24">
        <v>12</v>
      </c>
      <c r="C26" s="24"/>
      <c r="D26" s="24"/>
      <c r="E26" s="193">
        <v>0</v>
      </c>
      <c r="F26" s="195">
        <v>0</v>
      </c>
      <c r="G26" s="194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4">
        <v>0</v>
      </c>
      <c r="R26" s="194">
        <v>0</v>
      </c>
      <c r="S26" s="194">
        <v>0</v>
      </c>
      <c r="T26" s="221">
        <v>0</v>
      </c>
      <c r="U26" s="192">
        <f t="shared" si="0"/>
        <v>0</v>
      </c>
    </row>
    <row r="27" spans="1:21" ht="10.5" customHeight="1" x14ac:dyDescent="0.25">
      <c r="A27" s="37"/>
      <c r="B27" s="38">
        <v>13</v>
      </c>
      <c r="C27" s="38"/>
      <c r="D27" s="38"/>
      <c r="E27" s="189">
        <v>0</v>
      </c>
      <c r="F27" s="191">
        <v>0</v>
      </c>
      <c r="G27" s="190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222">
        <v>0</v>
      </c>
      <c r="U27" s="223">
        <f t="shared" si="0"/>
        <v>0</v>
      </c>
    </row>
    <row r="28" spans="1:21" ht="10.5" customHeight="1" x14ac:dyDescent="0.25">
      <c r="A28" s="40"/>
      <c r="B28" s="24">
        <v>14</v>
      </c>
      <c r="C28" s="24"/>
      <c r="D28" s="24"/>
      <c r="E28" s="193">
        <v>0</v>
      </c>
      <c r="F28" s="195">
        <v>0</v>
      </c>
      <c r="G28" s="194">
        <v>0</v>
      </c>
      <c r="H28" s="194">
        <v>0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4">
        <v>0</v>
      </c>
      <c r="P28" s="194">
        <v>0</v>
      </c>
      <c r="Q28" s="194">
        <v>0</v>
      </c>
      <c r="R28" s="194">
        <v>0</v>
      </c>
      <c r="S28" s="194">
        <v>0</v>
      </c>
      <c r="T28" s="221">
        <v>0</v>
      </c>
      <c r="U28" s="192">
        <f t="shared" si="0"/>
        <v>0</v>
      </c>
    </row>
    <row r="29" spans="1:21" ht="10.5" customHeight="1" x14ac:dyDescent="0.25">
      <c r="A29" s="37"/>
      <c r="B29" s="38">
        <v>15</v>
      </c>
      <c r="C29" s="38"/>
      <c r="D29" s="38"/>
      <c r="E29" s="189">
        <v>0</v>
      </c>
      <c r="F29" s="191">
        <v>0</v>
      </c>
      <c r="G29" s="190">
        <v>0</v>
      </c>
      <c r="H29" s="190">
        <v>0</v>
      </c>
      <c r="I29" s="190">
        <v>0</v>
      </c>
      <c r="J29" s="190">
        <v>0</v>
      </c>
      <c r="K29" s="190">
        <v>0</v>
      </c>
      <c r="L29" s="190">
        <v>0</v>
      </c>
      <c r="M29" s="190">
        <v>0</v>
      </c>
      <c r="N29" s="190">
        <v>0</v>
      </c>
      <c r="O29" s="190">
        <v>0</v>
      </c>
      <c r="P29" s="190">
        <v>0</v>
      </c>
      <c r="Q29" s="190">
        <v>0</v>
      </c>
      <c r="R29" s="190">
        <v>0</v>
      </c>
      <c r="S29" s="190">
        <v>0</v>
      </c>
      <c r="T29" s="222">
        <v>0</v>
      </c>
      <c r="U29" s="223">
        <f t="shared" si="0"/>
        <v>0</v>
      </c>
    </row>
    <row r="30" spans="1:21" ht="10.5" customHeight="1" x14ac:dyDescent="0.25">
      <c r="A30" s="40"/>
      <c r="B30" s="24">
        <v>16</v>
      </c>
      <c r="C30" s="24"/>
      <c r="D30" s="24"/>
      <c r="E30" s="193">
        <v>0</v>
      </c>
      <c r="F30" s="195">
        <v>0</v>
      </c>
      <c r="G30" s="194">
        <v>0</v>
      </c>
      <c r="H30" s="194">
        <v>0</v>
      </c>
      <c r="I30" s="194">
        <v>0</v>
      </c>
      <c r="J30" s="194">
        <v>0</v>
      </c>
      <c r="K30" s="194">
        <v>0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4">
        <v>0</v>
      </c>
      <c r="R30" s="194">
        <v>0</v>
      </c>
      <c r="S30" s="194">
        <v>0</v>
      </c>
      <c r="T30" s="221">
        <v>0</v>
      </c>
      <c r="U30" s="192">
        <f t="shared" si="0"/>
        <v>0</v>
      </c>
    </row>
    <row r="31" spans="1:21" ht="10.5" customHeight="1" x14ac:dyDescent="0.25">
      <c r="A31" s="37"/>
      <c r="B31" s="38">
        <v>17</v>
      </c>
      <c r="C31" s="38"/>
      <c r="D31" s="38"/>
      <c r="E31" s="189">
        <v>0</v>
      </c>
      <c r="F31" s="191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222">
        <v>0</v>
      </c>
      <c r="U31" s="223">
        <f t="shared" si="0"/>
        <v>0</v>
      </c>
    </row>
    <row r="32" spans="1:21" ht="10.5" customHeight="1" x14ac:dyDescent="0.25">
      <c r="A32" s="40"/>
      <c r="B32" s="24">
        <v>18</v>
      </c>
      <c r="C32" s="24"/>
      <c r="D32" s="24"/>
      <c r="E32" s="193">
        <v>0</v>
      </c>
      <c r="F32" s="195">
        <v>0</v>
      </c>
      <c r="G32" s="194">
        <v>0</v>
      </c>
      <c r="H32" s="194">
        <v>0</v>
      </c>
      <c r="I32" s="194">
        <v>0</v>
      </c>
      <c r="J32" s="194">
        <v>0</v>
      </c>
      <c r="K32" s="194">
        <v>0</v>
      </c>
      <c r="L32" s="194">
        <v>0</v>
      </c>
      <c r="M32" s="194">
        <v>0</v>
      </c>
      <c r="N32" s="194">
        <v>0</v>
      </c>
      <c r="O32" s="194">
        <v>0</v>
      </c>
      <c r="P32" s="194">
        <v>0</v>
      </c>
      <c r="Q32" s="194">
        <v>0</v>
      </c>
      <c r="R32" s="194">
        <v>0</v>
      </c>
      <c r="S32" s="194">
        <v>0</v>
      </c>
      <c r="T32" s="221">
        <v>0</v>
      </c>
      <c r="U32" s="192">
        <f t="shared" si="0"/>
        <v>0</v>
      </c>
    </row>
    <row r="33" spans="1:21" ht="10.5" customHeight="1" x14ac:dyDescent="0.25">
      <c r="A33" s="37"/>
      <c r="B33" s="38">
        <v>19</v>
      </c>
      <c r="C33" s="38"/>
      <c r="D33" s="38"/>
      <c r="E33" s="189">
        <v>0</v>
      </c>
      <c r="F33" s="191">
        <v>0</v>
      </c>
      <c r="G33" s="190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222">
        <v>0</v>
      </c>
      <c r="U33" s="223">
        <f t="shared" si="0"/>
        <v>0</v>
      </c>
    </row>
    <row r="34" spans="1:21" ht="10.5" customHeight="1" x14ac:dyDescent="0.25">
      <c r="A34" s="40"/>
      <c r="B34" s="24">
        <v>20</v>
      </c>
      <c r="C34" s="24"/>
      <c r="D34" s="24"/>
      <c r="E34" s="193">
        <v>0</v>
      </c>
      <c r="F34" s="195">
        <v>0</v>
      </c>
      <c r="G34" s="194">
        <v>0</v>
      </c>
      <c r="H34" s="194">
        <v>0</v>
      </c>
      <c r="I34" s="194">
        <v>0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4">
        <v>0</v>
      </c>
      <c r="R34" s="194">
        <v>0</v>
      </c>
      <c r="S34" s="194">
        <v>0</v>
      </c>
      <c r="T34" s="221">
        <v>0</v>
      </c>
      <c r="U34" s="192">
        <f t="shared" si="0"/>
        <v>0</v>
      </c>
    </row>
    <row r="35" spans="1:21" ht="10.5" customHeight="1" x14ac:dyDescent="0.25">
      <c r="A35" s="37"/>
      <c r="B35" s="38">
        <v>21</v>
      </c>
      <c r="C35" s="38"/>
      <c r="D35" s="38"/>
      <c r="E35" s="189">
        <v>0</v>
      </c>
      <c r="F35" s="191">
        <v>0</v>
      </c>
      <c r="G35" s="190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0">
        <v>0</v>
      </c>
      <c r="P35" s="190">
        <v>0</v>
      </c>
      <c r="Q35" s="190">
        <v>0</v>
      </c>
      <c r="R35" s="190">
        <v>0</v>
      </c>
      <c r="S35" s="190">
        <v>0</v>
      </c>
      <c r="T35" s="222">
        <v>0</v>
      </c>
      <c r="U35" s="223">
        <f t="shared" si="0"/>
        <v>0</v>
      </c>
    </row>
    <row r="36" spans="1:21" ht="10.5" customHeight="1" x14ac:dyDescent="0.25">
      <c r="A36" s="40"/>
      <c r="B36" s="24">
        <v>22</v>
      </c>
      <c r="C36" s="24"/>
      <c r="D36" s="24"/>
      <c r="E36" s="193">
        <v>0</v>
      </c>
      <c r="F36" s="195">
        <v>0</v>
      </c>
      <c r="G36" s="194">
        <v>0</v>
      </c>
      <c r="H36" s="194">
        <v>0</v>
      </c>
      <c r="I36" s="194">
        <v>0</v>
      </c>
      <c r="J36" s="194">
        <v>0</v>
      </c>
      <c r="K36" s="194">
        <v>0</v>
      </c>
      <c r="L36" s="194">
        <v>0</v>
      </c>
      <c r="M36" s="194">
        <v>0</v>
      </c>
      <c r="N36" s="194">
        <v>0</v>
      </c>
      <c r="O36" s="194">
        <v>0</v>
      </c>
      <c r="P36" s="194">
        <v>0</v>
      </c>
      <c r="Q36" s="194">
        <v>0</v>
      </c>
      <c r="R36" s="194">
        <v>0</v>
      </c>
      <c r="S36" s="194">
        <v>0</v>
      </c>
      <c r="T36" s="221">
        <v>0</v>
      </c>
      <c r="U36" s="192">
        <f t="shared" si="0"/>
        <v>0</v>
      </c>
    </row>
    <row r="37" spans="1:21" ht="10.5" customHeight="1" x14ac:dyDescent="0.25">
      <c r="A37" s="37"/>
      <c r="B37" s="38">
        <v>23</v>
      </c>
      <c r="C37" s="38"/>
      <c r="D37" s="38"/>
      <c r="E37" s="189">
        <v>0</v>
      </c>
      <c r="F37" s="191">
        <v>0</v>
      </c>
      <c r="G37" s="190">
        <v>0</v>
      </c>
      <c r="H37" s="190">
        <v>0</v>
      </c>
      <c r="I37" s="190">
        <v>0</v>
      </c>
      <c r="J37" s="190">
        <v>0</v>
      </c>
      <c r="K37" s="190">
        <v>0</v>
      </c>
      <c r="L37" s="190">
        <v>0</v>
      </c>
      <c r="M37" s="190">
        <v>0</v>
      </c>
      <c r="N37" s="190"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0</v>
      </c>
      <c r="T37" s="222">
        <v>0</v>
      </c>
      <c r="U37" s="223">
        <f t="shared" si="0"/>
        <v>0</v>
      </c>
    </row>
    <row r="38" spans="1:21" ht="10.5" customHeight="1" x14ac:dyDescent="0.25">
      <c r="A38" s="40"/>
      <c r="B38" s="24">
        <v>24</v>
      </c>
      <c r="C38" s="24"/>
      <c r="D38" s="24"/>
      <c r="E38" s="193">
        <v>0</v>
      </c>
      <c r="F38" s="195">
        <v>0</v>
      </c>
      <c r="G38" s="194">
        <v>0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4">
        <v>0</v>
      </c>
      <c r="P38" s="194">
        <v>0</v>
      </c>
      <c r="Q38" s="194">
        <v>0</v>
      </c>
      <c r="R38" s="194">
        <v>0</v>
      </c>
      <c r="S38" s="194">
        <v>0</v>
      </c>
      <c r="T38" s="221">
        <v>1</v>
      </c>
      <c r="U38" s="192">
        <f t="shared" si="0"/>
        <v>1</v>
      </c>
    </row>
    <row r="39" spans="1:21" ht="10.5" customHeight="1" x14ac:dyDescent="0.25">
      <c r="A39" s="37"/>
      <c r="B39" s="38">
        <v>25</v>
      </c>
      <c r="C39" s="38"/>
      <c r="D39" s="38"/>
      <c r="E39" s="189">
        <v>0</v>
      </c>
      <c r="F39" s="191">
        <v>0</v>
      </c>
      <c r="G39" s="190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3</v>
      </c>
      <c r="T39" s="222">
        <v>1</v>
      </c>
      <c r="U39" s="223">
        <f t="shared" si="0"/>
        <v>4</v>
      </c>
    </row>
    <row r="40" spans="1:21" ht="10.5" customHeight="1" x14ac:dyDescent="0.25">
      <c r="A40" s="40"/>
      <c r="B40" s="24">
        <v>26</v>
      </c>
      <c r="C40" s="24"/>
      <c r="D40" s="24"/>
      <c r="E40" s="193">
        <v>0</v>
      </c>
      <c r="F40" s="195">
        <v>0</v>
      </c>
      <c r="G40" s="194">
        <v>0</v>
      </c>
      <c r="H40" s="194">
        <v>0</v>
      </c>
      <c r="I40" s="194">
        <v>0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4">
        <v>0</v>
      </c>
      <c r="R40" s="194">
        <v>0</v>
      </c>
      <c r="S40" s="194">
        <v>9</v>
      </c>
      <c r="T40" s="221">
        <v>3</v>
      </c>
      <c r="U40" s="192">
        <f t="shared" si="0"/>
        <v>12</v>
      </c>
    </row>
    <row r="41" spans="1:21" ht="10.5" customHeight="1" x14ac:dyDescent="0.25">
      <c r="A41" s="37"/>
      <c r="B41" s="38">
        <v>27</v>
      </c>
      <c r="C41" s="38"/>
      <c r="D41" s="38"/>
      <c r="E41" s="189">
        <v>1</v>
      </c>
      <c r="F41" s="191">
        <v>0</v>
      </c>
      <c r="G41" s="190">
        <v>0</v>
      </c>
      <c r="H41" s="190">
        <v>0</v>
      </c>
      <c r="I41" s="190">
        <v>0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0</v>
      </c>
      <c r="S41" s="190">
        <v>14</v>
      </c>
      <c r="T41" s="222">
        <v>12</v>
      </c>
      <c r="U41" s="223">
        <f t="shared" si="0"/>
        <v>27</v>
      </c>
    </row>
    <row r="42" spans="1:21" ht="10.5" customHeight="1" x14ac:dyDescent="0.25">
      <c r="A42" s="40"/>
      <c r="B42" s="24">
        <v>28</v>
      </c>
      <c r="C42" s="24"/>
      <c r="D42" s="24"/>
      <c r="E42" s="193">
        <v>4</v>
      </c>
      <c r="F42" s="195">
        <v>2</v>
      </c>
      <c r="G42" s="194">
        <v>0</v>
      </c>
      <c r="H42" s="194">
        <v>0</v>
      </c>
      <c r="I42" s="194">
        <v>0</v>
      </c>
      <c r="J42" s="194">
        <v>0</v>
      </c>
      <c r="K42" s="194">
        <v>0</v>
      </c>
      <c r="L42" s="194">
        <v>0</v>
      </c>
      <c r="M42" s="194">
        <v>0</v>
      </c>
      <c r="N42" s="194">
        <v>0</v>
      </c>
      <c r="O42" s="194">
        <v>0</v>
      </c>
      <c r="P42" s="194">
        <v>0</v>
      </c>
      <c r="Q42" s="194">
        <v>0</v>
      </c>
      <c r="R42" s="194">
        <v>0</v>
      </c>
      <c r="S42" s="194">
        <v>27</v>
      </c>
      <c r="T42" s="224">
        <v>26</v>
      </c>
      <c r="U42" s="192">
        <f t="shared" si="0"/>
        <v>59</v>
      </c>
    </row>
    <row r="43" spans="1:21" ht="10.5" customHeight="1" x14ac:dyDescent="0.25">
      <c r="A43" s="37"/>
      <c r="B43" s="38">
        <v>29</v>
      </c>
      <c r="C43" s="38"/>
      <c r="D43" s="38"/>
      <c r="E43" s="189">
        <v>11</v>
      </c>
      <c r="F43" s="191">
        <v>9</v>
      </c>
      <c r="G43" s="190">
        <v>0</v>
      </c>
      <c r="H43" s="190">
        <v>0</v>
      </c>
      <c r="I43" s="190">
        <v>0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50</v>
      </c>
      <c r="T43" s="225">
        <v>51</v>
      </c>
      <c r="U43" s="223">
        <f t="shared" si="0"/>
        <v>121</v>
      </c>
    </row>
    <row r="44" spans="1:21" ht="10.5" customHeight="1" x14ac:dyDescent="0.25">
      <c r="A44" s="40"/>
      <c r="B44" s="24">
        <v>30</v>
      </c>
      <c r="C44" s="24"/>
      <c r="D44" s="24"/>
      <c r="E44" s="193">
        <v>15</v>
      </c>
      <c r="F44" s="195">
        <v>14</v>
      </c>
      <c r="G44" s="194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4">
        <v>0</v>
      </c>
      <c r="P44" s="194">
        <v>0</v>
      </c>
      <c r="Q44" s="194">
        <v>0</v>
      </c>
      <c r="R44" s="194">
        <v>0</v>
      </c>
      <c r="S44" s="194">
        <v>141</v>
      </c>
      <c r="T44" s="224">
        <v>120</v>
      </c>
      <c r="U44" s="192">
        <f t="shared" si="0"/>
        <v>290</v>
      </c>
    </row>
    <row r="45" spans="1:21" ht="10.5" customHeight="1" x14ac:dyDescent="0.25">
      <c r="A45" s="37"/>
      <c r="B45" s="38">
        <v>31</v>
      </c>
      <c r="C45" s="38"/>
      <c r="D45" s="38"/>
      <c r="E45" s="189">
        <v>29</v>
      </c>
      <c r="F45" s="191">
        <v>20</v>
      </c>
      <c r="G45" s="190">
        <v>0</v>
      </c>
      <c r="H45" s="190">
        <v>0</v>
      </c>
      <c r="I45" s="190">
        <v>0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  <c r="S45" s="190">
        <v>303</v>
      </c>
      <c r="T45" s="225">
        <v>261</v>
      </c>
      <c r="U45" s="223">
        <f t="shared" si="0"/>
        <v>613</v>
      </c>
    </row>
    <row r="46" spans="1:21" ht="10.5" customHeight="1" x14ac:dyDescent="0.25">
      <c r="A46" s="40"/>
      <c r="B46" s="24">
        <v>32</v>
      </c>
      <c r="C46" s="24"/>
      <c r="D46" s="24"/>
      <c r="E46" s="193">
        <v>43</v>
      </c>
      <c r="F46" s="195">
        <v>52</v>
      </c>
      <c r="G46" s="194">
        <v>0</v>
      </c>
      <c r="H46" s="194">
        <v>0</v>
      </c>
      <c r="I46" s="194">
        <v>0</v>
      </c>
      <c r="J46" s="194">
        <v>0</v>
      </c>
      <c r="K46" s="194">
        <v>0</v>
      </c>
      <c r="L46" s="194">
        <v>0</v>
      </c>
      <c r="M46" s="194">
        <v>0</v>
      </c>
      <c r="N46" s="194">
        <v>0</v>
      </c>
      <c r="O46" s="194">
        <v>0</v>
      </c>
      <c r="P46" s="194">
        <v>0</v>
      </c>
      <c r="Q46" s="194">
        <v>0</v>
      </c>
      <c r="R46" s="194">
        <v>0</v>
      </c>
      <c r="S46" s="194">
        <v>856</v>
      </c>
      <c r="T46" s="224">
        <v>818</v>
      </c>
      <c r="U46" s="192">
        <f t="shared" si="0"/>
        <v>1769</v>
      </c>
    </row>
    <row r="47" spans="1:21" ht="10.5" customHeight="1" thickBot="1" x14ac:dyDescent="0.3">
      <c r="A47" s="41"/>
      <c r="B47" s="42">
        <v>33</v>
      </c>
      <c r="C47" s="42"/>
      <c r="D47" s="42"/>
      <c r="E47" s="226">
        <v>86</v>
      </c>
      <c r="F47" s="227">
        <v>82</v>
      </c>
      <c r="G47" s="228">
        <v>0</v>
      </c>
      <c r="H47" s="228">
        <v>0</v>
      </c>
      <c r="I47" s="228">
        <v>0</v>
      </c>
      <c r="J47" s="228">
        <v>0</v>
      </c>
      <c r="K47" s="228">
        <v>0</v>
      </c>
      <c r="L47" s="228">
        <v>0</v>
      </c>
      <c r="M47" s="228">
        <v>0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1513</v>
      </c>
      <c r="T47" s="229">
        <v>1524</v>
      </c>
      <c r="U47" s="206">
        <f t="shared" si="0"/>
        <v>3205</v>
      </c>
    </row>
    <row r="48" spans="1:21" ht="10.5" customHeight="1" x14ac:dyDescent="0.25">
      <c r="A48" s="43"/>
      <c r="B48" s="44">
        <v>34</v>
      </c>
      <c r="C48" s="44"/>
      <c r="D48" s="44"/>
      <c r="E48" s="193">
        <v>104</v>
      </c>
      <c r="F48" s="195">
        <v>97</v>
      </c>
      <c r="G48" s="194">
        <v>0</v>
      </c>
      <c r="H48" s="194">
        <v>0</v>
      </c>
      <c r="I48" s="194">
        <v>0</v>
      </c>
      <c r="J48" s="194">
        <v>0</v>
      </c>
      <c r="K48" s="194"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4">
        <v>0</v>
      </c>
      <c r="R48" s="194">
        <v>0</v>
      </c>
      <c r="S48" s="194">
        <v>2021</v>
      </c>
      <c r="T48" s="221">
        <v>2078</v>
      </c>
      <c r="U48" s="192">
        <f t="shared" si="0"/>
        <v>4300</v>
      </c>
    </row>
    <row r="49" spans="1:21" ht="10.5" customHeight="1" x14ac:dyDescent="0.25">
      <c r="A49" s="37"/>
      <c r="B49" s="38">
        <v>35</v>
      </c>
      <c r="C49" s="38"/>
      <c r="D49" s="38"/>
      <c r="E49" s="189">
        <v>122</v>
      </c>
      <c r="F49" s="191">
        <v>113</v>
      </c>
      <c r="G49" s="190">
        <v>0</v>
      </c>
      <c r="H49" s="190">
        <v>0</v>
      </c>
      <c r="I49" s="190">
        <v>0</v>
      </c>
      <c r="J49" s="190">
        <v>0</v>
      </c>
      <c r="K49" s="190">
        <v>0</v>
      </c>
      <c r="L49" s="190">
        <v>0</v>
      </c>
      <c r="M49" s="190">
        <v>0</v>
      </c>
      <c r="N49" s="190"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2412</v>
      </c>
      <c r="T49" s="222">
        <v>2262</v>
      </c>
      <c r="U49" s="223">
        <f t="shared" si="0"/>
        <v>4909</v>
      </c>
    </row>
    <row r="50" spans="1:21" ht="10.5" customHeight="1" x14ac:dyDescent="0.25">
      <c r="A50" s="40"/>
      <c r="B50" s="24">
        <v>36</v>
      </c>
      <c r="C50" s="24"/>
      <c r="D50" s="24"/>
      <c r="E50" s="193">
        <v>92</v>
      </c>
      <c r="F50" s="195">
        <v>97</v>
      </c>
      <c r="G50" s="194">
        <v>0</v>
      </c>
      <c r="H50" s="194">
        <v>0</v>
      </c>
      <c r="I50" s="194">
        <v>0</v>
      </c>
      <c r="J50" s="194">
        <v>0</v>
      </c>
      <c r="K50" s="194">
        <v>0</v>
      </c>
      <c r="L50" s="194">
        <v>0</v>
      </c>
      <c r="M50" s="194">
        <v>0</v>
      </c>
      <c r="N50" s="194">
        <v>0</v>
      </c>
      <c r="O50" s="194">
        <v>0</v>
      </c>
      <c r="P50" s="194">
        <v>0</v>
      </c>
      <c r="Q50" s="194">
        <v>0</v>
      </c>
      <c r="R50" s="194">
        <v>0</v>
      </c>
      <c r="S50" s="194">
        <v>2527</v>
      </c>
      <c r="T50" s="221">
        <v>2344</v>
      </c>
      <c r="U50" s="192">
        <f t="shared" si="0"/>
        <v>5060</v>
      </c>
    </row>
    <row r="51" spans="1:21" ht="10.5" customHeight="1" x14ac:dyDescent="0.25">
      <c r="A51" s="37"/>
      <c r="B51" s="38">
        <v>37</v>
      </c>
      <c r="C51" s="38"/>
      <c r="D51" s="38"/>
      <c r="E51" s="189">
        <v>117</v>
      </c>
      <c r="F51" s="191">
        <v>96</v>
      </c>
      <c r="G51" s="190">
        <v>0</v>
      </c>
      <c r="H51" s="190">
        <v>0</v>
      </c>
      <c r="I51" s="190">
        <v>0</v>
      </c>
      <c r="J51" s="190">
        <v>0</v>
      </c>
      <c r="K51" s="190">
        <v>0</v>
      </c>
      <c r="L51" s="190">
        <v>0</v>
      </c>
      <c r="M51" s="190">
        <v>0</v>
      </c>
      <c r="N51" s="190">
        <v>0</v>
      </c>
      <c r="O51" s="190">
        <v>0</v>
      </c>
      <c r="P51" s="190">
        <v>0</v>
      </c>
      <c r="Q51" s="190">
        <v>0</v>
      </c>
      <c r="R51" s="190">
        <v>0</v>
      </c>
      <c r="S51" s="190">
        <v>2512</v>
      </c>
      <c r="T51" s="222">
        <v>2237</v>
      </c>
      <c r="U51" s="223">
        <f t="shared" si="0"/>
        <v>4962</v>
      </c>
    </row>
    <row r="52" spans="1:21" ht="10.5" customHeight="1" x14ac:dyDescent="0.25">
      <c r="A52" s="40"/>
      <c r="B52" s="24">
        <v>38</v>
      </c>
      <c r="C52" s="24"/>
      <c r="D52" s="24"/>
      <c r="E52" s="193">
        <v>108</v>
      </c>
      <c r="F52" s="195">
        <v>100</v>
      </c>
      <c r="G52" s="194">
        <v>0</v>
      </c>
      <c r="H52" s="194">
        <v>0</v>
      </c>
      <c r="I52" s="194">
        <v>0</v>
      </c>
      <c r="J52" s="194">
        <v>0</v>
      </c>
      <c r="K52" s="194">
        <v>0</v>
      </c>
      <c r="L52" s="194">
        <v>0</v>
      </c>
      <c r="M52" s="194">
        <v>0</v>
      </c>
      <c r="N52" s="194">
        <v>0</v>
      </c>
      <c r="O52" s="194">
        <v>0</v>
      </c>
      <c r="P52" s="194">
        <v>0</v>
      </c>
      <c r="Q52" s="194">
        <v>0</v>
      </c>
      <c r="R52" s="194">
        <v>0</v>
      </c>
      <c r="S52" s="194">
        <v>2509</v>
      </c>
      <c r="T52" s="221">
        <v>2304</v>
      </c>
      <c r="U52" s="192">
        <f t="shared" si="0"/>
        <v>5021</v>
      </c>
    </row>
    <row r="53" spans="1:21" ht="10.5" customHeight="1" x14ac:dyDescent="0.25">
      <c r="A53" s="37"/>
      <c r="B53" s="38">
        <v>39</v>
      </c>
      <c r="C53" s="38"/>
      <c r="D53" s="38"/>
      <c r="E53" s="189">
        <v>121</v>
      </c>
      <c r="F53" s="191">
        <v>103</v>
      </c>
      <c r="G53" s="190">
        <v>0</v>
      </c>
      <c r="H53" s="190">
        <v>0</v>
      </c>
      <c r="I53" s="190">
        <v>0</v>
      </c>
      <c r="J53" s="190">
        <v>0</v>
      </c>
      <c r="K53" s="190">
        <v>0</v>
      </c>
      <c r="L53" s="190">
        <v>0</v>
      </c>
      <c r="M53" s="190">
        <v>0</v>
      </c>
      <c r="N53" s="190">
        <v>0</v>
      </c>
      <c r="O53" s="190">
        <v>0</v>
      </c>
      <c r="P53" s="190">
        <v>0</v>
      </c>
      <c r="Q53" s="190">
        <v>0</v>
      </c>
      <c r="R53" s="190">
        <v>0</v>
      </c>
      <c r="S53" s="190">
        <v>2492</v>
      </c>
      <c r="T53" s="222">
        <v>2248</v>
      </c>
      <c r="U53" s="223">
        <f t="shared" si="0"/>
        <v>4964</v>
      </c>
    </row>
    <row r="54" spans="1:21" ht="10.5" customHeight="1" x14ac:dyDescent="0.25">
      <c r="A54" s="40"/>
      <c r="B54" s="24">
        <v>40</v>
      </c>
      <c r="C54" s="24"/>
      <c r="D54" s="24"/>
      <c r="E54" s="193">
        <v>96</v>
      </c>
      <c r="F54" s="195">
        <v>85</v>
      </c>
      <c r="G54" s="194">
        <v>0</v>
      </c>
      <c r="H54" s="194">
        <v>0</v>
      </c>
      <c r="I54" s="194">
        <v>0</v>
      </c>
      <c r="J54" s="194">
        <v>0</v>
      </c>
      <c r="K54" s="194">
        <v>0</v>
      </c>
      <c r="L54" s="194">
        <v>0</v>
      </c>
      <c r="M54" s="194">
        <v>0</v>
      </c>
      <c r="N54" s="194">
        <v>0</v>
      </c>
      <c r="O54" s="194">
        <v>0</v>
      </c>
      <c r="P54" s="194">
        <v>0</v>
      </c>
      <c r="Q54" s="194">
        <v>0</v>
      </c>
      <c r="R54" s="194">
        <v>0</v>
      </c>
      <c r="S54" s="194">
        <v>2299</v>
      </c>
      <c r="T54" s="221">
        <v>2021</v>
      </c>
      <c r="U54" s="192">
        <f t="shared" si="0"/>
        <v>4501</v>
      </c>
    </row>
    <row r="55" spans="1:21" ht="10.5" customHeight="1" x14ac:dyDescent="0.25">
      <c r="A55" s="37"/>
      <c r="B55" s="38">
        <v>41</v>
      </c>
      <c r="C55" s="38"/>
      <c r="D55" s="38"/>
      <c r="E55" s="189">
        <v>136</v>
      </c>
      <c r="F55" s="191">
        <v>69</v>
      </c>
      <c r="G55" s="190">
        <v>0</v>
      </c>
      <c r="H55" s="190">
        <v>0</v>
      </c>
      <c r="I55" s="190">
        <v>0</v>
      </c>
      <c r="J55" s="190">
        <v>0</v>
      </c>
      <c r="K55" s="190">
        <v>0</v>
      </c>
      <c r="L55" s="190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2282</v>
      </c>
      <c r="T55" s="222">
        <v>2030</v>
      </c>
      <c r="U55" s="223">
        <f t="shared" si="0"/>
        <v>4517</v>
      </c>
    </row>
    <row r="56" spans="1:21" ht="10.5" customHeight="1" x14ac:dyDescent="0.25">
      <c r="A56" s="40"/>
      <c r="B56" s="24">
        <v>42</v>
      </c>
      <c r="C56" s="24"/>
      <c r="D56" s="24"/>
      <c r="E56" s="193">
        <v>124</v>
      </c>
      <c r="F56" s="195">
        <v>85</v>
      </c>
      <c r="G56" s="194">
        <v>0</v>
      </c>
      <c r="H56" s="194">
        <v>0</v>
      </c>
      <c r="I56" s="194">
        <v>0</v>
      </c>
      <c r="J56" s="194">
        <v>0</v>
      </c>
      <c r="K56" s="194">
        <v>0</v>
      </c>
      <c r="L56" s="194">
        <v>0</v>
      </c>
      <c r="M56" s="194">
        <v>0</v>
      </c>
      <c r="N56" s="194">
        <v>0</v>
      </c>
      <c r="O56" s="194">
        <v>0</v>
      </c>
      <c r="P56" s="194">
        <v>0</v>
      </c>
      <c r="Q56" s="194">
        <v>0</v>
      </c>
      <c r="R56" s="194">
        <v>0</v>
      </c>
      <c r="S56" s="194">
        <v>2245</v>
      </c>
      <c r="T56" s="221">
        <v>1946</v>
      </c>
      <c r="U56" s="192">
        <f t="shared" si="0"/>
        <v>4400</v>
      </c>
    </row>
    <row r="57" spans="1:21" ht="10.5" customHeight="1" x14ac:dyDescent="0.25">
      <c r="A57" s="37"/>
      <c r="B57" s="38">
        <v>43</v>
      </c>
      <c r="C57" s="38"/>
      <c r="D57" s="38"/>
      <c r="E57" s="189">
        <v>124</v>
      </c>
      <c r="F57" s="191">
        <v>71</v>
      </c>
      <c r="G57" s="190">
        <v>0</v>
      </c>
      <c r="H57" s="190">
        <v>0</v>
      </c>
      <c r="I57" s="190">
        <v>0</v>
      </c>
      <c r="J57" s="190">
        <v>0</v>
      </c>
      <c r="K57" s="19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  <c r="S57" s="190">
        <v>2211</v>
      </c>
      <c r="T57" s="222">
        <v>1921</v>
      </c>
      <c r="U57" s="223">
        <f t="shared" si="0"/>
        <v>4327</v>
      </c>
    </row>
    <row r="58" spans="1:21" ht="10.5" customHeight="1" x14ac:dyDescent="0.25">
      <c r="A58" s="40"/>
      <c r="B58" s="24">
        <v>44</v>
      </c>
      <c r="C58" s="24"/>
      <c r="D58" s="24"/>
      <c r="E58" s="193">
        <v>109</v>
      </c>
      <c r="F58" s="195">
        <v>89</v>
      </c>
      <c r="G58" s="194">
        <v>0</v>
      </c>
      <c r="H58" s="194">
        <v>0</v>
      </c>
      <c r="I58" s="194">
        <v>0</v>
      </c>
      <c r="J58" s="194">
        <v>0</v>
      </c>
      <c r="K58" s="194">
        <v>0</v>
      </c>
      <c r="L58" s="194">
        <v>0</v>
      </c>
      <c r="M58" s="194">
        <v>0</v>
      </c>
      <c r="N58" s="194">
        <v>0</v>
      </c>
      <c r="O58" s="194">
        <v>0</v>
      </c>
      <c r="P58" s="194">
        <v>0</v>
      </c>
      <c r="Q58" s="194">
        <v>0</v>
      </c>
      <c r="R58" s="194">
        <v>0</v>
      </c>
      <c r="S58" s="194">
        <v>2257</v>
      </c>
      <c r="T58" s="221">
        <v>1977</v>
      </c>
      <c r="U58" s="192">
        <f t="shared" si="0"/>
        <v>4432</v>
      </c>
    </row>
    <row r="59" spans="1:21" ht="10.5" customHeight="1" x14ac:dyDescent="0.25">
      <c r="A59" s="37"/>
      <c r="B59" s="38">
        <v>45</v>
      </c>
      <c r="C59" s="38"/>
      <c r="D59" s="38"/>
      <c r="E59" s="189">
        <v>138</v>
      </c>
      <c r="F59" s="191">
        <v>96</v>
      </c>
      <c r="G59" s="190">
        <v>0</v>
      </c>
      <c r="H59" s="190">
        <v>0</v>
      </c>
      <c r="I59" s="190">
        <v>0</v>
      </c>
      <c r="J59" s="190">
        <v>0</v>
      </c>
      <c r="K59" s="190">
        <v>0</v>
      </c>
      <c r="L59" s="190">
        <v>0</v>
      </c>
      <c r="M59" s="190">
        <v>0</v>
      </c>
      <c r="N59" s="190">
        <v>0</v>
      </c>
      <c r="O59" s="190">
        <v>0</v>
      </c>
      <c r="P59" s="190">
        <v>0</v>
      </c>
      <c r="Q59" s="190">
        <v>0</v>
      </c>
      <c r="R59" s="190">
        <v>0</v>
      </c>
      <c r="S59" s="190">
        <v>2000</v>
      </c>
      <c r="T59" s="222">
        <v>1986</v>
      </c>
      <c r="U59" s="223">
        <f t="shared" si="0"/>
        <v>4220</v>
      </c>
    </row>
    <row r="60" spans="1:21" ht="10.5" customHeight="1" x14ac:dyDescent="0.25">
      <c r="A60" s="40"/>
      <c r="B60" s="24">
        <v>46</v>
      </c>
      <c r="C60" s="24"/>
      <c r="D60" s="24"/>
      <c r="E60" s="193">
        <v>161</v>
      </c>
      <c r="F60" s="195">
        <v>95</v>
      </c>
      <c r="G60" s="194">
        <v>0</v>
      </c>
      <c r="H60" s="194">
        <v>0</v>
      </c>
      <c r="I60" s="194">
        <v>0</v>
      </c>
      <c r="J60" s="194">
        <v>0</v>
      </c>
      <c r="K60" s="194">
        <v>0</v>
      </c>
      <c r="L60" s="194">
        <v>0</v>
      </c>
      <c r="M60" s="194">
        <v>0</v>
      </c>
      <c r="N60" s="194">
        <v>0</v>
      </c>
      <c r="O60" s="194">
        <v>0</v>
      </c>
      <c r="P60" s="194">
        <v>0</v>
      </c>
      <c r="Q60" s="194">
        <v>0</v>
      </c>
      <c r="R60" s="194">
        <v>0</v>
      </c>
      <c r="S60" s="194">
        <v>1960</v>
      </c>
      <c r="T60" s="221">
        <v>2115</v>
      </c>
      <c r="U60" s="192">
        <f t="shared" si="0"/>
        <v>4331</v>
      </c>
    </row>
    <row r="61" spans="1:21" ht="10.5" customHeight="1" x14ac:dyDescent="0.25">
      <c r="A61" s="37"/>
      <c r="B61" s="38">
        <v>47</v>
      </c>
      <c r="C61" s="38"/>
      <c r="D61" s="38"/>
      <c r="E61" s="189">
        <v>127</v>
      </c>
      <c r="F61" s="191">
        <v>116</v>
      </c>
      <c r="G61" s="190">
        <v>0</v>
      </c>
      <c r="H61" s="190">
        <v>0</v>
      </c>
      <c r="I61" s="190">
        <v>0</v>
      </c>
      <c r="J61" s="190">
        <v>0</v>
      </c>
      <c r="K61" s="190">
        <v>0</v>
      </c>
      <c r="L61" s="190">
        <v>0</v>
      </c>
      <c r="M61" s="190">
        <v>0</v>
      </c>
      <c r="N61" s="190">
        <v>0</v>
      </c>
      <c r="O61" s="190">
        <v>0</v>
      </c>
      <c r="P61" s="190">
        <v>0</v>
      </c>
      <c r="Q61" s="190">
        <v>0</v>
      </c>
      <c r="R61" s="190">
        <v>0</v>
      </c>
      <c r="S61" s="190">
        <v>1929</v>
      </c>
      <c r="T61" s="222">
        <v>2186</v>
      </c>
      <c r="U61" s="223">
        <f t="shared" si="0"/>
        <v>4358</v>
      </c>
    </row>
    <row r="62" spans="1:21" ht="10.5" customHeight="1" x14ac:dyDescent="0.25">
      <c r="A62" s="40"/>
      <c r="B62" s="24">
        <v>48</v>
      </c>
      <c r="C62" s="24"/>
      <c r="D62" s="24"/>
      <c r="E62" s="193">
        <v>162</v>
      </c>
      <c r="F62" s="195">
        <v>104</v>
      </c>
      <c r="G62" s="194">
        <v>0</v>
      </c>
      <c r="H62" s="194">
        <v>0</v>
      </c>
      <c r="I62" s="194">
        <v>0</v>
      </c>
      <c r="J62" s="194">
        <v>0</v>
      </c>
      <c r="K62" s="194">
        <v>0</v>
      </c>
      <c r="L62" s="194">
        <v>0</v>
      </c>
      <c r="M62" s="194">
        <v>0</v>
      </c>
      <c r="N62" s="194">
        <v>0</v>
      </c>
      <c r="O62" s="194">
        <v>0</v>
      </c>
      <c r="P62" s="194">
        <v>0</v>
      </c>
      <c r="Q62" s="194">
        <v>0</v>
      </c>
      <c r="R62" s="194">
        <v>0</v>
      </c>
      <c r="S62" s="194">
        <v>1942</v>
      </c>
      <c r="T62" s="221">
        <v>2455</v>
      </c>
      <c r="U62" s="192">
        <f t="shared" si="0"/>
        <v>4663</v>
      </c>
    </row>
    <row r="63" spans="1:21" ht="10.5" customHeight="1" x14ac:dyDescent="0.25">
      <c r="A63" s="37"/>
      <c r="B63" s="38">
        <v>49</v>
      </c>
      <c r="C63" s="38"/>
      <c r="D63" s="38"/>
      <c r="E63" s="189">
        <v>190</v>
      </c>
      <c r="F63" s="191">
        <v>123</v>
      </c>
      <c r="G63" s="190">
        <v>0</v>
      </c>
      <c r="H63" s="190">
        <v>0</v>
      </c>
      <c r="I63" s="190">
        <v>0</v>
      </c>
      <c r="J63" s="190">
        <v>0</v>
      </c>
      <c r="K63" s="190">
        <v>0</v>
      </c>
      <c r="L63" s="190">
        <v>0</v>
      </c>
      <c r="M63" s="190">
        <v>0</v>
      </c>
      <c r="N63" s="190">
        <v>0</v>
      </c>
      <c r="O63" s="190">
        <v>0</v>
      </c>
      <c r="P63" s="190">
        <v>0</v>
      </c>
      <c r="Q63" s="190">
        <v>0</v>
      </c>
      <c r="R63" s="190">
        <v>0</v>
      </c>
      <c r="S63" s="190">
        <v>2242</v>
      </c>
      <c r="T63" s="222">
        <v>2869</v>
      </c>
      <c r="U63" s="223">
        <f t="shared" si="0"/>
        <v>5424</v>
      </c>
    </row>
    <row r="64" spans="1:21" ht="10.5" customHeight="1" x14ac:dyDescent="0.25">
      <c r="A64" s="40"/>
      <c r="B64" s="24">
        <v>50</v>
      </c>
      <c r="C64" s="24"/>
      <c r="D64" s="24"/>
      <c r="E64" s="193">
        <v>222</v>
      </c>
      <c r="F64" s="195">
        <v>133</v>
      </c>
      <c r="G64" s="194">
        <v>0</v>
      </c>
      <c r="H64" s="194">
        <v>0</v>
      </c>
      <c r="I64" s="194">
        <v>0</v>
      </c>
      <c r="J64" s="194">
        <v>0</v>
      </c>
      <c r="K64" s="194">
        <v>0</v>
      </c>
      <c r="L64" s="194">
        <v>0</v>
      </c>
      <c r="M64" s="194">
        <v>0</v>
      </c>
      <c r="N64" s="194">
        <v>0</v>
      </c>
      <c r="O64" s="194">
        <v>0</v>
      </c>
      <c r="P64" s="194">
        <v>0</v>
      </c>
      <c r="Q64" s="194">
        <v>0</v>
      </c>
      <c r="R64" s="194">
        <v>0</v>
      </c>
      <c r="S64" s="194">
        <v>2556</v>
      </c>
      <c r="T64" s="221">
        <v>3542</v>
      </c>
      <c r="U64" s="192">
        <f t="shared" si="0"/>
        <v>6453</v>
      </c>
    </row>
    <row r="65" spans="1:21" ht="10.5" customHeight="1" x14ac:dyDescent="0.25">
      <c r="A65" s="37"/>
      <c r="B65" s="38">
        <v>51</v>
      </c>
      <c r="C65" s="38"/>
      <c r="D65" s="38"/>
      <c r="E65" s="189">
        <v>229</v>
      </c>
      <c r="F65" s="191">
        <v>139</v>
      </c>
      <c r="G65" s="190">
        <v>0</v>
      </c>
      <c r="H65" s="190">
        <v>0</v>
      </c>
      <c r="I65" s="190">
        <v>0</v>
      </c>
      <c r="J65" s="190">
        <v>0</v>
      </c>
      <c r="K65" s="190">
        <v>0</v>
      </c>
      <c r="L65" s="190">
        <v>0</v>
      </c>
      <c r="M65" s="190">
        <v>0</v>
      </c>
      <c r="N65" s="190">
        <v>0</v>
      </c>
      <c r="O65" s="190">
        <v>0</v>
      </c>
      <c r="P65" s="190">
        <v>0</v>
      </c>
      <c r="Q65" s="190">
        <v>0</v>
      </c>
      <c r="R65" s="190">
        <v>0</v>
      </c>
      <c r="S65" s="190">
        <v>3057</v>
      </c>
      <c r="T65" s="222">
        <v>4507</v>
      </c>
      <c r="U65" s="223">
        <f t="shared" si="0"/>
        <v>7932</v>
      </c>
    </row>
    <row r="66" spans="1:21" ht="10.5" customHeight="1" x14ac:dyDescent="0.25">
      <c r="A66" s="40"/>
      <c r="B66" s="24">
        <v>52</v>
      </c>
      <c r="C66" s="24"/>
      <c r="D66" s="24"/>
      <c r="E66" s="193">
        <v>247</v>
      </c>
      <c r="F66" s="195">
        <v>219</v>
      </c>
      <c r="G66" s="194">
        <v>0</v>
      </c>
      <c r="H66" s="194">
        <v>0</v>
      </c>
      <c r="I66" s="194">
        <v>0</v>
      </c>
      <c r="J66" s="194">
        <v>0</v>
      </c>
      <c r="K66" s="194">
        <v>0</v>
      </c>
      <c r="L66" s="194">
        <v>0</v>
      </c>
      <c r="M66" s="194">
        <v>0</v>
      </c>
      <c r="N66" s="194">
        <v>0</v>
      </c>
      <c r="O66" s="194">
        <v>0</v>
      </c>
      <c r="P66" s="194">
        <v>0</v>
      </c>
      <c r="Q66" s="194">
        <v>0</v>
      </c>
      <c r="R66" s="194">
        <v>0</v>
      </c>
      <c r="S66" s="194">
        <v>3548</v>
      </c>
      <c r="T66" s="221">
        <v>5083</v>
      </c>
      <c r="U66" s="192">
        <f t="shared" si="0"/>
        <v>9097</v>
      </c>
    </row>
    <row r="67" spans="1:21" ht="10.5" customHeight="1" x14ac:dyDescent="0.25">
      <c r="A67" s="37"/>
      <c r="B67" s="38">
        <v>53</v>
      </c>
      <c r="C67" s="38"/>
      <c r="D67" s="38"/>
      <c r="E67" s="189">
        <v>310</v>
      </c>
      <c r="F67" s="191">
        <v>297</v>
      </c>
      <c r="G67" s="190">
        <v>0</v>
      </c>
      <c r="H67" s="190">
        <v>0</v>
      </c>
      <c r="I67" s="190">
        <v>0</v>
      </c>
      <c r="J67" s="190">
        <v>0</v>
      </c>
      <c r="K67" s="190">
        <v>0</v>
      </c>
      <c r="L67" s="190">
        <v>0</v>
      </c>
      <c r="M67" s="190">
        <v>0</v>
      </c>
      <c r="N67" s="190">
        <v>0</v>
      </c>
      <c r="O67" s="190">
        <v>0</v>
      </c>
      <c r="P67" s="190">
        <v>0</v>
      </c>
      <c r="Q67" s="190">
        <v>0</v>
      </c>
      <c r="R67" s="190">
        <v>0</v>
      </c>
      <c r="S67" s="190">
        <v>4241</v>
      </c>
      <c r="T67" s="222">
        <v>5522</v>
      </c>
      <c r="U67" s="223">
        <f t="shared" si="0"/>
        <v>10370</v>
      </c>
    </row>
    <row r="68" spans="1:21" ht="10.5" customHeight="1" x14ac:dyDescent="0.25">
      <c r="A68" s="40"/>
      <c r="B68" s="24">
        <v>54</v>
      </c>
      <c r="C68" s="24"/>
      <c r="D68" s="24"/>
      <c r="E68" s="193">
        <v>401</v>
      </c>
      <c r="F68" s="195">
        <v>469</v>
      </c>
      <c r="G68" s="194">
        <v>0</v>
      </c>
      <c r="H68" s="194">
        <v>0</v>
      </c>
      <c r="I68" s="194">
        <v>0</v>
      </c>
      <c r="J68" s="194">
        <v>0</v>
      </c>
      <c r="K68" s="194"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0</v>
      </c>
      <c r="Q68" s="194">
        <v>0</v>
      </c>
      <c r="R68" s="194">
        <v>0</v>
      </c>
      <c r="S68" s="194">
        <v>4675</v>
      </c>
      <c r="T68" s="221">
        <v>6326</v>
      </c>
      <c r="U68" s="192">
        <f t="shared" si="0"/>
        <v>11871</v>
      </c>
    </row>
    <row r="69" spans="1:21" ht="10.5" customHeight="1" x14ac:dyDescent="0.25">
      <c r="A69" s="37"/>
      <c r="B69" s="38">
        <v>55</v>
      </c>
      <c r="C69" s="38"/>
      <c r="D69" s="38"/>
      <c r="E69" s="189">
        <v>515</v>
      </c>
      <c r="F69" s="191">
        <v>600</v>
      </c>
      <c r="G69" s="190">
        <v>0</v>
      </c>
      <c r="H69" s="190">
        <v>0</v>
      </c>
      <c r="I69" s="190">
        <v>0</v>
      </c>
      <c r="J69" s="190">
        <v>0</v>
      </c>
      <c r="K69" s="190">
        <v>0</v>
      </c>
      <c r="L69" s="190">
        <v>0</v>
      </c>
      <c r="M69" s="190">
        <v>0</v>
      </c>
      <c r="N69" s="190">
        <v>0</v>
      </c>
      <c r="O69" s="190">
        <v>0</v>
      </c>
      <c r="P69" s="190">
        <v>0</v>
      </c>
      <c r="Q69" s="190">
        <v>0</v>
      </c>
      <c r="R69" s="190">
        <v>0</v>
      </c>
      <c r="S69" s="190">
        <v>4908</v>
      </c>
      <c r="T69" s="222">
        <v>6276</v>
      </c>
      <c r="U69" s="223">
        <f t="shared" si="0"/>
        <v>12299</v>
      </c>
    </row>
    <row r="70" spans="1:21" ht="10.5" customHeight="1" x14ac:dyDescent="0.25">
      <c r="A70" s="40"/>
      <c r="B70" s="24">
        <v>56</v>
      </c>
      <c r="C70" s="24"/>
      <c r="D70" s="24"/>
      <c r="E70" s="193">
        <v>575</v>
      </c>
      <c r="F70" s="195">
        <v>709</v>
      </c>
      <c r="G70" s="194">
        <v>0</v>
      </c>
      <c r="H70" s="194">
        <v>0</v>
      </c>
      <c r="I70" s="194">
        <v>0</v>
      </c>
      <c r="J70" s="194">
        <v>0</v>
      </c>
      <c r="K70" s="194"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4">
        <v>0</v>
      </c>
      <c r="R70" s="194">
        <v>0</v>
      </c>
      <c r="S70" s="194">
        <v>5614</v>
      </c>
      <c r="T70" s="221">
        <v>6787</v>
      </c>
      <c r="U70" s="192">
        <f t="shared" si="0"/>
        <v>13685</v>
      </c>
    </row>
    <row r="71" spans="1:21" ht="10.5" customHeight="1" x14ac:dyDescent="0.25">
      <c r="A71" s="37"/>
      <c r="B71" s="38">
        <v>57</v>
      </c>
      <c r="C71" s="38"/>
      <c r="D71" s="38"/>
      <c r="E71" s="189">
        <v>705</v>
      </c>
      <c r="F71" s="191">
        <v>789</v>
      </c>
      <c r="G71" s="190">
        <v>0</v>
      </c>
      <c r="H71" s="190">
        <v>0</v>
      </c>
      <c r="I71" s="190">
        <v>0</v>
      </c>
      <c r="J71" s="190">
        <v>0</v>
      </c>
      <c r="K71" s="190">
        <v>0</v>
      </c>
      <c r="L71" s="190">
        <v>0</v>
      </c>
      <c r="M71" s="190">
        <v>0</v>
      </c>
      <c r="N71" s="190">
        <v>0</v>
      </c>
      <c r="O71" s="190">
        <v>0</v>
      </c>
      <c r="P71" s="190">
        <v>0</v>
      </c>
      <c r="Q71" s="190">
        <v>0</v>
      </c>
      <c r="R71" s="190">
        <v>0</v>
      </c>
      <c r="S71" s="190">
        <v>5997</v>
      </c>
      <c r="T71" s="222">
        <v>6384</v>
      </c>
      <c r="U71" s="223">
        <f t="shared" si="0"/>
        <v>13875</v>
      </c>
    </row>
    <row r="72" spans="1:21" ht="10.5" customHeight="1" x14ac:dyDescent="0.25">
      <c r="A72" s="40"/>
      <c r="B72" s="24">
        <v>58</v>
      </c>
      <c r="C72" s="24"/>
      <c r="D72" s="24"/>
      <c r="E72" s="193">
        <v>855</v>
      </c>
      <c r="F72" s="195">
        <v>820</v>
      </c>
      <c r="G72" s="194">
        <v>0</v>
      </c>
      <c r="H72" s="194">
        <v>0</v>
      </c>
      <c r="I72" s="194">
        <v>0</v>
      </c>
      <c r="J72" s="194">
        <v>0</v>
      </c>
      <c r="K72" s="194">
        <v>0</v>
      </c>
      <c r="L72" s="194">
        <v>0</v>
      </c>
      <c r="M72" s="194">
        <v>0</v>
      </c>
      <c r="N72" s="194">
        <v>0</v>
      </c>
      <c r="O72" s="194">
        <v>0</v>
      </c>
      <c r="P72" s="194">
        <v>0</v>
      </c>
      <c r="Q72" s="194">
        <v>0</v>
      </c>
      <c r="R72" s="194">
        <v>0</v>
      </c>
      <c r="S72" s="194">
        <v>6182</v>
      </c>
      <c r="T72" s="221">
        <v>6371</v>
      </c>
      <c r="U72" s="192">
        <f t="shared" si="0"/>
        <v>14228</v>
      </c>
    </row>
    <row r="73" spans="1:21" ht="10.5" customHeight="1" x14ac:dyDescent="0.25">
      <c r="A73" s="37"/>
      <c r="B73" s="38">
        <v>59</v>
      </c>
      <c r="C73" s="38"/>
      <c r="D73" s="38"/>
      <c r="E73" s="189">
        <v>952</v>
      </c>
      <c r="F73" s="191">
        <v>809</v>
      </c>
      <c r="G73" s="190">
        <v>0</v>
      </c>
      <c r="H73" s="190">
        <v>0</v>
      </c>
      <c r="I73" s="190">
        <v>0</v>
      </c>
      <c r="J73" s="190">
        <v>0</v>
      </c>
      <c r="K73" s="190">
        <v>0</v>
      </c>
      <c r="L73" s="190">
        <v>0</v>
      </c>
      <c r="M73" s="190">
        <v>0</v>
      </c>
      <c r="N73" s="190">
        <v>0</v>
      </c>
      <c r="O73" s="190">
        <v>0</v>
      </c>
      <c r="P73" s="190">
        <v>0</v>
      </c>
      <c r="Q73" s="190">
        <v>0</v>
      </c>
      <c r="R73" s="190">
        <v>0</v>
      </c>
      <c r="S73" s="190">
        <v>6432</v>
      </c>
      <c r="T73" s="222">
        <v>6276</v>
      </c>
      <c r="U73" s="223">
        <f t="shared" si="0"/>
        <v>14469</v>
      </c>
    </row>
    <row r="74" spans="1:21" ht="10.5" customHeight="1" x14ac:dyDescent="0.25">
      <c r="A74" s="40"/>
      <c r="B74" s="24">
        <v>60</v>
      </c>
      <c r="C74" s="24"/>
      <c r="D74" s="24"/>
      <c r="E74" s="193">
        <v>1103</v>
      </c>
      <c r="F74" s="195">
        <v>819</v>
      </c>
      <c r="G74" s="194">
        <v>0</v>
      </c>
      <c r="H74" s="194">
        <v>0</v>
      </c>
      <c r="I74" s="194">
        <v>0</v>
      </c>
      <c r="J74" s="194">
        <v>0</v>
      </c>
      <c r="K74" s="194">
        <v>0</v>
      </c>
      <c r="L74" s="194">
        <v>0</v>
      </c>
      <c r="M74" s="194">
        <v>0</v>
      </c>
      <c r="N74" s="194">
        <v>0</v>
      </c>
      <c r="O74" s="194">
        <v>0</v>
      </c>
      <c r="P74" s="194">
        <v>0</v>
      </c>
      <c r="Q74" s="194">
        <v>0</v>
      </c>
      <c r="R74" s="194">
        <v>0</v>
      </c>
      <c r="S74" s="194">
        <v>6419</v>
      </c>
      <c r="T74" s="221">
        <v>5836</v>
      </c>
      <c r="U74" s="192">
        <f t="shared" si="0"/>
        <v>14177</v>
      </c>
    </row>
    <row r="75" spans="1:21" ht="10.5" customHeight="1" x14ac:dyDescent="0.25">
      <c r="A75" s="37"/>
      <c r="B75" s="38">
        <v>61</v>
      </c>
      <c r="C75" s="38"/>
      <c r="D75" s="38"/>
      <c r="E75" s="189">
        <v>1126</v>
      </c>
      <c r="F75" s="191">
        <v>840</v>
      </c>
      <c r="G75" s="190">
        <v>0</v>
      </c>
      <c r="H75" s="190">
        <v>0</v>
      </c>
      <c r="I75" s="190">
        <v>0</v>
      </c>
      <c r="J75" s="190">
        <v>0</v>
      </c>
      <c r="K75" s="190">
        <v>0</v>
      </c>
      <c r="L75" s="190">
        <v>0</v>
      </c>
      <c r="M75" s="190">
        <v>0</v>
      </c>
      <c r="N75" s="190">
        <v>0</v>
      </c>
      <c r="O75" s="190">
        <v>0</v>
      </c>
      <c r="P75" s="190">
        <v>0</v>
      </c>
      <c r="Q75" s="190">
        <v>0</v>
      </c>
      <c r="R75" s="190">
        <v>0</v>
      </c>
      <c r="S75" s="190">
        <v>6572</v>
      </c>
      <c r="T75" s="222">
        <v>5786</v>
      </c>
      <c r="U75" s="223">
        <f t="shared" si="0"/>
        <v>14324</v>
      </c>
    </row>
    <row r="76" spans="1:21" ht="10.5" customHeight="1" x14ac:dyDescent="0.25">
      <c r="A76" s="40"/>
      <c r="B76" s="24">
        <v>62</v>
      </c>
      <c r="C76" s="24"/>
      <c r="D76" s="24"/>
      <c r="E76" s="193">
        <v>1320</v>
      </c>
      <c r="F76" s="195">
        <v>892</v>
      </c>
      <c r="G76" s="194">
        <v>0</v>
      </c>
      <c r="H76" s="194">
        <v>0</v>
      </c>
      <c r="I76" s="194">
        <v>0</v>
      </c>
      <c r="J76" s="194">
        <v>0</v>
      </c>
      <c r="K76" s="194"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4">
        <v>0</v>
      </c>
      <c r="R76" s="194">
        <v>0</v>
      </c>
      <c r="S76" s="194">
        <v>6533</v>
      </c>
      <c r="T76" s="221">
        <v>5578</v>
      </c>
      <c r="U76" s="192">
        <f t="shared" si="0"/>
        <v>14323</v>
      </c>
    </row>
    <row r="77" spans="1:21" ht="10.5" customHeight="1" x14ac:dyDescent="0.25">
      <c r="A77" s="37"/>
      <c r="B77" s="38">
        <v>63</v>
      </c>
      <c r="C77" s="38"/>
      <c r="D77" s="38"/>
      <c r="E77" s="189">
        <v>1406</v>
      </c>
      <c r="F77" s="191">
        <v>850</v>
      </c>
      <c r="G77" s="190">
        <v>0</v>
      </c>
      <c r="H77" s="190">
        <v>0</v>
      </c>
      <c r="I77" s="190">
        <v>0</v>
      </c>
      <c r="J77" s="190">
        <v>0</v>
      </c>
      <c r="K77" s="190">
        <v>0</v>
      </c>
      <c r="L77" s="190">
        <v>0</v>
      </c>
      <c r="M77" s="190">
        <v>0</v>
      </c>
      <c r="N77" s="190">
        <v>0</v>
      </c>
      <c r="O77" s="190">
        <v>0</v>
      </c>
      <c r="P77" s="190">
        <v>0</v>
      </c>
      <c r="Q77" s="190">
        <v>0</v>
      </c>
      <c r="R77" s="190">
        <v>0</v>
      </c>
      <c r="S77" s="190">
        <v>6311</v>
      </c>
      <c r="T77" s="222">
        <v>5188</v>
      </c>
      <c r="U77" s="223">
        <f t="shared" si="0"/>
        <v>13755</v>
      </c>
    </row>
    <row r="78" spans="1:21" ht="10.5" customHeight="1" x14ac:dyDescent="0.25">
      <c r="A78" s="40"/>
      <c r="B78" s="24">
        <v>64</v>
      </c>
      <c r="C78" s="24"/>
      <c r="D78" s="24"/>
      <c r="E78" s="193">
        <v>1566</v>
      </c>
      <c r="F78" s="195">
        <v>819</v>
      </c>
      <c r="G78" s="194">
        <v>0</v>
      </c>
      <c r="H78" s="194">
        <v>0</v>
      </c>
      <c r="I78" s="194">
        <v>0</v>
      </c>
      <c r="J78" s="194">
        <v>0</v>
      </c>
      <c r="K78" s="194">
        <v>0</v>
      </c>
      <c r="L78" s="194">
        <v>0</v>
      </c>
      <c r="M78" s="194">
        <v>0</v>
      </c>
      <c r="N78" s="194">
        <v>0</v>
      </c>
      <c r="O78" s="194">
        <v>0</v>
      </c>
      <c r="P78" s="194">
        <v>0</v>
      </c>
      <c r="Q78" s="194">
        <v>0</v>
      </c>
      <c r="R78" s="194">
        <v>0</v>
      </c>
      <c r="S78" s="194">
        <v>6242</v>
      </c>
      <c r="T78" s="221">
        <v>4987</v>
      </c>
      <c r="U78" s="192">
        <f t="shared" si="0"/>
        <v>13614</v>
      </c>
    </row>
    <row r="79" spans="1:21" ht="10.5" customHeight="1" x14ac:dyDescent="0.25">
      <c r="A79" s="37"/>
      <c r="B79" s="38">
        <v>65</v>
      </c>
      <c r="C79" s="38"/>
      <c r="D79" s="38"/>
      <c r="E79" s="189">
        <v>1520</v>
      </c>
      <c r="F79" s="191">
        <v>837</v>
      </c>
      <c r="G79" s="190">
        <v>0</v>
      </c>
      <c r="H79" s="190">
        <v>0</v>
      </c>
      <c r="I79" s="190">
        <v>0</v>
      </c>
      <c r="J79" s="190">
        <v>0</v>
      </c>
      <c r="K79" s="190">
        <v>0</v>
      </c>
      <c r="L79" s="190">
        <v>0</v>
      </c>
      <c r="M79" s="190">
        <v>0</v>
      </c>
      <c r="N79" s="190">
        <v>0</v>
      </c>
      <c r="O79" s="190">
        <v>0</v>
      </c>
      <c r="P79" s="190">
        <v>0</v>
      </c>
      <c r="Q79" s="190">
        <v>0</v>
      </c>
      <c r="R79" s="190">
        <v>0</v>
      </c>
      <c r="S79" s="190">
        <v>6095</v>
      </c>
      <c r="T79" s="225">
        <v>4707</v>
      </c>
      <c r="U79" s="223">
        <f t="shared" ref="U79:U115" si="1">SUM(E79:T79)</f>
        <v>13159</v>
      </c>
    </row>
    <row r="80" spans="1:21" ht="10.5" customHeight="1" x14ac:dyDescent="0.25">
      <c r="A80" s="40"/>
      <c r="B80" s="24">
        <v>66</v>
      </c>
      <c r="C80" s="24"/>
      <c r="D80" s="24"/>
      <c r="E80" s="193">
        <v>1589</v>
      </c>
      <c r="F80" s="195">
        <v>708</v>
      </c>
      <c r="G80" s="194">
        <v>0</v>
      </c>
      <c r="H80" s="194">
        <v>0</v>
      </c>
      <c r="I80" s="194">
        <v>0</v>
      </c>
      <c r="J80" s="194">
        <v>0</v>
      </c>
      <c r="K80" s="194">
        <v>0</v>
      </c>
      <c r="L80" s="194">
        <v>0</v>
      </c>
      <c r="M80" s="194">
        <v>0</v>
      </c>
      <c r="N80" s="194">
        <v>0</v>
      </c>
      <c r="O80" s="194">
        <v>0</v>
      </c>
      <c r="P80" s="194">
        <v>0</v>
      </c>
      <c r="Q80" s="194">
        <v>0</v>
      </c>
      <c r="R80" s="194">
        <v>0</v>
      </c>
      <c r="S80" s="194">
        <v>5675</v>
      </c>
      <c r="T80" s="224">
        <v>4538</v>
      </c>
      <c r="U80" s="192">
        <f t="shared" si="1"/>
        <v>12510</v>
      </c>
    </row>
    <row r="81" spans="1:21" ht="10.5" customHeight="1" thickBot="1" x14ac:dyDescent="0.3">
      <c r="A81" s="41"/>
      <c r="B81" s="42">
        <v>67</v>
      </c>
      <c r="C81" s="42"/>
      <c r="D81" s="42"/>
      <c r="E81" s="226">
        <v>1570</v>
      </c>
      <c r="F81" s="227">
        <v>693</v>
      </c>
      <c r="G81" s="228">
        <v>0</v>
      </c>
      <c r="H81" s="228">
        <v>0</v>
      </c>
      <c r="I81" s="228">
        <v>0</v>
      </c>
      <c r="J81" s="228">
        <v>0</v>
      </c>
      <c r="K81" s="228">
        <v>0</v>
      </c>
      <c r="L81" s="228">
        <v>0</v>
      </c>
      <c r="M81" s="228">
        <v>0</v>
      </c>
      <c r="N81" s="228">
        <v>0</v>
      </c>
      <c r="O81" s="228">
        <v>0</v>
      </c>
      <c r="P81" s="228">
        <v>0</v>
      </c>
      <c r="Q81" s="228">
        <v>0</v>
      </c>
      <c r="R81" s="228">
        <v>0</v>
      </c>
      <c r="S81" s="228">
        <v>5245</v>
      </c>
      <c r="T81" s="229">
        <v>4211</v>
      </c>
      <c r="U81" s="206">
        <f t="shared" si="1"/>
        <v>11719</v>
      </c>
    </row>
    <row r="82" spans="1:21" ht="10.5" customHeight="1" x14ac:dyDescent="0.25">
      <c r="A82" s="40"/>
      <c r="B82" s="24">
        <v>68</v>
      </c>
      <c r="C82" s="24"/>
      <c r="D82" s="24"/>
      <c r="E82" s="185">
        <v>1691</v>
      </c>
      <c r="F82" s="187">
        <v>654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0</v>
      </c>
      <c r="P82" s="186">
        <v>0</v>
      </c>
      <c r="Q82" s="186">
        <v>0</v>
      </c>
      <c r="R82" s="186">
        <v>0</v>
      </c>
      <c r="S82" s="186">
        <v>4992</v>
      </c>
      <c r="T82" s="221">
        <v>3900</v>
      </c>
      <c r="U82" s="192">
        <f t="shared" si="1"/>
        <v>11237</v>
      </c>
    </row>
    <row r="83" spans="1:21" ht="10.5" customHeight="1" x14ac:dyDescent="0.25">
      <c r="A83" s="37"/>
      <c r="B83" s="38">
        <v>69</v>
      </c>
      <c r="C83" s="38"/>
      <c r="D83" s="38"/>
      <c r="E83" s="189">
        <v>8757</v>
      </c>
      <c r="F83" s="191">
        <v>661</v>
      </c>
      <c r="G83" s="190">
        <v>0</v>
      </c>
      <c r="H83" s="190">
        <v>0</v>
      </c>
      <c r="I83" s="190">
        <v>0</v>
      </c>
      <c r="J83" s="190">
        <v>0</v>
      </c>
      <c r="K83" s="190">
        <v>0</v>
      </c>
      <c r="L83" s="190">
        <v>0</v>
      </c>
      <c r="M83" s="190">
        <v>0</v>
      </c>
      <c r="N83" s="190">
        <v>0</v>
      </c>
      <c r="O83" s="190">
        <v>0</v>
      </c>
      <c r="P83" s="190">
        <v>0</v>
      </c>
      <c r="Q83" s="190">
        <v>0</v>
      </c>
      <c r="R83" s="190">
        <v>0</v>
      </c>
      <c r="S83" s="190">
        <v>4828</v>
      </c>
      <c r="T83" s="222">
        <v>3655</v>
      </c>
      <c r="U83" s="223">
        <f t="shared" si="1"/>
        <v>17901</v>
      </c>
    </row>
    <row r="84" spans="1:21" ht="10.5" customHeight="1" x14ac:dyDescent="0.25">
      <c r="A84" s="40"/>
      <c r="B84" s="24">
        <v>70</v>
      </c>
      <c r="C84" s="24"/>
      <c r="D84" s="24"/>
      <c r="E84" s="193">
        <v>1662</v>
      </c>
      <c r="F84" s="195">
        <v>582</v>
      </c>
      <c r="G84" s="194">
        <v>0</v>
      </c>
      <c r="H84" s="194">
        <v>0</v>
      </c>
      <c r="I84" s="194">
        <v>0</v>
      </c>
      <c r="J84" s="194">
        <v>0</v>
      </c>
      <c r="K84" s="194">
        <v>0</v>
      </c>
      <c r="L84" s="194">
        <v>0</v>
      </c>
      <c r="M84" s="194">
        <v>0</v>
      </c>
      <c r="N84" s="194">
        <v>0</v>
      </c>
      <c r="O84" s="194">
        <v>0</v>
      </c>
      <c r="P84" s="194">
        <v>0</v>
      </c>
      <c r="Q84" s="194">
        <v>0</v>
      </c>
      <c r="R84" s="194">
        <v>0</v>
      </c>
      <c r="S84" s="194">
        <v>4597</v>
      </c>
      <c r="T84" s="221">
        <v>3372</v>
      </c>
      <c r="U84" s="192">
        <f t="shared" si="1"/>
        <v>10213</v>
      </c>
    </row>
    <row r="85" spans="1:21" ht="10.5" customHeight="1" x14ac:dyDescent="0.25">
      <c r="A85" s="37"/>
      <c r="B85" s="38">
        <v>71</v>
      </c>
      <c r="C85" s="38"/>
      <c r="D85" s="38"/>
      <c r="E85" s="189">
        <v>1620</v>
      </c>
      <c r="F85" s="191">
        <v>571</v>
      </c>
      <c r="G85" s="190">
        <v>0</v>
      </c>
      <c r="H85" s="190">
        <v>0</v>
      </c>
      <c r="I85" s="190">
        <v>0</v>
      </c>
      <c r="J85" s="190">
        <v>0</v>
      </c>
      <c r="K85" s="190">
        <v>0</v>
      </c>
      <c r="L85" s="190">
        <v>0</v>
      </c>
      <c r="M85" s="190">
        <v>0</v>
      </c>
      <c r="N85" s="190">
        <v>0</v>
      </c>
      <c r="O85" s="190">
        <v>0</v>
      </c>
      <c r="P85" s="190">
        <v>0</v>
      </c>
      <c r="Q85" s="190">
        <v>0</v>
      </c>
      <c r="R85" s="190">
        <v>0</v>
      </c>
      <c r="S85" s="190">
        <v>3922</v>
      </c>
      <c r="T85" s="222">
        <v>3023</v>
      </c>
      <c r="U85" s="223">
        <f t="shared" si="1"/>
        <v>9136</v>
      </c>
    </row>
    <row r="86" spans="1:21" ht="10.5" customHeight="1" x14ac:dyDescent="0.25">
      <c r="A86" s="40"/>
      <c r="B86" s="24">
        <v>72</v>
      </c>
      <c r="C86" s="24"/>
      <c r="D86" s="24"/>
      <c r="E86" s="193">
        <v>1772</v>
      </c>
      <c r="F86" s="195">
        <v>476</v>
      </c>
      <c r="G86" s="194">
        <v>0</v>
      </c>
      <c r="H86" s="194">
        <v>0</v>
      </c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3600</v>
      </c>
      <c r="T86" s="221">
        <v>2574</v>
      </c>
      <c r="U86" s="192">
        <f t="shared" si="1"/>
        <v>8422</v>
      </c>
    </row>
    <row r="87" spans="1:21" ht="10.5" customHeight="1" x14ac:dyDescent="0.25">
      <c r="A87" s="37"/>
      <c r="B87" s="38">
        <v>73</v>
      </c>
      <c r="C87" s="38"/>
      <c r="D87" s="38"/>
      <c r="E87" s="189">
        <v>1684</v>
      </c>
      <c r="F87" s="191">
        <v>485</v>
      </c>
      <c r="G87" s="190">
        <v>0</v>
      </c>
      <c r="H87" s="190">
        <v>0</v>
      </c>
      <c r="I87" s="190">
        <v>0</v>
      </c>
      <c r="J87" s="190">
        <v>0</v>
      </c>
      <c r="K87" s="190">
        <v>0</v>
      </c>
      <c r="L87" s="190">
        <v>0</v>
      </c>
      <c r="M87" s="190">
        <v>0</v>
      </c>
      <c r="N87" s="190">
        <v>0</v>
      </c>
      <c r="O87" s="190">
        <v>0</v>
      </c>
      <c r="P87" s="190">
        <v>0</v>
      </c>
      <c r="Q87" s="190">
        <v>0</v>
      </c>
      <c r="R87" s="190">
        <v>0</v>
      </c>
      <c r="S87" s="190">
        <v>3254</v>
      </c>
      <c r="T87" s="222">
        <v>2293</v>
      </c>
      <c r="U87" s="223">
        <f t="shared" si="1"/>
        <v>7716</v>
      </c>
    </row>
    <row r="88" spans="1:21" ht="10.5" customHeight="1" x14ac:dyDescent="0.25">
      <c r="A88" s="40"/>
      <c r="B88" s="24">
        <v>74</v>
      </c>
      <c r="C88" s="24"/>
      <c r="D88" s="24"/>
      <c r="E88" s="193">
        <v>1655</v>
      </c>
      <c r="F88" s="195">
        <v>430</v>
      </c>
      <c r="G88" s="194">
        <v>0</v>
      </c>
      <c r="H88" s="194">
        <v>0</v>
      </c>
      <c r="I88" s="194">
        <v>0</v>
      </c>
      <c r="J88" s="194">
        <v>0</v>
      </c>
      <c r="K88" s="194">
        <v>0</v>
      </c>
      <c r="L88" s="194">
        <v>0</v>
      </c>
      <c r="M88" s="194">
        <v>0</v>
      </c>
      <c r="N88" s="194">
        <v>0</v>
      </c>
      <c r="O88" s="194">
        <v>0</v>
      </c>
      <c r="P88" s="194">
        <v>0</v>
      </c>
      <c r="Q88" s="194">
        <v>0</v>
      </c>
      <c r="R88" s="194">
        <v>0</v>
      </c>
      <c r="S88" s="194">
        <v>3157</v>
      </c>
      <c r="T88" s="221">
        <v>1939</v>
      </c>
      <c r="U88" s="192">
        <f t="shared" si="1"/>
        <v>7181</v>
      </c>
    </row>
    <row r="89" spans="1:21" ht="10.5" customHeight="1" x14ac:dyDescent="0.25">
      <c r="A89" s="37"/>
      <c r="B89" s="38">
        <v>75</v>
      </c>
      <c r="C89" s="38"/>
      <c r="D89" s="38"/>
      <c r="E89" s="189">
        <v>1662</v>
      </c>
      <c r="F89" s="191">
        <v>395</v>
      </c>
      <c r="G89" s="190">
        <v>0</v>
      </c>
      <c r="H89" s="190">
        <v>0</v>
      </c>
      <c r="I89" s="190">
        <v>0</v>
      </c>
      <c r="J89" s="190">
        <v>0</v>
      </c>
      <c r="K89" s="190">
        <v>0</v>
      </c>
      <c r="L89" s="190">
        <v>0</v>
      </c>
      <c r="M89" s="190">
        <v>0</v>
      </c>
      <c r="N89" s="190">
        <v>0</v>
      </c>
      <c r="O89" s="190">
        <v>0</v>
      </c>
      <c r="P89" s="190">
        <v>0</v>
      </c>
      <c r="Q89" s="190">
        <v>0</v>
      </c>
      <c r="R89" s="190">
        <v>0</v>
      </c>
      <c r="S89" s="190">
        <v>2805</v>
      </c>
      <c r="T89" s="222">
        <v>1706</v>
      </c>
      <c r="U89" s="223">
        <f t="shared" si="1"/>
        <v>6568</v>
      </c>
    </row>
    <row r="90" spans="1:21" ht="10.5" customHeight="1" x14ac:dyDescent="0.25">
      <c r="A90" s="40"/>
      <c r="B90" s="24">
        <v>76</v>
      </c>
      <c r="C90" s="24"/>
      <c r="D90" s="24"/>
      <c r="E90" s="193">
        <v>1646</v>
      </c>
      <c r="F90" s="195">
        <v>337</v>
      </c>
      <c r="G90" s="194">
        <v>0</v>
      </c>
      <c r="H90" s="194">
        <v>0</v>
      </c>
      <c r="I90" s="194">
        <v>0</v>
      </c>
      <c r="J90" s="194">
        <v>0</v>
      </c>
      <c r="K90" s="194"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4">
        <v>0</v>
      </c>
      <c r="R90" s="194">
        <v>0</v>
      </c>
      <c r="S90" s="194">
        <v>2484</v>
      </c>
      <c r="T90" s="221">
        <v>1509</v>
      </c>
      <c r="U90" s="192">
        <f t="shared" si="1"/>
        <v>5976</v>
      </c>
    </row>
    <row r="91" spans="1:21" ht="10.5" customHeight="1" x14ac:dyDescent="0.25">
      <c r="A91" s="37"/>
      <c r="B91" s="38">
        <v>77</v>
      </c>
      <c r="C91" s="38"/>
      <c r="D91" s="38"/>
      <c r="E91" s="189">
        <v>1576</v>
      </c>
      <c r="F91" s="191">
        <v>358</v>
      </c>
      <c r="G91" s="190">
        <v>0</v>
      </c>
      <c r="H91" s="190">
        <v>0</v>
      </c>
      <c r="I91" s="190">
        <v>0</v>
      </c>
      <c r="J91" s="190">
        <v>0</v>
      </c>
      <c r="K91" s="190">
        <v>0</v>
      </c>
      <c r="L91" s="190">
        <v>0</v>
      </c>
      <c r="M91" s="190">
        <v>0</v>
      </c>
      <c r="N91" s="190">
        <v>0</v>
      </c>
      <c r="O91" s="190">
        <v>0</v>
      </c>
      <c r="P91" s="190">
        <v>0</v>
      </c>
      <c r="Q91" s="190">
        <v>0</v>
      </c>
      <c r="R91" s="190">
        <v>0</v>
      </c>
      <c r="S91" s="190">
        <v>2188</v>
      </c>
      <c r="T91" s="222">
        <v>1508</v>
      </c>
      <c r="U91" s="223">
        <f t="shared" si="1"/>
        <v>5630</v>
      </c>
    </row>
    <row r="92" spans="1:21" ht="10.5" customHeight="1" x14ac:dyDescent="0.25">
      <c r="A92" s="40"/>
      <c r="B92" s="24">
        <v>78</v>
      </c>
      <c r="C92" s="24"/>
      <c r="D92" s="24"/>
      <c r="E92" s="193">
        <v>1470</v>
      </c>
      <c r="F92" s="195">
        <v>304</v>
      </c>
      <c r="G92" s="194">
        <v>0</v>
      </c>
      <c r="H92" s="194">
        <v>0</v>
      </c>
      <c r="I92" s="194">
        <v>0</v>
      </c>
      <c r="J92" s="194">
        <v>0</v>
      </c>
      <c r="K92" s="194">
        <v>0</v>
      </c>
      <c r="L92" s="194">
        <v>0</v>
      </c>
      <c r="M92" s="194">
        <v>0</v>
      </c>
      <c r="N92" s="194">
        <v>0</v>
      </c>
      <c r="O92" s="194">
        <v>0</v>
      </c>
      <c r="P92" s="194">
        <v>0</v>
      </c>
      <c r="Q92" s="194">
        <v>0</v>
      </c>
      <c r="R92" s="194">
        <v>0</v>
      </c>
      <c r="S92" s="194">
        <v>2006</v>
      </c>
      <c r="T92" s="221">
        <v>1326</v>
      </c>
      <c r="U92" s="192">
        <f t="shared" si="1"/>
        <v>5106</v>
      </c>
    </row>
    <row r="93" spans="1:21" ht="10.5" customHeight="1" x14ac:dyDescent="0.25">
      <c r="A93" s="37"/>
      <c r="B93" s="38">
        <v>79</v>
      </c>
      <c r="C93" s="38"/>
      <c r="D93" s="38"/>
      <c r="E93" s="189">
        <v>1534</v>
      </c>
      <c r="F93" s="191">
        <v>271</v>
      </c>
      <c r="G93" s="190">
        <v>0</v>
      </c>
      <c r="H93" s="190">
        <v>0</v>
      </c>
      <c r="I93" s="190">
        <v>0</v>
      </c>
      <c r="J93" s="190">
        <v>0</v>
      </c>
      <c r="K93" s="190">
        <v>0</v>
      </c>
      <c r="L93" s="190">
        <v>0</v>
      </c>
      <c r="M93" s="190">
        <v>0</v>
      </c>
      <c r="N93" s="190">
        <v>0</v>
      </c>
      <c r="O93" s="190">
        <v>0</v>
      </c>
      <c r="P93" s="190">
        <v>0</v>
      </c>
      <c r="Q93" s="190">
        <v>0</v>
      </c>
      <c r="R93" s="190">
        <v>0</v>
      </c>
      <c r="S93" s="190">
        <v>1689</v>
      </c>
      <c r="T93" s="222">
        <v>1205</v>
      </c>
      <c r="U93" s="223">
        <f t="shared" si="1"/>
        <v>4699</v>
      </c>
    </row>
    <row r="94" spans="1:21" ht="10.5" customHeight="1" x14ac:dyDescent="0.25">
      <c r="A94" s="40"/>
      <c r="B94" s="24">
        <v>80</v>
      </c>
      <c r="C94" s="24"/>
      <c r="D94" s="24"/>
      <c r="E94" s="193">
        <v>1505</v>
      </c>
      <c r="F94" s="195">
        <v>243</v>
      </c>
      <c r="G94" s="194">
        <v>0</v>
      </c>
      <c r="H94" s="194">
        <v>0</v>
      </c>
      <c r="I94" s="194">
        <v>0</v>
      </c>
      <c r="J94" s="194">
        <v>0</v>
      </c>
      <c r="K94" s="194">
        <v>0</v>
      </c>
      <c r="L94" s="194">
        <v>0</v>
      </c>
      <c r="M94" s="194">
        <v>0</v>
      </c>
      <c r="N94" s="194">
        <v>0</v>
      </c>
      <c r="O94" s="194">
        <v>0</v>
      </c>
      <c r="P94" s="194">
        <v>0</v>
      </c>
      <c r="Q94" s="194">
        <v>0</v>
      </c>
      <c r="R94" s="194">
        <v>0</v>
      </c>
      <c r="S94" s="194">
        <v>1577</v>
      </c>
      <c r="T94" s="221">
        <v>1190</v>
      </c>
      <c r="U94" s="192">
        <f t="shared" si="1"/>
        <v>4515</v>
      </c>
    </row>
    <row r="95" spans="1:21" ht="10.5" customHeight="1" x14ac:dyDescent="0.25">
      <c r="A95" s="37"/>
      <c r="B95" s="38">
        <v>81</v>
      </c>
      <c r="C95" s="38"/>
      <c r="D95" s="38"/>
      <c r="E95" s="189">
        <v>1516</v>
      </c>
      <c r="F95" s="191">
        <v>240</v>
      </c>
      <c r="G95" s="190">
        <v>0</v>
      </c>
      <c r="H95" s="190">
        <v>0</v>
      </c>
      <c r="I95" s="190">
        <v>0</v>
      </c>
      <c r="J95" s="190">
        <v>0</v>
      </c>
      <c r="K95" s="190">
        <v>0</v>
      </c>
      <c r="L95" s="190">
        <v>0</v>
      </c>
      <c r="M95" s="190">
        <v>0</v>
      </c>
      <c r="N95" s="190">
        <v>0</v>
      </c>
      <c r="O95" s="190">
        <v>0</v>
      </c>
      <c r="P95" s="190">
        <v>0</v>
      </c>
      <c r="Q95" s="190">
        <v>0</v>
      </c>
      <c r="R95" s="190">
        <v>0</v>
      </c>
      <c r="S95" s="190">
        <v>1361</v>
      </c>
      <c r="T95" s="222">
        <v>1015</v>
      </c>
      <c r="U95" s="223">
        <f t="shared" si="1"/>
        <v>4132</v>
      </c>
    </row>
    <row r="96" spans="1:21" ht="10.5" customHeight="1" x14ac:dyDescent="0.25">
      <c r="A96" s="40"/>
      <c r="B96" s="24">
        <v>82</v>
      </c>
      <c r="C96" s="24"/>
      <c r="D96" s="24"/>
      <c r="E96" s="193">
        <v>1411</v>
      </c>
      <c r="F96" s="195">
        <v>212</v>
      </c>
      <c r="G96" s="194">
        <v>0</v>
      </c>
      <c r="H96" s="194">
        <v>0</v>
      </c>
      <c r="I96" s="194">
        <v>0</v>
      </c>
      <c r="J96" s="194">
        <v>0</v>
      </c>
      <c r="K96" s="194"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4">
        <v>0</v>
      </c>
      <c r="R96" s="194">
        <v>0</v>
      </c>
      <c r="S96" s="194">
        <v>1178</v>
      </c>
      <c r="T96" s="221">
        <v>868</v>
      </c>
      <c r="U96" s="192">
        <f t="shared" si="1"/>
        <v>3669</v>
      </c>
    </row>
    <row r="97" spans="1:21" ht="10.5" customHeight="1" x14ac:dyDescent="0.25">
      <c r="A97" s="37"/>
      <c r="B97" s="38">
        <v>83</v>
      </c>
      <c r="C97" s="38"/>
      <c r="D97" s="38"/>
      <c r="E97" s="189">
        <v>1360</v>
      </c>
      <c r="F97" s="191">
        <v>183</v>
      </c>
      <c r="G97" s="190">
        <v>0</v>
      </c>
      <c r="H97" s="190">
        <v>0</v>
      </c>
      <c r="I97" s="190">
        <v>0</v>
      </c>
      <c r="J97" s="190">
        <v>0</v>
      </c>
      <c r="K97" s="190">
        <v>0</v>
      </c>
      <c r="L97" s="190">
        <v>0</v>
      </c>
      <c r="M97" s="190">
        <v>0</v>
      </c>
      <c r="N97" s="190">
        <v>0</v>
      </c>
      <c r="O97" s="190">
        <v>0</v>
      </c>
      <c r="P97" s="190">
        <v>0</v>
      </c>
      <c r="Q97" s="190">
        <v>0</v>
      </c>
      <c r="R97" s="190">
        <v>0</v>
      </c>
      <c r="S97" s="190">
        <v>1097</v>
      </c>
      <c r="T97" s="222">
        <v>827</v>
      </c>
      <c r="U97" s="223">
        <f t="shared" si="1"/>
        <v>3467</v>
      </c>
    </row>
    <row r="98" spans="1:21" ht="10.5" customHeight="1" x14ac:dyDescent="0.25">
      <c r="A98" s="40"/>
      <c r="B98" s="24">
        <v>84</v>
      </c>
      <c r="C98" s="24"/>
      <c r="D98" s="24"/>
      <c r="E98" s="193">
        <v>1377</v>
      </c>
      <c r="F98" s="195">
        <v>195</v>
      </c>
      <c r="G98" s="194">
        <v>0</v>
      </c>
      <c r="H98" s="194">
        <v>0</v>
      </c>
      <c r="I98" s="194">
        <v>0</v>
      </c>
      <c r="J98" s="194">
        <v>0</v>
      </c>
      <c r="K98" s="194">
        <v>0</v>
      </c>
      <c r="L98" s="194">
        <v>0</v>
      </c>
      <c r="M98" s="194">
        <v>0</v>
      </c>
      <c r="N98" s="194">
        <v>0</v>
      </c>
      <c r="O98" s="194">
        <v>0</v>
      </c>
      <c r="P98" s="194">
        <v>0</v>
      </c>
      <c r="Q98" s="194">
        <v>0</v>
      </c>
      <c r="R98" s="194">
        <v>0</v>
      </c>
      <c r="S98" s="194">
        <v>961</v>
      </c>
      <c r="T98" s="221">
        <v>705</v>
      </c>
      <c r="U98" s="192">
        <f t="shared" si="1"/>
        <v>3238</v>
      </c>
    </row>
    <row r="99" spans="1:21" ht="10.5" customHeight="1" x14ac:dyDescent="0.25">
      <c r="A99" s="37"/>
      <c r="B99" s="38">
        <v>85</v>
      </c>
      <c r="C99" s="38"/>
      <c r="D99" s="38"/>
      <c r="E99" s="189">
        <v>1191</v>
      </c>
      <c r="F99" s="191">
        <v>152</v>
      </c>
      <c r="G99" s="190">
        <v>0</v>
      </c>
      <c r="H99" s="190">
        <v>0</v>
      </c>
      <c r="I99" s="190">
        <v>0</v>
      </c>
      <c r="J99" s="190">
        <v>0</v>
      </c>
      <c r="K99" s="190">
        <v>0</v>
      </c>
      <c r="L99" s="190">
        <v>0</v>
      </c>
      <c r="M99" s="190">
        <v>0</v>
      </c>
      <c r="N99" s="190">
        <v>0</v>
      </c>
      <c r="O99" s="190">
        <v>0</v>
      </c>
      <c r="P99" s="190">
        <v>0</v>
      </c>
      <c r="Q99" s="190">
        <v>0</v>
      </c>
      <c r="R99" s="190">
        <v>0</v>
      </c>
      <c r="S99" s="190">
        <v>777</v>
      </c>
      <c r="T99" s="222">
        <v>616</v>
      </c>
      <c r="U99" s="223">
        <f t="shared" si="1"/>
        <v>2736</v>
      </c>
    </row>
    <row r="100" spans="1:21" ht="10.5" customHeight="1" x14ac:dyDescent="0.25">
      <c r="A100" s="40"/>
      <c r="B100" s="24">
        <v>86</v>
      </c>
      <c r="C100" s="24"/>
      <c r="D100" s="24"/>
      <c r="E100" s="193">
        <v>1288</v>
      </c>
      <c r="F100" s="195">
        <v>163</v>
      </c>
      <c r="G100" s="194">
        <v>0</v>
      </c>
      <c r="H100" s="194">
        <v>0</v>
      </c>
      <c r="I100" s="194">
        <v>0</v>
      </c>
      <c r="J100" s="194">
        <v>0</v>
      </c>
      <c r="K100" s="194">
        <v>0</v>
      </c>
      <c r="L100" s="194">
        <v>0</v>
      </c>
      <c r="M100" s="194">
        <v>0</v>
      </c>
      <c r="N100" s="194">
        <v>0</v>
      </c>
      <c r="O100" s="194">
        <v>0</v>
      </c>
      <c r="P100" s="194">
        <v>0</v>
      </c>
      <c r="Q100" s="194">
        <v>0</v>
      </c>
      <c r="R100" s="194">
        <v>0</v>
      </c>
      <c r="S100" s="194">
        <v>643</v>
      </c>
      <c r="T100" s="221">
        <v>528</v>
      </c>
      <c r="U100" s="192">
        <f t="shared" si="1"/>
        <v>2622</v>
      </c>
    </row>
    <row r="101" spans="1:21" ht="10.5" customHeight="1" x14ac:dyDescent="0.25">
      <c r="A101" s="37"/>
      <c r="B101" s="38">
        <v>87</v>
      </c>
      <c r="C101" s="38"/>
      <c r="D101" s="38"/>
      <c r="E101" s="189">
        <v>1257</v>
      </c>
      <c r="F101" s="191">
        <v>124</v>
      </c>
      <c r="G101" s="190">
        <v>0</v>
      </c>
      <c r="H101" s="190">
        <v>0</v>
      </c>
      <c r="I101" s="190">
        <v>0</v>
      </c>
      <c r="J101" s="190">
        <v>0</v>
      </c>
      <c r="K101" s="190">
        <v>0</v>
      </c>
      <c r="L101" s="190">
        <v>0</v>
      </c>
      <c r="M101" s="190">
        <v>0</v>
      </c>
      <c r="N101" s="190">
        <v>0</v>
      </c>
      <c r="O101" s="190">
        <v>0</v>
      </c>
      <c r="P101" s="190">
        <v>0</v>
      </c>
      <c r="Q101" s="190">
        <v>0</v>
      </c>
      <c r="R101" s="190">
        <v>0</v>
      </c>
      <c r="S101" s="190">
        <v>596</v>
      </c>
      <c r="T101" s="222">
        <v>423</v>
      </c>
      <c r="U101" s="223">
        <f t="shared" si="1"/>
        <v>2400</v>
      </c>
    </row>
    <row r="102" spans="1:21" ht="10.5" customHeight="1" x14ac:dyDescent="0.25">
      <c r="A102" s="40"/>
      <c r="B102" s="24">
        <v>88</v>
      </c>
      <c r="C102" s="24"/>
      <c r="D102" s="24"/>
      <c r="E102" s="193">
        <v>1302</v>
      </c>
      <c r="F102" s="195">
        <v>138</v>
      </c>
      <c r="G102" s="194">
        <v>0</v>
      </c>
      <c r="H102" s="194">
        <v>0</v>
      </c>
      <c r="I102" s="194">
        <v>0</v>
      </c>
      <c r="J102" s="194">
        <v>0</v>
      </c>
      <c r="K102" s="194">
        <v>0</v>
      </c>
      <c r="L102" s="194">
        <v>0</v>
      </c>
      <c r="M102" s="194">
        <v>0</v>
      </c>
      <c r="N102" s="194">
        <v>0</v>
      </c>
      <c r="O102" s="194">
        <v>0</v>
      </c>
      <c r="P102" s="194">
        <v>0</v>
      </c>
      <c r="Q102" s="194">
        <v>0</v>
      </c>
      <c r="R102" s="194">
        <v>0</v>
      </c>
      <c r="S102" s="194">
        <v>552</v>
      </c>
      <c r="T102" s="221">
        <v>403</v>
      </c>
      <c r="U102" s="192">
        <f t="shared" si="1"/>
        <v>2395</v>
      </c>
    </row>
    <row r="103" spans="1:21" ht="10.5" customHeight="1" x14ac:dyDescent="0.25">
      <c r="A103" s="37"/>
      <c r="B103" s="38">
        <v>89</v>
      </c>
      <c r="C103" s="38"/>
      <c r="D103" s="38"/>
      <c r="E103" s="189">
        <v>1229</v>
      </c>
      <c r="F103" s="191">
        <v>129</v>
      </c>
      <c r="G103" s="190">
        <v>0</v>
      </c>
      <c r="H103" s="190">
        <v>0</v>
      </c>
      <c r="I103" s="190">
        <v>0</v>
      </c>
      <c r="J103" s="190">
        <v>0</v>
      </c>
      <c r="K103" s="190">
        <v>0</v>
      </c>
      <c r="L103" s="190">
        <v>0</v>
      </c>
      <c r="M103" s="190">
        <v>0</v>
      </c>
      <c r="N103" s="190">
        <v>0</v>
      </c>
      <c r="O103" s="190">
        <v>0</v>
      </c>
      <c r="P103" s="190">
        <v>0</v>
      </c>
      <c r="Q103" s="190">
        <v>0</v>
      </c>
      <c r="R103" s="190">
        <v>0</v>
      </c>
      <c r="S103" s="190">
        <v>406</v>
      </c>
      <c r="T103" s="222">
        <v>391</v>
      </c>
      <c r="U103" s="223">
        <f t="shared" si="1"/>
        <v>2155</v>
      </c>
    </row>
    <row r="104" spans="1:21" ht="10.5" customHeight="1" x14ac:dyDescent="0.25">
      <c r="A104" s="40"/>
      <c r="B104" s="24">
        <v>90</v>
      </c>
      <c r="C104" s="24"/>
      <c r="D104" s="24"/>
      <c r="E104" s="193">
        <v>1054</v>
      </c>
      <c r="F104" s="195">
        <v>90</v>
      </c>
      <c r="G104" s="194">
        <v>0</v>
      </c>
      <c r="H104" s="194">
        <v>0</v>
      </c>
      <c r="I104" s="194">
        <v>0</v>
      </c>
      <c r="J104" s="194">
        <v>0</v>
      </c>
      <c r="K104" s="194"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4">
        <v>0</v>
      </c>
      <c r="R104" s="194">
        <v>0</v>
      </c>
      <c r="S104" s="194">
        <v>399</v>
      </c>
      <c r="T104" s="221">
        <v>343</v>
      </c>
      <c r="U104" s="192">
        <f t="shared" si="1"/>
        <v>1886</v>
      </c>
    </row>
    <row r="105" spans="1:21" ht="10.5" customHeight="1" x14ac:dyDescent="0.25">
      <c r="A105" s="37"/>
      <c r="B105" s="38">
        <v>91</v>
      </c>
      <c r="C105" s="38"/>
      <c r="D105" s="38"/>
      <c r="E105" s="189">
        <v>1070</v>
      </c>
      <c r="F105" s="191">
        <v>74</v>
      </c>
      <c r="G105" s="190">
        <v>0</v>
      </c>
      <c r="H105" s="190">
        <v>0</v>
      </c>
      <c r="I105" s="190">
        <v>0</v>
      </c>
      <c r="J105" s="190">
        <v>0</v>
      </c>
      <c r="K105" s="190">
        <v>0</v>
      </c>
      <c r="L105" s="190">
        <v>0</v>
      </c>
      <c r="M105" s="190">
        <v>0</v>
      </c>
      <c r="N105" s="190">
        <v>0</v>
      </c>
      <c r="O105" s="190">
        <v>0</v>
      </c>
      <c r="P105" s="190">
        <v>0</v>
      </c>
      <c r="Q105" s="190">
        <v>0</v>
      </c>
      <c r="R105" s="190">
        <v>0</v>
      </c>
      <c r="S105" s="190">
        <v>319</v>
      </c>
      <c r="T105" s="222">
        <v>277</v>
      </c>
      <c r="U105" s="223">
        <f t="shared" si="1"/>
        <v>1740</v>
      </c>
    </row>
    <row r="106" spans="1:21" ht="10.5" customHeight="1" x14ac:dyDescent="0.25">
      <c r="A106" s="40"/>
      <c r="B106" s="24">
        <v>92</v>
      </c>
      <c r="C106" s="24"/>
      <c r="D106" s="24"/>
      <c r="E106" s="193">
        <v>1041</v>
      </c>
      <c r="F106" s="195">
        <v>77</v>
      </c>
      <c r="G106" s="194">
        <v>0</v>
      </c>
      <c r="H106" s="194">
        <v>0</v>
      </c>
      <c r="I106" s="194">
        <v>0</v>
      </c>
      <c r="J106" s="194">
        <v>0</v>
      </c>
      <c r="K106" s="194"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4">
        <v>0</v>
      </c>
      <c r="R106" s="194">
        <v>0</v>
      </c>
      <c r="S106" s="194">
        <v>298</v>
      </c>
      <c r="T106" s="221">
        <v>259</v>
      </c>
      <c r="U106" s="192">
        <f t="shared" si="1"/>
        <v>1675</v>
      </c>
    </row>
    <row r="107" spans="1:21" ht="10.5" customHeight="1" x14ac:dyDescent="0.25">
      <c r="A107" s="37"/>
      <c r="B107" s="38">
        <v>93</v>
      </c>
      <c r="C107" s="38"/>
      <c r="D107" s="38"/>
      <c r="E107" s="189">
        <v>1051</v>
      </c>
      <c r="F107" s="191">
        <v>80</v>
      </c>
      <c r="G107" s="190">
        <v>0</v>
      </c>
      <c r="H107" s="190">
        <v>0</v>
      </c>
      <c r="I107" s="190">
        <v>0</v>
      </c>
      <c r="J107" s="190">
        <v>0</v>
      </c>
      <c r="K107" s="190">
        <v>0</v>
      </c>
      <c r="L107" s="190">
        <v>0</v>
      </c>
      <c r="M107" s="190">
        <v>0</v>
      </c>
      <c r="N107" s="190">
        <v>0</v>
      </c>
      <c r="O107" s="190">
        <v>0</v>
      </c>
      <c r="P107" s="190">
        <v>0</v>
      </c>
      <c r="Q107" s="190">
        <v>0</v>
      </c>
      <c r="R107" s="190">
        <v>0</v>
      </c>
      <c r="S107" s="190">
        <v>257</v>
      </c>
      <c r="T107" s="222">
        <v>200</v>
      </c>
      <c r="U107" s="223">
        <f t="shared" si="1"/>
        <v>1588</v>
      </c>
    </row>
    <row r="108" spans="1:21" ht="10.5" customHeight="1" x14ac:dyDescent="0.25">
      <c r="A108" s="40"/>
      <c r="B108" s="24">
        <v>94</v>
      </c>
      <c r="C108" s="24"/>
      <c r="D108" s="24"/>
      <c r="E108" s="193">
        <v>937</v>
      </c>
      <c r="F108" s="195">
        <v>64</v>
      </c>
      <c r="G108" s="194">
        <v>0</v>
      </c>
      <c r="H108" s="194">
        <v>0</v>
      </c>
      <c r="I108" s="194">
        <v>0</v>
      </c>
      <c r="J108" s="194">
        <v>0</v>
      </c>
      <c r="K108" s="194">
        <v>0</v>
      </c>
      <c r="L108" s="194">
        <v>0</v>
      </c>
      <c r="M108" s="194">
        <v>0</v>
      </c>
      <c r="N108" s="194">
        <v>0</v>
      </c>
      <c r="O108" s="194">
        <v>0</v>
      </c>
      <c r="P108" s="194">
        <v>0</v>
      </c>
      <c r="Q108" s="194">
        <v>0</v>
      </c>
      <c r="R108" s="194">
        <v>0</v>
      </c>
      <c r="S108" s="194">
        <v>196</v>
      </c>
      <c r="T108" s="221">
        <v>195</v>
      </c>
      <c r="U108" s="192">
        <f t="shared" si="1"/>
        <v>1392</v>
      </c>
    </row>
    <row r="109" spans="1:21" ht="10.5" customHeight="1" x14ac:dyDescent="0.25">
      <c r="A109" s="37"/>
      <c r="B109" s="38">
        <v>95</v>
      </c>
      <c r="C109" s="38"/>
      <c r="D109" s="38"/>
      <c r="E109" s="189">
        <v>937</v>
      </c>
      <c r="F109" s="191">
        <v>47</v>
      </c>
      <c r="G109" s="190">
        <v>0</v>
      </c>
      <c r="H109" s="190">
        <v>0</v>
      </c>
      <c r="I109" s="190">
        <v>0</v>
      </c>
      <c r="J109" s="190">
        <v>0</v>
      </c>
      <c r="K109" s="190">
        <v>0</v>
      </c>
      <c r="L109" s="190">
        <v>0</v>
      </c>
      <c r="M109" s="190">
        <v>0</v>
      </c>
      <c r="N109" s="190">
        <v>0</v>
      </c>
      <c r="O109" s="190">
        <v>0</v>
      </c>
      <c r="P109" s="190">
        <v>0</v>
      </c>
      <c r="Q109" s="190">
        <v>0</v>
      </c>
      <c r="R109" s="190">
        <v>0</v>
      </c>
      <c r="S109" s="190">
        <v>153</v>
      </c>
      <c r="T109" s="222">
        <v>163</v>
      </c>
      <c r="U109" s="223">
        <f t="shared" si="1"/>
        <v>1300</v>
      </c>
    </row>
    <row r="110" spans="1:21" ht="10.5" customHeight="1" x14ac:dyDescent="0.25">
      <c r="A110" s="40"/>
      <c r="B110" s="24">
        <v>96</v>
      </c>
      <c r="C110" s="24"/>
      <c r="D110" s="24"/>
      <c r="E110" s="193">
        <v>508</v>
      </c>
      <c r="F110" s="195">
        <v>39</v>
      </c>
      <c r="G110" s="194">
        <v>0</v>
      </c>
      <c r="H110" s="194">
        <v>0</v>
      </c>
      <c r="I110" s="194">
        <v>0</v>
      </c>
      <c r="J110" s="194">
        <v>0</v>
      </c>
      <c r="K110" s="194">
        <v>0</v>
      </c>
      <c r="L110" s="194">
        <v>0</v>
      </c>
      <c r="M110" s="194">
        <v>0</v>
      </c>
      <c r="N110" s="194">
        <v>0</v>
      </c>
      <c r="O110" s="194">
        <v>0</v>
      </c>
      <c r="P110" s="194">
        <v>0</v>
      </c>
      <c r="Q110" s="194">
        <v>0</v>
      </c>
      <c r="R110" s="194">
        <v>0</v>
      </c>
      <c r="S110" s="194">
        <v>138</v>
      </c>
      <c r="T110" s="221">
        <v>139</v>
      </c>
      <c r="U110" s="192">
        <f t="shared" si="1"/>
        <v>824</v>
      </c>
    </row>
    <row r="111" spans="1:21" ht="10.5" customHeight="1" x14ac:dyDescent="0.25">
      <c r="A111" s="37"/>
      <c r="B111" s="38">
        <v>97</v>
      </c>
      <c r="C111" s="38"/>
      <c r="D111" s="38"/>
      <c r="E111" s="189">
        <v>426</v>
      </c>
      <c r="F111" s="191">
        <v>42</v>
      </c>
      <c r="G111" s="190">
        <v>0</v>
      </c>
      <c r="H111" s="190">
        <v>0</v>
      </c>
      <c r="I111" s="190">
        <v>0</v>
      </c>
      <c r="J111" s="190">
        <v>0</v>
      </c>
      <c r="K111" s="190">
        <v>0</v>
      </c>
      <c r="L111" s="190">
        <v>0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  <c r="S111" s="190">
        <v>128</v>
      </c>
      <c r="T111" s="222">
        <v>166</v>
      </c>
      <c r="U111" s="223">
        <f t="shared" si="1"/>
        <v>762</v>
      </c>
    </row>
    <row r="112" spans="1:21" ht="10.5" customHeight="1" x14ac:dyDescent="0.25">
      <c r="A112" s="40"/>
      <c r="B112" s="24">
        <v>98</v>
      </c>
      <c r="C112" s="24"/>
      <c r="D112" s="24"/>
      <c r="E112" s="193">
        <v>429</v>
      </c>
      <c r="F112" s="195">
        <v>25</v>
      </c>
      <c r="G112" s="194">
        <v>0</v>
      </c>
      <c r="H112" s="194">
        <v>0</v>
      </c>
      <c r="I112" s="194">
        <v>0</v>
      </c>
      <c r="J112" s="194">
        <v>0</v>
      </c>
      <c r="K112" s="194">
        <v>0</v>
      </c>
      <c r="L112" s="194">
        <v>0</v>
      </c>
      <c r="M112" s="194">
        <v>0</v>
      </c>
      <c r="N112" s="194">
        <v>0</v>
      </c>
      <c r="O112" s="194">
        <v>0</v>
      </c>
      <c r="P112" s="194">
        <v>0</v>
      </c>
      <c r="Q112" s="194">
        <v>0</v>
      </c>
      <c r="R112" s="194">
        <v>0</v>
      </c>
      <c r="S112" s="194">
        <v>91</v>
      </c>
      <c r="T112" s="221">
        <v>81</v>
      </c>
      <c r="U112" s="192">
        <f t="shared" si="1"/>
        <v>626</v>
      </c>
    </row>
    <row r="113" spans="1:21" ht="10.5" customHeight="1" x14ac:dyDescent="0.25">
      <c r="A113" s="37"/>
      <c r="B113" s="38">
        <v>99</v>
      </c>
      <c r="C113" s="38"/>
      <c r="D113" s="38"/>
      <c r="E113" s="189">
        <v>155</v>
      </c>
      <c r="F113" s="191">
        <v>11</v>
      </c>
      <c r="G113" s="190">
        <v>0</v>
      </c>
      <c r="H113" s="190">
        <v>0</v>
      </c>
      <c r="I113" s="190">
        <v>0</v>
      </c>
      <c r="J113" s="190">
        <v>0</v>
      </c>
      <c r="K113" s="190">
        <v>0</v>
      </c>
      <c r="L113" s="190">
        <v>0</v>
      </c>
      <c r="M113" s="190">
        <v>0</v>
      </c>
      <c r="N113" s="190">
        <v>0</v>
      </c>
      <c r="O113" s="190">
        <v>0</v>
      </c>
      <c r="P113" s="190">
        <v>0</v>
      </c>
      <c r="Q113" s="190">
        <v>0</v>
      </c>
      <c r="R113" s="190">
        <v>0</v>
      </c>
      <c r="S113" s="190">
        <v>76</v>
      </c>
      <c r="T113" s="225">
        <v>114</v>
      </c>
      <c r="U113" s="223">
        <f t="shared" si="1"/>
        <v>356</v>
      </c>
    </row>
    <row r="114" spans="1:21" ht="10.5" customHeight="1" x14ac:dyDescent="0.25">
      <c r="A114" s="33" t="s">
        <v>53</v>
      </c>
      <c r="B114" s="24" t="s">
        <v>269</v>
      </c>
      <c r="C114" s="34" t="s">
        <v>55</v>
      </c>
      <c r="D114" s="24"/>
      <c r="E114" s="193">
        <v>17</v>
      </c>
      <c r="F114" s="197">
        <v>2</v>
      </c>
      <c r="G114" s="193">
        <v>0</v>
      </c>
      <c r="H114" s="198">
        <v>0</v>
      </c>
      <c r="I114" s="198">
        <v>0</v>
      </c>
      <c r="J114" s="198">
        <v>0</v>
      </c>
      <c r="K114" s="198">
        <v>0</v>
      </c>
      <c r="L114" s="198">
        <v>0</v>
      </c>
      <c r="M114" s="198">
        <v>0</v>
      </c>
      <c r="N114" s="198">
        <v>0</v>
      </c>
      <c r="O114" s="198">
        <v>0</v>
      </c>
      <c r="P114" s="198">
        <v>0</v>
      </c>
      <c r="Q114" s="198">
        <v>0</v>
      </c>
      <c r="R114" s="198">
        <v>0</v>
      </c>
      <c r="S114" s="198">
        <v>146</v>
      </c>
      <c r="T114" s="197">
        <v>205</v>
      </c>
      <c r="U114" s="192">
        <f t="shared" si="1"/>
        <v>370</v>
      </c>
    </row>
    <row r="115" spans="1:21" s="23" customFormat="1" ht="13.5" customHeight="1" thickBot="1" x14ac:dyDescent="0.35">
      <c r="A115" s="409" t="s">
        <v>8</v>
      </c>
      <c r="B115" s="404"/>
      <c r="C115" s="404"/>
      <c r="D115" s="404"/>
      <c r="E115" s="405">
        <f>SUM(E14:E114)</f>
        <v>66221</v>
      </c>
      <c r="F115" s="406">
        <f t="shared" ref="F115:T115" si="2">SUM(F14:F114)</f>
        <v>21014</v>
      </c>
      <c r="G115" s="405">
        <f t="shared" si="2"/>
        <v>0</v>
      </c>
      <c r="H115" s="407">
        <f t="shared" si="2"/>
        <v>0</v>
      </c>
      <c r="I115" s="407">
        <f t="shared" si="2"/>
        <v>0</v>
      </c>
      <c r="J115" s="407">
        <f t="shared" si="2"/>
        <v>0</v>
      </c>
      <c r="K115" s="407">
        <f t="shared" si="2"/>
        <v>0</v>
      </c>
      <c r="L115" s="407">
        <f t="shared" si="2"/>
        <v>0</v>
      </c>
      <c r="M115" s="407">
        <f t="shared" si="2"/>
        <v>0</v>
      </c>
      <c r="N115" s="407">
        <f t="shared" si="2"/>
        <v>0</v>
      </c>
      <c r="O115" s="407">
        <f t="shared" si="2"/>
        <v>0</v>
      </c>
      <c r="P115" s="407">
        <f t="shared" si="2"/>
        <v>0</v>
      </c>
      <c r="Q115" s="407">
        <f t="shared" si="2"/>
        <v>0</v>
      </c>
      <c r="R115" s="407">
        <f>SUM(R14:R114)</f>
        <v>0</v>
      </c>
      <c r="S115" s="407">
        <f t="shared" si="2"/>
        <v>185929</v>
      </c>
      <c r="T115" s="406">
        <f t="shared" si="2"/>
        <v>172819</v>
      </c>
      <c r="U115" s="408">
        <f t="shared" si="1"/>
        <v>445983</v>
      </c>
    </row>
    <row r="116" spans="1:21" ht="4.5" customHeight="1" x14ac:dyDescent="0.25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1" ht="11.15" customHeight="1" x14ac:dyDescent="0.25">
      <c r="A117" s="46" t="s">
        <v>311</v>
      </c>
      <c r="B117" s="24"/>
      <c r="C117" s="24"/>
      <c r="D117" s="24"/>
    </row>
    <row r="118" spans="1:21" ht="9" customHeight="1" x14ac:dyDescent="0.25">
      <c r="A118" s="24"/>
      <c r="B118" s="24"/>
      <c r="C118" s="24"/>
      <c r="D118" s="24"/>
    </row>
    <row r="119" spans="1:21" ht="9" customHeight="1" x14ac:dyDescent="0.25">
      <c r="A119" s="24"/>
      <c r="B119" s="24"/>
      <c r="C119" s="24"/>
      <c r="D119" s="24"/>
    </row>
    <row r="120" spans="1:21" ht="9" customHeight="1" x14ac:dyDescent="0.25">
      <c r="A120" s="24"/>
      <c r="B120" s="24"/>
      <c r="C120" s="24"/>
      <c r="D120" s="24"/>
    </row>
    <row r="121" spans="1:21" ht="9" customHeight="1" x14ac:dyDescent="0.25">
      <c r="A121" s="24"/>
      <c r="B121" s="24"/>
      <c r="C121" s="24"/>
      <c r="D121" s="24"/>
    </row>
    <row r="122" spans="1:21" ht="9" customHeight="1" x14ac:dyDescent="0.25">
      <c r="A122" s="24"/>
      <c r="B122" s="24"/>
      <c r="C122" s="24"/>
      <c r="D122" s="24"/>
    </row>
    <row r="123" spans="1:21" ht="9" customHeight="1" x14ac:dyDescent="0.25">
      <c r="A123" s="24"/>
      <c r="B123" s="24"/>
      <c r="C123" s="24"/>
      <c r="D123" s="24"/>
    </row>
    <row r="124" spans="1:21" ht="9" customHeight="1" x14ac:dyDescent="0.25">
      <c r="A124" s="24"/>
      <c r="B124" s="24"/>
      <c r="C124" s="24"/>
      <c r="D124" s="24"/>
    </row>
    <row r="125" spans="1:21" ht="11.15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  <c r="I127" s="48"/>
      <c r="K127" s="48"/>
    </row>
    <row r="128" spans="1:21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8">
    <mergeCell ref="A8:U8"/>
    <mergeCell ref="A2:U2"/>
    <mergeCell ref="A3:U3"/>
    <mergeCell ref="A5:U5"/>
    <mergeCell ref="A6:U6"/>
    <mergeCell ref="A7:U7"/>
    <mergeCell ref="M12:N12"/>
    <mergeCell ref="O12:P12"/>
    <mergeCell ref="Q12:R12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scale="85" firstPageNumber="11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2D6C2-8436-4D25-B607-17BA9557F4B6}">
  <sheetPr syncVertical="1" syncRef="A1" transitionEvaluation="1">
    <pageSetUpPr fitToPage="1"/>
  </sheetPr>
  <dimension ref="A1:W188"/>
  <sheetViews>
    <sheetView showGridLines="0" view="pageBreakPreview" zoomScale="70" zoomScaleNormal="75" zoomScaleSheetLayoutView="70" workbookViewId="0"/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9.08984375" style="25" bestFit="1" customWidth="1"/>
    <col min="8" max="8" width="8.81640625" style="25" bestFit="1" customWidth="1"/>
    <col min="9" max="9" width="8.54296875" style="25" bestFit="1" customWidth="1"/>
    <col min="10" max="10" width="8.81640625" style="25" bestFit="1" customWidth="1"/>
    <col min="11" max="11" width="8.08984375" style="25" bestFit="1" customWidth="1"/>
    <col min="12" max="12" width="7.08984375" style="25" bestFit="1" customWidth="1"/>
    <col min="13" max="16" width="7.36328125" style="25" bestFit="1" customWidth="1"/>
    <col min="17" max="17" width="6.1796875" style="25" bestFit="1" customWidth="1"/>
    <col min="18" max="18" width="6.453125" style="25" customWidth="1"/>
    <col min="19" max="19" width="10.81640625" style="25" bestFit="1" customWidth="1"/>
    <col min="20" max="20" width="9" style="25" bestFit="1" customWidth="1"/>
    <col min="21" max="21" width="11.1796875" style="25" bestFit="1" customWidth="1"/>
    <col min="22" max="22" width="10.17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736" t="s">
        <v>36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</row>
    <row r="3" spans="1:22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</row>
    <row r="4" spans="1:22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</row>
    <row r="5" spans="1:22" ht="12" customHeight="1" x14ac:dyDescent="0.25">
      <c r="A5" s="738" t="str">
        <f>'1 Total'!A4:N4</f>
        <v>DICIEMBRE DE 2019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</row>
    <row r="6" spans="1:22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</row>
    <row r="7" spans="1:22" ht="12" customHeight="1" x14ac:dyDescent="0.25">
      <c r="A7" s="729" t="s">
        <v>58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</row>
    <row r="8" spans="1:22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</row>
    <row r="9" spans="1:22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</row>
    <row r="10" spans="1:22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2" s="23" customFormat="1" ht="11.15" customHeight="1" x14ac:dyDescent="0.3">
      <c r="A11" s="731" t="s">
        <v>39</v>
      </c>
      <c r="B11" s="732"/>
      <c r="C11" s="732"/>
      <c r="D11" s="732"/>
      <c r="E11" s="733" t="s">
        <v>40</v>
      </c>
      <c r="F11" s="734"/>
      <c r="G11" s="733" t="s">
        <v>41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27"/>
    </row>
    <row r="12" spans="1:22" s="23" customFormat="1" ht="11.15" customHeight="1" x14ac:dyDescent="0.3">
      <c r="A12" s="724" t="s">
        <v>42</v>
      </c>
      <c r="B12" s="725"/>
      <c r="C12" s="725"/>
      <c r="D12" s="725"/>
      <c r="E12" s="726" t="s">
        <v>43</v>
      </c>
      <c r="F12" s="727"/>
      <c r="G12" s="728" t="s">
        <v>44</v>
      </c>
      <c r="H12" s="723"/>
      <c r="I12" s="722" t="s">
        <v>45</v>
      </c>
      <c r="J12" s="723"/>
      <c r="K12" s="722" t="s">
        <v>46</v>
      </c>
      <c r="L12" s="723"/>
      <c r="M12" s="722" t="s">
        <v>47</v>
      </c>
      <c r="N12" s="723"/>
      <c r="O12" s="722" t="s">
        <v>48</v>
      </c>
      <c r="P12" s="723"/>
      <c r="Q12" s="722" t="s">
        <v>49</v>
      </c>
      <c r="R12" s="723"/>
      <c r="S12" s="410" t="s">
        <v>50</v>
      </c>
      <c r="T12" s="411"/>
      <c r="U12" s="412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25" t="s">
        <v>51</v>
      </c>
      <c r="F13" s="426" t="s">
        <v>52</v>
      </c>
      <c r="G13" s="427" t="s">
        <v>51</v>
      </c>
      <c r="H13" s="427" t="s">
        <v>52</v>
      </c>
      <c r="I13" s="427" t="s">
        <v>51</v>
      </c>
      <c r="J13" s="427" t="s">
        <v>52</v>
      </c>
      <c r="K13" s="427" t="s">
        <v>51</v>
      </c>
      <c r="L13" s="427" t="s">
        <v>52</v>
      </c>
      <c r="M13" s="427" t="s">
        <v>51</v>
      </c>
      <c r="N13" s="427" t="s">
        <v>52</v>
      </c>
      <c r="O13" s="427" t="s">
        <v>51</v>
      </c>
      <c r="P13" s="427" t="s">
        <v>52</v>
      </c>
      <c r="Q13" s="427" t="s">
        <v>51</v>
      </c>
      <c r="R13" s="427" t="s">
        <v>52</v>
      </c>
      <c r="S13" s="427" t="s">
        <v>51</v>
      </c>
      <c r="T13" s="428" t="s">
        <v>52</v>
      </c>
      <c r="U13" s="32"/>
    </row>
    <row r="14" spans="1:22" ht="10.5" customHeight="1" x14ac:dyDescent="0.25">
      <c r="A14" s="37"/>
      <c r="B14" s="38" t="s">
        <v>301</v>
      </c>
      <c r="C14" s="38"/>
      <c r="D14" s="38"/>
      <c r="E14" s="304">
        <f>+'2A (G)'!E14+'2B (G)'!E14</f>
        <v>0</v>
      </c>
      <c r="F14" s="316">
        <f>+'2A (G)'!F14+'2B (G)'!F14</f>
        <v>0</v>
      </c>
      <c r="G14" s="304">
        <f>+'2A (G)'!G14+'2B (G)'!G14</f>
        <v>55876</v>
      </c>
      <c r="H14" s="305">
        <f>+'2A (G)'!H14+'2B (G)'!H14</f>
        <v>31411</v>
      </c>
      <c r="I14" s="305">
        <f>+'2A (G)'!I14+'2B (G)'!I14</f>
        <v>82</v>
      </c>
      <c r="J14" s="305">
        <f>+'2A (G)'!J14+'2B (G)'!J14</f>
        <v>70</v>
      </c>
      <c r="K14" s="305">
        <f>+'2A (G)'!K14+'2B (G)'!K14</f>
        <v>178</v>
      </c>
      <c r="L14" s="305">
        <f>+'2A (G)'!L14+'2B (G)'!L14</f>
        <v>0</v>
      </c>
      <c r="M14" s="305">
        <f>+'2A (G)'!M14+'2B (G)'!M14</f>
        <v>144</v>
      </c>
      <c r="N14" s="305">
        <f>+'2A (G)'!N14+'2B (G)'!N14</f>
        <v>0</v>
      </c>
      <c r="O14" s="305">
        <f>+'2A (G)'!O14+'2B (G)'!O14</f>
        <v>0</v>
      </c>
      <c r="P14" s="305">
        <f>+'2A (G)'!P14+'2B (G)'!P14</f>
        <v>0</v>
      </c>
      <c r="Q14" s="305">
        <f>+'2A (G)'!Q14+'2B (G)'!Q14</f>
        <v>0</v>
      </c>
      <c r="R14" s="305">
        <f>+'2A (G)'!R14+'2B (G)'!R14</f>
        <v>0</v>
      </c>
      <c r="S14" s="305">
        <f>+'2A (G)'!S14+'2B (G)'!S14</f>
        <v>0</v>
      </c>
      <c r="T14" s="306">
        <f>+'2A (G)'!T14+'2B (G)'!T14</f>
        <v>0</v>
      </c>
      <c r="U14" s="302">
        <f>+'2A (G)'!U14+'2B (G)'!U14</f>
        <v>87761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307">
        <f>+'2A (G)'!E15+'2B (G)'!E15</f>
        <v>0</v>
      </c>
      <c r="F15" s="221">
        <f>+'2A (G)'!F15+'2B (G)'!F15</f>
        <v>0</v>
      </c>
      <c r="G15" s="307">
        <f>+'2A (G)'!G15+'2B (G)'!G15</f>
        <v>15025</v>
      </c>
      <c r="H15" s="194">
        <f>+'2A (G)'!H15+'2B (G)'!H15</f>
        <v>8356</v>
      </c>
      <c r="I15" s="194">
        <f>+'2A (G)'!I15+'2B (G)'!I15</f>
        <v>266</v>
      </c>
      <c r="J15" s="194">
        <f>+'2A (G)'!J15+'2B (G)'!J15</f>
        <v>4</v>
      </c>
      <c r="K15" s="194">
        <f>+'2A (G)'!K15+'2B (G)'!K15</f>
        <v>0</v>
      </c>
      <c r="L15" s="194">
        <f>+'2A (G)'!L15+'2B (G)'!L15</f>
        <v>0</v>
      </c>
      <c r="M15" s="194">
        <f>+'2A (G)'!M15+'2B (G)'!M15</f>
        <v>0</v>
      </c>
      <c r="N15" s="194">
        <f>+'2A (G)'!N15+'2B (G)'!N15</f>
        <v>0</v>
      </c>
      <c r="O15" s="194">
        <f>+'2A (G)'!O15+'2B (G)'!O15</f>
        <v>0</v>
      </c>
      <c r="P15" s="194">
        <f>+'2A (G)'!P15+'2B (G)'!P15</f>
        <v>0</v>
      </c>
      <c r="Q15" s="194">
        <f>+'2A (G)'!Q15+'2B (G)'!Q15</f>
        <v>0</v>
      </c>
      <c r="R15" s="194">
        <f>+'2A (G)'!R15+'2B (G)'!R15</f>
        <v>0</v>
      </c>
      <c r="S15" s="194">
        <f>+'2A (G)'!S15+'2B (G)'!S15</f>
        <v>0</v>
      </c>
      <c r="T15" s="308">
        <f>+'2A (G)'!T15+'2B (G)'!T15</f>
        <v>0</v>
      </c>
      <c r="U15" s="195">
        <f>+'2A (G)'!U15+'2B (G)'!U15</f>
        <v>23651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309">
        <f>+'2A (G)'!E16+'2B (G)'!E16</f>
        <v>0</v>
      </c>
      <c r="F16" s="222">
        <f>+'2A (G)'!F16+'2B (G)'!F16</f>
        <v>0</v>
      </c>
      <c r="G16" s="309">
        <f>+'2A (G)'!G16+'2B (G)'!G16</f>
        <v>18920</v>
      </c>
      <c r="H16" s="190">
        <f>+'2A (G)'!H16+'2B (G)'!H16</f>
        <v>12112</v>
      </c>
      <c r="I16" s="190">
        <f>+'2A (G)'!I16+'2B (G)'!I16</f>
        <v>21</v>
      </c>
      <c r="J16" s="190">
        <f>+'2A (G)'!J16+'2B (G)'!J16</f>
        <v>14</v>
      </c>
      <c r="K16" s="190">
        <f>+'2A (G)'!K16+'2B (G)'!K16</f>
        <v>0</v>
      </c>
      <c r="L16" s="190">
        <f>+'2A (G)'!L16+'2B (G)'!L16</f>
        <v>0</v>
      </c>
      <c r="M16" s="190">
        <f>+'2A (G)'!M16+'2B (G)'!M16</f>
        <v>0</v>
      </c>
      <c r="N16" s="190">
        <f>+'2A (G)'!N16+'2B (G)'!N16</f>
        <v>0</v>
      </c>
      <c r="O16" s="190">
        <f>+'2A (G)'!O16+'2B (G)'!O16</f>
        <v>0</v>
      </c>
      <c r="P16" s="190">
        <f>+'2A (G)'!P16+'2B (G)'!P16</f>
        <v>0</v>
      </c>
      <c r="Q16" s="190">
        <f>+'2A (G)'!Q16+'2B (G)'!Q16</f>
        <v>0</v>
      </c>
      <c r="R16" s="190">
        <f>+'2A (G)'!R16+'2B (G)'!R16</f>
        <v>0</v>
      </c>
      <c r="S16" s="190">
        <f>+'2A (G)'!S16+'2B (G)'!S16</f>
        <v>0</v>
      </c>
      <c r="T16" s="310">
        <f>+'2A (G)'!T16+'2B (G)'!T16</f>
        <v>0</v>
      </c>
      <c r="U16" s="302">
        <f>+'2A (G)'!U16+'2B (G)'!U16</f>
        <v>31067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307">
        <f>+'2A (G)'!E17+'2B (G)'!E17</f>
        <v>0</v>
      </c>
      <c r="F17" s="221">
        <f>+'2A (G)'!F17+'2B (G)'!F17</f>
        <v>0</v>
      </c>
      <c r="G17" s="307">
        <f>+'2A (G)'!G17+'2B (G)'!G17</f>
        <v>69790</v>
      </c>
      <c r="H17" s="194">
        <f>+'2A (G)'!H17+'2B (G)'!H17</f>
        <v>39933</v>
      </c>
      <c r="I17" s="194">
        <f>+'2A (G)'!I17+'2B (G)'!I17</f>
        <v>61</v>
      </c>
      <c r="J17" s="194">
        <f>+'2A (G)'!J17+'2B (G)'!J17</f>
        <v>40</v>
      </c>
      <c r="K17" s="194">
        <f>+'2A (G)'!K17+'2B (G)'!K17</f>
        <v>0</v>
      </c>
      <c r="L17" s="194">
        <f>+'2A (G)'!L17+'2B (G)'!L17</f>
        <v>0</v>
      </c>
      <c r="M17" s="194">
        <f>+'2A (G)'!M17+'2B (G)'!M17</f>
        <v>0</v>
      </c>
      <c r="N17" s="194">
        <f>+'2A (G)'!N17+'2B (G)'!N17</f>
        <v>0</v>
      </c>
      <c r="O17" s="194">
        <f>+'2A (G)'!O17+'2B (G)'!O17</f>
        <v>0</v>
      </c>
      <c r="P17" s="194">
        <f>+'2A (G)'!P17+'2B (G)'!P17</f>
        <v>0</v>
      </c>
      <c r="Q17" s="194">
        <f>+'2A (G)'!Q17+'2B (G)'!Q17</f>
        <v>0</v>
      </c>
      <c r="R17" s="194">
        <f>+'2A (G)'!R17+'2B (G)'!R17</f>
        <v>0</v>
      </c>
      <c r="S17" s="194">
        <f>+'2A (G)'!S17+'2B (G)'!S17</f>
        <v>2</v>
      </c>
      <c r="T17" s="308">
        <f>+'2A (G)'!T17+'2B (G)'!T17</f>
        <v>2</v>
      </c>
      <c r="U17" s="195">
        <f>+'2A (G)'!U17+'2B (G)'!U17</f>
        <v>109828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309">
        <f>+'2A (G)'!E18+'2B (G)'!E18</f>
        <v>0</v>
      </c>
      <c r="F18" s="222">
        <f>+'2A (G)'!F18+'2B (G)'!F18</f>
        <v>0</v>
      </c>
      <c r="G18" s="309">
        <f>+'2A (G)'!G18+'2B (G)'!G18</f>
        <v>145136</v>
      </c>
      <c r="H18" s="190">
        <f>+'2A (G)'!H18+'2B (G)'!H18</f>
        <v>87693</v>
      </c>
      <c r="I18" s="190">
        <f>+'2A (G)'!I18+'2B (G)'!I18</f>
        <v>4578</v>
      </c>
      <c r="J18" s="190">
        <f>+'2A (G)'!J18+'2B (G)'!J18</f>
        <v>4551</v>
      </c>
      <c r="K18" s="190">
        <f>+'2A (G)'!K18+'2B (G)'!K18</f>
        <v>0</v>
      </c>
      <c r="L18" s="190">
        <f>+'2A (G)'!L18+'2B (G)'!L18</f>
        <v>0</v>
      </c>
      <c r="M18" s="190">
        <f>+'2A (G)'!M18+'2B (G)'!M18</f>
        <v>0</v>
      </c>
      <c r="N18" s="190">
        <f>+'2A (G)'!N18+'2B (G)'!N18</f>
        <v>0</v>
      </c>
      <c r="O18" s="190">
        <f>+'2A (G)'!O18+'2B (G)'!O18</f>
        <v>0</v>
      </c>
      <c r="P18" s="190">
        <f>+'2A (G)'!P18+'2B (G)'!P18</f>
        <v>0</v>
      </c>
      <c r="Q18" s="190">
        <f>+'2A (G)'!Q18+'2B (G)'!Q18</f>
        <v>0</v>
      </c>
      <c r="R18" s="190">
        <f>+'2A (G)'!R18+'2B (G)'!R18</f>
        <v>0</v>
      </c>
      <c r="S18" s="190">
        <f>+'2A (G)'!S18+'2B (G)'!S18</f>
        <v>17</v>
      </c>
      <c r="T18" s="310">
        <f>+'2A (G)'!T18+'2B (G)'!T18</f>
        <v>16</v>
      </c>
      <c r="U18" s="302">
        <f>+'2A (G)'!U18+'2B (G)'!U18</f>
        <v>241991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307">
        <f>+'2A (G)'!E19+'2B (G)'!E19</f>
        <v>0</v>
      </c>
      <c r="F19" s="221">
        <f>+'2A (G)'!F19+'2B (G)'!F19</f>
        <v>0</v>
      </c>
      <c r="G19" s="307">
        <f>+'2A (G)'!G19+'2B (G)'!G19</f>
        <v>204710</v>
      </c>
      <c r="H19" s="194">
        <f>+'2A (G)'!H19+'2B (G)'!H19</f>
        <v>122162</v>
      </c>
      <c r="I19" s="194">
        <f>+'2A (G)'!I19+'2B (G)'!I19</f>
        <v>36248</v>
      </c>
      <c r="J19" s="194">
        <f>+'2A (G)'!J19+'2B (G)'!J19</f>
        <v>8719</v>
      </c>
      <c r="K19" s="194">
        <f>+'2A (G)'!K19+'2B (G)'!K19</f>
        <v>77</v>
      </c>
      <c r="L19" s="194">
        <f>+'2A (G)'!L19+'2B (G)'!L19</f>
        <v>53</v>
      </c>
      <c r="M19" s="194">
        <f>+'2A (G)'!M19+'2B (G)'!M19</f>
        <v>0</v>
      </c>
      <c r="N19" s="194">
        <f>+'2A (G)'!N19+'2B (G)'!N19</f>
        <v>0</v>
      </c>
      <c r="O19" s="194">
        <f>+'2A (G)'!O19+'2B (G)'!O19</f>
        <v>0</v>
      </c>
      <c r="P19" s="194">
        <f>+'2A (G)'!P19+'2B (G)'!P19</f>
        <v>0</v>
      </c>
      <c r="Q19" s="194">
        <f>+'2A (G)'!Q19+'2B (G)'!Q19</f>
        <v>0</v>
      </c>
      <c r="R19" s="194">
        <f>+'2A (G)'!R19+'2B (G)'!R19</f>
        <v>0</v>
      </c>
      <c r="S19" s="194">
        <f>+'2A (G)'!S19+'2B (G)'!S19</f>
        <v>62</v>
      </c>
      <c r="T19" s="308">
        <f>+'2A (G)'!T19+'2B (G)'!T19</f>
        <v>33</v>
      </c>
      <c r="U19" s="195">
        <f>+'2A (G)'!U19+'2B (G)'!U19</f>
        <v>372064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309">
        <f>+'2A (G)'!E20+'2B (G)'!E20</f>
        <v>0</v>
      </c>
      <c r="F20" s="222">
        <f>+'2A (G)'!F20+'2B (G)'!F20</f>
        <v>0</v>
      </c>
      <c r="G20" s="309">
        <f>+'2A (G)'!G20+'2B (G)'!G20</f>
        <v>237008</v>
      </c>
      <c r="H20" s="190">
        <f>+'2A (G)'!H20+'2B (G)'!H20</f>
        <v>143480</v>
      </c>
      <c r="I20" s="190">
        <f>+'2A (G)'!I20+'2B (G)'!I20</f>
        <v>36145</v>
      </c>
      <c r="J20" s="190">
        <f>+'2A (G)'!J20+'2B (G)'!J20</f>
        <v>11876</v>
      </c>
      <c r="K20" s="190">
        <f>+'2A (G)'!K20+'2B (G)'!K20</f>
        <v>559</v>
      </c>
      <c r="L20" s="190">
        <f>+'2A (G)'!L20+'2B (G)'!L20</f>
        <v>346</v>
      </c>
      <c r="M20" s="190">
        <f>+'2A (G)'!M20+'2B (G)'!M20</f>
        <v>14</v>
      </c>
      <c r="N20" s="190">
        <f>+'2A (G)'!N20+'2B (G)'!N20</f>
        <v>7</v>
      </c>
      <c r="O20" s="190">
        <f>+'2A (G)'!O20+'2B (G)'!O20</f>
        <v>0</v>
      </c>
      <c r="P20" s="190">
        <f>+'2A (G)'!P20+'2B (G)'!P20</f>
        <v>0</v>
      </c>
      <c r="Q20" s="190">
        <f>+'2A (G)'!Q20+'2B (G)'!Q20</f>
        <v>0</v>
      </c>
      <c r="R20" s="190">
        <f>+'2A (G)'!R20+'2B (G)'!R20</f>
        <v>0</v>
      </c>
      <c r="S20" s="190">
        <f>+'2A (G)'!S20+'2B (G)'!S20</f>
        <v>118</v>
      </c>
      <c r="T20" s="310">
        <f>+'2A (G)'!T20+'2B (G)'!T20</f>
        <v>77</v>
      </c>
      <c r="U20" s="302">
        <f>+'2A (G)'!U20+'2B (G)'!U20</f>
        <v>429630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307">
        <f>+'2A (G)'!E21+'2B (G)'!E21</f>
        <v>0</v>
      </c>
      <c r="F21" s="221">
        <f>+'2A (G)'!F21+'2B (G)'!F21</f>
        <v>0</v>
      </c>
      <c r="G21" s="307">
        <f>+'2A (G)'!G21+'2B (G)'!G21</f>
        <v>258163</v>
      </c>
      <c r="H21" s="194">
        <f>+'2A (G)'!H21+'2B (G)'!H21</f>
        <v>159063</v>
      </c>
      <c r="I21" s="194">
        <f>+'2A (G)'!I21+'2B (G)'!I21</f>
        <v>36300</v>
      </c>
      <c r="J21" s="194">
        <f>+'2A (G)'!J21+'2B (G)'!J21</f>
        <v>13231</v>
      </c>
      <c r="K21" s="194">
        <f>+'2A (G)'!K21+'2B (G)'!K21</f>
        <v>1580</v>
      </c>
      <c r="L21" s="194">
        <f>+'2A (G)'!L21+'2B (G)'!L21</f>
        <v>944</v>
      </c>
      <c r="M21" s="194">
        <f>+'2A (G)'!M21+'2B (G)'!M21</f>
        <v>198</v>
      </c>
      <c r="N21" s="194">
        <f>+'2A (G)'!N21+'2B (G)'!N21</f>
        <v>103</v>
      </c>
      <c r="O21" s="194">
        <f>+'2A (G)'!O21+'2B (G)'!O21</f>
        <v>19</v>
      </c>
      <c r="P21" s="194">
        <f>+'2A (G)'!P21+'2B (G)'!P21</f>
        <v>7</v>
      </c>
      <c r="Q21" s="194">
        <f>+'2A (G)'!Q21+'2B (G)'!Q21</f>
        <v>0</v>
      </c>
      <c r="R21" s="194">
        <f>+'2A (G)'!R21+'2B (G)'!R21</f>
        <v>0</v>
      </c>
      <c r="S21" s="194">
        <f>+'2A (G)'!S21+'2B (G)'!S21</f>
        <v>233</v>
      </c>
      <c r="T21" s="308">
        <f>+'2A (G)'!T21+'2B (G)'!T21</f>
        <v>144</v>
      </c>
      <c r="U21" s="195">
        <f>+'2A (G)'!U21+'2B (G)'!U21</f>
        <v>469985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309">
        <f>+'2A (G)'!E22+'2B (G)'!E22</f>
        <v>0</v>
      </c>
      <c r="F22" s="222">
        <f>+'2A (G)'!F22+'2B (G)'!F22</f>
        <v>0</v>
      </c>
      <c r="G22" s="309">
        <f>+'2A (G)'!G22+'2B (G)'!G22</f>
        <v>289745</v>
      </c>
      <c r="H22" s="190">
        <f>+'2A (G)'!H22+'2B (G)'!H22</f>
        <v>184901</v>
      </c>
      <c r="I22" s="190">
        <f>+'2A (G)'!I22+'2B (G)'!I22</f>
        <v>36192</v>
      </c>
      <c r="J22" s="190">
        <f>+'2A (G)'!J22+'2B (G)'!J22</f>
        <v>15232</v>
      </c>
      <c r="K22" s="190">
        <f>+'2A (G)'!K22+'2B (G)'!K22</f>
        <v>3458</v>
      </c>
      <c r="L22" s="190">
        <f>+'2A (G)'!L22+'2B (G)'!L22</f>
        <v>2217</v>
      </c>
      <c r="M22" s="190">
        <f>+'2A (G)'!M22+'2B (G)'!M22</f>
        <v>575</v>
      </c>
      <c r="N22" s="190">
        <f>+'2A (G)'!N22+'2B (G)'!N22</f>
        <v>306</v>
      </c>
      <c r="O22" s="190">
        <f>+'2A (G)'!O22+'2B (G)'!O22</f>
        <v>116</v>
      </c>
      <c r="P22" s="190">
        <f>+'2A (G)'!P22+'2B (G)'!P22</f>
        <v>58</v>
      </c>
      <c r="Q22" s="190">
        <f>+'2A (G)'!Q22+'2B (G)'!Q22</f>
        <v>0</v>
      </c>
      <c r="R22" s="190">
        <f>+'2A (G)'!R22+'2B (G)'!R22</f>
        <v>0</v>
      </c>
      <c r="S22" s="190">
        <f>+'2A (G)'!S22+'2B (G)'!S22</f>
        <v>451</v>
      </c>
      <c r="T22" s="310">
        <f>+'2A (G)'!T22+'2B (G)'!T22</f>
        <v>243</v>
      </c>
      <c r="U22" s="302">
        <f>+'2A (G)'!U22+'2B (G)'!U22</f>
        <v>533494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307">
        <f>+'2A (G)'!E23+'2B (G)'!E23</f>
        <v>0</v>
      </c>
      <c r="F23" s="221">
        <f>+'2A (G)'!F23+'2B (G)'!F23</f>
        <v>0</v>
      </c>
      <c r="G23" s="307">
        <f>+'2A (G)'!G23+'2B (G)'!G23</f>
        <v>330997</v>
      </c>
      <c r="H23" s="194">
        <f>+'2A (G)'!H23+'2B (G)'!H23</f>
        <v>214850</v>
      </c>
      <c r="I23" s="194">
        <f>+'2A (G)'!I23+'2B (G)'!I23</f>
        <v>39380</v>
      </c>
      <c r="J23" s="194">
        <f>+'2A (G)'!J23+'2B (G)'!J23</f>
        <v>18311</v>
      </c>
      <c r="K23" s="194">
        <f>+'2A (G)'!K23+'2B (G)'!K23</f>
        <v>5152</v>
      </c>
      <c r="L23" s="194">
        <f>+'2A (G)'!L23+'2B (G)'!L23</f>
        <v>3311</v>
      </c>
      <c r="M23" s="194">
        <f>+'2A (G)'!M23+'2B (G)'!M23</f>
        <v>1222</v>
      </c>
      <c r="N23" s="194">
        <f>+'2A (G)'!N23+'2B (G)'!N23</f>
        <v>589</v>
      </c>
      <c r="O23" s="194">
        <f>+'2A (G)'!O23+'2B (G)'!O23</f>
        <v>374</v>
      </c>
      <c r="P23" s="194">
        <f>+'2A (G)'!P23+'2B (G)'!P23</f>
        <v>160</v>
      </c>
      <c r="Q23" s="194">
        <f>+'2A (G)'!Q23+'2B (G)'!Q23</f>
        <v>2</v>
      </c>
      <c r="R23" s="194">
        <f>+'2A (G)'!R23+'2B (G)'!R23</f>
        <v>0</v>
      </c>
      <c r="S23" s="194">
        <f>+'2A (G)'!S23+'2B (G)'!S23</f>
        <v>666</v>
      </c>
      <c r="T23" s="308">
        <f>+'2A (G)'!T23+'2B (G)'!T23</f>
        <v>393</v>
      </c>
      <c r="U23" s="195">
        <f>+'2A (G)'!U23+'2B (G)'!U23</f>
        <v>615407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309">
        <f>+'2A (G)'!E24+'2B (G)'!E24</f>
        <v>0</v>
      </c>
      <c r="F24" s="222">
        <f>+'2A (G)'!F24+'2B (G)'!F24</f>
        <v>0</v>
      </c>
      <c r="G24" s="309">
        <f>+'2A (G)'!G24+'2B (G)'!G24</f>
        <v>364295</v>
      </c>
      <c r="H24" s="190">
        <f>+'2A (G)'!H24+'2B (G)'!H24</f>
        <v>239628</v>
      </c>
      <c r="I24" s="190">
        <f>+'2A (G)'!I24+'2B (G)'!I24</f>
        <v>41207</v>
      </c>
      <c r="J24" s="190">
        <f>+'2A (G)'!J24+'2B (G)'!J24</f>
        <v>20474</v>
      </c>
      <c r="K24" s="190">
        <f>+'2A (G)'!K24+'2B (G)'!K24</f>
        <v>6827</v>
      </c>
      <c r="L24" s="190">
        <f>+'2A (G)'!L24+'2B (G)'!L24</f>
        <v>4828</v>
      </c>
      <c r="M24" s="190">
        <f>+'2A (G)'!M24+'2B (G)'!M24</f>
        <v>2004</v>
      </c>
      <c r="N24" s="190">
        <f>+'2A (G)'!N24+'2B (G)'!N24</f>
        <v>964</v>
      </c>
      <c r="O24" s="190">
        <f>+'2A (G)'!O24+'2B (G)'!O24</f>
        <v>743</v>
      </c>
      <c r="P24" s="190">
        <f>+'2A (G)'!P24+'2B (G)'!P24</f>
        <v>311</v>
      </c>
      <c r="Q24" s="190">
        <f>+'2A (G)'!Q24+'2B (G)'!Q24</f>
        <v>4</v>
      </c>
      <c r="R24" s="190">
        <f>+'2A (G)'!R24+'2B (G)'!R24</f>
        <v>0</v>
      </c>
      <c r="S24" s="190">
        <f>+'2A (G)'!S24+'2B (G)'!S24</f>
        <v>901</v>
      </c>
      <c r="T24" s="310">
        <f>+'2A (G)'!T24+'2B (G)'!T24</f>
        <v>591</v>
      </c>
      <c r="U24" s="302">
        <f>+'2A (G)'!U24+'2B (G)'!U24</f>
        <v>682777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307">
        <f>+'2A (G)'!E25+'2B (G)'!E25</f>
        <v>0</v>
      </c>
      <c r="F25" s="221">
        <f>+'2A (G)'!F25+'2B (G)'!F25</f>
        <v>0</v>
      </c>
      <c r="G25" s="307">
        <f>+'2A (G)'!G25+'2B (G)'!G25</f>
        <v>392183</v>
      </c>
      <c r="H25" s="194">
        <f>+'2A (G)'!H25+'2B (G)'!H25</f>
        <v>261923</v>
      </c>
      <c r="I25" s="194">
        <f>+'2A (G)'!I25+'2B (G)'!I25</f>
        <v>43324</v>
      </c>
      <c r="J25" s="194">
        <f>+'2A (G)'!J25+'2B (G)'!J25</f>
        <v>22790</v>
      </c>
      <c r="K25" s="194">
        <f>+'2A (G)'!K25+'2B (G)'!K25</f>
        <v>8628</v>
      </c>
      <c r="L25" s="194">
        <f>+'2A (G)'!L25+'2B (G)'!L25</f>
        <v>6391</v>
      </c>
      <c r="M25" s="194">
        <f>+'2A (G)'!M25+'2B (G)'!M25</f>
        <v>2983</v>
      </c>
      <c r="N25" s="194">
        <f>+'2A (G)'!N25+'2B (G)'!N25</f>
        <v>1509</v>
      </c>
      <c r="O25" s="194">
        <f>+'2A (G)'!O25+'2B (G)'!O25</f>
        <v>1046</v>
      </c>
      <c r="P25" s="194">
        <f>+'2A (G)'!P25+'2B (G)'!P25</f>
        <v>443</v>
      </c>
      <c r="Q25" s="194">
        <f>+'2A (G)'!Q25+'2B (G)'!Q25</f>
        <v>7</v>
      </c>
      <c r="R25" s="194">
        <f>+'2A (G)'!R25+'2B (G)'!R25</f>
        <v>5</v>
      </c>
      <c r="S25" s="194">
        <f>+'2A (G)'!S25+'2B (G)'!S25</f>
        <v>1362</v>
      </c>
      <c r="T25" s="308">
        <f>+'2A (G)'!T25+'2B (G)'!T25</f>
        <v>766</v>
      </c>
      <c r="U25" s="195">
        <f>+'2A (G)'!U25+'2B (G)'!U25</f>
        <v>743360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309">
        <f>+'2A (G)'!E26+'2B (G)'!E26</f>
        <v>1</v>
      </c>
      <c r="F26" s="222">
        <f>+'2A (G)'!F26+'2B (G)'!F26</f>
        <v>1</v>
      </c>
      <c r="G26" s="309">
        <f>+'2A (G)'!G26+'2B (G)'!G26</f>
        <v>422298</v>
      </c>
      <c r="H26" s="190">
        <f>+'2A (G)'!H26+'2B (G)'!H26</f>
        <v>284643</v>
      </c>
      <c r="I26" s="190">
        <f>+'2A (G)'!I26+'2B (G)'!I26</f>
        <v>45085</v>
      </c>
      <c r="J26" s="190">
        <f>+'2A (G)'!J26+'2B (G)'!J26</f>
        <v>24628</v>
      </c>
      <c r="K26" s="190">
        <f>+'2A (G)'!K26+'2B (G)'!K26</f>
        <v>10746</v>
      </c>
      <c r="L26" s="190">
        <f>+'2A (G)'!L26+'2B (G)'!L26</f>
        <v>7950</v>
      </c>
      <c r="M26" s="190">
        <f>+'2A (G)'!M26+'2B (G)'!M26</f>
        <v>3957</v>
      </c>
      <c r="N26" s="190">
        <f>+'2A (G)'!N26+'2B (G)'!N26</f>
        <v>2313</v>
      </c>
      <c r="O26" s="190">
        <f>+'2A (G)'!O26+'2B (G)'!O26</f>
        <v>1443</v>
      </c>
      <c r="P26" s="190">
        <f>+'2A (G)'!P26+'2B (G)'!P26</f>
        <v>744</v>
      </c>
      <c r="Q26" s="190">
        <f>+'2A (G)'!Q26+'2B (G)'!Q26</f>
        <v>7</v>
      </c>
      <c r="R26" s="190">
        <f>+'2A (G)'!R26+'2B (G)'!R26</f>
        <v>6</v>
      </c>
      <c r="S26" s="190">
        <f>+'2A (G)'!S26+'2B (G)'!S26</f>
        <v>1463</v>
      </c>
      <c r="T26" s="310">
        <f>+'2A (G)'!T26+'2B (G)'!T26</f>
        <v>1008</v>
      </c>
      <c r="U26" s="302">
        <f>+'2A (G)'!U26+'2B (G)'!U26</f>
        <v>806293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307">
        <f>+'2A (G)'!E27+'2B (G)'!E27</f>
        <v>0</v>
      </c>
      <c r="F27" s="221">
        <f>+'2A (G)'!F27+'2B (G)'!F27</f>
        <v>0</v>
      </c>
      <c r="G27" s="307">
        <f>+'2A (G)'!G27+'2B (G)'!G27</f>
        <v>436226</v>
      </c>
      <c r="H27" s="194">
        <f>+'2A (G)'!H27+'2B (G)'!H27</f>
        <v>297245</v>
      </c>
      <c r="I27" s="194">
        <f>+'2A (G)'!I27+'2B (G)'!I27</f>
        <v>45907</v>
      </c>
      <c r="J27" s="194">
        <f>+'2A (G)'!J27+'2B (G)'!J27</f>
        <v>25857</v>
      </c>
      <c r="K27" s="194">
        <f>+'2A (G)'!K27+'2B (G)'!K27</f>
        <v>12654</v>
      </c>
      <c r="L27" s="194">
        <f>+'2A (G)'!L27+'2B (G)'!L27</f>
        <v>9247</v>
      </c>
      <c r="M27" s="194">
        <f>+'2A (G)'!M27+'2B (G)'!M27</f>
        <v>5108</v>
      </c>
      <c r="N27" s="194">
        <f>+'2A (G)'!N27+'2B (G)'!N27</f>
        <v>3138</v>
      </c>
      <c r="O27" s="194">
        <f>+'2A (G)'!O27+'2B (G)'!O27</f>
        <v>1829</v>
      </c>
      <c r="P27" s="194">
        <f>+'2A (G)'!P27+'2B (G)'!P27</f>
        <v>1109</v>
      </c>
      <c r="Q27" s="194">
        <f>+'2A (G)'!Q27+'2B (G)'!Q27</f>
        <v>15</v>
      </c>
      <c r="R27" s="194">
        <f>+'2A (G)'!R27+'2B (G)'!R27</f>
        <v>17</v>
      </c>
      <c r="S27" s="194">
        <f>+'2A (G)'!S27+'2B (G)'!S27</f>
        <v>1553</v>
      </c>
      <c r="T27" s="311">
        <f>+'2A (G)'!T27+'2B (G)'!T27</f>
        <v>1096</v>
      </c>
      <c r="U27" s="195">
        <f>+'2A (G)'!U27+'2B (G)'!U27</f>
        <v>841001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309">
        <f>+'2A (G)'!E28+'2B (G)'!E28</f>
        <v>1</v>
      </c>
      <c r="F28" s="222">
        <f>+'2A (G)'!F28+'2B (G)'!F28</f>
        <v>0</v>
      </c>
      <c r="G28" s="309">
        <f>+'2A (G)'!G28+'2B (G)'!G28</f>
        <v>454106</v>
      </c>
      <c r="H28" s="190">
        <f>+'2A (G)'!H28+'2B (G)'!H28</f>
        <v>314373</v>
      </c>
      <c r="I28" s="190">
        <f>+'2A (G)'!I28+'2B (G)'!I28</f>
        <v>47418</v>
      </c>
      <c r="J28" s="190">
        <f>+'2A (G)'!J28+'2B (G)'!J28</f>
        <v>27386</v>
      </c>
      <c r="K28" s="190">
        <f>+'2A (G)'!K28+'2B (G)'!K28</f>
        <v>13943</v>
      </c>
      <c r="L28" s="190">
        <f>+'2A (G)'!L28+'2B (G)'!L28</f>
        <v>10454</v>
      </c>
      <c r="M28" s="190">
        <f>+'2A (G)'!M28+'2B (G)'!M28</f>
        <v>6209</v>
      </c>
      <c r="N28" s="190">
        <f>+'2A (G)'!N28+'2B (G)'!N28</f>
        <v>4114</v>
      </c>
      <c r="O28" s="190">
        <f>+'2A (G)'!O28+'2B (G)'!O28</f>
        <v>2163</v>
      </c>
      <c r="P28" s="190">
        <f>+'2A (G)'!P28+'2B (G)'!P28</f>
        <v>1479</v>
      </c>
      <c r="Q28" s="190">
        <f>+'2A (G)'!Q28+'2B (G)'!Q28</f>
        <v>22</v>
      </c>
      <c r="R28" s="190">
        <f>+'2A (G)'!R28+'2B (G)'!R28</f>
        <v>13</v>
      </c>
      <c r="S28" s="190">
        <f>+'2A (G)'!S28+'2B (G)'!S28</f>
        <v>1813</v>
      </c>
      <c r="T28" s="312">
        <f>+'2A (G)'!T28+'2B (G)'!T28</f>
        <v>1213</v>
      </c>
      <c r="U28" s="302">
        <f>+'2A (G)'!U28+'2B (G)'!U28</f>
        <v>884707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307">
        <f>+'2A (G)'!E29+'2B (G)'!E29</f>
        <v>0</v>
      </c>
      <c r="F29" s="221">
        <f>+'2A (G)'!F29+'2B (G)'!F29</f>
        <v>1</v>
      </c>
      <c r="G29" s="307">
        <f>+'2A (G)'!G29+'2B (G)'!G29</f>
        <v>457421</v>
      </c>
      <c r="H29" s="194">
        <f>+'2A (G)'!H29+'2B (G)'!H29</f>
        <v>318489</v>
      </c>
      <c r="I29" s="194">
        <f>+'2A (G)'!I29+'2B (G)'!I29</f>
        <v>46243</v>
      </c>
      <c r="J29" s="194">
        <f>+'2A (G)'!J29+'2B (G)'!J29</f>
        <v>27810</v>
      </c>
      <c r="K29" s="194">
        <f>+'2A (G)'!K29+'2B (G)'!K29</f>
        <v>15125</v>
      </c>
      <c r="L29" s="194">
        <f>+'2A (G)'!L29+'2B (G)'!L29</f>
        <v>11678</v>
      </c>
      <c r="M29" s="194">
        <f>+'2A (G)'!M29+'2B (G)'!M29</f>
        <v>7274</v>
      </c>
      <c r="N29" s="194">
        <f>+'2A (G)'!N29+'2B (G)'!N29</f>
        <v>4786</v>
      </c>
      <c r="O29" s="194">
        <f>+'2A (G)'!O29+'2B (G)'!O29</f>
        <v>2544</v>
      </c>
      <c r="P29" s="194">
        <f>+'2A (G)'!P29+'2B (G)'!P29</f>
        <v>1683</v>
      </c>
      <c r="Q29" s="194">
        <f>+'2A (G)'!Q29+'2B (G)'!Q29</f>
        <v>26</v>
      </c>
      <c r="R29" s="194">
        <f>+'2A (G)'!R29+'2B (G)'!R29</f>
        <v>25</v>
      </c>
      <c r="S29" s="194">
        <f>+'2A (G)'!S29+'2B (G)'!S29</f>
        <v>1997</v>
      </c>
      <c r="T29" s="311">
        <f>+'2A (G)'!T29+'2B (G)'!T29</f>
        <v>1284</v>
      </c>
      <c r="U29" s="195">
        <f>+'2A (G)'!U29+'2B (G)'!U29</f>
        <v>896386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309">
        <f>+'2A (G)'!E30+'2B (G)'!E30</f>
        <v>1</v>
      </c>
      <c r="F30" s="222">
        <f>+'2A (G)'!F30+'2B (G)'!F30</f>
        <v>0</v>
      </c>
      <c r="G30" s="309">
        <f>+'2A (G)'!G30+'2B (G)'!G30</f>
        <v>460503</v>
      </c>
      <c r="H30" s="190">
        <f>+'2A (G)'!H30+'2B (G)'!H30</f>
        <v>325232</v>
      </c>
      <c r="I30" s="190">
        <f>+'2A (G)'!I30+'2B (G)'!I30</f>
        <v>46694</v>
      </c>
      <c r="J30" s="190">
        <f>+'2A (G)'!J30+'2B (G)'!J30</f>
        <v>27800</v>
      </c>
      <c r="K30" s="190">
        <f>+'2A (G)'!K30+'2B (G)'!K30</f>
        <v>15737</v>
      </c>
      <c r="L30" s="190">
        <f>+'2A (G)'!L30+'2B (G)'!L30</f>
        <v>11847</v>
      </c>
      <c r="M30" s="190">
        <f>+'2A (G)'!M30+'2B (G)'!M30</f>
        <v>8097</v>
      </c>
      <c r="N30" s="190">
        <f>+'2A (G)'!N30+'2B (G)'!N30</f>
        <v>5167</v>
      </c>
      <c r="O30" s="190">
        <f>+'2A (G)'!O30+'2B (G)'!O30</f>
        <v>2697</v>
      </c>
      <c r="P30" s="190">
        <f>+'2A (G)'!P30+'2B (G)'!P30</f>
        <v>1886</v>
      </c>
      <c r="Q30" s="190">
        <f>+'2A (G)'!Q30+'2B (G)'!Q30</f>
        <v>28</v>
      </c>
      <c r="R30" s="190">
        <f>+'2A (G)'!R30+'2B (G)'!R30</f>
        <v>28</v>
      </c>
      <c r="S30" s="190">
        <f>+'2A (G)'!S30+'2B (G)'!S30</f>
        <v>2076</v>
      </c>
      <c r="T30" s="312">
        <f>+'2A (G)'!T30+'2B (G)'!T30</f>
        <v>1358</v>
      </c>
      <c r="U30" s="302">
        <f>+'2A (G)'!U30+'2B (G)'!U30</f>
        <v>909151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307">
        <f>+'2A (G)'!E31+'2B (G)'!E31</f>
        <v>0</v>
      </c>
      <c r="F31" s="221">
        <f>+'2A (G)'!F31+'2B (G)'!F31</f>
        <v>0</v>
      </c>
      <c r="G31" s="307">
        <f>+'2A (G)'!G31+'2B (G)'!G31</f>
        <v>462631</v>
      </c>
      <c r="H31" s="194">
        <f>+'2A (G)'!H31+'2B (G)'!H31</f>
        <v>327795</v>
      </c>
      <c r="I31" s="194">
        <f>+'2A (G)'!I31+'2B (G)'!I31</f>
        <v>45904</v>
      </c>
      <c r="J31" s="194">
        <f>+'2A (G)'!J31+'2B (G)'!J31</f>
        <v>28138</v>
      </c>
      <c r="K31" s="194">
        <f>+'2A (G)'!K31+'2B (G)'!K31</f>
        <v>16010</v>
      </c>
      <c r="L31" s="194">
        <f>+'2A (G)'!L31+'2B (G)'!L31</f>
        <v>12284</v>
      </c>
      <c r="M31" s="194">
        <f>+'2A (G)'!M31+'2B (G)'!M31</f>
        <v>8335</v>
      </c>
      <c r="N31" s="194">
        <f>+'2A (G)'!N31+'2B (G)'!N31</f>
        <v>5400</v>
      </c>
      <c r="O31" s="194">
        <f>+'2A (G)'!O31+'2B (G)'!O31</f>
        <v>2874</v>
      </c>
      <c r="P31" s="194">
        <f>+'2A (G)'!P31+'2B (G)'!P31</f>
        <v>1919</v>
      </c>
      <c r="Q31" s="194">
        <f>+'2A (G)'!Q31+'2B (G)'!Q31</f>
        <v>41</v>
      </c>
      <c r="R31" s="194">
        <f>+'2A (G)'!R31+'2B (G)'!R31</f>
        <v>32</v>
      </c>
      <c r="S31" s="194">
        <f>+'2A (G)'!S31+'2B (G)'!S31</f>
        <v>2348</v>
      </c>
      <c r="T31" s="311">
        <f>+'2A (G)'!T31+'2B (G)'!T31</f>
        <v>1506</v>
      </c>
      <c r="U31" s="195">
        <f>+'2A (G)'!U31+'2B (G)'!U31</f>
        <v>915217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313">
        <f>+'2A (G)'!E32+'2B (G)'!E32</f>
        <v>0</v>
      </c>
      <c r="F32" s="317">
        <f>+'2A (G)'!F32+'2B (G)'!F32</f>
        <v>1</v>
      </c>
      <c r="G32" s="313">
        <f>+'2A (G)'!G32+'2B (G)'!G32</f>
        <v>468268</v>
      </c>
      <c r="H32" s="228">
        <f>+'2A (G)'!H32+'2B (G)'!H32</f>
        <v>337288</v>
      </c>
      <c r="I32" s="228">
        <f>+'2A (G)'!I32+'2B (G)'!I32</f>
        <v>46457</v>
      </c>
      <c r="J32" s="228">
        <f>+'2A (G)'!J32+'2B (G)'!J32</f>
        <v>28750</v>
      </c>
      <c r="K32" s="228">
        <f>+'2A (G)'!K32+'2B (G)'!K32</f>
        <v>16788</v>
      </c>
      <c r="L32" s="228">
        <f>+'2A (G)'!L32+'2B (G)'!L32</f>
        <v>12832</v>
      </c>
      <c r="M32" s="228">
        <f>+'2A (G)'!M32+'2B (G)'!M32</f>
        <v>8894</v>
      </c>
      <c r="N32" s="228">
        <f>+'2A (G)'!N32+'2B (G)'!N32</f>
        <v>5653</v>
      </c>
      <c r="O32" s="228">
        <f>+'2A (G)'!O32+'2B (G)'!O32</f>
        <v>2937</v>
      </c>
      <c r="P32" s="228">
        <f>+'2A (G)'!P32+'2B (G)'!P32</f>
        <v>1990</v>
      </c>
      <c r="Q32" s="228">
        <f>+'2A (G)'!Q32+'2B (G)'!Q32</f>
        <v>32</v>
      </c>
      <c r="R32" s="228">
        <f>+'2A (G)'!R32+'2B (G)'!R32</f>
        <v>44</v>
      </c>
      <c r="S32" s="228">
        <f>+'2A (G)'!S32+'2B (G)'!S32</f>
        <v>2756</v>
      </c>
      <c r="T32" s="314">
        <f>+'2A (G)'!T32+'2B (G)'!T32</f>
        <v>1823</v>
      </c>
      <c r="U32" s="303">
        <f>+'2A (G)'!U32+'2B (G)'!U32</f>
        <v>934513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307">
        <f>+'2A (G)'!E33+'2B (G)'!E33</f>
        <v>0</v>
      </c>
      <c r="F33" s="221">
        <f>+'2A (G)'!F33+'2B (G)'!F33</f>
        <v>0</v>
      </c>
      <c r="G33" s="307">
        <f>+'2A (G)'!G33+'2B (G)'!G33</f>
        <v>467815</v>
      </c>
      <c r="H33" s="194">
        <f>+'2A (G)'!H33+'2B (G)'!H33</f>
        <v>338747</v>
      </c>
      <c r="I33" s="194">
        <f>+'2A (G)'!I33+'2B (G)'!I33</f>
        <v>45806</v>
      </c>
      <c r="J33" s="194">
        <f>+'2A (G)'!J33+'2B (G)'!J33</f>
        <v>28496</v>
      </c>
      <c r="K33" s="194">
        <f>+'2A (G)'!K33+'2B (G)'!K33</f>
        <v>16737</v>
      </c>
      <c r="L33" s="194">
        <f>+'2A (G)'!L33+'2B (G)'!L33</f>
        <v>12616</v>
      </c>
      <c r="M33" s="194">
        <f>+'2A (G)'!M33+'2B (G)'!M33</f>
        <v>9052</v>
      </c>
      <c r="N33" s="194">
        <f>+'2A (G)'!N33+'2B (G)'!N33</f>
        <v>5665</v>
      </c>
      <c r="O33" s="194">
        <f>+'2A (G)'!O33+'2B (G)'!O33</f>
        <v>3030</v>
      </c>
      <c r="P33" s="194">
        <f>+'2A (G)'!P33+'2B (G)'!P33</f>
        <v>2161</v>
      </c>
      <c r="Q33" s="194">
        <f>+'2A (G)'!Q33+'2B (G)'!Q33</f>
        <v>39</v>
      </c>
      <c r="R33" s="194">
        <f>+'2A (G)'!R33+'2B (G)'!R33</f>
        <v>49</v>
      </c>
      <c r="S33" s="194">
        <f>+'2A (G)'!S33+'2B (G)'!S33</f>
        <v>2723</v>
      </c>
      <c r="T33" s="308">
        <f>+'2A (G)'!T33+'2B (G)'!T33</f>
        <v>1865</v>
      </c>
      <c r="U33" s="195">
        <f>+'2A (G)'!U33+'2B (G)'!U33</f>
        <v>934801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309">
        <f>+'2A (G)'!E34+'2B (G)'!E34</f>
        <v>0</v>
      </c>
      <c r="F34" s="222">
        <f>+'2A (G)'!F34+'2B (G)'!F34</f>
        <v>0</v>
      </c>
      <c r="G34" s="309">
        <f>+'2A (G)'!G34+'2B (G)'!G34</f>
        <v>471149</v>
      </c>
      <c r="H34" s="190">
        <f>+'2A (G)'!H34+'2B (G)'!H34</f>
        <v>341749</v>
      </c>
      <c r="I34" s="190">
        <f>+'2A (G)'!I34+'2B (G)'!I34</f>
        <v>46123</v>
      </c>
      <c r="J34" s="190">
        <f>+'2A (G)'!J34+'2B (G)'!J34</f>
        <v>28627</v>
      </c>
      <c r="K34" s="190">
        <f>+'2A (G)'!K34+'2B (G)'!K34</f>
        <v>17421</v>
      </c>
      <c r="L34" s="190">
        <f>+'2A (G)'!L34+'2B (G)'!L34</f>
        <v>12894</v>
      </c>
      <c r="M34" s="190">
        <f>+'2A (G)'!M34+'2B (G)'!M34</f>
        <v>9313</v>
      </c>
      <c r="N34" s="190">
        <f>+'2A (G)'!N34+'2B (G)'!N34</f>
        <v>6003</v>
      </c>
      <c r="O34" s="190">
        <f>+'2A (G)'!O34+'2B (G)'!O34</f>
        <v>3145</v>
      </c>
      <c r="P34" s="190">
        <f>+'2A (G)'!P34+'2B (G)'!P34</f>
        <v>2221</v>
      </c>
      <c r="Q34" s="190">
        <f>+'2A (G)'!Q34+'2B (G)'!Q34</f>
        <v>35</v>
      </c>
      <c r="R34" s="190">
        <f>+'2A (G)'!R34+'2B (G)'!R34</f>
        <v>32</v>
      </c>
      <c r="S34" s="190">
        <f>+'2A (G)'!S34+'2B (G)'!S34</f>
        <v>2951</v>
      </c>
      <c r="T34" s="310">
        <f>+'2A (G)'!T34+'2B (G)'!T34</f>
        <v>1907</v>
      </c>
      <c r="U34" s="302">
        <f>+'2A (G)'!U34+'2B (G)'!U34</f>
        <v>943570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307">
        <f>+'2A (G)'!E35+'2B (G)'!E35</f>
        <v>1</v>
      </c>
      <c r="F35" s="221">
        <f>+'2A (G)'!F35+'2B (G)'!F35</f>
        <v>1</v>
      </c>
      <c r="G35" s="307">
        <f>+'2A (G)'!G35+'2B (G)'!G35</f>
        <v>475258</v>
      </c>
      <c r="H35" s="194">
        <f>+'2A (G)'!H35+'2B (G)'!H35</f>
        <v>349328</v>
      </c>
      <c r="I35" s="194">
        <f>+'2A (G)'!I35+'2B (G)'!I35</f>
        <v>46048</v>
      </c>
      <c r="J35" s="194">
        <f>+'2A (G)'!J35+'2B (G)'!J35</f>
        <v>28902</v>
      </c>
      <c r="K35" s="194">
        <f>+'2A (G)'!K35+'2B (G)'!K35</f>
        <v>17678</v>
      </c>
      <c r="L35" s="194">
        <f>+'2A (G)'!L35+'2B (G)'!L35</f>
        <v>12866</v>
      </c>
      <c r="M35" s="194">
        <f>+'2A (G)'!M35+'2B (G)'!M35</f>
        <v>9421</v>
      </c>
      <c r="N35" s="194">
        <f>+'2A (G)'!N35+'2B (G)'!N35</f>
        <v>6049</v>
      </c>
      <c r="O35" s="194">
        <f>+'2A (G)'!O35+'2B (G)'!O35</f>
        <v>3134</v>
      </c>
      <c r="P35" s="194">
        <f>+'2A (G)'!P35+'2B (G)'!P35</f>
        <v>2173</v>
      </c>
      <c r="Q35" s="194">
        <f>+'2A (G)'!Q35+'2B (G)'!Q35</f>
        <v>48</v>
      </c>
      <c r="R35" s="194">
        <f>+'2A (G)'!R35+'2B (G)'!R35</f>
        <v>36</v>
      </c>
      <c r="S35" s="194">
        <f>+'2A (G)'!S35+'2B (G)'!S35</f>
        <v>2914</v>
      </c>
      <c r="T35" s="308">
        <f>+'2A (G)'!T35+'2B (G)'!T35</f>
        <v>2114</v>
      </c>
      <c r="U35" s="195">
        <f>+'2A (G)'!U35+'2B (G)'!U35</f>
        <v>955971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309">
        <f>+'2A (G)'!E36+'2B (G)'!E36</f>
        <v>0</v>
      </c>
      <c r="F36" s="222">
        <f>+'2A (G)'!F36+'2B (G)'!F36</f>
        <v>0</v>
      </c>
      <c r="G36" s="309">
        <f>+'2A (G)'!G36+'2B (G)'!G36</f>
        <v>472415</v>
      </c>
      <c r="H36" s="190">
        <f>+'2A (G)'!H36+'2B (G)'!H36</f>
        <v>340454</v>
      </c>
      <c r="I36" s="190">
        <f>+'2A (G)'!I36+'2B (G)'!I36</f>
        <v>45931</v>
      </c>
      <c r="J36" s="190">
        <f>+'2A (G)'!J36+'2B (G)'!J36</f>
        <v>28940</v>
      </c>
      <c r="K36" s="190">
        <f>+'2A (G)'!K36+'2B (G)'!K36</f>
        <v>17770</v>
      </c>
      <c r="L36" s="190">
        <f>+'2A (G)'!L36+'2B (G)'!L36</f>
        <v>12765</v>
      </c>
      <c r="M36" s="190">
        <f>+'2A (G)'!M36+'2B (G)'!M36</f>
        <v>9524</v>
      </c>
      <c r="N36" s="190">
        <f>+'2A (G)'!N36+'2B (G)'!N36</f>
        <v>5848</v>
      </c>
      <c r="O36" s="190">
        <f>+'2A (G)'!O36+'2B (G)'!O36</f>
        <v>3109</v>
      </c>
      <c r="P36" s="190">
        <f>+'2A (G)'!P36+'2B (G)'!P36</f>
        <v>2076</v>
      </c>
      <c r="Q36" s="190">
        <f>+'2A (G)'!Q36+'2B (G)'!Q36</f>
        <v>51</v>
      </c>
      <c r="R36" s="190">
        <f>+'2A (G)'!R36+'2B (G)'!R36</f>
        <v>36</v>
      </c>
      <c r="S36" s="190">
        <f>+'2A (G)'!S36+'2B (G)'!S36</f>
        <v>2898</v>
      </c>
      <c r="T36" s="310">
        <f>+'2A (G)'!T36+'2B (G)'!T36</f>
        <v>2089</v>
      </c>
      <c r="U36" s="302">
        <f>+'2A (G)'!U36+'2B (G)'!U36</f>
        <v>943906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307">
        <f>+'2A (G)'!E37+'2B (G)'!E37</f>
        <v>0</v>
      </c>
      <c r="F37" s="221">
        <f>+'2A (G)'!F37+'2B (G)'!F37</f>
        <v>1</v>
      </c>
      <c r="G37" s="307">
        <f>+'2A (G)'!G37+'2B (G)'!G37</f>
        <v>464656</v>
      </c>
      <c r="H37" s="194">
        <f>+'2A (G)'!H37+'2B (G)'!H37</f>
        <v>334214</v>
      </c>
      <c r="I37" s="194">
        <f>+'2A (G)'!I37+'2B (G)'!I37</f>
        <v>44743</v>
      </c>
      <c r="J37" s="194">
        <f>+'2A (G)'!J37+'2B (G)'!J37</f>
        <v>28325</v>
      </c>
      <c r="K37" s="194">
        <f>+'2A (G)'!K37+'2B (G)'!K37</f>
        <v>17389</v>
      </c>
      <c r="L37" s="194">
        <f>+'2A (G)'!L37+'2B (G)'!L37</f>
        <v>12891</v>
      </c>
      <c r="M37" s="194">
        <f>+'2A (G)'!M37+'2B (G)'!M37</f>
        <v>9269</v>
      </c>
      <c r="N37" s="194">
        <f>+'2A (G)'!N37+'2B (G)'!N37</f>
        <v>5795</v>
      </c>
      <c r="O37" s="194">
        <f>+'2A (G)'!O37+'2B (G)'!O37</f>
        <v>2975</v>
      </c>
      <c r="P37" s="194">
        <f>+'2A (G)'!P37+'2B (G)'!P37</f>
        <v>2056</v>
      </c>
      <c r="Q37" s="194">
        <f>+'2A (G)'!Q37+'2B (G)'!Q37</f>
        <v>44</v>
      </c>
      <c r="R37" s="194">
        <f>+'2A (G)'!R37+'2B (G)'!R37</f>
        <v>37</v>
      </c>
      <c r="S37" s="194">
        <f>+'2A (G)'!S37+'2B (G)'!S37</f>
        <v>2937</v>
      </c>
      <c r="T37" s="308">
        <f>+'2A (G)'!T37+'2B (G)'!T37</f>
        <v>2072</v>
      </c>
      <c r="U37" s="195">
        <f>+'2A (G)'!U37+'2B (G)'!U37</f>
        <v>927404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309">
        <f>+'2A (G)'!E38+'2B (G)'!E38</f>
        <v>0</v>
      </c>
      <c r="F38" s="222">
        <f>+'2A (G)'!F38+'2B (G)'!F38</f>
        <v>0</v>
      </c>
      <c r="G38" s="309">
        <f>+'2A (G)'!G38+'2B (G)'!G38</f>
        <v>465194</v>
      </c>
      <c r="H38" s="190">
        <f>+'2A (G)'!H38+'2B (G)'!H38</f>
        <v>333389</v>
      </c>
      <c r="I38" s="190">
        <f>+'2A (G)'!I38+'2B (G)'!I38</f>
        <v>45059</v>
      </c>
      <c r="J38" s="190">
        <f>+'2A (G)'!J38+'2B (G)'!J38</f>
        <v>28383</v>
      </c>
      <c r="K38" s="190">
        <f>+'2A (G)'!K38+'2B (G)'!K38</f>
        <v>17514</v>
      </c>
      <c r="L38" s="190">
        <f>+'2A (G)'!L38+'2B (G)'!L38</f>
        <v>12517</v>
      </c>
      <c r="M38" s="190">
        <f>+'2A (G)'!M38+'2B (G)'!M38</f>
        <v>9299</v>
      </c>
      <c r="N38" s="190">
        <f>+'2A (G)'!N38+'2B (G)'!N38</f>
        <v>5806</v>
      </c>
      <c r="O38" s="190">
        <f>+'2A (G)'!O38+'2B (G)'!O38</f>
        <v>3026</v>
      </c>
      <c r="P38" s="190">
        <f>+'2A (G)'!P38+'2B (G)'!P38</f>
        <v>2042</v>
      </c>
      <c r="Q38" s="190">
        <f>+'2A (G)'!Q38+'2B (G)'!Q38</f>
        <v>41</v>
      </c>
      <c r="R38" s="190">
        <f>+'2A (G)'!R38+'2B (G)'!R38</f>
        <v>29</v>
      </c>
      <c r="S38" s="190">
        <f>+'2A (G)'!S38+'2B (G)'!S38</f>
        <v>2789</v>
      </c>
      <c r="T38" s="310">
        <f>+'2A (G)'!T38+'2B (G)'!T38</f>
        <v>1899</v>
      </c>
      <c r="U38" s="302">
        <f>+'2A (G)'!U38+'2B (G)'!U38</f>
        <v>926987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307">
        <f>+'2A (G)'!E39+'2B (G)'!E39</f>
        <v>0</v>
      </c>
      <c r="F39" s="221">
        <f>+'2A (G)'!F39+'2B (G)'!F39</f>
        <v>0</v>
      </c>
      <c r="G39" s="307">
        <f>+'2A (G)'!G39+'2B (G)'!G39</f>
        <v>1356340</v>
      </c>
      <c r="H39" s="194">
        <f>+'2A (G)'!H39+'2B (G)'!H39</f>
        <v>1186413</v>
      </c>
      <c r="I39" s="194">
        <f>+'2A (G)'!I39+'2B (G)'!I39</f>
        <v>55988</v>
      </c>
      <c r="J39" s="194">
        <f>+'2A (G)'!J39+'2B (G)'!J39</f>
        <v>28444</v>
      </c>
      <c r="K39" s="194">
        <f>+'2A (G)'!K39+'2B (G)'!K39</f>
        <v>16745</v>
      </c>
      <c r="L39" s="194">
        <f>+'2A (G)'!L39+'2B (G)'!L39</f>
        <v>12527</v>
      </c>
      <c r="M39" s="194">
        <f>+'2A (G)'!M39+'2B (G)'!M39</f>
        <v>8773</v>
      </c>
      <c r="N39" s="194">
        <f>+'2A (G)'!N39+'2B (G)'!N39</f>
        <v>5389</v>
      </c>
      <c r="O39" s="194">
        <f>+'2A (G)'!O39+'2B (G)'!O39</f>
        <v>2940</v>
      </c>
      <c r="P39" s="194">
        <f>+'2A (G)'!P39+'2B (G)'!P39</f>
        <v>1924</v>
      </c>
      <c r="Q39" s="194">
        <f>+'2A (G)'!Q39+'2B (G)'!Q39</f>
        <v>41</v>
      </c>
      <c r="R39" s="194">
        <f>+'2A (G)'!R39+'2B (G)'!R39</f>
        <v>31</v>
      </c>
      <c r="S39" s="194">
        <f>+'2A (G)'!S39+'2B (G)'!S39</f>
        <v>2723</v>
      </c>
      <c r="T39" s="308">
        <f>+'2A (G)'!T39+'2B (G)'!T39</f>
        <v>1834</v>
      </c>
      <c r="U39" s="195">
        <f>+'2A (G)'!U39+'2B (G)'!U39</f>
        <v>2680112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309">
        <f>+'2A (G)'!E40+'2B (G)'!E40</f>
        <v>0</v>
      </c>
      <c r="F40" s="222">
        <f>+'2A (G)'!F40+'2B (G)'!F40</f>
        <v>0</v>
      </c>
      <c r="G40" s="309">
        <f>+'2A (G)'!G40+'2B (G)'!G40</f>
        <v>450356</v>
      </c>
      <c r="H40" s="190">
        <f>+'2A (G)'!H40+'2B (G)'!H40</f>
        <v>322018</v>
      </c>
      <c r="I40" s="190">
        <f>+'2A (G)'!I40+'2B (G)'!I40</f>
        <v>43486</v>
      </c>
      <c r="J40" s="190">
        <f>+'2A (G)'!J40+'2B (G)'!J40</f>
        <v>28721</v>
      </c>
      <c r="K40" s="190">
        <f>+'2A (G)'!K40+'2B (G)'!K40</f>
        <v>16113</v>
      </c>
      <c r="L40" s="190">
        <f>+'2A (G)'!L40+'2B (G)'!L40</f>
        <v>12294</v>
      </c>
      <c r="M40" s="190">
        <f>+'2A (G)'!M40+'2B (G)'!M40</f>
        <v>8578</v>
      </c>
      <c r="N40" s="190">
        <f>+'2A (G)'!N40+'2B (G)'!N40</f>
        <v>5439</v>
      </c>
      <c r="O40" s="190">
        <f>+'2A (G)'!O40+'2B (G)'!O40</f>
        <v>3005</v>
      </c>
      <c r="P40" s="190">
        <f>+'2A (G)'!P40+'2B (G)'!P40</f>
        <v>2000</v>
      </c>
      <c r="Q40" s="190">
        <f>+'2A (G)'!Q40+'2B (G)'!Q40</f>
        <v>51</v>
      </c>
      <c r="R40" s="190">
        <f>+'2A (G)'!R40+'2B (G)'!R40</f>
        <v>48</v>
      </c>
      <c r="S40" s="190">
        <f>+'2A (G)'!S40+'2B (G)'!S40</f>
        <v>2812</v>
      </c>
      <c r="T40" s="310">
        <f>+'2A (G)'!T40+'2B (G)'!T40</f>
        <v>1799</v>
      </c>
      <c r="U40" s="302">
        <f>+'2A (G)'!U40+'2B (G)'!U40</f>
        <v>896720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307">
        <f>+'2A (G)'!E41+'2B (G)'!E41</f>
        <v>1</v>
      </c>
      <c r="F41" s="221">
        <f>+'2A (G)'!F41+'2B (G)'!F41</f>
        <v>0</v>
      </c>
      <c r="G41" s="307">
        <f>+'2A (G)'!G41+'2B (G)'!G41</f>
        <v>456724</v>
      </c>
      <c r="H41" s="194">
        <f>+'2A (G)'!H41+'2B (G)'!H41</f>
        <v>327922</v>
      </c>
      <c r="I41" s="194">
        <f>+'2A (G)'!I41+'2B (G)'!I41</f>
        <v>43636</v>
      </c>
      <c r="J41" s="194">
        <f>+'2A (G)'!J41+'2B (G)'!J41</f>
        <v>28463</v>
      </c>
      <c r="K41" s="194">
        <f>+'2A (G)'!K41+'2B (G)'!K41</f>
        <v>16192</v>
      </c>
      <c r="L41" s="194">
        <f>+'2A (G)'!L41+'2B (G)'!L41</f>
        <v>12308</v>
      </c>
      <c r="M41" s="194">
        <f>+'2A (G)'!M41+'2B (G)'!M41</f>
        <v>8584</v>
      </c>
      <c r="N41" s="194">
        <f>+'2A (G)'!N41+'2B (G)'!N41</f>
        <v>5180</v>
      </c>
      <c r="O41" s="194">
        <f>+'2A (G)'!O41+'2B (G)'!O41</f>
        <v>2937</v>
      </c>
      <c r="P41" s="194">
        <f>+'2A (G)'!P41+'2B (G)'!P41</f>
        <v>2024</v>
      </c>
      <c r="Q41" s="194">
        <f>+'2A (G)'!Q41+'2B (G)'!Q41</f>
        <v>60</v>
      </c>
      <c r="R41" s="194">
        <f>+'2A (G)'!R41+'2B (G)'!R41</f>
        <v>34</v>
      </c>
      <c r="S41" s="194">
        <f>+'2A (G)'!S41+'2B (G)'!S41</f>
        <v>2512</v>
      </c>
      <c r="T41" s="308">
        <f>+'2A (G)'!T41+'2B (G)'!T41</f>
        <v>1798</v>
      </c>
      <c r="U41" s="195">
        <f>+'2A (G)'!U41+'2B (G)'!U41</f>
        <v>908375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309">
        <f>+'2A (G)'!E42+'2B (G)'!E42</f>
        <v>0</v>
      </c>
      <c r="F42" s="222">
        <f>+'2A (G)'!F42+'2B (G)'!F42</f>
        <v>0</v>
      </c>
      <c r="G42" s="309">
        <f>+'2A (G)'!G42+'2B (G)'!G42</f>
        <v>448861</v>
      </c>
      <c r="H42" s="190">
        <f>+'2A (G)'!H42+'2B (G)'!H42</f>
        <v>323046</v>
      </c>
      <c r="I42" s="190">
        <f>+'2A (G)'!I42+'2B (G)'!I42</f>
        <v>43723</v>
      </c>
      <c r="J42" s="190">
        <f>+'2A (G)'!J42+'2B (G)'!J42</f>
        <v>28041</v>
      </c>
      <c r="K42" s="190">
        <f>+'2A (G)'!K42+'2B (G)'!K42</f>
        <v>16140</v>
      </c>
      <c r="L42" s="190">
        <f>+'2A (G)'!L42+'2B (G)'!L42</f>
        <v>11990</v>
      </c>
      <c r="M42" s="190">
        <f>+'2A (G)'!M42+'2B (G)'!M42</f>
        <v>8245</v>
      </c>
      <c r="N42" s="190">
        <f>+'2A (G)'!N42+'2B (G)'!N42</f>
        <v>5261</v>
      </c>
      <c r="O42" s="190">
        <f>+'2A (G)'!O42+'2B (G)'!O42</f>
        <v>2768</v>
      </c>
      <c r="P42" s="190">
        <f>+'2A (G)'!P42+'2B (G)'!P42</f>
        <v>1869</v>
      </c>
      <c r="Q42" s="190">
        <f>+'2A (G)'!Q42+'2B (G)'!Q42</f>
        <v>32</v>
      </c>
      <c r="R42" s="190">
        <f>+'2A (G)'!R42+'2B (G)'!R42</f>
        <v>43</v>
      </c>
      <c r="S42" s="190">
        <f>+'2A (G)'!S42+'2B (G)'!S42</f>
        <v>2477</v>
      </c>
      <c r="T42" s="310">
        <f>+'2A (G)'!T42+'2B (G)'!T42</f>
        <v>1575</v>
      </c>
      <c r="U42" s="302">
        <f>+'2A (G)'!U42+'2B (G)'!U42</f>
        <v>894071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307">
        <f>+'2A (G)'!E43+'2B (G)'!E43</f>
        <v>1</v>
      </c>
      <c r="F43" s="221">
        <f>+'2A (G)'!F43+'2B (G)'!F43</f>
        <v>0</v>
      </c>
      <c r="G43" s="307">
        <f>+'2A (G)'!G43+'2B (G)'!G43</f>
        <v>450911</v>
      </c>
      <c r="H43" s="194">
        <f>+'2A (G)'!H43+'2B (G)'!H43</f>
        <v>326388</v>
      </c>
      <c r="I43" s="194">
        <f>+'2A (G)'!I43+'2B (G)'!I43</f>
        <v>40906</v>
      </c>
      <c r="J43" s="194">
        <f>+'2A (G)'!J43+'2B (G)'!J43</f>
        <v>28294</v>
      </c>
      <c r="K43" s="194">
        <f>+'2A (G)'!K43+'2B (G)'!K43</f>
        <v>16407</v>
      </c>
      <c r="L43" s="194">
        <f>+'2A (G)'!L43+'2B (G)'!L43</f>
        <v>12182</v>
      </c>
      <c r="M43" s="194">
        <f>+'2A (G)'!M43+'2B (G)'!M43</f>
        <v>8640</v>
      </c>
      <c r="N43" s="194">
        <f>+'2A (G)'!N43+'2B (G)'!N43</f>
        <v>5194</v>
      </c>
      <c r="O43" s="194">
        <f>+'2A (G)'!O43+'2B (G)'!O43</f>
        <v>2770</v>
      </c>
      <c r="P43" s="194">
        <f>+'2A (G)'!P43+'2B (G)'!P43</f>
        <v>1844</v>
      </c>
      <c r="Q43" s="194">
        <f>+'2A (G)'!Q43+'2B (G)'!Q43</f>
        <v>34</v>
      </c>
      <c r="R43" s="194">
        <f>+'2A (G)'!R43+'2B (G)'!R43</f>
        <v>42</v>
      </c>
      <c r="S43" s="194">
        <f>+'2A (G)'!S43+'2B (G)'!S43</f>
        <v>2526</v>
      </c>
      <c r="T43" s="308">
        <f>+'2A (G)'!T43+'2B (G)'!T43</f>
        <v>1702</v>
      </c>
      <c r="U43" s="195">
        <f>+'2A (G)'!U43+'2B (G)'!U43</f>
        <v>897841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309">
        <f>+'2A (G)'!E44+'2B (G)'!E44</f>
        <v>0</v>
      </c>
      <c r="F44" s="222">
        <f>+'2A (G)'!F44+'2B (G)'!F44</f>
        <v>0</v>
      </c>
      <c r="G44" s="309">
        <f>+'2A (G)'!G44+'2B (G)'!G44</f>
        <v>472174</v>
      </c>
      <c r="H44" s="190">
        <f>+'2A (G)'!H44+'2B (G)'!H44</f>
        <v>337063</v>
      </c>
      <c r="I44" s="190">
        <f>+'2A (G)'!I44+'2B (G)'!I44</f>
        <v>41185</v>
      </c>
      <c r="J44" s="190">
        <f>+'2A (G)'!J44+'2B (G)'!J44</f>
        <v>28036</v>
      </c>
      <c r="K44" s="190">
        <f>+'2A (G)'!K44+'2B (G)'!K44</f>
        <v>16594</v>
      </c>
      <c r="L44" s="190">
        <f>+'2A (G)'!L44+'2B (G)'!L44</f>
        <v>12250</v>
      </c>
      <c r="M44" s="190">
        <f>+'2A (G)'!M44+'2B (G)'!M44</f>
        <v>8504</v>
      </c>
      <c r="N44" s="190">
        <f>+'2A (G)'!N44+'2B (G)'!N44</f>
        <v>5289</v>
      </c>
      <c r="O44" s="190">
        <f>+'2A (G)'!O44+'2B (G)'!O44</f>
        <v>2814</v>
      </c>
      <c r="P44" s="190">
        <f>+'2A (G)'!P44+'2B (G)'!P44</f>
        <v>1897</v>
      </c>
      <c r="Q44" s="190">
        <f>+'2A (G)'!Q44+'2B (G)'!Q44</f>
        <v>55</v>
      </c>
      <c r="R44" s="190">
        <f>+'2A (G)'!R44+'2B (G)'!R44</f>
        <v>37</v>
      </c>
      <c r="S44" s="190">
        <f>+'2A (G)'!S44+'2B (G)'!S44</f>
        <v>2712</v>
      </c>
      <c r="T44" s="310">
        <f>+'2A (G)'!T44+'2B (G)'!T44</f>
        <v>1865</v>
      </c>
      <c r="U44" s="302">
        <f>+'2A (G)'!U44+'2B (G)'!U44</f>
        <v>930475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307">
        <f>+'2A (G)'!E45+'2B (G)'!E45</f>
        <v>0</v>
      </c>
      <c r="F45" s="221">
        <f>+'2A (G)'!F45+'2B (G)'!F45</f>
        <v>0</v>
      </c>
      <c r="G45" s="307">
        <f>+'2A (G)'!G45+'2B (G)'!G45</f>
        <v>455080</v>
      </c>
      <c r="H45" s="194">
        <f>+'2A (G)'!H45+'2B (G)'!H45</f>
        <v>326203</v>
      </c>
      <c r="I45" s="194">
        <f>+'2A (G)'!I45+'2B (G)'!I45</f>
        <v>40258</v>
      </c>
      <c r="J45" s="194">
        <f>+'2A (G)'!J45+'2B (G)'!J45</f>
        <v>28061</v>
      </c>
      <c r="K45" s="194">
        <f>+'2A (G)'!K45+'2B (G)'!K45</f>
        <v>16042</v>
      </c>
      <c r="L45" s="194">
        <f>+'2A (G)'!L45+'2B (G)'!L45</f>
        <v>12096</v>
      </c>
      <c r="M45" s="194">
        <f>+'2A (G)'!M45+'2B (G)'!M45</f>
        <v>8347</v>
      </c>
      <c r="N45" s="194">
        <f>+'2A (G)'!N45+'2B (G)'!N45</f>
        <v>4972</v>
      </c>
      <c r="O45" s="194">
        <f>+'2A (G)'!O45+'2B (G)'!O45</f>
        <v>2752</v>
      </c>
      <c r="P45" s="194">
        <f>+'2A (G)'!P45+'2B (G)'!P45</f>
        <v>1878</v>
      </c>
      <c r="Q45" s="194">
        <f>+'2A (G)'!Q45+'2B (G)'!Q45</f>
        <v>38</v>
      </c>
      <c r="R45" s="194">
        <f>+'2A (G)'!R45+'2B (G)'!R45</f>
        <v>44</v>
      </c>
      <c r="S45" s="194">
        <f>+'2A (G)'!S45+'2B (G)'!S45</f>
        <v>2643</v>
      </c>
      <c r="T45" s="308">
        <f>+'2A (G)'!T45+'2B (G)'!T45</f>
        <v>1702</v>
      </c>
      <c r="U45" s="195">
        <f>+'2A (G)'!U45+'2B (G)'!U45</f>
        <v>900116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309">
        <f>+'2A (G)'!E46+'2B (G)'!E46</f>
        <v>0</v>
      </c>
      <c r="F46" s="222">
        <f>+'2A (G)'!F46+'2B (G)'!F46</f>
        <v>0</v>
      </c>
      <c r="G46" s="309">
        <f>+'2A (G)'!G46+'2B (G)'!G46</f>
        <v>441254</v>
      </c>
      <c r="H46" s="190">
        <f>+'2A (G)'!H46+'2B (G)'!H46</f>
        <v>322408</v>
      </c>
      <c r="I46" s="190">
        <f>+'2A (G)'!I46+'2B (G)'!I46</f>
        <v>39582</v>
      </c>
      <c r="J46" s="190">
        <f>+'2A (G)'!J46+'2B (G)'!J46</f>
        <v>27653</v>
      </c>
      <c r="K46" s="190">
        <f>+'2A (G)'!K46+'2B (G)'!K46</f>
        <v>15417</v>
      </c>
      <c r="L46" s="190">
        <f>+'2A (G)'!L46+'2B (G)'!L46</f>
        <v>11638</v>
      </c>
      <c r="M46" s="190">
        <f>+'2A (G)'!M46+'2B (G)'!M46</f>
        <v>8094</v>
      </c>
      <c r="N46" s="190">
        <f>+'2A (G)'!N46+'2B (G)'!N46</f>
        <v>5182</v>
      </c>
      <c r="O46" s="190">
        <f>+'2A (G)'!O46+'2B (G)'!O46</f>
        <v>2677</v>
      </c>
      <c r="P46" s="190">
        <f>+'2A (G)'!P46+'2B (G)'!P46</f>
        <v>1844</v>
      </c>
      <c r="Q46" s="190">
        <f>+'2A (G)'!Q46+'2B (G)'!Q46</f>
        <v>33</v>
      </c>
      <c r="R46" s="190">
        <f>+'2A (G)'!R46+'2B (G)'!R46</f>
        <v>29</v>
      </c>
      <c r="S46" s="190">
        <f>+'2A (G)'!S46+'2B (G)'!S46</f>
        <v>2517</v>
      </c>
      <c r="T46" s="310">
        <f>+'2A (G)'!T46+'2B (G)'!T46</f>
        <v>1735</v>
      </c>
      <c r="U46" s="302">
        <f>+'2A (G)'!U46+'2B (G)'!U46</f>
        <v>880063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307">
        <f>+'2A (G)'!E47+'2B (G)'!E47</f>
        <v>1</v>
      </c>
      <c r="F47" s="221">
        <f>+'2A (G)'!F47+'2B (G)'!F47</f>
        <v>0</v>
      </c>
      <c r="G47" s="307">
        <f>+'2A (G)'!G47+'2B (G)'!G47</f>
        <v>427373</v>
      </c>
      <c r="H47" s="194">
        <f>+'2A (G)'!H47+'2B (G)'!H47</f>
        <v>312433</v>
      </c>
      <c r="I47" s="194">
        <f>+'2A (G)'!I47+'2B (G)'!I47</f>
        <v>37665</v>
      </c>
      <c r="J47" s="194">
        <f>+'2A (G)'!J47+'2B (G)'!J47</f>
        <v>26509</v>
      </c>
      <c r="K47" s="194">
        <f>+'2A (G)'!K47+'2B (G)'!K47</f>
        <v>14730</v>
      </c>
      <c r="L47" s="194">
        <f>+'2A (G)'!L47+'2B (G)'!L47</f>
        <v>11324</v>
      </c>
      <c r="M47" s="194">
        <f>+'2A (G)'!M47+'2B (G)'!M47</f>
        <v>7938</v>
      </c>
      <c r="N47" s="194">
        <f>+'2A (G)'!N47+'2B (G)'!N47</f>
        <v>5013</v>
      </c>
      <c r="O47" s="194">
        <f>+'2A (G)'!O47+'2B (G)'!O47</f>
        <v>2579</v>
      </c>
      <c r="P47" s="194">
        <f>+'2A (G)'!P47+'2B (G)'!P47</f>
        <v>1770</v>
      </c>
      <c r="Q47" s="194">
        <f>+'2A (G)'!Q47+'2B (G)'!Q47</f>
        <v>39</v>
      </c>
      <c r="R47" s="194">
        <f>+'2A (G)'!R47+'2B (G)'!R47</f>
        <v>42</v>
      </c>
      <c r="S47" s="194">
        <f>+'2A (G)'!S47+'2B (G)'!S47</f>
        <v>2578</v>
      </c>
      <c r="T47" s="308">
        <f>+'2A (G)'!T47+'2B (G)'!T47</f>
        <v>1653</v>
      </c>
      <c r="U47" s="195">
        <f>+'2A (G)'!U47+'2B (G)'!U47</f>
        <v>851647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309">
        <f>+'2A (G)'!E48+'2B (G)'!E48</f>
        <v>0</v>
      </c>
      <c r="F48" s="222">
        <f>+'2A (G)'!F48+'2B (G)'!F48</f>
        <v>0</v>
      </c>
      <c r="G48" s="309">
        <f>+'2A (G)'!G48+'2B (G)'!G48</f>
        <v>414158</v>
      </c>
      <c r="H48" s="190">
        <f>+'2A (G)'!H48+'2B (G)'!H48</f>
        <v>305790</v>
      </c>
      <c r="I48" s="190">
        <f>+'2A (G)'!I48+'2B (G)'!I48</f>
        <v>37800</v>
      </c>
      <c r="J48" s="190">
        <f>+'2A (G)'!J48+'2B (G)'!J48</f>
        <v>26609</v>
      </c>
      <c r="K48" s="190">
        <f>+'2A (G)'!K48+'2B (G)'!K48</f>
        <v>14537</v>
      </c>
      <c r="L48" s="190">
        <f>+'2A (G)'!L48+'2B (G)'!L48</f>
        <v>11315</v>
      </c>
      <c r="M48" s="190">
        <f>+'2A (G)'!M48+'2B (G)'!M48</f>
        <v>7252</v>
      </c>
      <c r="N48" s="190">
        <f>+'2A (G)'!N48+'2B (G)'!N48</f>
        <v>4673</v>
      </c>
      <c r="O48" s="190">
        <f>+'2A (G)'!O48+'2B (G)'!O48</f>
        <v>2485</v>
      </c>
      <c r="P48" s="190">
        <f>+'2A (G)'!P48+'2B (G)'!P48</f>
        <v>1731</v>
      </c>
      <c r="Q48" s="190">
        <f>+'2A (G)'!Q48+'2B (G)'!Q48</f>
        <v>37</v>
      </c>
      <c r="R48" s="190">
        <f>+'2A (G)'!R48+'2B (G)'!R48</f>
        <v>39</v>
      </c>
      <c r="S48" s="190">
        <f>+'2A (G)'!S48+'2B (G)'!S48</f>
        <v>2367</v>
      </c>
      <c r="T48" s="310">
        <f>+'2A (G)'!T48+'2B (G)'!T48</f>
        <v>1655</v>
      </c>
      <c r="U48" s="302">
        <f>+'2A (G)'!U48+'2B (G)'!U48</f>
        <v>830448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307">
        <f>+'2A (G)'!E49+'2B (G)'!E49</f>
        <v>0</v>
      </c>
      <c r="F49" s="221">
        <f>+'2A (G)'!F49+'2B (G)'!F49</f>
        <v>0</v>
      </c>
      <c r="G49" s="307">
        <f>+'2A (G)'!G49+'2B (G)'!G49</f>
        <v>395318</v>
      </c>
      <c r="H49" s="194">
        <f>+'2A (G)'!H49+'2B (G)'!H49</f>
        <v>293648</v>
      </c>
      <c r="I49" s="194">
        <f>+'2A (G)'!I49+'2B (G)'!I49</f>
        <v>34781</v>
      </c>
      <c r="J49" s="194">
        <f>+'2A (G)'!J49+'2B (G)'!J49</f>
        <v>24859</v>
      </c>
      <c r="K49" s="194">
        <f>+'2A (G)'!K49+'2B (G)'!K49</f>
        <v>13599</v>
      </c>
      <c r="L49" s="194">
        <f>+'2A (G)'!L49+'2B (G)'!L49</f>
        <v>10788</v>
      </c>
      <c r="M49" s="194">
        <f>+'2A (G)'!M49+'2B (G)'!M49</f>
        <v>7116</v>
      </c>
      <c r="N49" s="194">
        <f>+'2A (G)'!N49+'2B (G)'!N49</f>
        <v>4571</v>
      </c>
      <c r="O49" s="194">
        <f>+'2A (G)'!O49+'2B (G)'!O49</f>
        <v>2424</v>
      </c>
      <c r="P49" s="194">
        <f>+'2A (G)'!P49+'2B (G)'!P49</f>
        <v>1604</v>
      </c>
      <c r="Q49" s="194">
        <f>+'2A (G)'!Q49+'2B (G)'!Q49</f>
        <v>31</v>
      </c>
      <c r="R49" s="194">
        <f>+'2A (G)'!R49+'2B (G)'!R49</f>
        <v>27</v>
      </c>
      <c r="S49" s="194">
        <f>+'2A (G)'!S49+'2B (G)'!S49</f>
        <v>3152</v>
      </c>
      <c r="T49" s="308">
        <f>+'2A (G)'!T49+'2B (G)'!T49</f>
        <v>3642</v>
      </c>
      <c r="U49" s="195">
        <f>+'2A (G)'!U49+'2B (G)'!U49</f>
        <v>795560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309">
        <f>+'2A (G)'!E50+'2B (G)'!E50</f>
        <v>0</v>
      </c>
      <c r="F50" s="222">
        <f>+'2A (G)'!F50+'2B (G)'!F50</f>
        <v>0</v>
      </c>
      <c r="G50" s="309">
        <f>+'2A (G)'!G50+'2B (G)'!G50</f>
        <v>381801</v>
      </c>
      <c r="H50" s="190">
        <f>+'2A (G)'!H50+'2B (G)'!H50</f>
        <v>286363</v>
      </c>
      <c r="I50" s="190">
        <f>+'2A (G)'!I50+'2B (G)'!I50</f>
        <v>33323</v>
      </c>
      <c r="J50" s="190">
        <f>+'2A (G)'!J50+'2B (G)'!J50</f>
        <v>24101</v>
      </c>
      <c r="K50" s="190">
        <f>+'2A (G)'!K50+'2B (G)'!K50</f>
        <v>12916</v>
      </c>
      <c r="L50" s="190">
        <f>+'2A (G)'!L50+'2B (G)'!L50</f>
        <v>10310</v>
      </c>
      <c r="M50" s="190">
        <f>+'2A (G)'!M50+'2B (G)'!M50</f>
        <v>6962</v>
      </c>
      <c r="N50" s="190">
        <f>+'2A (G)'!N50+'2B (G)'!N50</f>
        <v>4419</v>
      </c>
      <c r="O50" s="190">
        <f>+'2A (G)'!O50+'2B (G)'!O50</f>
        <v>2253</v>
      </c>
      <c r="P50" s="190">
        <f>+'2A (G)'!P50+'2B (G)'!P50</f>
        <v>1622</v>
      </c>
      <c r="Q50" s="190">
        <f>+'2A (G)'!Q50+'2B (G)'!Q50</f>
        <v>34</v>
      </c>
      <c r="R50" s="190">
        <f>+'2A (G)'!R50+'2B (G)'!R50</f>
        <v>31</v>
      </c>
      <c r="S50" s="190">
        <f>+'2A (G)'!S50+'2B (G)'!S50</f>
        <v>2399</v>
      </c>
      <c r="T50" s="310">
        <f>+'2A (G)'!T50+'2B (G)'!T50</f>
        <v>1585</v>
      </c>
      <c r="U50" s="302">
        <f>+'2A (G)'!U50+'2B (G)'!U50</f>
        <v>768119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307">
        <f>+'2A (G)'!E51+'2B (G)'!E51</f>
        <v>0</v>
      </c>
      <c r="F51" s="221">
        <f>+'2A (G)'!F51+'2B (G)'!F51</f>
        <v>0</v>
      </c>
      <c r="G51" s="307">
        <f>+'2A (G)'!G51+'2B (G)'!G51</f>
        <v>366903</v>
      </c>
      <c r="H51" s="194">
        <f>+'2A (G)'!H51+'2B (G)'!H51</f>
        <v>276365</v>
      </c>
      <c r="I51" s="194">
        <f>+'2A (G)'!I51+'2B (G)'!I51</f>
        <v>31350</v>
      </c>
      <c r="J51" s="194">
        <f>+'2A (G)'!J51+'2B (G)'!J51</f>
        <v>22853</v>
      </c>
      <c r="K51" s="194">
        <f>+'2A (G)'!K51+'2B (G)'!K51</f>
        <v>12475</v>
      </c>
      <c r="L51" s="194">
        <f>+'2A (G)'!L51+'2B (G)'!L51</f>
        <v>10000</v>
      </c>
      <c r="M51" s="194">
        <f>+'2A (G)'!M51+'2B (G)'!M51</f>
        <v>6713</v>
      </c>
      <c r="N51" s="194">
        <f>+'2A (G)'!N51+'2B (G)'!N51</f>
        <v>4460</v>
      </c>
      <c r="O51" s="194">
        <f>+'2A (G)'!O51+'2B (G)'!O51</f>
        <v>2250</v>
      </c>
      <c r="P51" s="194">
        <f>+'2A (G)'!P51+'2B (G)'!P51</f>
        <v>1579</v>
      </c>
      <c r="Q51" s="194">
        <f>+'2A (G)'!Q51+'2B (G)'!Q51</f>
        <v>39</v>
      </c>
      <c r="R51" s="194">
        <f>+'2A (G)'!R51+'2B (G)'!R51</f>
        <v>39</v>
      </c>
      <c r="S51" s="194">
        <f>+'2A (G)'!S51+'2B (G)'!S51</f>
        <v>2230</v>
      </c>
      <c r="T51" s="308">
        <f>+'2A (G)'!T51+'2B (G)'!T51</f>
        <v>1684</v>
      </c>
      <c r="U51" s="195">
        <f>+'2A (G)'!U51+'2B (G)'!U51</f>
        <v>738940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309">
        <f>+'2A (G)'!E52+'2B (G)'!E52</f>
        <v>0</v>
      </c>
      <c r="F52" s="222">
        <f>+'2A (G)'!F52+'2B (G)'!F52</f>
        <v>0</v>
      </c>
      <c r="G52" s="309">
        <f>+'2A (G)'!G52+'2B (G)'!G52</f>
        <v>357035</v>
      </c>
      <c r="H52" s="190">
        <f>+'2A (G)'!H52+'2B (G)'!H52</f>
        <v>264873</v>
      </c>
      <c r="I52" s="190">
        <f>+'2A (G)'!I52+'2B (G)'!I52</f>
        <v>30521</v>
      </c>
      <c r="J52" s="190">
        <f>+'2A (G)'!J52+'2B (G)'!J52</f>
        <v>22440</v>
      </c>
      <c r="K52" s="190">
        <f>+'2A (G)'!K52+'2B (G)'!K52</f>
        <v>12041</v>
      </c>
      <c r="L52" s="190">
        <f>+'2A (G)'!L52+'2B (G)'!L52</f>
        <v>9650</v>
      </c>
      <c r="M52" s="190">
        <f>+'2A (G)'!M52+'2B (G)'!M52</f>
        <v>6474</v>
      </c>
      <c r="N52" s="190">
        <f>+'2A (G)'!N52+'2B (G)'!N52</f>
        <v>4461</v>
      </c>
      <c r="O52" s="190">
        <f>+'2A (G)'!O52+'2B (G)'!O52</f>
        <v>2162</v>
      </c>
      <c r="P52" s="190">
        <f>+'2A (G)'!P52+'2B (G)'!P52</f>
        <v>1558</v>
      </c>
      <c r="Q52" s="190">
        <f>+'2A (G)'!Q52+'2B (G)'!Q52</f>
        <v>31</v>
      </c>
      <c r="R52" s="190">
        <f>+'2A (G)'!R52+'2B (G)'!R52</f>
        <v>24</v>
      </c>
      <c r="S52" s="190">
        <f>+'2A (G)'!S52+'2B (G)'!S52</f>
        <v>2291</v>
      </c>
      <c r="T52" s="310">
        <f>+'2A (G)'!T52+'2B (G)'!T52</f>
        <v>1555</v>
      </c>
      <c r="U52" s="302">
        <f>+'2A (G)'!U52+'2B (G)'!U52</f>
        <v>715116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307">
        <f>+'2A (G)'!E53+'2B (G)'!E53</f>
        <v>0</v>
      </c>
      <c r="F53" s="221">
        <f>+'2A (G)'!F53+'2B (G)'!F53</f>
        <v>0</v>
      </c>
      <c r="G53" s="307">
        <f>+'2A (G)'!G53+'2B (G)'!G53</f>
        <v>344382</v>
      </c>
      <c r="H53" s="194">
        <f>+'2A (G)'!H53+'2B (G)'!H53</f>
        <v>255005</v>
      </c>
      <c r="I53" s="194">
        <f>+'2A (G)'!I53+'2B (G)'!I53</f>
        <v>29809</v>
      </c>
      <c r="J53" s="194">
        <f>+'2A (G)'!J53+'2B (G)'!J53</f>
        <v>21944</v>
      </c>
      <c r="K53" s="194">
        <f>+'2A (G)'!K53+'2B (G)'!K53</f>
        <v>11704</v>
      </c>
      <c r="L53" s="194">
        <f>+'2A (G)'!L53+'2B (G)'!L53</f>
        <v>9804</v>
      </c>
      <c r="M53" s="194">
        <f>+'2A (G)'!M53+'2B (G)'!M53</f>
        <v>6317</v>
      </c>
      <c r="N53" s="194">
        <f>+'2A (G)'!N53+'2B (G)'!N53</f>
        <v>4221</v>
      </c>
      <c r="O53" s="194">
        <f>+'2A (G)'!O53+'2B (G)'!O53</f>
        <v>2009</v>
      </c>
      <c r="P53" s="194">
        <f>+'2A (G)'!P53+'2B (G)'!P53</f>
        <v>1547</v>
      </c>
      <c r="Q53" s="194">
        <f>+'2A (G)'!Q53+'2B (G)'!Q53</f>
        <v>34</v>
      </c>
      <c r="R53" s="194">
        <f>+'2A (G)'!R53+'2B (G)'!R53</f>
        <v>33</v>
      </c>
      <c r="S53" s="194">
        <f>+'2A (G)'!S53+'2B (G)'!S53</f>
        <v>2309</v>
      </c>
      <c r="T53" s="308">
        <f>+'2A (G)'!T53+'2B (G)'!T53</f>
        <v>1678</v>
      </c>
      <c r="U53" s="195">
        <f>+'2A (G)'!U53+'2B (G)'!U53</f>
        <v>690796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309">
        <f>+'2A (G)'!E54+'2B (G)'!E54</f>
        <v>0</v>
      </c>
      <c r="F54" s="222">
        <f>+'2A (G)'!F54+'2B (G)'!F54</f>
        <v>0</v>
      </c>
      <c r="G54" s="309">
        <f>+'2A (G)'!G54+'2B (G)'!G54</f>
        <v>334810</v>
      </c>
      <c r="H54" s="190">
        <f>+'2A (G)'!H54+'2B (G)'!H54</f>
        <v>248401</v>
      </c>
      <c r="I54" s="190">
        <f>+'2A (G)'!I54+'2B (G)'!I54</f>
        <v>28296</v>
      </c>
      <c r="J54" s="190">
        <f>+'2A (G)'!J54+'2B (G)'!J54</f>
        <v>21327</v>
      </c>
      <c r="K54" s="190">
        <f>+'2A (G)'!K54+'2B (G)'!K54</f>
        <v>11480</v>
      </c>
      <c r="L54" s="190">
        <f>+'2A (G)'!L54+'2B (G)'!L54</f>
        <v>9562</v>
      </c>
      <c r="M54" s="190">
        <f>+'2A (G)'!M54+'2B (G)'!M54</f>
        <v>6139</v>
      </c>
      <c r="N54" s="190">
        <f>+'2A (G)'!N54+'2B (G)'!N54</f>
        <v>4120</v>
      </c>
      <c r="O54" s="190">
        <f>+'2A (G)'!O54+'2B (G)'!O54</f>
        <v>2083</v>
      </c>
      <c r="P54" s="190">
        <f>+'2A (G)'!P54+'2B (G)'!P54</f>
        <v>1430</v>
      </c>
      <c r="Q54" s="190">
        <f>+'2A (G)'!Q54+'2B (G)'!Q54</f>
        <v>31</v>
      </c>
      <c r="R54" s="190">
        <f>+'2A (G)'!R54+'2B (G)'!R54</f>
        <v>25</v>
      </c>
      <c r="S54" s="190">
        <f>+'2A (G)'!S54+'2B (G)'!S54</f>
        <v>2342</v>
      </c>
      <c r="T54" s="310">
        <f>+'2A (G)'!T54+'2B (G)'!T54</f>
        <v>1660</v>
      </c>
      <c r="U54" s="302">
        <f>+'2A (G)'!U54+'2B (G)'!U54</f>
        <v>671706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307">
        <f>+'2A (G)'!E55+'2B (G)'!E55</f>
        <v>0</v>
      </c>
      <c r="F55" s="221">
        <f>+'2A (G)'!F55+'2B (G)'!F55</f>
        <v>0</v>
      </c>
      <c r="G55" s="307">
        <f>+'2A (G)'!G55+'2B (G)'!G55</f>
        <v>317923</v>
      </c>
      <c r="H55" s="194">
        <f>+'2A (G)'!H55+'2B (G)'!H55</f>
        <v>241632</v>
      </c>
      <c r="I55" s="194">
        <f>+'2A (G)'!I55+'2B (G)'!I55</f>
        <v>27335</v>
      </c>
      <c r="J55" s="194">
        <f>+'2A (G)'!J55+'2B (G)'!J55</f>
        <v>20543</v>
      </c>
      <c r="K55" s="194">
        <f>+'2A (G)'!K55+'2B (G)'!K55</f>
        <v>10988</v>
      </c>
      <c r="L55" s="194">
        <f>+'2A (G)'!L55+'2B (G)'!L55</f>
        <v>9151</v>
      </c>
      <c r="M55" s="194">
        <f>+'2A (G)'!M55+'2B (G)'!M55</f>
        <v>5786</v>
      </c>
      <c r="N55" s="194">
        <f>+'2A (G)'!N55+'2B (G)'!N55</f>
        <v>3930</v>
      </c>
      <c r="O55" s="194">
        <f>+'2A (G)'!O55+'2B (G)'!O55</f>
        <v>1916</v>
      </c>
      <c r="P55" s="194">
        <f>+'2A (G)'!P55+'2B (G)'!P55</f>
        <v>1396</v>
      </c>
      <c r="Q55" s="194">
        <f>+'2A (G)'!Q55+'2B (G)'!Q55</f>
        <v>35</v>
      </c>
      <c r="R55" s="194">
        <f>+'2A (G)'!R55+'2B (G)'!R55</f>
        <v>54</v>
      </c>
      <c r="S55" s="194">
        <f>+'2A (G)'!S55+'2B (G)'!S55</f>
        <v>2373</v>
      </c>
      <c r="T55" s="308">
        <f>+'2A (G)'!T55+'2B (G)'!T55</f>
        <v>1703</v>
      </c>
      <c r="U55" s="195">
        <f>+'2A (G)'!U55+'2B (G)'!U55</f>
        <v>644765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309">
        <f>+'2A (G)'!E56+'2B (G)'!E56</f>
        <v>0</v>
      </c>
      <c r="F56" s="222">
        <f>+'2A (G)'!F56+'2B (G)'!F56</f>
        <v>0</v>
      </c>
      <c r="G56" s="309">
        <f>+'2A (G)'!G56+'2B (G)'!G56</f>
        <v>300584</v>
      </c>
      <c r="H56" s="190">
        <f>+'2A (G)'!H56+'2B (G)'!H56</f>
        <v>230056</v>
      </c>
      <c r="I56" s="190">
        <f>+'2A (G)'!I56+'2B (G)'!I56</f>
        <v>25818</v>
      </c>
      <c r="J56" s="190">
        <f>+'2A (G)'!J56+'2B (G)'!J56</f>
        <v>19027</v>
      </c>
      <c r="K56" s="190">
        <f>+'2A (G)'!K56+'2B (G)'!K56</f>
        <v>10673</v>
      </c>
      <c r="L56" s="190">
        <f>+'2A (G)'!L56+'2B (G)'!L56</f>
        <v>8799</v>
      </c>
      <c r="M56" s="190">
        <f>+'2A (G)'!M56+'2B (G)'!M56</f>
        <v>5715</v>
      </c>
      <c r="N56" s="190">
        <f>+'2A (G)'!N56+'2B (G)'!N56</f>
        <v>3747</v>
      </c>
      <c r="O56" s="190">
        <f>+'2A (G)'!O56+'2B (G)'!O56</f>
        <v>1849</v>
      </c>
      <c r="P56" s="190">
        <f>+'2A (G)'!P56+'2B (G)'!P56</f>
        <v>1318</v>
      </c>
      <c r="Q56" s="190">
        <f>+'2A (G)'!Q56+'2B (G)'!Q56</f>
        <v>30</v>
      </c>
      <c r="R56" s="190">
        <f>+'2A (G)'!R56+'2B (G)'!R56</f>
        <v>38</v>
      </c>
      <c r="S56" s="190">
        <f>+'2A (G)'!S56+'2B (G)'!S56</f>
        <v>2227</v>
      </c>
      <c r="T56" s="310">
        <f>+'2A (G)'!T56+'2B (G)'!T56</f>
        <v>1680</v>
      </c>
      <c r="U56" s="302">
        <f>+'2A (G)'!U56+'2B (G)'!U56</f>
        <v>611561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307">
        <f>+'2A (G)'!E57+'2B (G)'!E57</f>
        <v>0</v>
      </c>
      <c r="F57" s="221">
        <f>+'2A (G)'!F57+'2B (G)'!F57</f>
        <v>0</v>
      </c>
      <c r="G57" s="307">
        <f>+'2A (G)'!G57+'2B (G)'!G57</f>
        <v>283433</v>
      </c>
      <c r="H57" s="194">
        <f>+'2A (G)'!H57+'2B (G)'!H57</f>
        <v>217386</v>
      </c>
      <c r="I57" s="194">
        <f>+'2A (G)'!I57+'2B (G)'!I57</f>
        <v>25036</v>
      </c>
      <c r="J57" s="194">
        <f>+'2A (G)'!J57+'2B (G)'!J57</f>
        <v>18213</v>
      </c>
      <c r="K57" s="194">
        <f>+'2A (G)'!K57+'2B (G)'!K57</f>
        <v>9713</v>
      </c>
      <c r="L57" s="194">
        <f>+'2A (G)'!L57+'2B (G)'!L57</f>
        <v>8338</v>
      </c>
      <c r="M57" s="194">
        <f>+'2A (G)'!M57+'2B (G)'!M57</f>
        <v>5389</v>
      </c>
      <c r="N57" s="194">
        <f>+'2A (G)'!N57+'2B (G)'!N57</f>
        <v>3611</v>
      </c>
      <c r="O57" s="194">
        <f>+'2A (G)'!O57+'2B (G)'!O57</f>
        <v>1792</v>
      </c>
      <c r="P57" s="194">
        <f>+'2A (G)'!P57+'2B (G)'!P57</f>
        <v>1257</v>
      </c>
      <c r="Q57" s="194">
        <f>+'2A (G)'!Q57+'2B (G)'!Q57</f>
        <v>24</v>
      </c>
      <c r="R57" s="194">
        <f>+'2A (G)'!R57+'2B (G)'!R57</f>
        <v>33</v>
      </c>
      <c r="S57" s="194">
        <f>+'2A (G)'!S57+'2B (G)'!S57</f>
        <v>2228</v>
      </c>
      <c r="T57" s="308">
        <f>+'2A (G)'!T57+'2B (G)'!T57</f>
        <v>1675</v>
      </c>
      <c r="U57" s="195">
        <f>+'2A (G)'!U57+'2B (G)'!U57</f>
        <v>578128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309">
        <f>+'2A (G)'!E58+'2B (G)'!E58</f>
        <v>0</v>
      </c>
      <c r="F58" s="222">
        <f>+'2A (G)'!F58+'2B (G)'!F58</f>
        <v>0</v>
      </c>
      <c r="G58" s="309">
        <f>+'2A (G)'!G58+'2B (G)'!G58</f>
        <v>271696</v>
      </c>
      <c r="H58" s="190">
        <f>+'2A (G)'!H58+'2B (G)'!H58</f>
        <v>207952</v>
      </c>
      <c r="I58" s="190">
        <f>+'2A (G)'!I58+'2B (G)'!I58</f>
        <v>23708</v>
      </c>
      <c r="J58" s="190">
        <f>+'2A (G)'!J58+'2B (G)'!J58</f>
        <v>17713</v>
      </c>
      <c r="K58" s="190">
        <f>+'2A (G)'!K58+'2B (G)'!K58</f>
        <v>9618</v>
      </c>
      <c r="L58" s="190">
        <f>+'2A (G)'!L58+'2B (G)'!L58</f>
        <v>8087</v>
      </c>
      <c r="M58" s="190">
        <f>+'2A (G)'!M58+'2B (G)'!M58</f>
        <v>5100</v>
      </c>
      <c r="N58" s="190">
        <f>+'2A (G)'!N58+'2B (G)'!N58</f>
        <v>3564</v>
      </c>
      <c r="O58" s="190">
        <f>+'2A (G)'!O58+'2B (G)'!O58</f>
        <v>1734</v>
      </c>
      <c r="P58" s="190">
        <f>+'2A (G)'!P58+'2B (G)'!P58</f>
        <v>1206</v>
      </c>
      <c r="Q58" s="190">
        <f>+'2A (G)'!Q58+'2B (G)'!Q58</f>
        <v>24</v>
      </c>
      <c r="R58" s="190">
        <f>+'2A (G)'!R58+'2B (G)'!R58</f>
        <v>27</v>
      </c>
      <c r="S58" s="190">
        <f>+'2A (G)'!S58+'2B (G)'!S58</f>
        <v>2287</v>
      </c>
      <c r="T58" s="310">
        <f>+'2A (G)'!T58+'2B (G)'!T58</f>
        <v>1587</v>
      </c>
      <c r="U58" s="302">
        <f>+'2A (G)'!U58+'2B (G)'!U58</f>
        <v>554303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307">
        <f>+'2A (G)'!E59+'2B (G)'!E59</f>
        <v>0</v>
      </c>
      <c r="F59" s="221">
        <f>+'2A (G)'!F59+'2B (G)'!F59</f>
        <v>0</v>
      </c>
      <c r="G59" s="307">
        <f>+'2A (G)'!G59+'2B (G)'!G59</f>
        <v>251911</v>
      </c>
      <c r="H59" s="194">
        <f>+'2A (G)'!H59+'2B (G)'!H59</f>
        <v>191898</v>
      </c>
      <c r="I59" s="194">
        <f>+'2A (G)'!I59+'2B (G)'!I59</f>
        <v>22337</v>
      </c>
      <c r="J59" s="194">
        <f>+'2A (G)'!J59+'2B (G)'!J59</f>
        <v>16204</v>
      </c>
      <c r="K59" s="194">
        <f>+'2A (G)'!K59+'2B (G)'!K59</f>
        <v>9015</v>
      </c>
      <c r="L59" s="194">
        <f>+'2A (G)'!L59+'2B (G)'!L59</f>
        <v>7237</v>
      </c>
      <c r="M59" s="194">
        <f>+'2A (G)'!M59+'2B (G)'!M59</f>
        <v>4939</v>
      </c>
      <c r="N59" s="194">
        <f>+'2A (G)'!N59+'2B (G)'!N59</f>
        <v>3343</v>
      </c>
      <c r="O59" s="194">
        <f>+'2A (G)'!O59+'2B (G)'!O59</f>
        <v>1521</v>
      </c>
      <c r="P59" s="194">
        <f>+'2A (G)'!P59+'2B (G)'!P59</f>
        <v>1071</v>
      </c>
      <c r="Q59" s="194">
        <f>+'2A (G)'!Q59+'2B (G)'!Q59</f>
        <v>31</v>
      </c>
      <c r="R59" s="194">
        <f>+'2A (G)'!R59+'2B (G)'!R59</f>
        <v>38</v>
      </c>
      <c r="S59" s="194">
        <f>+'2A (G)'!S59+'2B (G)'!S59</f>
        <v>2173</v>
      </c>
      <c r="T59" s="308">
        <f>+'2A (G)'!T59+'2B (G)'!T59</f>
        <v>1470</v>
      </c>
      <c r="U59" s="195">
        <f>+'2A (G)'!U59+'2B (G)'!U59</f>
        <v>513188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309">
        <f>+'2A (G)'!E60+'2B (G)'!E60</f>
        <v>0</v>
      </c>
      <c r="F60" s="222">
        <f>+'2A (G)'!F60+'2B (G)'!F60</f>
        <v>0</v>
      </c>
      <c r="G60" s="309">
        <f>+'2A (G)'!G60+'2B (G)'!G60</f>
        <v>228395</v>
      </c>
      <c r="H60" s="190">
        <f>+'2A (G)'!H60+'2B (G)'!H60</f>
        <v>181928</v>
      </c>
      <c r="I60" s="190">
        <f>+'2A (G)'!I60+'2B (G)'!I60</f>
        <v>20579</v>
      </c>
      <c r="J60" s="190">
        <f>+'2A (G)'!J60+'2B (G)'!J60</f>
        <v>14529</v>
      </c>
      <c r="K60" s="190">
        <f>+'2A (G)'!K60+'2B (G)'!K60</f>
        <v>8266</v>
      </c>
      <c r="L60" s="190">
        <f>+'2A (G)'!L60+'2B (G)'!L60</f>
        <v>6793</v>
      </c>
      <c r="M60" s="190">
        <f>+'2A (G)'!M60+'2B (G)'!M60</f>
        <v>4426</v>
      </c>
      <c r="N60" s="190">
        <f>+'2A (G)'!N60+'2B (G)'!N60</f>
        <v>2952</v>
      </c>
      <c r="O60" s="190">
        <f>+'2A (G)'!O60+'2B (G)'!O60</f>
        <v>1407</v>
      </c>
      <c r="P60" s="190">
        <f>+'2A (G)'!P60+'2B (G)'!P60</f>
        <v>992</v>
      </c>
      <c r="Q60" s="190">
        <f>+'2A (G)'!Q60+'2B (G)'!Q60</f>
        <v>22</v>
      </c>
      <c r="R60" s="190">
        <f>+'2A (G)'!R60+'2B (G)'!R60</f>
        <v>20</v>
      </c>
      <c r="S60" s="190">
        <f>+'2A (G)'!S60+'2B (G)'!S60</f>
        <v>2140</v>
      </c>
      <c r="T60" s="310">
        <f>+'2A (G)'!T60+'2B (G)'!T60</f>
        <v>1382</v>
      </c>
      <c r="U60" s="302">
        <f>+'2A (G)'!U60+'2B (G)'!U60</f>
        <v>473831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307">
        <f>+'2A (G)'!E61+'2B (G)'!E61</f>
        <v>0</v>
      </c>
      <c r="F61" s="221">
        <f>+'2A (G)'!F61+'2B (G)'!F61</f>
        <v>0</v>
      </c>
      <c r="G61" s="307">
        <f>+'2A (G)'!G61+'2B (G)'!G61</f>
        <v>216003</v>
      </c>
      <c r="H61" s="194">
        <f>+'2A (G)'!H61+'2B (G)'!H61</f>
        <v>166924</v>
      </c>
      <c r="I61" s="194">
        <f>+'2A (G)'!I61+'2B (G)'!I61</f>
        <v>20452</v>
      </c>
      <c r="J61" s="194">
        <f>+'2A (G)'!J61+'2B (G)'!J61</f>
        <v>14315</v>
      </c>
      <c r="K61" s="194">
        <f>+'2A (G)'!K61+'2B (G)'!K61</f>
        <v>8393</v>
      </c>
      <c r="L61" s="194">
        <f>+'2A (G)'!L61+'2B (G)'!L61</f>
        <v>6602</v>
      </c>
      <c r="M61" s="194">
        <f>+'2A (G)'!M61+'2B (G)'!M61</f>
        <v>4331</v>
      </c>
      <c r="N61" s="194">
        <f>+'2A (G)'!N61+'2B (G)'!N61</f>
        <v>2726</v>
      </c>
      <c r="O61" s="194">
        <f>+'2A (G)'!O61+'2B (G)'!O61</f>
        <v>1352</v>
      </c>
      <c r="P61" s="194">
        <f>+'2A (G)'!P61+'2B (G)'!P61</f>
        <v>920</v>
      </c>
      <c r="Q61" s="194">
        <f>+'2A (G)'!Q61+'2B (G)'!Q61</f>
        <v>24</v>
      </c>
      <c r="R61" s="194">
        <f>+'2A (G)'!R61+'2B (G)'!R61</f>
        <v>27</v>
      </c>
      <c r="S61" s="194">
        <f>+'2A (G)'!S61+'2B (G)'!S61</f>
        <v>2163</v>
      </c>
      <c r="T61" s="308">
        <f>+'2A (G)'!T61+'2B (G)'!T61</f>
        <v>1432</v>
      </c>
      <c r="U61" s="195">
        <f>+'2A (G)'!U61+'2B (G)'!U61</f>
        <v>445664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309">
        <f>+'2A (G)'!E62+'2B (G)'!E62</f>
        <v>0</v>
      </c>
      <c r="F62" s="222">
        <f>+'2A (G)'!F62+'2B (G)'!F62</f>
        <v>0</v>
      </c>
      <c r="G62" s="309">
        <f>+'2A (G)'!G62+'2B (G)'!G62</f>
        <v>196903</v>
      </c>
      <c r="H62" s="190">
        <f>+'2A (G)'!H62+'2B (G)'!H62</f>
        <v>150169</v>
      </c>
      <c r="I62" s="190">
        <f>+'2A (G)'!I62+'2B (G)'!I62</f>
        <v>19041</v>
      </c>
      <c r="J62" s="190">
        <f>+'2A (G)'!J62+'2B (G)'!J62</f>
        <v>12937</v>
      </c>
      <c r="K62" s="190">
        <f>+'2A (G)'!K62+'2B (G)'!K62</f>
        <v>8201</v>
      </c>
      <c r="L62" s="190">
        <f>+'2A (G)'!L62+'2B (G)'!L62</f>
        <v>5963</v>
      </c>
      <c r="M62" s="190">
        <f>+'2A (G)'!M62+'2B (G)'!M62</f>
        <v>4036</v>
      </c>
      <c r="N62" s="190">
        <f>+'2A (G)'!N62+'2B (G)'!N62</f>
        <v>2506</v>
      </c>
      <c r="O62" s="190">
        <f>+'2A (G)'!O62+'2B (G)'!O62</f>
        <v>1249</v>
      </c>
      <c r="P62" s="190">
        <f>+'2A (G)'!P62+'2B (G)'!P62</f>
        <v>820</v>
      </c>
      <c r="Q62" s="190">
        <f>+'2A (G)'!Q62+'2B (G)'!Q62</f>
        <v>37</v>
      </c>
      <c r="R62" s="190">
        <f>+'2A (G)'!R62+'2B (G)'!R62</f>
        <v>19</v>
      </c>
      <c r="S62" s="190">
        <f>+'2A (G)'!S62+'2B (G)'!S62</f>
        <v>2019</v>
      </c>
      <c r="T62" s="310">
        <f>+'2A (G)'!T62+'2B (G)'!T62</f>
        <v>1245</v>
      </c>
      <c r="U62" s="302">
        <f>+'2A (G)'!U62+'2B (G)'!U62</f>
        <v>405145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307">
        <f>+'2A (G)'!E63+'2B (G)'!E63</f>
        <v>0</v>
      </c>
      <c r="F63" s="221">
        <f>+'2A (G)'!F63+'2B (G)'!F63</f>
        <v>0</v>
      </c>
      <c r="G63" s="307">
        <f>+'2A (G)'!G63+'2B (G)'!G63</f>
        <v>201180</v>
      </c>
      <c r="H63" s="194">
        <f>+'2A (G)'!H63+'2B (G)'!H63</f>
        <v>146532</v>
      </c>
      <c r="I63" s="194">
        <f>+'2A (G)'!I63+'2B (G)'!I63</f>
        <v>17992</v>
      </c>
      <c r="J63" s="194">
        <f>+'2A (G)'!J63+'2B (G)'!J63</f>
        <v>12313</v>
      </c>
      <c r="K63" s="194">
        <f>+'2A (G)'!K63+'2B (G)'!K63</f>
        <v>7687</v>
      </c>
      <c r="L63" s="194">
        <f>+'2A (G)'!L63+'2B (G)'!L63</f>
        <v>5870</v>
      </c>
      <c r="M63" s="194">
        <f>+'2A (G)'!M63+'2B (G)'!M63</f>
        <v>3591</v>
      </c>
      <c r="N63" s="194">
        <f>+'2A (G)'!N63+'2B (G)'!N63</f>
        <v>2387</v>
      </c>
      <c r="O63" s="194">
        <f>+'2A (G)'!O63+'2B (G)'!O63</f>
        <v>1231</v>
      </c>
      <c r="P63" s="194">
        <f>+'2A (G)'!P63+'2B (G)'!P63</f>
        <v>777</v>
      </c>
      <c r="Q63" s="194">
        <f>+'2A (G)'!Q63+'2B (G)'!Q63</f>
        <v>25</v>
      </c>
      <c r="R63" s="194">
        <f>+'2A (G)'!R63+'2B (G)'!R63</f>
        <v>17</v>
      </c>
      <c r="S63" s="194">
        <f>+'2A (G)'!S63+'2B (G)'!S63</f>
        <v>1909</v>
      </c>
      <c r="T63" s="308">
        <f>+'2A (G)'!T63+'2B (G)'!T63</f>
        <v>1349</v>
      </c>
      <c r="U63" s="195">
        <f>+'2A (G)'!U63+'2B (G)'!U63</f>
        <v>402860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309">
        <f>+'2A (G)'!E64+'2B (G)'!E64</f>
        <v>0</v>
      </c>
      <c r="F64" s="222">
        <f>+'2A (G)'!F64+'2B (G)'!F64</f>
        <v>0</v>
      </c>
      <c r="G64" s="309">
        <f>+'2A (G)'!G64+'2B (G)'!G64</f>
        <v>172028</v>
      </c>
      <c r="H64" s="190">
        <f>+'2A (G)'!H64+'2B (G)'!H64</f>
        <v>129439</v>
      </c>
      <c r="I64" s="190">
        <f>+'2A (G)'!I64+'2B (G)'!I64</f>
        <v>16695</v>
      </c>
      <c r="J64" s="190">
        <f>+'2A (G)'!J64+'2B (G)'!J64</f>
        <v>10982</v>
      </c>
      <c r="K64" s="190">
        <f>+'2A (G)'!K64+'2B (G)'!K64</f>
        <v>6943</v>
      </c>
      <c r="L64" s="190">
        <f>+'2A (G)'!L64+'2B (G)'!L64</f>
        <v>5102</v>
      </c>
      <c r="M64" s="190">
        <f>+'2A (G)'!M64+'2B (G)'!M64</f>
        <v>3433</v>
      </c>
      <c r="N64" s="190">
        <f>+'2A (G)'!N64+'2B (G)'!N64</f>
        <v>2269</v>
      </c>
      <c r="O64" s="190">
        <f>+'2A (G)'!O64+'2B (G)'!O64</f>
        <v>1085</v>
      </c>
      <c r="P64" s="190">
        <f>+'2A (G)'!P64+'2B (G)'!P64</f>
        <v>697</v>
      </c>
      <c r="Q64" s="190">
        <f>+'2A (G)'!Q64+'2B (G)'!Q64</f>
        <v>90</v>
      </c>
      <c r="R64" s="190">
        <f>+'2A (G)'!R64+'2B (G)'!R64</f>
        <v>17</v>
      </c>
      <c r="S64" s="190">
        <f>+'2A (G)'!S64+'2B (G)'!S64</f>
        <v>1896</v>
      </c>
      <c r="T64" s="312">
        <f>+'2A (G)'!T64+'2B (G)'!T64</f>
        <v>1168</v>
      </c>
      <c r="U64" s="302">
        <f>+'2A (G)'!U64+'2B (G)'!U64</f>
        <v>351844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307">
        <f>+'2A (G)'!E65+'2B (G)'!E65</f>
        <v>0</v>
      </c>
      <c r="F65" s="221">
        <f>+'2A (G)'!F65+'2B (G)'!F65</f>
        <v>0</v>
      </c>
      <c r="G65" s="307">
        <f>+'2A (G)'!G65+'2B (G)'!G65</f>
        <v>154349</v>
      </c>
      <c r="H65" s="194">
        <f>+'2A (G)'!H65+'2B (G)'!H65</f>
        <v>115781</v>
      </c>
      <c r="I65" s="194">
        <f>+'2A (G)'!I65+'2B (G)'!I65</f>
        <v>14674</v>
      </c>
      <c r="J65" s="194">
        <f>+'2A (G)'!J65+'2B (G)'!J65</f>
        <v>9918</v>
      </c>
      <c r="K65" s="194">
        <f>+'2A (G)'!K65+'2B (G)'!K65</f>
        <v>6417</v>
      </c>
      <c r="L65" s="194">
        <f>+'2A (G)'!L65+'2B (G)'!L65</f>
        <v>4569</v>
      </c>
      <c r="M65" s="194">
        <f>+'2A (G)'!M65+'2B (G)'!M65</f>
        <v>3107</v>
      </c>
      <c r="N65" s="194">
        <f>+'2A (G)'!N65+'2B (G)'!N65</f>
        <v>1974</v>
      </c>
      <c r="O65" s="194">
        <f>+'2A (G)'!O65+'2B (G)'!O65</f>
        <v>889</v>
      </c>
      <c r="P65" s="194">
        <f>+'2A (G)'!P65+'2B (G)'!P65</f>
        <v>562</v>
      </c>
      <c r="Q65" s="194">
        <f>+'2A (G)'!Q65+'2B (G)'!Q65</f>
        <v>24</v>
      </c>
      <c r="R65" s="194">
        <f>+'2A (G)'!R65+'2B (G)'!R65</f>
        <v>22</v>
      </c>
      <c r="S65" s="194">
        <f>+'2A (G)'!S65+'2B (G)'!S65</f>
        <v>1664</v>
      </c>
      <c r="T65" s="311">
        <f>+'2A (G)'!T65+'2B (G)'!T65</f>
        <v>1092</v>
      </c>
      <c r="U65" s="195">
        <f>+'2A (G)'!U65+'2B (G)'!U65</f>
        <v>315042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313">
        <f>+'2A (G)'!E66+'2B (G)'!E66</f>
        <v>0</v>
      </c>
      <c r="F66" s="317">
        <f>+'2A (G)'!F66+'2B (G)'!F66</f>
        <v>0</v>
      </c>
      <c r="G66" s="313">
        <f>+'2A (G)'!G66+'2B (G)'!G66</f>
        <v>142240</v>
      </c>
      <c r="H66" s="228">
        <f>+'2A (G)'!H66+'2B (G)'!H66</f>
        <v>104204</v>
      </c>
      <c r="I66" s="228">
        <f>+'2A (G)'!I66+'2B (G)'!I66</f>
        <v>13390</v>
      </c>
      <c r="J66" s="228">
        <f>+'2A (G)'!J66+'2B (G)'!J66</f>
        <v>8950</v>
      </c>
      <c r="K66" s="228">
        <f>+'2A (G)'!K66+'2B (G)'!K66</f>
        <v>6120</v>
      </c>
      <c r="L66" s="228">
        <f>+'2A (G)'!L66+'2B (G)'!L66</f>
        <v>4211</v>
      </c>
      <c r="M66" s="228">
        <f>+'2A (G)'!M66+'2B (G)'!M66</f>
        <v>2784</v>
      </c>
      <c r="N66" s="228">
        <f>+'2A (G)'!N66+'2B (G)'!N66</f>
        <v>1744</v>
      </c>
      <c r="O66" s="228">
        <f>+'2A (G)'!O66+'2B (G)'!O66</f>
        <v>852</v>
      </c>
      <c r="P66" s="228">
        <f>+'2A (G)'!P66+'2B (G)'!P66</f>
        <v>517</v>
      </c>
      <c r="Q66" s="228">
        <f>+'2A (G)'!Q66+'2B (G)'!Q66</f>
        <v>16</v>
      </c>
      <c r="R66" s="228">
        <f>+'2A (G)'!R66+'2B (G)'!R66</f>
        <v>13</v>
      </c>
      <c r="S66" s="228">
        <f>+'2A (G)'!S66+'2B (G)'!S66</f>
        <v>1588</v>
      </c>
      <c r="T66" s="314">
        <f>+'2A (G)'!T66+'2B (G)'!T66</f>
        <v>993</v>
      </c>
      <c r="U66" s="303">
        <f>+'2A (G)'!U66+'2B (G)'!U66</f>
        <v>287622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315">
        <f>+'2A (G)'!E67+'2B (G)'!E67</f>
        <v>0</v>
      </c>
      <c r="F67" s="318">
        <f>+'2A (G)'!F67+'2B (G)'!F67</f>
        <v>0</v>
      </c>
      <c r="G67" s="315">
        <f>+'2A (G)'!G67+'2B (G)'!G67</f>
        <v>131417</v>
      </c>
      <c r="H67" s="186">
        <f>+'2A (G)'!H67+'2B (G)'!H67</f>
        <v>94444</v>
      </c>
      <c r="I67" s="186">
        <f>+'2A (G)'!I67+'2B (G)'!I67</f>
        <v>12023</v>
      </c>
      <c r="J67" s="186">
        <f>+'2A (G)'!J67+'2B (G)'!J67</f>
        <v>8100</v>
      </c>
      <c r="K67" s="186">
        <f>+'2A (G)'!K67+'2B (G)'!K67</f>
        <v>5633</v>
      </c>
      <c r="L67" s="186">
        <f>+'2A (G)'!L67+'2B (G)'!L67</f>
        <v>3818</v>
      </c>
      <c r="M67" s="186">
        <f>+'2A (G)'!M67+'2B (G)'!M67</f>
        <v>2738</v>
      </c>
      <c r="N67" s="186">
        <f>+'2A (G)'!N67+'2B (G)'!N67</f>
        <v>1647</v>
      </c>
      <c r="O67" s="186">
        <f>+'2A (G)'!O67+'2B (G)'!O67</f>
        <v>788</v>
      </c>
      <c r="P67" s="186">
        <f>+'2A (G)'!P67+'2B (G)'!P67</f>
        <v>456</v>
      </c>
      <c r="Q67" s="186">
        <f>+'2A (G)'!Q67+'2B (G)'!Q67</f>
        <v>22</v>
      </c>
      <c r="R67" s="186">
        <f>+'2A (G)'!R67+'2B (G)'!R67</f>
        <v>11</v>
      </c>
      <c r="S67" s="186">
        <f>+'2A (G)'!S67+'2B (G)'!S67</f>
        <v>1428</v>
      </c>
      <c r="T67" s="308">
        <f>+'2A (G)'!T67+'2B (G)'!T67</f>
        <v>980</v>
      </c>
      <c r="U67" s="195">
        <f>+'2A (G)'!U67+'2B (G)'!U67</f>
        <v>263505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309">
        <f>+'2A (G)'!E68+'2B (G)'!E68</f>
        <v>0</v>
      </c>
      <c r="F68" s="222">
        <f>+'2A (G)'!F68+'2B (G)'!F68</f>
        <v>0</v>
      </c>
      <c r="G68" s="309">
        <f>+'2A (G)'!G68+'2B (G)'!G68</f>
        <v>109876</v>
      </c>
      <c r="H68" s="190">
        <f>+'2A (G)'!H68+'2B (G)'!H68</f>
        <v>78379</v>
      </c>
      <c r="I68" s="190">
        <f>+'2A (G)'!I68+'2B (G)'!I68</f>
        <v>11422</v>
      </c>
      <c r="J68" s="190">
        <f>+'2A (G)'!J68+'2B (G)'!J68</f>
        <v>7731</v>
      </c>
      <c r="K68" s="190">
        <f>+'2A (G)'!K68+'2B (G)'!K68</f>
        <v>5413</v>
      </c>
      <c r="L68" s="190">
        <f>+'2A (G)'!L68+'2B (G)'!L68</f>
        <v>3603</v>
      </c>
      <c r="M68" s="190">
        <f>+'2A (G)'!M68+'2B (G)'!M68</f>
        <v>2475</v>
      </c>
      <c r="N68" s="190">
        <f>+'2A (G)'!N68+'2B (G)'!N68</f>
        <v>1515</v>
      </c>
      <c r="O68" s="190">
        <f>+'2A (G)'!O68+'2B (G)'!O68</f>
        <v>697</v>
      </c>
      <c r="P68" s="190">
        <f>+'2A (G)'!P68+'2B (G)'!P68</f>
        <v>468</v>
      </c>
      <c r="Q68" s="190">
        <f>+'2A (G)'!Q68+'2B (G)'!Q68</f>
        <v>13</v>
      </c>
      <c r="R68" s="190">
        <f>+'2A (G)'!R68+'2B (G)'!R68</f>
        <v>8</v>
      </c>
      <c r="S68" s="190">
        <f>+'2A (G)'!S68+'2B (G)'!S68</f>
        <v>1302</v>
      </c>
      <c r="T68" s="310">
        <f>+'2A (G)'!T68+'2B (G)'!T68</f>
        <v>912</v>
      </c>
      <c r="U68" s="302">
        <f>+'2A (G)'!U68+'2B (G)'!U68</f>
        <v>223814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307">
        <f>+'2A (G)'!E69+'2B (G)'!E69</f>
        <v>0</v>
      </c>
      <c r="F69" s="221">
        <f>+'2A (G)'!F69+'2B (G)'!F69</f>
        <v>0</v>
      </c>
      <c r="G69" s="307">
        <f>+'2A (G)'!G69+'2B (G)'!G69</f>
        <v>93646</v>
      </c>
      <c r="H69" s="194">
        <f>+'2A (G)'!H69+'2B (G)'!H69</f>
        <v>68342</v>
      </c>
      <c r="I69" s="194">
        <f>+'2A (G)'!I69+'2B (G)'!I69</f>
        <v>10280</v>
      </c>
      <c r="J69" s="194">
        <f>+'2A (G)'!J69+'2B (G)'!J69</f>
        <v>6516</v>
      </c>
      <c r="K69" s="194">
        <f>+'2A (G)'!K69+'2B (G)'!K69</f>
        <v>4892</v>
      </c>
      <c r="L69" s="194">
        <f>+'2A (G)'!L69+'2B (G)'!L69</f>
        <v>3180</v>
      </c>
      <c r="M69" s="194">
        <f>+'2A (G)'!M69+'2B (G)'!M69</f>
        <v>2253</v>
      </c>
      <c r="N69" s="194">
        <f>+'2A (G)'!N69+'2B (G)'!N69</f>
        <v>1348</v>
      </c>
      <c r="O69" s="194">
        <f>+'2A (G)'!O69+'2B (G)'!O69</f>
        <v>600</v>
      </c>
      <c r="P69" s="194">
        <f>+'2A (G)'!P69+'2B (G)'!P69</f>
        <v>389</v>
      </c>
      <c r="Q69" s="194">
        <f>+'2A (G)'!Q69+'2B (G)'!Q69</f>
        <v>18</v>
      </c>
      <c r="R69" s="194">
        <f>+'2A (G)'!R69+'2B (G)'!R69</f>
        <v>8</v>
      </c>
      <c r="S69" s="194">
        <f>+'2A (G)'!S69+'2B (G)'!S69</f>
        <v>1100</v>
      </c>
      <c r="T69" s="308">
        <f>+'2A (G)'!T69+'2B (G)'!T69</f>
        <v>771</v>
      </c>
      <c r="U69" s="195">
        <f>+'2A (G)'!U69+'2B (G)'!U69</f>
        <v>193343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309">
        <f>+'2A (G)'!E70+'2B (G)'!E70</f>
        <v>0</v>
      </c>
      <c r="F70" s="222">
        <f>+'2A (G)'!F70+'2B (G)'!F70</f>
        <v>0</v>
      </c>
      <c r="G70" s="309">
        <f>+'2A (G)'!G70+'2B (G)'!G70</f>
        <v>77892</v>
      </c>
      <c r="H70" s="190">
        <f>+'2A (G)'!H70+'2B (G)'!H70</f>
        <v>58748</v>
      </c>
      <c r="I70" s="190">
        <f>+'2A (G)'!I70+'2B (G)'!I70</f>
        <v>9065</v>
      </c>
      <c r="J70" s="190">
        <f>+'2A (G)'!J70+'2B (G)'!J70</f>
        <v>5797</v>
      </c>
      <c r="K70" s="190">
        <f>+'2A (G)'!K70+'2B (G)'!K70</f>
        <v>4820</v>
      </c>
      <c r="L70" s="190">
        <f>+'2A (G)'!L70+'2B (G)'!L70</f>
        <v>2957</v>
      </c>
      <c r="M70" s="190">
        <f>+'2A (G)'!M70+'2B (G)'!M70</f>
        <v>2196</v>
      </c>
      <c r="N70" s="190">
        <f>+'2A (G)'!N70+'2B (G)'!N70</f>
        <v>1362</v>
      </c>
      <c r="O70" s="190">
        <f>+'2A (G)'!O70+'2B (G)'!O70</f>
        <v>562</v>
      </c>
      <c r="P70" s="190">
        <f>+'2A (G)'!P70+'2B (G)'!P70</f>
        <v>373</v>
      </c>
      <c r="Q70" s="190">
        <f>+'2A (G)'!Q70+'2B (G)'!Q70</f>
        <v>10</v>
      </c>
      <c r="R70" s="190">
        <f>+'2A (G)'!R70+'2B (G)'!R70</f>
        <v>8</v>
      </c>
      <c r="S70" s="190">
        <f>+'2A (G)'!S70+'2B (G)'!S70</f>
        <v>1004</v>
      </c>
      <c r="T70" s="310">
        <f>+'2A (G)'!T70+'2B (G)'!T70</f>
        <v>691</v>
      </c>
      <c r="U70" s="302">
        <f>+'2A (G)'!U70+'2B (G)'!U70</f>
        <v>165485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307">
        <f>+'2A (G)'!E71+'2B (G)'!E71</f>
        <v>0</v>
      </c>
      <c r="F71" s="221">
        <f>+'2A (G)'!F71+'2B (G)'!F71</f>
        <v>0</v>
      </c>
      <c r="G71" s="307">
        <f>+'2A (G)'!G71+'2B (G)'!G71</f>
        <v>68034</v>
      </c>
      <c r="H71" s="194">
        <f>+'2A (G)'!H71+'2B (G)'!H71</f>
        <v>50277</v>
      </c>
      <c r="I71" s="194">
        <f>+'2A (G)'!I71+'2B (G)'!I71</f>
        <v>6794</v>
      </c>
      <c r="J71" s="194">
        <f>+'2A (G)'!J71+'2B (G)'!J71</f>
        <v>4317</v>
      </c>
      <c r="K71" s="194">
        <f>+'2A (G)'!K71+'2B (G)'!K71</f>
        <v>3934</v>
      </c>
      <c r="L71" s="194">
        <f>+'2A (G)'!L71+'2B (G)'!L71</f>
        <v>2552</v>
      </c>
      <c r="M71" s="194">
        <f>+'2A (G)'!M71+'2B (G)'!M71</f>
        <v>2187</v>
      </c>
      <c r="N71" s="194">
        <f>+'2A (G)'!N71+'2B (G)'!N71</f>
        <v>1308</v>
      </c>
      <c r="O71" s="194">
        <f>+'2A (G)'!O71+'2B (G)'!O71</f>
        <v>587</v>
      </c>
      <c r="P71" s="194">
        <f>+'2A (G)'!P71+'2B (G)'!P71</f>
        <v>357</v>
      </c>
      <c r="Q71" s="194">
        <f>+'2A (G)'!Q71+'2B (G)'!Q71</f>
        <v>6</v>
      </c>
      <c r="R71" s="194">
        <f>+'2A (G)'!R71+'2B (G)'!R71</f>
        <v>3</v>
      </c>
      <c r="S71" s="194">
        <f>+'2A (G)'!S71+'2B (G)'!S71</f>
        <v>896</v>
      </c>
      <c r="T71" s="308">
        <f>+'2A (G)'!T71+'2B (G)'!T71</f>
        <v>676</v>
      </c>
      <c r="U71" s="195">
        <f>+'2A (G)'!U71+'2B (G)'!U71</f>
        <v>141928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309">
        <f>+'2A (G)'!E72+'2B (G)'!E72</f>
        <v>0</v>
      </c>
      <c r="F72" s="222">
        <f>+'2A (G)'!F72+'2B (G)'!F72</f>
        <v>0</v>
      </c>
      <c r="G72" s="309">
        <f>+'2A (G)'!G72+'2B (G)'!G72</f>
        <v>57219</v>
      </c>
      <c r="H72" s="190">
        <f>+'2A (G)'!H72+'2B (G)'!H72</f>
        <v>42736</v>
      </c>
      <c r="I72" s="190">
        <f>+'2A (G)'!I72+'2B (G)'!I72</f>
        <v>5385</v>
      </c>
      <c r="J72" s="190">
        <f>+'2A (G)'!J72+'2B (G)'!J72</f>
        <v>3539</v>
      </c>
      <c r="K72" s="190">
        <f>+'2A (G)'!K72+'2B (G)'!K72</f>
        <v>2567</v>
      </c>
      <c r="L72" s="190">
        <f>+'2A (G)'!L72+'2B (G)'!L72</f>
        <v>1737</v>
      </c>
      <c r="M72" s="190">
        <f>+'2A (G)'!M72+'2B (G)'!M72</f>
        <v>1907</v>
      </c>
      <c r="N72" s="190">
        <f>+'2A (G)'!N72+'2B (G)'!N72</f>
        <v>999</v>
      </c>
      <c r="O72" s="190">
        <f>+'2A (G)'!O72+'2B (G)'!O72</f>
        <v>503</v>
      </c>
      <c r="P72" s="190">
        <f>+'2A (G)'!P72+'2B (G)'!P72</f>
        <v>331</v>
      </c>
      <c r="Q72" s="190">
        <f>+'2A (G)'!Q72+'2B (G)'!Q72</f>
        <v>9</v>
      </c>
      <c r="R72" s="190">
        <f>+'2A (G)'!R72+'2B (G)'!R72</f>
        <v>11</v>
      </c>
      <c r="S72" s="190">
        <f>+'2A (G)'!S72+'2B (G)'!S72</f>
        <v>781</v>
      </c>
      <c r="T72" s="310">
        <f>+'2A (G)'!T72+'2B (G)'!T72</f>
        <v>537</v>
      </c>
      <c r="U72" s="302">
        <f>+'2A (G)'!U72+'2B (G)'!U72</f>
        <v>118261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307">
        <f>+'2A (G)'!E73+'2B (G)'!E73</f>
        <v>0</v>
      </c>
      <c r="F73" s="221">
        <f>+'2A (G)'!F73+'2B (G)'!F73</f>
        <v>0</v>
      </c>
      <c r="G73" s="307">
        <f>+'2A (G)'!G73+'2B (G)'!G73</f>
        <v>50087</v>
      </c>
      <c r="H73" s="194">
        <f>+'2A (G)'!H73+'2B (G)'!H73</f>
        <v>37316</v>
      </c>
      <c r="I73" s="194">
        <f>+'2A (G)'!I73+'2B (G)'!I73</f>
        <v>4303</v>
      </c>
      <c r="J73" s="194">
        <f>+'2A (G)'!J73+'2B (G)'!J73</f>
        <v>2831</v>
      </c>
      <c r="K73" s="194">
        <f>+'2A (G)'!K73+'2B (G)'!K73</f>
        <v>1829</v>
      </c>
      <c r="L73" s="194">
        <f>+'2A (G)'!L73+'2B (G)'!L73</f>
        <v>1223</v>
      </c>
      <c r="M73" s="194">
        <f>+'2A (G)'!M73+'2B (G)'!M73</f>
        <v>1021</v>
      </c>
      <c r="N73" s="194">
        <f>+'2A (G)'!N73+'2B (G)'!N73</f>
        <v>577</v>
      </c>
      <c r="O73" s="194">
        <f>+'2A (G)'!O73+'2B (G)'!O73</f>
        <v>329</v>
      </c>
      <c r="P73" s="194">
        <f>+'2A (G)'!P73+'2B (G)'!P73</f>
        <v>208</v>
      </c>
      <c r="Q73" s="194">
        <f>+'2A (G)'!Q73+'2B (G)'!Q73</f>
        <v>10</v>
      </c>
      <c r="R73" s="194">
        <f>+'2A (G)'!R73+'2B (G)'!R73</f>
        <v>2</v>
      </c>
      <c r="S73" s="194">
        <f>+'2A (G)'!S73+'2B (G)'!S73</f>
        <v>621</v>
      </c>
      <c r="T73" s="308">
        <f>+'2A (G)'!T73+'2B (G)'!T73</f>
        <v>434</v>
      </c>
      <c r="U73" s="195">
        <f>+'2A (G)'!U73+'2B (G)'!U73</f>
        <v>100791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309">
        <f>+'2A (G)'!E74+'2B (G)'!E74</f>
        <v>0</v>
      </c>
      <c r="F74" s="222">
        <f>+'2A (G)'!F74+'2B (G)'!F74</f>
        <v>0</v>
      </c>
      <c r="G74" s="309">
        <f>+'2A (G)'!G74+'2B (G)'!G74</f>
        <v>41301</v>
      </c>
      <c r="H74" s="190">
        <f>+'2A (G)'!H74+'2B (G)'!H74</f>
        <v>29515</v>
      </c>
      <c r="I74" s="190">
        <f>+'2A (G)'!I74+'2B (G)'!I74</f>
        <v>3141</v>
      </c>
      <c r="J74" s="190">
        <f>+'2A (G)'!J74+'2B (G)'!J74</f>
        <v>1996</v>
      </c>
      <c r="K74" s="190">
        <f>+'2A (G)'!K74+'2B (G)'!K74</f>
        <v>1138</v>
      </c>
      <c r="L74" s="190">
        <f>+'2A (G)'!L74+'2B (G)'!L74</f>
        <v>646</v>
      </c>
      <c r="M74" s="190">
        <f>+'2A (G)'!M74+'2B (G)'!M74</f>
        <v>499</v>
      </c>
      <c r="N74" s="190">
        <f>+'2A (G)'!N74+'2B (G)'!N74</f>
        <v>202</v>
      </c>
      <c r="O74" s="190">
        <f>+'2A (G)'!O74+'2B (G)'!O74</f>
        <v>109</v>
      </c>
      <c r="P74" s="190">
        <f>+'2A (G)'!P74+'2B (G)'!P74</f>
        <v>53</v>
      </c>
      <c r="Q74" s="190">
        <f>+'2A (G)'!Q74+'2B (G)'!Q74</f>
        <v>7</v>
      </c>
      <c r="R74" s="190">
        <f>+'2A (G)'!R74+'2B (G)'!R74</f>
        <v>9</v>
      </c>
      <c r="S74" s="190">
        <f>+'2A (G)'!S74+'2B (G)'!S74</f>
        <v>546</v>
      </c>
      <c r="T74" s="310">
        <f>+'2A (G)'!T74+'2B (G)'!T74</f>
        <v>436</v>
      </c>
      <c r="U74" s="302">
        <f>+'2A (G)'!U74+'2B (G)'!U74</f>
        <v>79598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307">
        <f>+'2A (G)'!E75+'2B (G)'!E75</f>
        <v>0</v>
      </c>
      <c r="F75" s="221">
        <f>+'2A (G)'!F75+'2B (G)'!F75</f>
        <v>0</v>
      </c>
      <c r="G75" s="307">
        <f>+'2A (G)'!G75+'2B (G)'!G75</f>
        <v>34706</v>
      </c>
      <c r="H75" s="194">
        <f>+'2A (G)'!H75+'2B (G)'!H75</f>
        <v>24189</v>
      </c>
      <c r="I75" s="194">
        <f>+'2A (G)'!I75+'2B (G)'!I75</f>
        <v>2736</v>
      </c>
      <c r="J75" s="194">
        <f>+'2A (G)'!J75+'2B (G)'!J75</f>
        <v>1696</v>
      </c>
      <c r="K75" s="194">
        <f>+'2A (G)'!K75+'2B (G)'!K75</f>
        <v>753</v>
      </c>
      <c r="L75" s="194">
        <f>+'2A (G)'!L75+'2B (G)'!L75</f>
        <v>413</v>
      </c>
      <c r="M75" s="194">
        <f>+'2A (G)'!M75+'2B (G)'!M75</f>
        <v>299</v>
      </c>
      <c r="N75" s="194">
        <f>+'2A (G)'!N75+'2B (G)'!N75</f>
        <v>126</v>
      </c>
      <c r="O75" s="194">
        <f>+'2A (G)'!O75+'2B (G)'!O75</f>
        <v>35</v>
      </c>
      <c r="P75" s="194">
        <f>+'2A (G)'!P75+'2B (G)'!P75</f>
        <v>20</v>
      </c>
      <c r="Q75" s="194">
        <f>+'2A (G)'!Q75+'2B (G)'!Q75</f>
        <v>22</v>
      </c>
      <c r="R75" s="194">
        <f>+'2A (G)'!R75+'2B (G)'!R75</f>
        <v>4</v>
      </c>
      <c r="S75" s="194">
        <f>+'2A (G)'!S75+'2B (G)'!S75</f>
        <v>525</v>
      </c>
      <c r="T75" s="308">
        <f>+'2A (G)'!T75+'2B (G)'!T75</f>
        <v>418</v>
      </c>
      <c r="U75" s="195">
        <f>+'2A (G)'!U75+'2B (G)'!U75</f>
        <v>65942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309">
        <f>+'2A (G)'!E76+'2B (G)'!E76</f>
        <v>0</v>
      </c>
      <c r="F76" s="222">
        <f>+'2A (G)'!F76+'2B (G)'!F76</f>
        <v>0</v>
      </c>
      <c r="G76" s="309">
        <f>+'2A (G)'!G76+'2B (G)'!G76</f>
        <v>28633</v>
      </c>
      <c r="H76" s="190">
        <f>+'2A (G)'!H76+'2B (G)'!H76</f>
        <v>20038</v>
      </c>
      <c r="I76" s="190">
        <f>+'2A (G)'!I76+'2B (G)'!I76</f>
        <v>1686</v>
      </c>
      <c r="J76" s="190">
        <f>+'2A (G)'!J76+'2B (G)'!J76</f>
        <v>916</v>
      </c>
      <c r="K76" s="190">
        <f>+'2A (G)'!K76+'2B (G)'!K76</f>
        <v>740</v>
      </c>
      <c r="L76" s="190">
        <f>+'2A (G)'!L76+'2B (G)'!L76</f>
        <v>469</v>
      </c>
      <c r="M76" s="190">
        <f>+'2A (G)'!M76+'2B (G)'!M76</f>
        <v>260</v>
      </c>
      <c r="N76" s="190">
        <f>+'2A (G)'!N76+'2B (G)'!N76</f>
        <v>130</v>
      </c>
      <c r="O76" s="190">
        <f>+'2A (G)'!O76+'2B (G)'!O76</f>
        <v>32</v>
      </c>
      <c r="P76" s="190">
        <f>+'2A (G)'!P76+'2B (G)'!P76</f>
        <v>22</v>
      </c>
      <c r="Q76" s="190">
        <f>+'2A (G)'!Q76+'2B (G)'!Q76</f>
        <v>7</v>
      </c>
      <c r="R76" s="190">
        <f>+'2A (G)'!R76+'2B (G)'!R76</f>
        <v>0</v>
      </c>
      <c r="S76" s="190">
        <f>+'2A (G)'!S76+'2B (G)'!S76</f>
        <v>532</v>
      </c>
      <c r="T76" s="310">
        <f>+'2A (G)'!T76+'2B (G)'!T76</f>
        <v>388</v>
      </c>
      <c r="U76" s="302">
        <f>+'2A (G)'!U76+'2B (G)'!U76</f>
        <v>53853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307">
        <f>+'2A (G)'!E77+'2B (G)'!E77</f>
        <v>0</v>
      </c>
      <c r="F77" s="221">
        <f>+'2A (G)'!F77+'2B (G)'!F77</f>
        <v>0</v>
      </c>
      <c r="G77" s="307">
        <f>+'2A (G)'!G77+'2B (G)'!G77</f>
        <v>23565</v>
      </c>
      <c r="H77" s="194">
        <f>+'2A (G)'!H77+'2B (G)'!H77</f>
        <v>16692</v>
      </c>
      <c r="I77" s="194">
        <f>+'2A (G)'!I77+'2B (G)'!I77</f>
        <v>808</v>
      </c>
      <c r="J77" s="194">
        <f>+'2A (G)'!J77+'2B (G)'!J77</f>
        <v>342</v>
      </c>
      <c r="K77" s="194">
        <f>+'2A (G)'!K77+'2B (G)'!K77</f>
        <v>424</v>
      </c>
      <c r="L77" s="194">
        <f>+'2A (G)'!L77+'2B (G)'!L77</f>
        <v>177</v>
      </c>
      <c r="M77" s="194">
        <f>+'2A (G)'!M77+'2B (G)'!M77</f>
        <v>223</v>
      </c>
      <c r="N77" s="194">
        <f>+'2A (G)'!N77+'2B (G)'!N77</f>
        <v>89</v>
      </c>
      <c r="O77" s="194">
        <f>+'2A (G)'!O77+'2B (G)'!O77</f>
        <v>24</v>
      </c>
      <c r="P77" s="194">
        <f>+'2A (G)'!P77+'2B (G)'!P77</f>
        <v>17</v>
      </c>
      <c r="Q77" s="194">
        <f>+'2A (G)'!Q77+'2B (G)'!Q77</f>
        <v>6</v>
      </c>
      <c r="R77" s="194">
        <f>+'2A (G)'!R77+'2B (G)'!R77</f>
        <v>1</v>
      </c>
      <c r="S77" s="194">
        <f>+'2A (G)'!S77+'2B (G)'!S77</f>
        <v>392</v>
      </c>
      <c r="T77" s="308">
        <f>+'2A (G)'!T77+'2B (G)'!T77</f>
        <v>327</v>
      </c>
      <c r="U77" s="195">
        <f>+'2A (G)'!U77+'2B (G)'!U77</f>
        <v>43087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309">
        <f>+'2A (G)'!E78+'2B (G)'!E78</f>
        <v>0</v>
      </c>
      <c r="F78" s="222">
        <f>+'2A (G)'!F78+'2B (G)'!F78</f>
        <v>0</v>
      </c>
      <c r="G78" s="309">
        <f>+'2A (G)'!G78+'2B (G)'!G78</f>
        <v>20521</v>
      </c>
      <c r="H78" s="190">
        <f>+'2A (G)'!H78+'2B (G)'!H78</f>
        <v>14591</v>
      </c>
      <c r="I78" s="190">
        <f>+'2A (G)'!I78+'2B (G)'!I78</f>
        <v>718</v>
      </c>
      <c r="J78" s="190">
        <f>+'2A (G)'!J78+'2B (G)'!J78</f>
        <v>327</v>
      </c>
      <c r="K78" s="190">
        <f>+'2A (G)'!K78+'2B (G)'!K78</f>
        <v>288</v>
      </c>
      <c r="L78" s="190">
        <f>+'2A (G)'!L78+'2B (G)'!L78</f>
        <v>134</v>
      </c>
      <c r="M78" s="190">
        <f>+'2A (G)'!M78+'2B (G)'!M78</f>
        <v>160</v>
      </c>
      <c r="N78" s="190">
        <f>+'2A (G)'!N78+'2B (G)'!N78</f>
        <v>82</v>
      </c>
      <c r="O78" s="190">
        <f>+'2A (G)'!O78+'2B (G)'!O78</f>
        <v>23</v>
      </c>
      <c r="P78" s="190">
        <f>+'2A (G)'!P78+'2B (G)'!P78</f>
        <v>10</v>
      </c>
      <c r="Q78" s="190">
        <f>+'2A (G)'!Q78+'2B (G)'!Q78</f>
        <v>6</v>
      </c>
      <c r="R78" s="190">
        <f>+'2A (G)'!R78+'2B (G)'!R78</f>
        <v>0</v>
      </c>
      <c r="S78" s="190">
        <f>+'2A (G)'!S78+'2B (G)'!S78</f>
        <v>335</v>
      </c>
      <c r="T78" s="310">
        <f>+'2A (G)'!T78+'2B (G)'!T78</f>
        <v>263</v>
      </c>
      <c r="U78" s="302">
        <f>+'2A (G)'!U78+'2B (G)'!U78</f>
        <v>37458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307">
        <f>+'2A (G)'!E79+'2B (G)'!E79</f>
        <v>0</v>
      </c>
      <c r="F79" s="221">
        <f>+'2A (G)'!F79+'2B (G)'!F79</f>
        <v>0</v>
      </c>
      <c r="G79" s="307">
        <f>+'2A (G)'!G79+'2B (G)'!G79</f>
        <v>17484</v>
      </c>
      <c r="H79" s="194">
        <f>+'2A (G)'!H79+'2B (G)'!H79</f>
        <v>12614</v>
      </c>
      <c r="I79" s="194">
        <f>+'2A (G)'!I79+'2B (G)'!I79</f>
        <v>680</v>
      </c>
      <c r="J79" s="194">
        <f>+'2A (G)'!J79+'2B (G)'!J79</f>
        <v>345</v>
      </c>
      <c r="K79" s="194">
        <f>+'2A (G)'!K79+'2B (G)'!K79</f>
        <v>250</v>
      </c>
      <c r="L79" s="194">
        <f>+'2A (G)'!L79+'2B (G)'!L79</f>
        <v>102</v>
      </c>
      <c r="M79" s="194">
        <f>+'2A (G)'!M79+'2B (G)'!M79</f>
        <v>125</v>
      </c>
      <c r="N79" s="194">
        <f>+'2A (G)'!N79+'2B (G)'!N79</f>
        <v>71</v>
      </c>
      <c r="O79" s="194">
        <f>+'2A (G)'!O79+'2B (G)'!O79</f>
        <v>18</v>
      </c>
      <c r="P79" s="194">
        <f>+'2A (G)'!P79+'2B (G)'!P79</f>
        <v>6</v>
      </c>
      <c r="Q79" s="194">
        <f>+'2A (G)'!Q79+'2B (G)'!Q79</f>
        <v>9</v>
      </c>
      <c r="R79" s="194">
        <f>+'2A (G)'!R79+'2B (G)'!R79</f>
        <v>1</v>
      </c>
      <c r="S79" s="194">
        <f>+'2A (G)'!S79+'2B (G)'!S79</f>
        <v>311</v>
      </c>
      <c r="T79" s="308">
        <f>+'2A (G)'!T79+'2B (G)'!T79</f>
        <v>257</v>
      </c>
      <c r="U79" s="195">
        <f>+'2A (G)'!U79+'2B (G)'!U79</f>
        <v>32273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309">
        <f>+'2A (G)'!E80+'2B (G)'!E80</f>
        <v>0</v>
      </c>
      <c r="F80" s="222">
        <f>+'2A (G)'!F80+'2B (G)'!F80</f>
        <v>0</v>
      </c>
      <c r="G80" s="309">
        <f>+'2A (G)'!G80+'2B (G)'!G80</f>
        <v>14635</v>
      </c>
      <c r="H80" s="190">
        <f>+'2A (G)'!H80+'2B (G)'!H80</f>
        <v>9918</v>
      </c>
      <c r="I80" s="190">
        <f>+'2A (G)'!I80+'2B (G)'!I80</f>
        <v>522</v>
      </c>
      <c r="J80" s="190">
        <f>+'2A (G)'!J80+'2B (G)'!J80</f>
        <v>310</v>
      </c>
      <c r="K80" s="190">
        <f>+'2A (G)'!K80+'2B (G)'!K80</f>
        <v>254</v>
      </c>
      <c r="L80" s="190">
        <f>+'2A (G)'!L80+'2B (G)'!L80</f>
        <v>145</v>
      </c>
      <c r="M80" s="190">
        <f>+'2A (G)'!M80+'2B (G)'!M80</f>
        <v>145</v>
      </c>
      <c r="N80" s="190">
        <f>+'2A (G)'!N80+'2B (G)'!N80</f>
        <v>76</v>
      </c>
      <c r="O80" s="190">
        <f>+'2A (G)'!O80+'2B (G)'!O80</f>
        <v>8</v>
      </c>
      <c r="P80" s="190">
        <f>+'2A (G)'!P80+'2B (G)'!P80</f>
        <v>6</v>
      </c>
      <c r="Q80" s="190">
        <f>+'2A (G)'!Q80+'2B (G)'!Q80</f>
        <v>1</v>
      </c>
      <c r="R80" s="190">
        <f>+'2A (G)'!R80+'2B (G)'!R80</f>
        <v>0</v>
      </c>
      <c r="S80" s="190">
        <f>+'2A (G)'!S80+'2B (G)'!S80</f>
        <v>157</v>
      </c>
      <c r="T80" s="310">
        <f>+'2A (G)'!T80+'2B (G)'!T80</f>
        <v>157</v>
      </c>
      <c r="U80" s="302">
        <f>+'2A (G)'!U80+'2B (G)'!U80</f>
        <v>26334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307">
        <f>+'2A (G)'!E81+'2B (G)'!E81</f>
        <v>0</v>
      </c>
      <c r="F81" s="221">
        <f>+'2A (G)'!F81+'2B (G)'!F81</f>
        <v>0</v>
      </c>
      <c r="G81" s="307">
        <f>+'2A (G)'!G81+'2B (G)'!G81</f>
        <v>12330</v>
      </c>
      <c r="H81" s="194">
        <f>+'2A (G)'!H81+'2B (G)'!H81</f>
        <v>8262</v>
      </c>
      <c r="I81" s="194">
        <f>+'2A (G)'!I81+'2B (G)'!I81</f>
        <v>449</v>
      </c>
      <c r="J81" s="194">
        <f>+'2A (G)'!J81+'2B (G)'!J81</f>
        <v>257</v>
      </c>
      <c r="K81" s="194">
        <f>+'2A (G)'!K81+'2B (G)'!K81</f>
        <v>260</v>
      </c>
      <c r="L81" s="194">
        <f>+'2A (G)'!L81+'2B (G)'!L81</f>
        <v>164</v>
      </c>
      <c r="M81" s="194">
        <f>+'2A (G)'!M81+'2B (G)'!M81</f>
        <v>139</v>
      </c>
      <c r="N81" s="194">
        <f>+'2A (G)'!N81+'2B (G)'!N81</f>
        <v>117</v>
      </c>
      <c r="O81" s="194">
        <f>+'2A (G)'!O81+'2B (G)'!O81</f>
        <v>11</v>
      </c>
      <c r="P81" s="194">
        <f>+'2A (G)'!P81+'2B (G)'!P81</f>
        <v>7</v>
      </c>
      <c r="Q81" s="194">
        <f>+'2A (G)'!Q81+'2B (G)'!Q81</f>
        <v>3</v>
      </c>
      <c r="R81" s="194">
        <f>+'2A (G)'!R81+'2B (G)'!R81</f>
        <v>1</v>
      </c>
      <c r="S81" s="194">
        <f>+'2A (G)'!S81+'2B (G)'!S81</f>
        <v>145</v>
      </c>
      <c r="T81" s="308">
        <f>+'2A (G)'!T81+'2B (G)'!T81</f>
        <v>149</v>
      </c>
      <c r="U81" s="195">
        <f>+'2A (G)'!U81+'2B (G)'!U81</f>
        <v>22294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309">
        <f>+'2A (G)'!E82+'2B (G)'!E82</f>
        <v>0</v>
      </c>
      <c r="F82" s="222">
        <f>+'2A (G)'!F82+'2B (G)'!F82</f>
        <v>0</v>
      </c>
      <c r="G82" s="309">
        <f>+'2A (G)'!G82+'2B (G)'!G82</f>
        <v>11080</v>
      </c>
      <c r="H82" s="190">
        <f>+'2A (G)'!H82+'2B (G)'!H82</f>
        <v>7224</v>
      </c>
      <c r="I82" s="190">
        <f>+'2A (G)'!I82+'2B (G)'!I82</f>
        <v>244</v>
      </c>
      <c r="J82" s="190">
        <f>+'2A (G)'!J82+'2B (G)'!J82</f>
        <v>126</v>
      </c>
      <c r="K82" s="190">
        <f>+'2A (G)'!K82+'2B (G)'!K82</f>
        <v>133</v>
      </c>
      <c r="L82" s="190">
        <f>+'2A (G)'!L82+'2B (G)'!L82</f>
        <v>90</v>
      </c>
      <c r="M82" s="190">
        <f>+'2A (G)'!M82+'2B (G)'!M82</f>
        <v>169</v>
      </c>
      <c r="N82" s="190">
        <f>+'2A (G)'!N82+'2B (G)'!N82</f>
        <v>143</v>
      </c>
      <c r="O82" s="190">
        <f>+'2A (G)'!O82+'2B (G)'!O82</f>
        <v>6</v>
      </c>
      <c r="P82" s="190">
        <f>+'2A (G)'!P82+'2B (G)'!P82</f>
        <v>9</v>
      </c>
      <c r="Q82" s="190">
        <f>+'2A (G)'!Q82+'2B (G)'!Q82</f>
        <v>1</v>
      </c>
      <c r="R82" s="190">
        <f>+'2A (G)'!R82+'2B (G)'!R82</f>
        <v>0</v>
      </c>
      <c r="S82" s="190">
        <f>+'2A (G)'!S82+'2B (G)'!S82</f>
        <v>152</v>
      </c>
      <c r="T82" s="310">
        <f>+'2A (G)'!T82+'2B (G)'!T82</f>
        <v>123</v>
      </c>
      <c r="U82" s="302">
        <f>+'2A (G)'!U82+'2B (G)'!U82</f>
        <v>19500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307">
        <f>+'2A (G)'!E83+'2B (G)'!E83</f>
        <v>0</v>
      </c>
      <c r="F83" s="221">
        <f>+'2A (G)'!F83+'2B (G)'!F83</f>
        <v>0</v>
      </c>
      <c r="G83" s="307">
        <f>+'2A (G)'!G83+'2B (G)'!G83</f>
        <v>9615</v>
      </c>
      <c r="H83" s="194">
        <f>+'2A (G)'!H83+'2B (G)'!H83</f>
        <v>6479</v>
      </c>
      <c r="I83" s="194">
        <f>+'2A (G)'!I83+'2B (G)'!I83</f>
        <v>123</v>
      </c>
      <c r="J83" s="194">
        <f>+'2A (G)'!J83+'2B (G)'!J83</f>
        <v>50</v>
      </c>
      <c r="K83" s="194">
        <f>+'2A (G)'!K83+'2B (G)'!K83</f>
        <v>36</v>
      </c>
      <c r="L83" s="194">
        <f>+'2A (G)'!L83+'2B (G)'!L83</f>
        <v>17</v>
      </c>
      <c r="M83" s="194">
        <f>+'2A (G)'!M83+'2B (G)'!M83</f>
        <v>65</v>
      </c>
      <c r="N83" s="194">
        <f>+'2A (G)'!N83+'2B (G)'!N83</f>
        <v>41</v>
      </c>
      <c r="O83" s="194">
        <f>+'2A (G)'!O83+'2B (G)'!O83</f>
        <v>9</v>
      </c>
      <c r="P83" s="194">
        <f>+'2A (G)'!P83+'2B (G)'!P83</f>
        <v>8</v>
      </c>
      <c r="Q83" s="194">
        <f>+'2A (G)'!Q83+'2B (G)'!Q83</f>
        <v>1</v>
      </c>
      <c r="R83" s="194">
        <f>+'2A (G)'!R83+'2B (G)'!R83</f>
        <v>1</v>
      </c>
      <c r="S83" s="194">
        <f>+'2A (G)'!S83+'2B (G)'!S83</f>
        <v>128</v>
      </c>
      <c r="T83" s="308">
        <f>+'2A (G)'!T83+'2B (G)'!T83</f>
        <v>110</v>
      </c>
      <c r="U83" s="195">
        <f>+'2A (G)'!U83+'2B (G)'!U83</f>
        <v>16683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309">
        <f>+'2A (G)'!E84+'2B (G)'!E84</f>
        <v>0</v>
      </c>
      <c r="F84" s="222">
        <f>+'2A (G)'!F84+'2B (G)'!F84</f>
        <v>0</v>
      </c>
      <c r="G84" s="309">
        <f>+'2A (G)'!G84+'2B (G)'!G84</f>
        <v>7963</v>
      </c>
      <c r="H84" s="190">
        <f>+'2A (G)'!H84+'2B (G)'!H84</f>
        <v>5292</v>
      </c>
      <c r="I84" s="190">
        <f>+'2A (G)'!I84+'2B (G)'!I84</f>
        <v>97</v>
      </c>
      <c r="J84" s="190">
        <f>+'2A (G)'!J84+'2B (G)'!J84</f>
        <v>47</v>
      </c>
      <c r="K84" s="190">
        <f>+'2A (G)'!K84+'2B (G)'!K84</f>
        <v>8</v>
      </c>
      <c r="L84" s="190">
        <f>+'2A (G)'!L84+'2B (G)'!L84</f>
        <v>5</v>
      </c>
      <c r="M84" s="190">
        <f>+'2A (G)'!M84+'2B (G)'!M84</f>
        <v>13</v>
      </c>
      <c r="N84" s="190">
        <f>+'2A (G)'!N84+'2B (G)'!N84</f>
        <v>4</v>
      </c>
      <c r="O84" s="190">
        <f>+'2A (G)'!O84+'2B (G)'!O84</f>
        <v>4</v>
      </c>
      <c r="P84" s="190">
        <f>+'2A (G)'!P84+'2B (G)'!P84</f>
        <v>3</v>
      </c>
      <c r="Q84" s="190">
        <f>+'2A (G)'!Q84+'2B (G)'!Q84</f>
        <v>2</v>
      </c>
      <c r="R84" s="190">
        <f>+'2A (G)'!R84+'2B (G)'!R84</f>
        <v>3</v>
      </c>
      <c r="S84" s="190">
        <f>+'2A (G)'!S84+'2B (G)'!S84</f>
        <v>113</v>
      </c>
      <c r="T84" s="310">
        <f>+'2A (G)'!T84+'2B (G)'!T84</f>
        <v>86</v>
      </c>
      <c r="U84" s="302">
        <f>+'2A (G)'!U84+'2B (G)'!U84</f>
        <v>13640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307">
        <f>+'2A (G)'!E85+'2B (G)'!E85</f>
        <v>0</v>
      </c>
      <c r="F85" s="221">
        <f>+'2A (G)'!F85+'2B (G)'!F85</f>
        <v>0</v>
      </c>
      <c r="G85" s="307">
        <f>+'2A (G)'!G85+'2B (G)'!G85</f>
        <v>6755</v>
      </c>
      <c r="H85" s="194">
        <f>+'2A (G)'!H85+'2B (G)'!H85</f>
        <v>4545</v>
      </c>
      <c r="I85" s="194">
        <f>+'2A (G)'!I85+'2B (G)'!I85</f>
        <v>104</v>
      </c>
      <c r="J85" s="194">
        <f>+'2A (G)'!J85+'2B (G)'!J85</f>
        <v>32</v>
      </c>
      <c r="K85" s="194">
        <f>+'2A (G)'!K85+'2B (G)'!K85</f>
        <v>6</v>
      </c>
      <c r="L85" s="194">
        <f>+'2A (G)'!L85+'2B (G)'!L85</f>
        <v>2</v>
      </c>
      <c r="M85" s="194">
        <f>+'2A (G)'!M85+'2B (G)'!M85</f>
        <v>4</v>
      </c>
      <c r="N85" s="194">
        <f>+'2A (G)'!N85+'2B (G)'!N85</f>
        <v>5</v>
      </c>
      <c r="O85" s="194">
        <f>+'2A (G)'!O85+'2B (G)'!O85</f>
        <v>2</v>
      </c>
      <c r="P85" s="194">
        <f>+'2A (G)'!P85+'2B (G)'!P85</f>
        <v>0</v>
      </c>
      <c r="Q85" s="194">
        <f>+'2A (G)'!Q85+'2B (G)'!Q85</f>
        <v>1</v>
      </c>
      <c r="R85" s="194">
        <f>+'2A (G)'!R85+'2B (G)'!R85</f>
        <v>0</v>
      </c>
      <c r="S85" s="194">
        <f>+'2A (G)'!S85+'2B (G)'!S85</f>
        <v>94</v>
      </c>
      <c r="T85" s="308">
        <f>+'2A (G)'!T85+'2B (G)'!T85</f>
        <v>94</v>
      </c>
      <c r="U85" s="195">
        <f>+'2A (G)'!U85+'2B (G)'!U85</f>
        <v>11644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309">
        <f>+'2A (G)'!E86+'2B (G)'!E86</f>
        <v>0</v>
      </c>
      <c r="F86" s="222">
        <f>+'2A (G)'!F86+'2B (G)'!F86</f>
        <v>0</v>
      </c>
      <c r="G86" s="309">
        <f>+'2A (G)'!G86+'2B (G)'!G86</f>
        <v>5641</v>
      </c>
      <c r="H86" s="190">
        <f>+'2A (G)'!H86+'2B (G)'!H86</f>
        <v>3830</v>
      </c>
      <c r="I86" s="190">
        <f>+'2A (G)'!I86+'2B (G)'!I86</f>
        <v>52</v>
      </c>
      <c r="J86" s="190">
        <f>+'2A (G)'!J86+'2B (G)'!J86</f>
        <v>23</v>
      </c>
      <c r="K86" s="190">
        <f>+'2A (G)'!K86+'2B (G)'!K86</f>
        <v>5</v>
      </c>
      <c r="L86" s="190">
        <f>+'2A (G)'!L86+'2B (G)'!L86</f>
        <v>2</v>
      </c>
      <c r="M86" s="190">
        <f>+'2A (G)'!M86+'2B (G)'!M86</f>
        <v>2</v>
      </c>
      <c r="N86" s="190">
        <f>+'2A (G)'!N86+'2B (G)'!N86</f>
        <v>0</v>
      </c>
      <c r="O86" s="190">
        <f>+'2A (G)'!O86+'2B (G)'!O86</f>
        <v>4</v>
      </c>
      <c r="P86" s="190">
        <f>+'2A (G)'!P86+'2B (G)'!P86</f>
        <v>0</v>
      </c>
      <c r="Q86" s="190">
        <f>+'2A (G)'!Q86+'2B (G)'!Q86</f>
        <v>2</v>
      </c>
      <c r="R86" s="190">
        <f>+'2A (G)'!R86+'2B (G)'!R86</f>
        <v>1</v>
      </c>
      <c r="S86" s="190">
        <f>+'2A (G)'!S86+'2B (G)'!S86</f>
        <v>91</v>
      </c>
      <c r="T86" s="310">
        <f>+'2A (G)'!T86+'2B (G)'!T86</f>
        <v>64</v>
      </c>
      <c r="U86" s="302">
        <f>+'2A (G)'!U86+'2B (G)'!U86</f>
        <v>9717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307">
        <f>+'2A (G)'!E87+'2B (G)'!E87</f>
        <v>0</v>
      </c>
      <c r="F87" s="221">
        <f>+'2A (G)'!F87+'2B (G)'!F87</f>
        <v>0</v>
      </c>
      <c r="G87" s="307">
        <f>+'2A (G)'!G87+'2B (G)'!G87</f>
        <v>4713</v>
      </c>
      <c r="H87" s="194">
        <f>+'2A (G)'!H87+'2B (G)'!H87</f>
        <v>3201</v>
      </c>
      <c r="I87" s="194">
        <f>+'2A (G)'!I87+'2B (G)'!I87</f>
        <v>53</v>
      </c>
      <c r="J87" s="194">
        <f>+'2A (G)'!J87+'2B (G)'!J87</f>
        <v>24</v>
      </c>
      <c r="K87" s="194">
        <f>+'2A (G)'!K87+'2B (G)'!K87</f>
        <v>4</v>
      </c>
      <c r="L87" s="194">
        <f>+'2A (G)'!L87+'2B (G)'!L87</f>
        <v>0</v>
      </c>
      <c r="M87" s="194">
        <f>+'2A (G)'!M87+'2B (G)'!M87</f>
        <v>5</v>
      </c>
      <c r="N87" s="194">
        <f>+'2A (G)'!N87+'2B (G)'!N87</f>
        <v>1</v>
      </c>
      <c r="O87" s="194">
        <f>+'2A (G)'!O87+'2B (G)'!O87</f>
        <v>2</v>
      </c>
      <c r="P87" s="194">
        <f>+'2A (G)'!P87+'2B (G)'!P87</f>
        <v>0</v>
      </c>
      <c r="Q87" s="194">
        <f>+'2A (G)'!Q87+'2B (G)'!Q87</f>
        <v>3</v>
      </c>
      <c r="R87" s="194">
        <f>+'2A (G)'!R87+'2B (G)'!R87</f>
        <v>0</v>
      </c>
      <c r="S87" s="194">
        <f>+'2A (G)'!S87+'2B (G)'!S87</f>
        <v>67</v>
      </c>
      <c r="T87" s="308">
        <f>+'2A (G)'!T87+'2B (G)'!T87</f>
        <v>59</v>
      </c>
      <c r="U87" s="195">
        <f>+'2A (G)'!U87+'2B (G)'!U87</f>
        <v>8132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309">
        <f>+'2A (G)'!E88+'2B (G)'!E88</f>
        <v>0</v>
      </c>
      <c r="F88" s="222">
        <f>+'2A (G)'!F88+'2B (G)'!F88</f>
        <v>0</v>
      </c>
      <c r="G88" s="309">
        <f>+'2A (G)'!G88+'2B (G)'!G88</f>
        <v>4082</v>
      </c>
      <c r="H88" s="190">
        <f>+'2A (G)'!H88+'2B (G)'!H88</f>
        <v>2811</v>
      </c>
      <c r="I88" s="190">
        <f>+'2A (G)'!I88+'2B (G)'!I88</f>
        <v>46</v>
      </c>
      <c r="J88" s="190">
        <f>+'2A (G)'!J88+'2B (G)'!J88</f>
        <v>15</v>
      </c>
      <c r="K88" s="190">
        <f>+'2A (G)'!K88+'2B (G)'!K88</f>
        <v>4</v>
      </c>
      <c r="L88" s="190">
        <f>+'2A (G)'!L88+'2B (G)'!L88</f>
        <v>0</v>
      </c>
      <c r="M88" s="190">
        <f>+'2A (G)'!M88+'2B (G)'!M88</f>
        <v>1</v>
      </c>
      <c r="N88" s="190">
        <f>+'2A (G)'!N88+'2B (G)'!N88</f>
        <v>1</v>
      </c>
      <c r="O88" s="190">
        <f>+'2A (G)'!O88+'2B (G)'!O88</f>
        <v>0</v>
      </c>
      <c r="P88" s="190">
        <f>+'2A (G)'!P88+'2B (G)'!P88</f>
        <v>0</v>
      </c>
      <c r="Q88" s="190">
        <f>+'2A (G)'!Q88+'2B (G)'!Q88</f>
        <v>0</v>
      </c>
      <c r="R88" s="190">
        <f>+'2A (G)'!R88+'2B (G)'!R88</f>
        <v>1</v>
      </c>
      <c r="S88" s="190">
        <f>+'2A (G)'!S88+'2B (G)'!S88</f>
        <v>74</v>
      </c>
      <c r="T88" s="310">
        <f>+'2A (G)'!T88+'2B (G)'!T88</f>
        <v>57</v>
      </c>
      <c r="U88" s="302">
        <f>+'2A (G)'!U88+'2B (G)'!U88</f>
        <v>7092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307">
        <f>+'2A (G)'!E89+'2B (G)'!E89</f>
        <v>0</v>
      </c>
      <c r="F89" s="221">
        <f>+'2A (G)'!F89+'2B (G)'!F89</f>
        <v>0</v>
      </c>
      <c r="G89" s="307">
        <f>+'2A (G)'!G89+'2B (G)'!G89</f>
        <v>3120</v>
      </c>
      <c r="H89" s="194">
        <f>+'2A (G)'!H89+'2B (G)'!H89</f>
        <v>2191</v>
      </c>
      <c r="I89" s="194">
        <f>+'2A (G)'!I89+'2B (G)'!I89</f>
        <v>33</v>
      </c>
      <c r="J89" s="194">
        <f>+'2A (G)'!J89+'2B (G)'!J89</f>
        <v>22</v>
      </c>
      <c r="K89" s="194">
        <f>+'2A (G)'!K89+'2B (G)'!K89</f>
        <v>1</v>
      </c>
      <c r="L89" s="194">
        <f>+'2A (G)'!L89+'2B (G)'!L89</f>
        <v>0</v>
      </c>
      <c r="M89" s="194">
        <f>+'2A (G)'!M89+'2B (G)'!M89</f>
        <v>0</v>
      </c>
      <c r="N89" s="194">
        <f>+'2A (G)'!N89+'2B (G)'!N89</f>
        <v>1</v>
      </c>
      <c r="O89" s="194">
        <f>+'2A (G)'!O89+'2B (G)'!O89</f>
        <v>0</v>
      </c>
      <c r="P89" s="194">
        <f>+'2A (G)'!P89+'2B (G)'!P89</f>
        <v>1</v>
      </c>
      <c r="Q89" s="194">
        <f>+'2A (G)'!Q89+'2B (G)'!Q89</f>
        <v>0</v>
      </c>
      <c r="R89" s="194">
        <f>+'2A (G)'!R89+'2B (G)'!R89</f>
        <v>1</v>
      </c>
      <c r="S89" s="194">
        <f>+'2A (G)'!S89+'2B (G)'!S89</f>
        <v>57</v>
      </c>
      <c r="T89" s="308">
        <f>+'2A (G)'!T89+'2B (G)'!T89</f>
        <v>58</v>
      </c>
      <c r="U89" s="195">
        <f>+'2A (G)'!U89+'2B (G)'!U89</f>
        <v>5485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309">
        <f>+'2A (G)'!E90+'2B (G)'!E90</f>
        <v>0</v>
      </c>
      <c r="F90" s="222">
        <f>+'2A (G)'!F90+'2B (G)'!F90</f>
        <v>0</v>
      </c>
      <c r="G90" s="309">
        <f>+'2A (G)'!G90+'2B (G)'!G90</f>
        <v>2414</v>
      </c>
      <c r="H90" s="190">
        <f>+'2A (G)'!H90+'2B (G)'!H90</f>
        <v>1725</v>
      </c>
      <c r="I90" s="190">
        <f>+'2A (G)'!I90+'2B (G)'!I90</f>
        <v>30</v>
      </c>
      <c r="J90" s="190">
        <f>+'2A (G)'!J90+'2B (G)'!J90</f>
        <v>8</v>
      </c>
      <c r="K90" s="190">
        <f>+'2A (G)'!K90+'2B (G)'!K90</f>
        <v>1</v>
      </c>
      <c r="L90" s="190">
        <f>+'2A (G)'!L90+'2B (G)'!L90</f>
        <v>0</v>
      </c>
      <c r="M90" s="190">
        <f>+'2A (G)'!M90+'2B (G)'!M90</f>
        <v>0</v>
      </c>
      <c r="N90" s="190">
        <f>+'2A (G)'!N90+'2B (G)'!N90</f>
        <v>1</v>
      </c>
      <c r="O90" s="190">
        <f>+'2A (G)'!O90+'2B (G)'!O90</f>
        <v>0</v>
      </c>
      <c r="P90" s="190">
        <f>+'2A (G)'!P90+'2B (G)'!P90</f>
        <v>1</v>
      </c>
      <c r="Q90" s="190">
        <f>+'2A (G)'!Q90+'2B (G)'!Q90</f>
        <v>0</v>
      </c>
      <c r="R90" s="190">
        <f>+'2A (G)'!R90+'2B (G)'!R90</f>
        <v>0</v>
      </c>
      <c r="S90" s="190">
        <f>+'2A (G)'!S90+'2B (G)'!S90</f>
        <v>59</v>
      </c>
      <c r="T90" s="310">
        <f>+'2A (G)'!T90+'2B (G)'!T90</f>
        <v>44</v>
      </c>
      <c r="U90" s="302">
        <f>+'2A (G)'!U90+'2B (G)'!U90</f>
        <v>4283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307">
        <f>+'2A (G)'!E91+'2B (G)'!E91</f>
        <v>0</v>
      </c>
      <c r="F91" s="221">
        <f>+'2A (G)'!F91+'2B (G)'!F91</f>
        <v>0</v>
      </c>
      <c r="G91" s="307">
        <f>+'2A (G)'!G91+'2B (G)'!G91</f>
        <v>2053</v>
      </c>
      <c r="H91" s="194">
        <f>+'2A (G)'!H91+'2B (G)'!H91</f>
        <v>1466</v>
      </c>
      <c r="I91" s="194">
        <f>+'2A (G)'!I91+'2B (G)'!I91</f>
        <v>23</v>
      </c>
      <c r="J91" s="194">
        <f>+'2A (G)'!J91+'2B (G)'!J91</f>
        <v>7</v>
      </c>
      <c r="K91" s="194">
        <f>+'2A (G)'!K91+'2B (G)'!K91</f>
        <v>3</v>
      </c>
      <c r="L91" s="194">
        <f>+'2A (G)'!L91+'2B (G)'!L91</f>
        <v>0</v>
      </c>
      <c r="M91" s="194">
        <f>+'2A (G)'!M91+'2B (G)'!M91</f>
        <v>0</v>
      </c>
      <c r="N91" s="194">
        <f>+'2A (G)'!N91+'2B (G)'!N91</f>
        <v>0</v>
      </c>
      <c r="O91" s="194">
        <f>+'2A (G)'!O91+'2B (G)'!O91</f>
        <v>0</v>
      </c>
      <c r="P91" s="194">
        <f>+'2A (G)'!P91+'2B (G)'!P91</f>
        <v>0</v>
      </c>
      <c r="Q91" s="194">
        <f>+'2A (G)'!Q91+'2B (G)'!Q91</f>
        <v>0</v>
      </c>
      <c r="R91" s="194">
        <f>+'2A (G)'!R91+'2B (G)'!R91</f>
        <v>0</v>
      </c>
      <c r="S91" s="194">
        <f>+'2A (G)'!S91+'2B (G)'!S91</f>
        <v>38</v>
      </c>
      <c r="T91" s="308">
        <f>+'2A (G)'!T91+'2B (G)'!T91</f>
        <v>32</v>
      </c>
      <c r="U91" s="195">
        <f>+'2A (G)'!U91+'2B (G)'!U91</f>
        <v>3622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309">
        <f>+'2A (G)'!E92+'2B (G)'!E92</f>
        <v>0</v>
      </c>
      <c r="F92" s="222">
        <f>+'2A (G)'!F92+'2B (G)'!F92</f>
        <v>0</v>
      </c>
      <c r="G92" s="309">
        <f>+'2A (G)'!G92+'2B (G)'!G92</f>
        <v>1704</v>
      </c>
      <c r="H92" s="190">
        <f>+'2A (G)'!H92+'2B (G)'!H92</f>
        <v>1265</v>
      </c>
      <c r="I92" s="190">
        <f>+'2A (G)'!I92+'2B (G)'!I92</f>
        <v>23</v>
      </c>
      <c r="J92" s="190">
        <f>+'2A (G)'!J92+'2B (G)'!J92</f>
        <v>9</v>
      </c>
      <c r="K92" s="190">
        <f>+'2A (G)'!K92+'2B (G)'!K92</f>
        <v>2</v>
      </c>
      <c r="L92" s="190">
        <f>+'2A (G)'!L92+'2B (G)'!L92</f>
        <v>0</v>
      </c>
      <c r="M92" s="190">
        <f>+'2A (G)'!M92+'2B (G)'!M92</f>
        <v>1</v>
      </c>
      <c r="N92" s="190">
        <f>+'2A (G)'!N92+'2B (G)'!N92</f>
        <v>0</v>
      </c>
      <c r="O92" s="190">
        <f>+'2A (G)'!O92+'2B (G)'!O92</f>
        <v>0</v>
      </c>
      <c r="P92" s="190">
        <f>+'2A (G)'!P92+'2B (G)'!P92</f>
        <v>0</v>
      </c>
      <c r="Q92" s="190">
        <f>+'2A (G)'!Q92+'2B (G)'!Q92</f>
        <v>0</v>
      </c>
      <c r="R92" s="190">
        <f>+'2A (G)'!R92+'2B (G)'!R92</f>
        <v>0</v>
      </c>
      <c r="S92" s="190">
        <f>+'2A (G)'!S92+'2B (G)'!S92</f>
        <v>47</v>
      </c>
      <c r="T92" s="310">
        <f>+'2A (G)'!T92+'2B (G)'!T92</f>
        <v>30</v>
      </c>
      <c r="U92" s="302">
        <f>+'2A (G)'!U92+'2B (G)'!U92</f>
        <v>3081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307">
        <f>+'2A (G)'!E93+'2B (G)'!E93</f>
        <v>0</v>
      </c>
      <c r="F93" s="221">
        <f>+'2A (G)'!F93+'2B (G)'!F93</f>
        <v>0</v>
      </c>
      <c r="G93" s="307">
        <f>+'2A (G)'!G93+'2B (G)'!G93</f>
        <v>1297</v>
      </c>
      <c r="H93" s="194">
        <f>+'2A (G)'!H93+'2B (G)'!H93</f>
        <v>1005</v>
      </c>
      <c r="I93" s="194">
        <f>+'2A (G)'!I93+'2B (G)'!I93</f>
        <v>16</v>
      </c>
      <c r="J93" s="194">
        <f>+'2A (G)'!J93+'2B (G)'!J93</f>
        <v>6</v>
      </c>
      <c r="K93" s="194">
        <f>+'2A (G)'!K93+'2B (G)'!K93</f>
        <v>0</v>
      </c>
      <c r="L93" s="194">
        <f>+'2A (G)'!L93+'2B (G)'!L93</f>
        <v>0</v>
      </c>
      <c r="M93" s="194">
        <f>+'2A (G)'!M93+'2B (G)'!M93</f>
        <v>0</v>
      </c>
      <c r="N93" s="194">
        <f>+'2A (G)'!N93+'2B (G)'!N93</f>
        <v>0</v>
      </c>
      <c r="O93" s="194">
        <f>+'2A (G)'!O93+'2B (G)'!O93</f>
        <v>0</v>
      </c>
      <c r="P93" s="194">
        <f>+'2A (G)'!P93+'2B (G)'!P93</f>
        <v>0</v>
      </c>
      <c r="Q93" s="194">
        <f>+'2A (G)'!Q93+'2B (G)'!Q93</f>
        <v>0</v>
      </c>
      <c r="R93" s="194">
        <f>+'2A (G)'!R93+'2B (G)'!R93</f>
        <v>0</v>
      </c>
      <c r="S93" s="194">
        <f>+'2A (G)'!S93+'2B (G)'!S93</f>
        <v>39</v>
      </c>
      <c r="T93" s="308">
        <f>+'2A (G)'!T93+'2B (G)'!T93</f>
        <v>24</v>
      </c>
      <c r="U93" s="195">
        <f>+'2A (G)'!U93+'2B (G)'!U93</f>
        <v>2387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309">
        <f>+'2A (G)'!E94+'2B (G)'!E94</f>
        <v>0</v>
      </c>
      <c r="F94" s="222">
        <f>+'2A (G)'!F94+'2B (G)'!F94</f>
        <v>0</v>
      </c>
      <c r="G94" s="309">
        <f>+'2A (G)'!G94+'2B (G)'!G94</f>
        <v>963</v>
      </c>
      <c r="H94" s="190">
        <f>+'2A (G)'!H94+'2B (G)'!H94</f>
        <v>762</v>
      </c>
      <c r="I94" s="190">
        <f>+'2A (G)'!I94+'2B (G)'!I94</f>
        <v>16</v>
      </c>
      <c r="J94" s="190">
        <f>+'2A (G)'!J94+'2B (G)'!J94</f>
        <v>3</v>
      </c>
      <c r="K94" s="190">
        <f>+'2A (G)'!K94+'2B (G)'!K94</f>
        <v>0</v>
      </c>
      <c r="L94" s="190">
        <f>+'2A (G)'!L94+'2B (G)'!L94</f>
        <v>0</v>
      </c>
      <c r="M94" s="190">
        <f>+'2A (G)'!M94+'2B (G)'!M94</f>
        <v>0</v>
      </c>
      <c r="N94" s="190">
        <f>+'2A (G)'!N94+'2B (G)'!N94</f>
        <v>0</v>
      </c>
      <c r="O94" s="190">
        <f>+'2A (G)'!O94+'2B (G)'!O94</f>
        <v>1</v>
      </c>
      <c r="P94" s="190">
        <f>+'2A (G)'!P94+'2B (G)'!P94</f>
        <v>0</v>
      </c>
      <c r="Q94" s="190">
        <f>+'2A (G)'!Q94+'2B (G)'!Q94</f>
        <v>1</v>
      </c>
      <c r="R94" s="190">
        <f>+'2A (G)'!R94+'2B (G)'!R94</f>
        <v>0</v>
      </c>
      <c r="S94" s="190">
        <f>+'2A (G)'!S94+'2B (G)'!S94</f>
        <v>27</v>
      </c>
      <c r="T94" s="310">
        <f>+'2A (G)'!T94+'2B (G)'!T94</f>
        <v>24</v>
      </c>
      <c r="U94" s="302">
        <f>+'2A (G)'!U94+'2B (G)'!U94</f>
        <v>1797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307">
        <f>+'2A (G)'!E95+'2B (G)'!E95</f>
        <v>0</v>
      </c>
      <c r="F95" s="221">
        <f>+'2A (G)'!F95+'2B (G)'!F95</f>
        <v>0</v>
      </c>
      <c r="G95" s="307">
        <f>+'2A (G)'!G95+'2B (G)'!G95</f>
        <v>889</v>
      </c>
      <c r="H95" s="194">
        <f>+'2A (G)'!H95+'2B (G)'!H95</f>
        <v>476</v>
      </c>
      <c r="I95" s="194">
        <f>+'2A (G)'!I95+'2B (G)'!I95</f>
        <v>10</v>
      </c>
      <c r="J95" s="194">
        <f>+'2A (G)'!J95+'2B (G)'!J95</f>
        <v>7</v>
      </c>
      <c r="K95" s="194">
        <f>+'2A (G)'!K95+'2B (G)'!K95</f>
        <v>0</v>
      </c>
      <c r="L95" s="194">
        <f>+'2A (G)'!L95+'2B (G)'!L95</f>
        <v>0</v>
      </c>
      <c r="M95" s="194">
        <f>+'2A (G)'!M95+'2B (G)'!M95</f>
        <v>0</v>
      </c>
      <c r="N95" s="194">
        <f>+'2A (G)'!N95+'2B (G)'!N95</f>
        <v>0</v>
      </c>
      <c r="O95" s="194">
        <f>+'2A (G)'!O95+'2B (G)'!O95</f>
        <v>0</v>
      </c>
      <c r="P95" s="194">
        <f>+'2A (G)'!P95+'2B (G)'!P95</f>
        <v>0</v>
      </c>
      <c r="Q95" s="194">
        <f>+'2A (G)'!Q95+'2B (G)'!Q95</f>
        <v>0</v>
      </c>
      <c r="R95" s="194">
        <f>+'2A (G)'!R95+'2B (G)'!R95</f>
        <v>0</v>
      </c>
      <c r="S95" s="194">
        <f>+'2A (G)'!S95+'2B (G)'!S95</f>
        <v>24</v>
      </c>
      <c r="T95" s="308">
        <f>+'2A (G)'!T95+'2B (G)'!T95</f>
        <v>25</v>
      </c>
      <c r="U95" s="195">
        <f>+'2A (G)'!U95+'2B (G)'!U95</f>
        <v>1431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309">
        <f>+'2A (G)'!E96+'2B (G)'!E96</f>
        <v>0</v>
      </c>
      <c r="F96" s="222">
        <f>+'2A (G)'!F96+'2B (G)'!F96</f>
        <v>0</v>
      </c>
      <c r="G96" s="309">
        <f>+'2A (G)'!G96+'2B (G)'!G96</f>
        <v>584</v>
      </c>
      <c r="H96" s="190">
        <f>+'2A (G)'!H96+'2B (G)'!H96</f>
        <v>370</v>
      </c>
      <c r="I96" s="190">
        <f>+'2A (G)'!I96+'2B (G)'!I96</f>
        <v>6</v>
      </c>
      <c r="J96" s="190">
        <f>+'2A (G)'!J96+'2B (G)'!J96</f>
        <v>3</v>
      </c>
      <c r="K96" s="190">
        <f>+'2A (G)'!K96+'2B (G)'!K96</f>
        <v>0</v>
      </c>
      <c r="L96" s="190">
        <f>+'2A (G)'!L96+'2B (G)'!L96</f>
        <v>0</v>
      </c>
      <c r="M96" s="190">
        <f>+'2A (G)'!M96+'2B (G)'!M96</f>
        <v>0</v>
      </c>
      <c r="N96" s="190">
        <f>+'2A (G)'!N96+'2B (G)'!N96</f>
        <v>0</v>
      </c>
      <c r="O96" s="190">
        <f>+'2A (G)'!O96+'2B (G)'!O96</f>
        <v>0</v>
      </c>
      <c r="P96" s="190">
        <f>+'2A (G)'!P96+'2B (G)'!P96</f>
        <v>0</v>
      </c>
      <c r="Q96" s="190">
        <f>+'2A (G)'!Q96+'2B (G)'!Q96</f>
        <v>0</v>
      </c>
      <c r="R96" s="190">
        <f>+'2A (G)'!R96+'2B (G)'!R96</f>
        <v>0</v>
      </c>
      <c r="S96" s="190">
        <f>+'2A (G)'!S96+'2B (G)'!S96</f>
        <v>19</v>
      </c>
      <c r="T96" s="310">
        <f>+'2A (G)'!T96+'2B (G)'!T96</f>
        <v>20</v>
      </c>
      <c r="U96" s="222">
        <f>+'2A (G)'!U96+'2B (G)'!U96</f>
        <v>1002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307">
        <f>+'2A (G)'!E97+'2B (G)'!E97</f>
        <v>0</v>
      </c>
      <c r="F97" s="221">
        <f>+'2A (G)'!F97+'2B (G)'!F97</f>
        <v>0</v>
      </c>
      <c r="G97" s="307">
        <f>+'2A (G)'!G97+'2B (G)'!G97</f>
        <v>499</v>
      </c>
      <c r="H97" s="194">
        <f>+'2A (G)'!H97+'2B (G)'!H97</f>
        <v>252</v>
      </c>
      <c r="I97" s="194">
        <f>+'2A (G)'!I97+'2B (G)'!I97</f>
        <v>2</v>
      </c>
      <c r="J97" s="194">
        <f>+'2A (G)'!J97+'2B (G)'!J97</f>
        <v>3</v>
      </c>
      <c r="K97" s="194">
        <f>+'2A (G)'!K97+'2B (G)'!K97</f>
        <v>0</v>
      </c>
      <c r="L97" s="194">
        <f>+'2A (G)'!L97+'2B (G)'!L97</f>
        <v>0</v>
      </c>
      <c r="M97" s="194">
        <f>+'2A (G)'!M97+'2B (G)'!M97</f>
        <v>0</v>
      </c>
      <c r="N97" s="194">
        <f>+'2A (G)'!N97+'2B (G)'!N97</f>
        <v>0</v>
      </c>
      <c r="O97" s="194">
        <f>+'2A (G)'!O97+'2B (G)'!O97</f>
        <v>0</v>
      </c>
      <c r="P97" s="194">
        <f>+'2A (G)'!P97+'2B (G)'!P97</f>
        <v>0</v>
      </c>
      <c r="Q97" s="194">
        <f>+'2A (G)'!Q97+'2B (G)'!Q97</f>
        <v>0</v>
      </c>
      <c r="R97" s="194">
        <f>+'2A (G)'!R97+'2B (G)'!R97</f>
        <v>0</v>
      </c>
      <c r="S97" s="194">
        <f>+'2A (G)'!S97+'2B (G)'!S97</f>
        <v>12</v>
      </c>
      <c r="T97" s="308">
        <f>+'2A (G)'!T97+'2B (G)'!T97</f>
        <v>5</v>
      </c>
      <c r="U97" s="195">
        <f>+'2A (G)'!U97+'2B (G)'!U97</f>
        <v>773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309">
        <f>+'2A (G)'!E98+'2B (G)'!E98</f>
        <v>0</v>
      </c>
      <c r="F98" s="222">
        <f>+'2A (G)'!F98+'2B (G)'!F98</f>
        <v>0</v>
      </c>
      <c r="G98" s="309">
        <f>+'2A (G)'!G98+'2B (G)'!G98</f>
        <v>568</v>
      </c>
      <c r="H98" s="190">
        <f>+'2A (G)'!H98+'2B (G)'!H98</f>
        <v>425</v>
      </c>
      <c r="I98" s="190">
        <f>+'2A (G)'!I98+'2B (G)'!I98</f>
        <v>1</v>
      </c>
      <c r="J98" s="190">
        <f>+'2A (G)'!J98+'2B (G)'!J98</f>
        <v>5</v>
      </c>
      <c r="K98" s="190">
        <f>+'2A (G)'!K98+'2B (G)'!K98</f>
        <v>0</v>
      </c>
      <c r="L98" s="190">
        <f>+'2A (G)'!L98+'2B (G)'!L98</f>
        <v>0</v>
      </c>
      <c r="M98" s="190">
        <f>+'2A (G)'!M98+'2B (G)'!M98</f>
        <v>0</v>
      </c>
      <c r="N98" s="190">
        <f>+'2A (G)'!N98+'2B (G)'!N98</f>
        <v>0</v>
      </c>
      <c r="O98" s="190">
        <f>+'2A (G)'!O98+'2B (G)'!O98</f>
        <v>0</v>
      </c>
      <c r="P98" s="190">
        <f>+'2A (G)'!P98+'2B (G)'!P98</f>
        <v>0</v>
      </c>
      <c r="Q98" s="190">
        <f>+'2A (G)'!Q98+'2B (G)'!Q98</f>
        <v>0</v>
      </c>
      <c r="R98" s="190">
        <f>+'2A (G)'!R98+'2B (G)'!R98</f>
        <v>0</v>
      </c>
      <c r="S98" s="190">
        <f>+'2A (G)'!S98+'2B (G)'!S98</f>
        <v>9</v>
      </c>
      <c r="T98" s="310">
        <f>+'2A (G)'!T98+'2B (G)'!T98</f>
        <v>8</v>
      </c>
      <c r="U98" s="222">
        <f>+'2A (G)'!U98+'2B (G)'!U98</f>
        <v>1016</v>
      </c>
      <c r="V98" s="47"/>
    </row>
    <row r="99" spans="1:23" ht="10.5" customHeight="1" x14ac:dyDescent="0.25">
      <c r="A99" s="40" t="s">
        <v>53</v>
      </c>
      <c r="B99" s="24" t="s">
        <v>269</v>
      </c>
      <c r="C99" s="24" t="s">
        <v>55</v>
      </c>
      <c r="D99" s="24"/>
      <c r="E99" s="307">
        <f>+'2A (G)'!E99+'2B (G)'!E99</f>
        <v>0</v>
      </c>
      <c r="F99" s="221">
        <f>+'2A (G)'!F99+'2B (G)'!F99</f>
        <v>0</v>
      </c>
      <c r="G99" s="307">
        <f>+'2A (G)'!G99+'2B (G)'!G99</f>
        <v>417</v>
      </c>
      <c r="H99" s="194">
        <f>+'2A (G)'!H99+'2B (G)'!H99</f>
        <v>328</v>
      </c>
      <c r="I99" s="194">
        <f>+'2A (G)'!I99+'2B (G)'!I99</f>
        <v>8</v>
      </c>
      <c r="J99" s="194">
        <f>+'2A (G)'!J99+'2B (G)'!J99</f>
        <v>4</v>
      </c>
      <c r="K99" s="194">
        <f>+'2A (G)'!K99+'2B (G)'!K99</f>
        <v>1</v>
      </c>
      <c r="L99" s="194">
        <f>+'2A (G)'!L99+'2B (G)'!L99</f>
        <v>0</v>
      </c>
      <c r="M99" s="194">
        <f>+'2A (G)'!M99+'2B (G)'!M99</f>
        <v>0</v>
      </c>
      <c r="N99" s="194">
        <f>+'2A (G)'!N99+'2B (G)'!N99</f>
        <v>0</v>
      </c>
      <c r="O99" s="194">
        <f>+'2A (G)'!O99+'2B (G)'!O99</f>
        <v>0</v>
      </c>
      <c r="P99" s="194">
        <f>+'2A (G)'!P99+'2B (G)'!P99</f>
        <v>0</v>
      </c>
      <c r="Q99" s="194">
        <f>+'2A (G)'!Q99+'2B (G)'!Q99</f>
        <v>0</v>
      </c>
      <c r="R99" s="194">
        <f>+'2A (G)'!R99+'2B (G)'!R99</f>
        <v>0</v>
      </c>
      <c r="S99" s="194">
        <f>+'2A (G)'!S99+'2B (G)'!S99</f>
        <v>25</v>
      </c>
      <c r="T99" s="308">
        <f>+'2A (G)'!T99+'2B (G)'!T99</f>
        <v>32</v>
      </c>
      <c r="U99" s="195">
        <f>+'2A (G)'!U99+'2B (G)'!U99</f>
        <v>815</v>
      </c>
      <c r="V99" s="47"/>
    </row>
    <row r="100" spans="1:23" ht="10.5" customHeight="1" x14ac:dyDescent="0.25">
      <c r="A100" s="37" t="s">
        <v>299</v>
      </c>
      <c r="B100" s="38"/>
      <c r="C100" s="38"/>
      <c r="D100" s="38"/>
      <c r="E100" s="309">
        <f>+'2A (G)'!E100+'2B (G)'!E100</f>
        <v>0</v>
      </c>
      <c r="F100" s="222">
        <f>+'2A (G)'!F100+'2B (G)'!F100</f>
        <v>0</v>
      </c>
      <c r="G100" s="309">
        <f>+'2A (G)'!G100+'2B (G)'!G100</f>
        <v>15029926</v>
      </c>
      <c r="H100" s="190">
        <f>+'2A (G)'!H100+'2B (G)'!H100</f>
        <v>914077</v>
      </c>
      <c r="I100" s="190">
        <f>+'2A (G)'!I100+'2B (G)'!I100</f>
        <v>820314</v>
      </c>
      <c r="J100" s="190">
        <f>+'2A (G)'!J100+'2B (G)'!J100</f>
        <v>130487</v>
      </c>
      <c r="K100" s="190">
        <f>+'2A (G)'!K100+'2B (G)'!K100</f>
        <v>191761</v>
      </c>
      <c r="L100" s="190">
        <f>+'2A (G)'!L100+'2B (G)'!L100</f>
        <v>0</v>
      </c>
      <c r="M100" s="190">
        <f>+'2A (G)'!M100+'2B (G)'!M100</f>
        <v>5070003</v>
      </c>
      <c r="N100" s="190">
        <f>+'2A (G)'!N100+'2B (G)'!N100</f>
        <v>14241617</v>
      </c>
      <c r="O100" s="190">
        <f>+'2A (G)'!O100+'2B (G)'!O100</f>
        <v>0</v>
      </c>
      <c r="P100" s="190">
        <f>+'2A (G)'!P100+'2B (G)'!P100</f>
        <v>0</v>
      </c>
      <c r="Q100" s="190">
        <f>+'2A (G)'!Q100+'2B (G)'!Q100</f>
        <v>0</v>
      </c>
      <c r="R100" s="190">
        <f>+'2A (G)'!R100+'2B (G)'!R100</f>
        <v>48</v>
      </c>
      <c r="S100" s="190">
        <f>+'2A (G)'!S100+'2B (G)'!S100</f>
        <v>21824</v>
      </c>
      <c r="T100" s="310">
        <f>+'2A (G)'!T100+'2B (G)'!T100</f>
        <v>2587</v>
      </c>
      <c r="U100" s="222">
        <f>+'2A (G)'!U100+'2B (G)'!U100</f>
        <v>36422644</v>
      </c>
      <c r="V100" s="47"/>
    </row>
    <row r="101" spans="1:23" s="340" customFormat="1" ht="10.5" customHeight="1" thickBot="1" x14ac:dyDescent="0.35">
      <c r="A101" s="417" t="s">
        <v>8</v>
      </c>
      <c r="B101" s="418"/>
      <c r="C101" s="418"/>
      <c r="D101" s="418"/>
      <c r="E101" s="419">
        <f t="shared" ref="E101:F101" si="0">SUM(E14:E99)</f>
        <v>7</v>
      </c>
      <c r="F101" s="420">
        <f t="shared" si="0"/>
        <v>5</v>
      </c>
      <c r="G101" s="419">
        <f>SUM(G14:G100)</f>
        <v>34525542</v>
      </c>
      <c r="H101" s="421">
        <f>SUM(H14:H100)</f>
        <v>15070483</v>
      </c>
      <c r="I101" s="421">
        <f t="shared" ref="I101:T101" si="1">SUM(I14:I100)</f>
        <v>2621801</v>
      </c>
      <c r="J101" s="421">
        <f t="shared" si="1"/>
        <v>1245254</v>
      </c>
      <c r="K101" s="421">
        <f t="shared" si="1"/>
        <v>792297</v>
      </c>
      <c r="L101" s="421">
        <f t="shared" si="1"/>
        <v>453127</v>
      </c>
      <c r="M101" s="421">
        <f t="shared" si="1"/>
        <v>5373095</v>
      </c>
      <c r="N101" s="421">
        <f t="shared" si="1"/>
        <v>14433275</v>
      </c>
      <c r="O101" s="421">
        <f t="shared" si="1"/>
        <v>99343</v>
      </c>
      <c r="P101" s="421">
        <f t="shared" si="1"/>
        <v>66917</v>
      </c>
      <c r="Q101" s="421">
        <f t="shared" si="1"/>
        <v>1604</v>
      </c>
      <c r="R101" s="421">
        <f t="shared" si="1"/>
        <v>1404</v>
      </c>
      <c r="S101" s="421">
        <f t="shared" si="1"/>
        <v>133261</v>
      </c>
      <c r="T101" s="422">
        <f t="shared" si="1"/>
        <v>80275</v>
      </c>
      <c r="U101" s="423">
        <f>SUM(E101:T101)</f>
        <v>74897690</v>
      </c>
      <c r="V101" s="424"/>
    </row>
    <row r="102" spans="1:23" ht="5.25" customHeight="1" x14ac:dyDescent="0.25">
      <c r="A102" s="44"/>
      <c r="B102" s="44"/>
      <c r="C102" s="44"/>
      <c r="D102" s="44"/>
      <c r="U102" s="45"/>
    </row>
    <row r="103" spans="1:23" ht="11.15" customHeight="1" thickBot="1" x14ac:dyDescent="0.3">
      <c r="A103" s="46" t="s">
        <v>315</v>
      </c>
      <c r="B103" s="24"/>
      <c r="C103" s="24"/>
      <c r="D103" s="24"/>
    </row>
    <row r="104" spans="1:23" ht="9" customHeight="1" thickBot="1" x14ac:dyDescent="0.3">
      <c r="A104" s="574" t="s">
        <v>268</v>
      </c>
      <c r="B104" s="575"/>
      <c r="C104" s="575"/>
      <c r="D104" s="574"/>
      <c r="E104" s="578">
        <f>E101-E100</f>
        <v>7</v>
      </c>
      <c r="F104" s="576">
        <f t="shared" ref="F104:U104" si="2">F101-F100</f>
        <v>5</v>
      </c>
      <c r="G104" s="578">
        <f t="shared" si="2"/>
        <v>19495616</v>
      </c>
      <c r="H104" s="579">
        <f t="shared" si="2"/>
        <v>14156406</v>
      </c>
      <c r="I104" s="579">
        <f t="shared" si="2"/>
        <v>1801487</v>
      </c>
      <c r="J104" s="579">
        <f t="shared" si="2"/>
        <v>1114767</v>
      </c>
      <c r="K104" s="579">
        <f t="shared" si="2"/>
        <v>600536</v>
      </c>
      <c r="L104" s="579">
        <f t="shared" si="2"/>
        <v>453127</v>
      </c>
      <c r="M104" s="579">
        <f t="shared" si="2"/>
        <v>303092</v>
      </c>
      <c r="N104" s="579">
        <f t="shared" si="2"/>
        <v>191658</v>
      </c>
      <c r="O104" s="579">
        <f t="shared" si="2"/>
        <v>99343</v>
      </c>
      <c r="P104" s="579">
        <f t="shared" si="2"/>
        <v>66917</v>
      </c>
      <c r="Q104" s="579">
        <f t="shared" si="2"/>
        <v>1604</v>
      </c>
      <c r="R104" s="579">
        <f t="shared" si="2"/>
        <v>1356</v>
      </c>
      <c r="S104" s="579">
        <f t="shared" si="2"/>
        <v>111437</v>
      </c>
      <c r="T104" s="577">
        <f t="shared" si="2"/>
        <v>77688</v>
      </c>
      <c r="U104" s="577">
        <f t="shared" si="2"/>
        <v>38475046</v>
      </c>
    </row>
    <row r="105" spans="1:23" x14ac:dyDescent="0.25">
      <c r="U105" s="26"/>
      <c r="V105" s="26"/>
      <c r="W105" s="26"/>
    </row>
    <row r="106" spans="1:23" ht="9" customHeight="1" x14ac:dyDescent="0.25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88"/>
      <c r="U107" s="26"/>
      <c r="V107" s="26"/>
      <c r="W107" s="26"/>
    </row>
    <row r="108" spans="1:23" ht="9" customHeight="1" x14ac:dyDescent="0.25">
      <c r="A108" s="24"/>
      <c r="B108" s="24"/>
      <c r="C108" s="24"/>
      <c r="D108" s="24"/>
      <c r="U108" s="26"/>
      <c r="V108" s="26"/>
      <c r="W108" s="26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88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G7" transitionEvaluation="1" codeName="Hoja12">
    <pageSetUpPr fitToPage="1"/>
  </sheetPr>
  <dimension ref="A1:W188"/>
  <sheetViews>
    <sheetView showGridLines="0" view="pageBreakPreview" topLeftCell="G7" zoomScaleNormal="75" zoomScaleSheetLayoutView="100" workbookViewId="0">
      <selection activeCell="U100" sqref="U100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9.08984375" style="25" bestFit="1" customWidth="1"/>
    <col min="8" max="8" width="8.81640625" style="25" bestFit="1" customWidth="1"/>
    <col min="9" max="9" width="8.54296875" style="25" bestFit="1" customWidth="1"/>
    <col min="10" max="10" width="8.81640625" style="25" bestFit="1" customWidth="1"/>
    <col min="11" max="11" width="7.6328125" style="25" bestFit="1" customWidth="1"/>
    <col min="12" max="12" width="7.08984375" style="25" bestFit="1" customWidth="1"/>
    <col min="13" max="16" width="7.36328125" style="25" bestFit="1" customWidth="1"/>
    <col min="17" max="17" width="5.453125" style="25" bestFit="1" customWidth="1"/>
    <col min="18" max="19" width="6.453125" style="25" customWidth="1"/>
    <col min="20" max="20" width="9" style="25" bestFit="1" customWidth="1"/>
    <col min="21" max="21" width="11.1796875" style="25" bestFit="1" customWidth="1"/>
    <col min="22" max="22" width="10.17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736" t="s">
        <v>56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</row>
    <row r="3" spans="1:22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</row>
    <row r="4" spans="1:22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</row>
    <row r="5" spans="1:22" ht="12" customHeight="1" x14ac:dyDescent="0.25">
      <c r="A5" s="738" t="s">
        <v>302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</row>
    <row r="6" spans="1:22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</row>
    <row r="7" spans="1:22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</row>
    <row r="8" spans="1:22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</row>
    <row r="9" spans="1:22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</row>
    <row r="10" spans="1:22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2" s="23" customFormat="1" ht="11.15" customHeight="1" x14ac:dyDescent="0.3">
      <c r="A11" s="731" t="s">
        <v>39</v>
      </c>
      <c r="B11" s="732"/>
      <c r="C11" s="732"/>
      <c r="D11" s="732"/>
      <c r="E11" s="733" t="s">
        <v>40</v>
      </c>
      <c r="F11" s="734"/>
      <c r="G11" s="733" t="s">
        <v>41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27"/>
    </row>
    <row r="12" spans="1:22" s="23" customFormat="1" ht="11.15" customHeight="1" x14ac:dyDescent="0.3">
      <c r="A12" s="724" t="s">
        <v>42</v>
      </c>
      <c r="B12" s="725"/>
      <c r="C12" s="725"/>
      <c r="D12" s="725"/>
      <c r="E12" s="726" t="s">
        <v>43</v>
      </c>
      <c r="F12" s="727"/>
      <c r="G12" s="728" t="s">
        <v>44</v>
      </c>
      <c r="H12" s="723"/>
      <c r="I12" s="722" t="s">
        <v>45</v>
      </c>
      <c r="J12" s="723"/>
      <c r="K12" s="722" t="s">
        <v>46</v>
      </c>
      <c r="L12" s="723"/>
      <c r="M12" s="722" t="s">
        <v>47</v>
      </c>
      <c r="N12" s="723"/>
      <c r="O12" s="722" t="s">
        <v>48</v>
      </c>
      <c r="P12" s="723"/>
      <c r="Q12" s="722" t="s">
        <v>49</v>
      </c>
      <c r="R12" s="723"/>
      <c r="S12" s="410" t="s">
        <v>50</v>
      </c>
      <c r="T12" s="411"/>
      <c r="U12" s="412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25" t="s">
        <v>51</v>
      </c>
      <c r="F13" s="426" t="s">
        <v>52</v>
      </c>
      <c r="G13" s="427" t="s">
        <v>51</v>
      </c>
      <c r="H13" s="427" t="s">
        <v>52</v>
      </c>
      <c r="I13" s="427" t="s">
        <v>51</v>
      </c>
      <c r="J13" s="427" t="s">
        <v>52</v>
      </c>
      <c r="K13" s="427" t="s">
        <v>51</v>
      </c>
      <c r="L13" s="427" t="s">
        <v>52</v>
      </c>
      <c r="M13" s="427" t="s">
        <v>51</v>
      </c>
      <c r="N13" s="427" t="s">
        <v>52</v>
      </c>
      <c r="O13" s="427" t="s">
        <v>51</v>
      </c>
      <c r="P13" s="427" t="s">
        <v>52</v>
      </c>
      <c r="Q13" s="427" t="s">
        <v>51</v>
      </c>
      <c r="R13" s="427" t="s">
        <v>52</v>
      </c>
      <c r="S13" s="427" t="s">
        <v>51</v>
      </c>
      <c r="T13" s="428" t="s">
        <v>52</v>
      </c>
      <c r="U13" s="32"/>
    </row>
    <row r="14" spans="1:22" ht="10.5" customHeight="1" x14ac:dyDescent="0.25">
      <c r="A14" s="37"/>
      <c r="B14" s="38" t="s">
        <v>301</v>
      </c>
      <c r="C14" s="38"/>
      <c r="D14" s="38"/>
      <c r="E14" s="304">
        <v>0</v>
      </c>
      <c r="F14" s="316">
        <v>0</v>
      </c>
      <c r="G14" s="304">
        <v>55876</v>
      </c>
      <c r="H14" s="305">
        <v>31411</v>
      </c>
      <c r="I14" s="305">
        <v>82</v>
      </c>
      <c r="J14" s="305">
        <v>70</v>
      </c>
      <c r="K14" s="305">
        <v>178</v>
      </c>
      <c r="L14" s="305">
        <v>0</v>
      </c>
      <c r="M14" s="305">
        <v>144</v>
      </c>
      <c r="N14" s="305">
        <v>0</v>
      </c>
      <c r="O14" s="305">
        <v>0</v>
      </c>
      <c r="P14" s="305">
        <v>0</v>
      </c>
      <c r="Q14" s="305">
        <v>0</v>
      </c>
      <c r="R14" s="305">
        <v>0</v>
      </c>
      <c r="S14" s="305">
        <v>0</v>
      </c>
      <c r="T14" s="306">
        <v>0</v>
      </c>
      <c r="U14" s="302">
        <f>SUM(E14:T14)</f>
        <v>87761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307">
        <v>0</v>
      </c>
      <c r="F15" s="221">
        <v>0</v>
      </c>
      <c r="G15" s="307">
        <v>15025</v>
      </c>
      <c r="H15" s="194">
        <v>8356</v>
      </c>
      <c r="I15" s="194">
        <v>266</v>
      </c>
      <c r="J15" s="194">
        <v>4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308">
        <v>0</v>
      </c>
      <c r="U15" s="195">
        <f t="shared" ref="U15:U63" si="0">SUM(E15:T15)</f>
        <v>23651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309">
        <v>0</v>
      </c>
      <c r="F16" s="222">
        <v>0</v>
      </c>
      <c r="G16" s="309">
        <v>18920</v>
      </c>
      <c r="H16" s="190">
        <v>12112</v>
      </c>
      <c r="I16" s="190">
        <v>21</v>
      </c>
      <c r="J16" s="190">
        <v>14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310">
        <v>0</v>
      </c>
      <c r="U16" s="302">
        <f t="shared" si="0"/>
        <v>31067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307">
        <v>0</v>
      </c>
      <c r="F17" s="221">
        <v>0</v>
      </c>
      <c r="G17" s="307">
        <v>69790</v>
      </c>
      <c r="H17" s="194">
        <v>39933</v>
      </c>
      <c r="I17" s="194">
        <v>61</v>
      </c>
      <c r="J17" s="194">
        <v>40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2</v>
      </c>
      <c r="T17" s="308">
        <v>2</v>
      </c>
      <c r="U17" s="195">
        <f t="shared" si="0"/>
        <v>109828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309">
        <v>0</v>
      </c>
      <c r="F18" s="222">
        <v>0</v>
      </c>
      <c r="G18" s="309">
        <v>145136</v>
      </c>
      <c r="H18" s="190">
        <v>87693</v>
      </c>
      <c r="I18" s="190">
        <v>4578</v>
      </c>
      <c r="J18" s="190">
        <v>4551</v>
      </c>
      <c r="K18" s="190">
        <v>0</v>
      </c>
      <c r="L18" s="190">
        <v>0</v>
      </c>
      <c r="M18" s="190">
        <v>0</v>
      </c>
      <c r="N18" s="190"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17</v>
      </c>
      <c r="T18" s="310">
        <v>16</v>
      </c>
      <c r="U18" s="302">
        <f t="shared" si="0"/>
        <v>241991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307">
        <v>0</v>
      </c>
      <c r="F19" s="221">
        <v>0</v>
      </c>
      <c r="G19" s="307">
        <v>204710</v>
      </c>
      <c r="H19" s="194">
        <v>122162</v>
      </c>
      <c r="I19" s="194">
        <v>36248</v>
      </c>
      <c r="J19" s="194">
        <v>8719</v>
      </c>
      <c r="K19" s="194">
        <v>77</v>
      </c>
      <c r="L19" s="194">
        <v>53</v>
      </c>
      <c r="M19" s="194">
        <v>0</v>
      </c>
      <c r="N19" s="194">
        <v>0</v>
      </c>
      <c r="O19" s="194">
        <v>0</v>
      </c>
      <c r="P19" s="194">
        <v>0</v>
      </c>
      <c r="Q19" s="194">
        <v>0</v>
      </c>
      <c r="R19" s="194">
        <v>0</v>
      </c>
      <c r="S19" s="194">
        <v>62</v>
      </c>
      <c r="T19" s="308">
        <v>33</v>
      </c>
      <c r="U19" s="195">
        <f t="shared" si="0"/>
        <v>372064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309">
        <v>0</v>
      </c>
      <c r="F20" s="222">
        <v>0</v>
      </c>
      <c r="G20" s="309">
        <v>237008</v>
      </c>
      <c r="H20" s="190">
        <v>143480</v>
      </c>
      <c r="I20" s="190">
        <v>36145</v>
      </c>
      <c r="J20" s="190">
        <v>11876</v>
      </c>
      <c r="K20" s="190">
        <v>559</v>
      </c>
      <c r="L20" s="190">
        <v>346</v>
      </c>
      <c r="M20" s="190">
        <v>14</v>
      </c>
      <c r="N20" s="190">
        <v>7</v>
      </c>
      <c r="O20" s="190">
        <v>0</v>
      </c>
      <c r="P20" s="190">
        <v>0</v>
      </c>
      <c r="Q20" s="190">
        <v>0</v>
      </c>
      <c r="R20" s="190">
        <v>0</v>
      </c>
      <c r="S20" s="190">
        <v>118</v>
      </c>
      <c r="T20" s="310">
        <v>77</v>
      </c>
      <c r="U20" s="302">
        <f t="shared" si="0"/>
        <v>429630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307">
        <v>0</v>
      </c>
      <c r="F21" s="221">
        <v>0</v>
      </c>
      <c r="G21" s="307">
        <v>258163</v>
      </c>
      <c r="H21" s="194">
        <v>159063</v>
      </c>
      <c r="I21" s="194">
        <v>36300</v>
      </c>
      <c r="J21" s="194">
        <v>13231</v>
      </c>
      <c r="K21" s="194">
        <v>1580</v>
      </c>
      <c r="L21" s="194">
        <v>944</v>
      </c>
      <c r="M21" s="194">
        <v>198</v>
      </c>
      <c r="N21" s="194">
        <v>103</v>
      </c>
      <c r="O21" s="194">
        <v>19</v>
      </c>
      <c r="P21" s="194">
        <v>7</v>
      </c>
      <c r="Q21" s="194">
        <v>0</v>
      </c>
      <c r="R21" s="194">
        <v>0</v>
      </c>
      <c r="S21" s="194">
        <v>233</v>
      </c>
      <c r="T21" s="308">
        <v>144</v>
      </c>
      <c r="U21" s="195">
        <f t="shared" si="0"/>
        <v>469985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309">
        <v>0</v>
      </c>
      <c r="F22" s="222">
        <v>0</v>
      </c>
      <c r="G22" s="309">
        <v>289745</v>
      </c>
      <c r="H22" s="190">
        <v>184901</v>
      </c>
      <c r="I22" s="190">
        <v>36192</v>
      </c>
      <c r="J22" s="190">
        <v>15232</v>
      </c>
      <c r="K22" s="190">
        <v>3458</v>
      </c>
      <c r="L22" s="190">
        <v>2217</v>
      </c>
      <c r="M22" s="190">
        <v>575</v>
      </c>
      <c r="N22" s="190">
        <v>306</v>
      </c>
      <c r="O22" s="190">
        <v>116</v>
      </c>
      <c r="P22" s="190">
        <v>58</v>
      </c>
      <c r="Q22" s="190">
        <v>0</v>
      </c>
      <c r="R22" s="190">
        <v>0</v>
      </c>
      <c r="S22" s="190">
        <v>451</v>
      </c>
      <c r="T22" s="310">
        <v>243</v>
      </c>
      <c r="U22" s="302">
        <f t="shared" si="0"/>
        <v>533494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307">
        <v>0</v>
      </c>
      <c r="F23" s="221">
        <v>0</v>
      </c>
      <c r="G23" s="307">
        <v>330997</v>
      </c>
      <c r="H23" s="194">
        <v>214850</v>
      </c>
      <c r="I23" s="194">
        <v>39380</v>
      </c>
      <c r="J23" s="194">
        <v>18311</v>
      </c>
      <c r="K23" s="194">
        <v>5152</v>
      </c>
      <c r="L23" s="194">
        <v>3311</v>
      </c>
      <c r="M23" s="194">
        <v>1222</v>
      </c>
      <c r="N23" s="194">
        <v>589</v>
      </c>
      <c r="O23" s="194">
        <v>374</v>
      </c>
      <c r="P23" s="194">
        <v>160</v>
      </c>
      <c r="Q23" s="194">
        <v>2</v>
      </c>
      <c r="R23" s="194">
        <v>0</v>
      </c>
      <c r="S23" s="194">
        <v>666</v>
      </c>
      <c r="T23" s="308">
        <v>393</v>
      </c>
      <c r="U23" s="195">
        <f t="shared" si="0"/>
        <v>615407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309">
        <v>0</v>
      </c>
      <c r="F24" s="222">
        <v>0</v>
      </c>
      <c r="G24" s="309">
        <v>364295</v>
      </c>
      <c r="H24" s="190">
        <v>239628</v>
      </c>
      <c r="I24" s="190">
        <v>41207</v>
      </c>
      <c r="J24" s="190">
        <v>20474</v>
      </c>
      <c r="K24" s="190">
        <v>6827</v>
      </c>
      <c r="L24" s="190">
        <v>4828</v>
      </c>
      <c r="M24" s="190">
        <v>2004</v>
      </c>
      <c r="N24" s="190">
        <v>964</v>
      </c>
      <c r="O24" s="190">
        <v>743</v>
      </c>
      <c r="P24" s="190">
        <v>311</v>
      </c>
      <c r="Q24" s="190">
        <v>4</v>
      </c>
      <c r="R24" s="190">
        <v>0</v>
      </c>
      <c r="S24" s="190">
        <v>901</v>
      </c>
      <c r="T24" s="310">
        <v>591</v>
      </c>
      <c r="U24" s="302">
        <f t="shared" si="0"/>
        <v>682777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307">
        <v>0</v>
      </c>
      <c r="F25" s="221">
        <v>0</v>
      </c>
      <c r="G25" s="307">
        <v>392183</v>
      </c>
      <c r="H25" s="194">
        <v>261923</v>
      </c>
      <c r="I25" s="194">
        <v>43324</v>
      </c>
      <c r="J25" s="194">
        <v>22790</v>
      </c>
      <c r="K25" s="194">
        <v>8628</v>
      </c>
      <c r="L25" s="194">
        <v>6391</v>
      </c>
      <c r="M25" s="194">
        <v>2983</v>
      </c>
      <c r="N25" s="194">
        <v>1509</v>
      </c>
      <c r="O25" s="194">
        <v>1046</v>
      </c>
      <c r="P25" s="194">
        <v>443</v>
      </c>
      <c r="Q25" s="194">
        <v>7</v>
      </c>
      <c r="R25" s="194">
        <v>5</v>
      </c>
      <c r="S25" s="194">
        <v>1362</v>
      </c>
      <c r="T25" s="308">
        <v>766</v>
      </c>
      <c r="U25" s="195">
        <f t="shared" si="0"/>
        <v>743360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309">
        <v>1</v>
      </c>
      <c r="F26" s="222">
        <v>1</v>
      </c>
      <c r="G26" s="309">
        <v>422298</v>
      </c>
      <c r="H26" s="190">
        <v>284643</v>
      </c>
      <c r="I26" s="190">
        <v>45085</v>
      </c>
      <c r="J26" s="190">
        <v>24628</v>
      </c>
      <c r="K26" s="190">
        <v>10746</v>
      </c>
      <c r="L26" s="190">
        <v>7950</v>
      </c>
      <c r="M26" s="190">
        <v>3957</v>
      </c>
      <c r="N26" s="190">
        <v>2313</v>
      </c>
      <c r="O26" s="190">
        <v>1443</v>
      </c>
      <c r="P26" s="190">
        <v>744</v>
      </c>
      <c r="Q26" s="190">
        <v>7</v>
      </c>
      <c r="R26" s="190">
        <v>6</v>
      </c>
      <c r="S26" s="190">
        <v>1463</v>
      </c>
      <c r="T26" s="310">
        <v>1008</v>
      </c>
      <c r="U26" s="302">
        <f t="shared" si="0"/>
        <v>806293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307">
        <v>0</v>
      </c>
      <c r="F27" s="221">
        <v>0</v>
      </c>
      <c r="G27" s="307">
        <v>436226</v>
      </c>
      <c r="H27" s="194">
        <v>297245</v>
      </c>
      <c r="I27" s="194">
        <v>45907</v>
      </c>
      <c r="J27" s="194">
        <v>25857</v>
      </c>
      <c r="K27" s="194">
        <v>12654</v>
      </c>
      <c r="L27" s="194">
        <v>9247</v>
      </c>
      <c r="M27" s="194">
        <v>5108</v>
      </c>
      <c r="N27" s="194">
        <v>3138</v>
      </c>
      <c r="O27" s="194">
        <v>1829</v>
      </c>
      <c r="P27" s="194">
        <v>1109</v>
      </c>
      <c r="Q27" s="194">
        <v>15</v>
      </c>
      <c r="R27" s="194">
        <v>17</v>
      </c>
      <c r="S27" s="194">
        <v>1553</v>
      </c>
      <c r="T27" s="311">
        <v>1096</v>
      </c>
      <c r="U27" s="195">
        <f t="shared" si="0"/>
        <v>841001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309">
        <v>1</v>
      </c>
      <c r="F28" s="222">
        <v>0</v>
      </c>
      <c r="G28" s="309">
        <v>454106</v>
      </c>
      <c r="H28" s="190">
        <v>314373</v>
      </c>
      <c r="I28" s="190">
        <v>47418</v>
      </c>
      <c r="J28" s="190">
        <v>27386</v>
      </c>
      <c r="K28" s="190">
        <v>13943</v>
      </c>
      <c r="L28" s="190">
        <v>10454</v>
      </c>
      <c r="M28" s="190">
        <v>6209</v>
      </c>
      <c r="N28" s="190">
        <v>4114</v>
      </c>
      <c r="O28" s="190">
        <v>2163</v>
      </c>
      <c r="P28" s="190">
        <v>1479</v>
      </c>
      <c r="Q28" s="190">
        <v>22</v>
      </c>
      <c r="R28" s="190">
        <v>13</v>
      </c>
      <c r="S28" s="190">
        <v>1813</v>
      </c>
      <c r="T28" s="312">
        <v>1213</v>
      </c>
      <c r="U28" s="302">
        <f t="shared" si="0"/>
        <v>884707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307">
        <v>0</v>
      </c>
      <c r="F29" s="221">
        <v>1</v>
      </c>
      <c r="G29" s="307">
        <v>457421</v>
      </c>
      <c r="H29" s="194">
        <v>318489</v>
      </c>
      <c r="I29" s="194">
        <v>46243</v>
      </c>
      <c r="J29" s="194">
        <v>27810</v>
      </c>
      <c r="K29" s="194">
        <v>15125</v>
      </c>
      <c r="L29" s="194">
        <v>11678</v>
      </c>
      <c r="M29" s="194">
        <v>7274</v>
      </c>
      <c r="N29" s="194">
        <v>4786</v>
      </c>
      <c r="O29" s="194">
        <v>2544</v>
      </c>
      <c r="P29" s="194">
        <v>1683</v>
      </c>
      <c r="Q29" s="194">
        <v>26</v>
      </c>
      <c r="R29" s="194">
        <v>25</v>
      </c>
      <c r="S29" s="194">
        <v>1974</v>
      </c>
      <c r="T29" s="311">
        <v>1269</v>
      </c>
      <c r="U29" s="195">
        <f t="shared" si="0"/>
        <v>896348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309">
        <v>1</v>
      </c>
      <c r="F30" s="222">
        <v>0</v>
      </c>
      <c r="G30" s="309">
        <v>460503</v>
      </c>
      <c r="H30" s="190">
        <v>325232</v>
      </c>
      <c r="I30" s="190">
        <v>46694</v>
      </c>
      <c r="J30" s="190">
        <v>27800</v>
      </c>
      <c r="K30" s="190">
        <v>15737</v>
      </c>
      <c r="L30" s="190">
        <v>11847</v>
      </c>
      <c r="M30" s="190">
        <v>8097</v>
      </c>
      <c r="N30" s="190">
        <v>5167</v>
      </c>
      <c r="O30" s="190">
        <v>2697</v>
      </c>
      <c r="P30" s="190">
        <v>1886</v>
      </c>
      <c r="Q30" s="190">
        <v>28</v>
      </c>
      <c r="R30" s="190">
        <v>28</v>
      </c>
      <c r="S30" s="190">
        <v>1989</v>
      </c>
      <c r="T30" s="312">
        <v>1305</v>
      </c>
      <c r="U30" s="302">
        <f t="shared" si="0"/>
        <v>909011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307">
        <v>0</v>
      </c>
      <c r="F31" s="221">
        <v>0</v>
      </c>
      <c r="G31" s="307">
        <v>462631</v>
      </c>
      <c r="H31" s="194">
        <v>327795</v>
      </c>
      <c r="I31" s="194">
        <v>45904</v>
      </c>
      <c r="J31" s="194">
        <v>28138</v>
      </c>
      <c r="K31" s="194">
        <v>16010</v>
      </c>
      <c r="L31" s="194">
        <v>12284</v>
      </c>
      <c r="M31" s="194">
        <v>8335</v>
      </c>
      <c r="N31" s="194">
        <v>5400</v>
      </c>
      <c r="O31" s="194">
        <v>2874</v>
      </c>
      <c r="P31" s="194">
        <v>1919</v>
      </c>
      <c r="Q31" s="194">
        <v>41</v>
      </c>
      <c r="R31" s="194">
        <v>32</v>
      </c>
      <c r="S31" s="194">
        <v>2076</v>
      </c>
      <c r="T31" s="311">
        <v>1281</v>
      </c>
      <c r="U31" s="195">
        <f t="shared" si="0"/>
        <v>914720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313">
        <v>0</v>
      </c>
      <c r="F32" s="317">
        <v>1</v>
      </c>
      <c r="G32" s="313">
        <v>468268</v>
      </c>
      <c r="H32" s="228">
        <v>337288</v>
      </c>
      <c r="I32" s="228">
        <v>46457</v>
      </c>
      <c r="J32" s="228">
        <v>28750</v>
      </c>
      <c r="K32" s="228">
        <v>16788</v>
      </c>
      <c r="L32" s="228">
        <v>12832</v>
      </c>
      <c r="M32" s="228">
        <v>8894</v>
      </c>
      <c r="N32" s="228">
        <v>5653</v>
      </c>
      <c r="O32" s="228">
        <v>2937</v>
      </c>
      <c r="P32" s="228">
        <v>1990</v>
      </c>
      <c r="Q32" s="228">
        <v>32</v>
      </c>
      <c r="R32" s="228">
        <v>44</v>
      </c>
      <c r="S32" s="228">
        <v>2297</v>
      </c>
      <c r="T32" s="314">
        <v>1403</v>
      </c>
      <c r="U32" s="303">
        <f t="shared" si="0"/>
        <v>933634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307">
        <v>0</v>
      </c>
      <c r="F33" s="221">
        <v>0</v>
      </c>
      <c r="G33" s="307">
        <v>467815</v>
      </c>
      <c r="H33" s="194">
        <v>338747</v>
      </c>
      <c r="I33" s="194">
        <v>45806</v>
      </c>
      <c r="J33" s="194">
        <v>28496</v>
      </c>
      <c r="K33" s="194">
        <v>16737</v>
      </c>
      <c r="L33" s="194">
        <v>12616</v>
      </c>
      <c r="M33" s="194">
        <v>9052</v>
      </c>
      <c r="N33" s="194">
        <v>5665</v>
      </c>
      <c r="O33" s="194">
        <v>3030</v>
      </c>
      <c r="P33" s="194">
        <v>2161</v>
      </c>
      <c r="Q33" s="194">
        <v>39</v>
      </c>
      <c r="R33" s="194">
        <v>49</v>
      </c>
      <c r="S33" s="194">
        <v>2235</v>
      </c>
      <c r="T33" s="308">
        <v>1425</v>
      </c>
      <c r="U33" s="195">
        <f t="shared" si="0"/>
        <v>933873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309">
        <v>0</v>
      </c>
      <c r="F34" s="222">
        <v>0</v>
      </c>
      <c r="G34" s="309">
        <v>471149</v>
      </c>
      <c r="H34" s="190">
        <v>341749</v>
      </c>
      <c r="I34" s="190">
        <v>46123</v>
      </c>
      <c r="J34" s="190">
        <v>28627</v>
      </c>
      <c r="K34" s="190">
        <v>17421</v>
      </c>
      <c r="L34" s="190">
        <v>12894</v>
      </c>
      <c r="M34" s="190">
        <v>9313</v>
      </c>
      <c r="N34" s="190">
        <v>6003</v>
      </c>
      <c r="O34" s="190">
        <v>3145</v>
      </c>
      <c r="P34" s="190">
        <v>2221</v>
      </c>
      <c r="Q34" s="190">
        <v>35</v>
      </c>
      <c r="R34" s="190">
        <v>32</v>
      </c>
      <c r="S34" s="190">
        <v>2428</v>
      </c>
      <c r="T34" s="310">
        <v>1416</v>
      </c>
      <c r="U34" s="302">
        <f t="shared" si="0"/>
        <v>942556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307">
        <v>1</v>
      </c>
      <c r="F35" s="221">
        <v>1</v>
      </c>
      <c r="G35" s="307">
        <v>475258</v>
      </c>
      <c r="H35" s="194">
        <v>349328</v>
      </c>
      <c r="I35" s="194">
        <v>46048</v>
      </c>
      <c r="J35" s="194">
        <v>28902</v>
      </c>
      <c r="K35" s="194">
        <v>17678</v>
      </c>
      <c r="L35" s="194">
        <v>12866</v>
      </c>
      <c r="M35" s="194">
        <v>9421</v>
      </c>
      <c r="N35" s="194">
        <v>6049</v>
      </c>
      <c r="O35" s="194">
        <v>3134</v>
      </c>
      <c r="P35" s="194">
        <v>2173</v>
      </c>
      <c r="Q35" s="194">
        <v>48</v>
      </c>
      <c r="R35" s="194">
        <v>36</v>
      </c>
      <c r="S35" s="194">
        <v>2357</v>
      </c>
      <c r="T35" s="308">
        <v>1495</v>
      </c>
      <c r="U35" s="195">
        <f t="shared" si="0"/>
        <v>954795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309">
        <v>0</v>
      </c>
      <c r="F36" s="222">
        <v>0</v>
      </c>
      <c r="G36" s="309">
        <v>472415</v>
      </c>
      <c r="H36" s="190">
        <v>340454</v>
      </c>
      <c r="I36" s="190">
        <v>45931</v>
      </c>
      <c r="J36" s="190">
        <v>28940</v>
      </c>
      <c r="K36" s="190">
        <v>17770</v>
      </c>
      <c r="L36" s="190">
        <v>12765</v>
      </c>
      <c r="M36" s="190">
        <v>9524</v>
      </c>
      <c r="N36" s="190">
        <v>5848</v>
      </c>
      <c r="O36" s="190">
        <v>3109</v>
      </c>
      <c r="P36" s="190">
        <v>2076</v>
      </c>
      <c r="Q36" s="190">
        <v>51</v>
      </c>
      <c r="R36" s="190">
        <v>36</v>
      </c>
      <c r="S36" s="190">
        <v>2385</v>
      </c>
      <c r="T36" s="310">
        <v>1600</v>
      </c>
      <c r="U36" s="302">
        <f t="shared" si="0"/>
        <v>942904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307">
        <v>0</v>
      </c>
      <c r="F37" s="221">
        <v>1</v>
      </c>
      <c r="G37" s="307">
        <v>464656</v>
      </c>
      <c r="H37" s="194">
        <v>334214</v>
      </c>
      <c r="I37" s="194">
        <v>44743</v>
      </c>
      <c r="J37" s="194">
        <v>28325</v>
      </c>
      <c r="K37" s="194">
        <v>17389</v>
      </c>
      <c r="L37" s="194">
        <v>12891</v>
      </c>
      <c r="M37" s="194">
        <v>9269</v>
      </c>
      <c r="N37" s="194">
        <v>5795</v>
      </c>
      <c r="O37" s="194">
        <v>2975</v>
      </c>
      <c r="P37" s="194">
        <v>2056</v>
      </c>
      <c r="Q37" s="194">
        <v>44</v>
      </c>
      <c r="R37" s="194">
        <v>37</v>
      </c>
      <c r="S37" s="194">
        <v>2379</v>
      </c>
      <c r="T37" s="308">
        <v>1428</v>
      </c>
      <c r="U37" s="195">
        <f t="shared" si="0"/>
        <v>926202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309">
        <v>0</v>
      </c>
      <c r="F38" s="222">
        <v>0</v>
      </c>
      <c r="G38" s="309">
        <v>465194</v>
      </c>
      <c r="H38" s="190">
        <v>333389</v>
      </c>
      <c r="I38" s="190">
        <v>45059</v>
      </c>
      <c r="J38" s="190">
        <v>28383</v>
      </c>
      <c r="K38" s="190">
        <v>17514</v>
      </c>
      <c r="L38" s="190">
        <v>12517</v>
      </c>
      <c r="M38" s="190">
        <v>9299</v>
      </c>
      <c r="N38" s="190">
        <v>5806</v>
      </c>
      <c r="O38" s="190">
        <v>3026</v>
      </c>
      <c r="P38" s="190">
        <v>2042</v>
      </c>
      <c r="Q38" s="190">
        <v>41</v>
      </c>
      <c r="R38" s="190">
        <v>29</v>
      </c>
      <c r="S38" s="190">
        <v>2256</v>
      </c>
      <c r="T38" s="310">
        <v>1439</v>
      </c>
      <c r="U38" s="302">
        <f t="shared" si="0"/>
        <v>925994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307">
        <v>0</v>
      </c>
      <c r="F39" s="221">
        <v>0</v>
      </c>
      <c r="G39" s="307">
        <v>1356340</v>
      </c>
      <c r="H39" s="194">
        <v>1186413</v>
      </c>
      <c r="I39" s="194">
        <v>55988</v>
      </c>
      <c r="J39" s="194">
        <v>28444</v>
      </c>
      <c r="K39" s="194">
        <v>16745</v>
      </c>
      <c r="L39" s="194">
        <v>12527</v>
      </c>
      <c r="M39" s="194">
        <v>8773</v>
      </c>
      <c r="N39" s="194">
        <v>5389</v>
      </c>
      <c r="O39" s="194">
        <v>2940</v>
      </c>
      <c r="P39" s="194">
        <v>1924</v>
      </c>
      <c r="Q39" s="194">
        <v>41</v>
      </c>
      <c r="R39" s="194">
        <v>31</v>
      </c>
      <c r="S39" s="194">
        <v>2275</v>
      </c>
      <c r="T39" s="308">
        <v>1396</v>
      </c>
      <c r="U39" s="195">
        <f t="shared" si="0"/>
        <v>2679226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309">
        <v>0</v>
      </c>
      <c r="F40" s="222">
        <v>0</v>
      </c>
      <c r="G40" s="309">
        <v>450356</v>
      </c>
      <c r="H40" s="190">
        <v>322018</v>
      </c>
      <c r="I40" s="190">
        <v>43486</v>
      </c>
      <c r="J40" s="190">
        <v>28721</v>
      </c>
      <c r="K40" s="190">
        <v>16113</v>
      </c>
      <c r="L40" s="190">
        <v>12294</v>
      </c>
      <c r="M40" s="190">
        <v>8578</v>
      </c>
      <c r="N40" s="190">
        <v>5439</v>
      </c>
      <c r="O40" s="190">
        <v>3005</v>
      </c>
      <c r="P40" s="190">
        <v>2000</v>
      </c>
      <c r="Q40" s="190">
        <v>51</v>
      </c>
      <c r="R40" s="190">
        <v>48</v>
      </c>
      <c r="S40" s="190">
        <v>2429</v>
      </c>
      <c r="T40" s="310">
        <v>1438</v>
      </c>
      <c r="U40" s="302">
        <f t="shared" si="0"/>
        <v>895976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307">
        <v>1</v>
      </c>
      <c r="F41" s="221">
        <v>0</v>
      </c>
      <c r="G41" s="307">
        <v>456724</v>
      </c>
      <c r="H41" s="194">
        <v>327922</v>
      </c>
      <c r="I41" s="194">
        <v>43636</v>
      </c>
      <c r="J41" s="194">
        <v>28463</v>
      </c>
      <c r="K41" s="194">
        <v>16192</v>
      </c>
      <c r="L41" s="194">
        <v>12308</v>
      </c>
      <c r="M41" s="194">
        <v>8584</v>
      </c>
      <c r="N41" s="194">
        <v>5180</v>
      </c>
      <c r="O41" s="194">
        <v>2937</v>
      </c>
      <c r="P41" s="194">
        <v>2024</v>
      </c>
      <c r="Q41" s="194">
        <v>60</v>
      </c>
      <c r="R41" s="194">
        <v>34</v>
      </c>
      <c r="S41" s="194">
        <v>2262</v>
      </c>
      <c r="T41" s="308">
        <v>1452</v>
      </c>
      <c r="U41" s="195">
        <f t="shared" si="0"/>
        <v>907779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309">
        <v>0</v>
      </c>
      <c r="F42" s="222">
        <v>0</v>
      </c>
      <c r="G42" s="309">
        <v>448861</v>
      </c>
      <c r="H42" s="190">
        <v>323046</v>
      </c>
      <c r="I42" s="190">
        <v>43723</v>
      </c>
      <c r="J42" s="190">
        <v>28041</v>
      </c>
      <c r="K42" s="190">
        <v>16140</v>
      </c>
      <c r="L42" s="190">
        <v>11990</v>
      </c>
      <c r="M42" s="190">
        <v>8245</v>
      </c>
      <c r="N42" s="190">
        <v>5261</v>
      </c>
      <c r="O42" s="190">
        <v>2768</v>
      </c>
      <c r="P42" s="190">
        <v>1869</v>
      </c>
      <c r="Q42" s="190">
        <v>32</v>
      </c>
      <c r="R42" s="190">
        <v>43</v>
      </c>
      <c r="S42" s="190">
        <v>2250</v>
      </c>
      <c r="T42" s="310">
        <v>1394</v>
      </c>
      <c r="U42" s="302">
        <f t="shared" si="0"/>
        <v>893663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307">
        <v>1</v>
      </c>
      <c r="F43" s="221">
        <v>0</v>
      </c>
      <c r="G43" s="307">
        <v>450911</v>
      </c>
      <c r="H43" s="194">
        <v>326388</v>
      </c>
      <c r="I43" s="194">
        <v>40906</v>
      </c>
      <c r="J43" s="194">
        <v>28294</v>
      </c>
      <c r="K43" s="194">
        <v>16407</v>
      </c>
      <c r="L43" s="194">
        <v>12182</v>
      </c>
      <c r="M43" s="194">
        <v>8640</v>
      </c>
      <c r="N43" s="194">
        <v>5194</v>
      </c>
      <c r="O43" s="194">
        <v>2770</v>
      </c>
      <c r="P43" s="194">
        <v>1844</v>
      </c>
      <c r="Q43" s="194">
        <v>34</v>
      </c>
      <c r="R43" s="194">
        <v>42</v>
      </c>
      <c r="S43" s="194">
        <v>2356</v>
      </c>
      <c r="T43" s="308">
        <v>1506</v>
      </c>
      <c r="U43" s="195">
        <f t="shared" si="0"/>
        <v>897475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309">
        <v>0</v>
      </c>
      <c r="F44" s="222">
        <v>0</v>
      </c>
      <c r="G44" s="309">
        <v>472174</v>
      </c>
      <c r="H44" s="190">
        <v>337063</v>
      </c>
      <c r="I44" s="190">
        <v>41185</v>
      </c>
      <c r="J44" s="190">
        <v>28036</v>
      </c>
      <c r="K44" s="190">
        <v>16594</v>
      </c>
      <c r="L44" s="190">
        <v>12250</v>
      </c>
      <c r="M44" s="190">
        <v>8504</v>
      </c>
      <c r="N44" s="190">
        <v>5289</v>
      </c>
      <c r="O44" s="190">
        <v>2814</v>
      </c>
      <c r="P44" s="190">
        <v>1897</v>
      </c>
      <c r="Q44" s="190">
        <v>55</v>
      </c>
      <c r="R44" s="190">
        <v>37</v>
      </c>
      <c r="S44" s="190">
        <v>2527</v>
      </c>
      <c r="T44" s="310">
        <v>1686</v>
      </c>
      <c r="U44" s="302">
        <f t="shared" si="0"/>
        <v>930111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307">
        <v>0</v>
      </c>
      <c r="F45" s="221">
        <v>0</v>
      </c>
      <c r="G45" s="307">
        <v>455080</v>
      </c>
      <c r="H45" s="194">
        <v>326203</v>
      </c>
      <c r="I45" s="194">
        <v>40258</v>
      </c>
      <c r="J45" s="194">
        <v>28061</v>
      </c>
      <c r="K45" s="194">
        <v>16042</v>
      </c>
      <c r="L45" s="194">
        <v>12096</v>
      </c>
      <c r="M45" s="194">
        <v>8347</v>
      </c>
      <c r="N45" s="194">
        <v>4972</v>
      </c>
      <c r="O45" s="194">
        <v>2752</v>
      </c>
      <c r="P45" s="194">
        <v>1878</v>
      </c>
      <c r="Q45" s="194">
        <v>38</v>
      </c>
      <c r="R45" s="194">
        <v>44</v>
      </c>
      <c r="S45" s="194">
        <v>2470</v>
      </c>
      <c r="T45" s="308">
        <v>1556</v>
      </c>
      <c r="U45" s="195">
        <f t="shared" si="0"/>
        <v>899797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309">
        <v>0</v>
      </c>
      <c r="F46" s="222">
        <v>0</v>
      </c>
      <c r="G46" s="309">
        <v>441254</v>
      </c>
      <c r="H46" s="190">
        <v>322408</v>
      </c>
      <c r="I46" s="190">
        <v>39582</v>
      </c>
      <c r="J46" s="190">
        <v>27653</v>
      </c>
      <c r="K46" s="190">
        <v>15417</v>
      </c>
      <c r="L46" s="190">
        <v>11638</v>
      </c>
      <c r="M46" s="190">
        <v>8094</v>
      </c>
      <c r="N46" s="190">
        <v>5182</v>
      </c>
      <c r="O46" s="190">
        <v>2677</v>
      </c>
      <c r="P46" s="190">
        <v>1844</v>
      </c>
      <c r="Q46" s="190">
        <v>33</v>
      </c>
      <c r="R46" s="190">
        <v>29</v>
      </c>
      <c r="S46" s="190">
        <v>2360</v>
      </c>
      <c r="T46" s="310">
        <v>1594</v>
      </c>
      <c r="U46" s="302">
        <f t="shared" si="0"/>
        <v>879765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307">
        <v>1</v>
      </c>
      <c r="F47" s="221">
        <v>0</v>
      </c>
      <c r="G47" s="307">
        <v>427373</v>
      </c>
      <c r="H47" s="194">
        <v>312433</v>
      </c>
      <c r="I47" s="194">
        <v>37665</v>
      </c>
      <c r="J47" s="194">
        <v>26509</v>
      </c>
      <c r="K47" s="194">
        <v>14730</v>
      </c>
      <c r="L47" s="194">
        <v>11324</v>
      </c>
      <c r="M47" s="194">
        <v>7938</v>
      </c>
      <c r="N47" s="194">
        <v>5013</v>
      </c>
      <c r="O47" s="194">
        <v>2579</v>
      </c>
      <c r="P47" s="194">
        <v>1770</v>
      </c>
      <c r="Q47" s="194">
        <v>39</v>
      </c>
      <c r="R47" s="194">
        <v>42</v>
      </c>
      <c r="S47" s="194">
        <v>2442</v>
      </c>
      <c r="T47" s="308">
        <v>1535</v>
      </c>
      <c r="U47" s="195">
        <f t="shared" si="0"/>
        <v>851393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309">
        <v>0</v>
      </c>
      <c r="F48" s="222">
        <v>0</v>
      </c>
      <c r="G48" s="309">
        <v>414158</v>
      </c>
      <c r="H48" s="190">
        <v>305790</v>
      </c>
      <c r="I48" s="190">
        <v>37800</v>
      </c>
      <c r="J48" s="190">
        <v>26609</v>
      </c>
      <c r="K48" s="190">
        <v>14537</v>
      </c>
      <c r="L48" s="190">
        <v>11315</v>
      </c>
      <c r="M48" s="190">
        <v>7252</v>
      </c>
      <c r="N48" s="190">
        <v>4673</v>
      </c>
      <c r="O48" s="190">
        <v>2485</v>
      </c>
      <c r="P48" s="190">
        <v>1731</v>
      </c>
      <c r="Q48" s="190">
        <v>37</v>
      </c>
      <c r="R48" s="190">
        <v>39</v>
      </c>
      <c r="S48" s="190">
        <v>2271</v>
      </c>
      <c r="T48" s="310">
        <v>1563</v>
      </c>
      <c r="U48" s="302">
        <f t="shared" si="0"/>
        <v>830260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307">
        <v>0</v>
      </c>
      <c r="F49" s="221">
        <v>0</v>
      </c>
      <c r="G49" s="307">
        <v>395318</v>
      </c>
      <c r="H49" s="194">
        <v>293648</v>
      </c>
      <c r="I49" s="194">
        <v>34781</v>
      </c>
      <c r="J49" s="194">
        <v>24859</v>
      </c>
      <c r="K49" s="194">
        <v>13599</v>
      </c>
      <c r="L49" s="194">
        <v>10788</v>
      </c>
      <c r="M49" s="194">
        <v>7116</v>
      </c>
      <c r="N49" s="194">
        <v>4571</v>
      </c>
      <c r="O49" s="194">
        <v>2424</v>
      </c>
      <c r="P49" s="194">
        <v>1604</v>
      </c>
      <c r="Q49" s="194">
        <v>31</v>
      </c>
      <c r="R49" s="194">
        <v>27</v>
      </c>
      <c r="S49" s="194">
        <v>2098</v>
      </c>
      <c r="T49" s="308">
        <v>1476</v>
      </c>
      <c r="U49" s="195">
        <f t="shared" si="0"/>
        <v>792340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309">
        <v>0</v>
      </c>
      <c r="F50" s="222">
        <v>0</v>
      </c>
      <c r="G50" s="309">
        <v>381801</v>
      </c>
      <c r="H50" s="190">
        <v>286363</v>
      </c>
      <c r="I50" s="190">
        <v>33323</v>
      </c>
      <c r="J50" s="190">
        <v>24101</v>
      </c>
      <c r="K50" s="190">
        <v>12916</v>
      </c>
      <c r="L50" s="190">
        <v>10310</v>
      </c>
      <c r="M50" s="190">
        <v>6962</v>
      </c>
      <c r="N50" s="190">
        <v>4419</v>
      </c>
      <c r="O50" s="190">
        <v>2253</v>
      </c>
      <c r="P50" s="190">
        <v>1622</v>
      </c>
      <c r="Q50" s="190">
        <v>34</v>
      </c>
      <c r="R50" s="190">
        <v>31</v>
      </c>
      <c r="S50" s="190">
        <v>2212</v>
      </c>
      <c r="T50" s="310">
        <v>1471</v>
      </c>
      <c r="U50" s="302">
        <f t="shared" si="0"/>
        <v>767818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307">
        <v>0</v>
      </c>
      <c r="F51" s="221">
        <v>0</v>
      </c>
      <c r="G51" s="307">
        <v>366903</v>
      </c>
      <c r="H51" s="194">
        <v>276365</v>
      </c>
      <c r="I51" s="194">
        <v>31350</v>
      </c>
      <c r="J51" s="194">
        <v>22853</v>
      </c>
      <c r="K51" s="194">
        <v>12475</v>
      </c>
      <c r="L51" s="194">
        <v>10000</v>
      </c>
      <c r="M51" s="194">
        <v>6713</v>
      </c>
      <c r="N51" s="194">
        <v>4460</v>
      </c>
      <c r="O51" s="194">
        <v>2250</v>
      </c>
      <c r="P51" s="194">
        <v>1579</v>
      </c>
      <c r="Q51" s="194">
        <v>39</v>
      </c>
      <c r="R51" s="194">
        <v>39</v>
      </c>
      <c r="S51" s="194">
        <v>2009</v>
      </c>
      <c r="T51" s="308">
        <v>1525</v>
      </c>
      <c r="U51" s="195">
        <f t="shared" si="0"/>
        <v>738560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309">
        <v>0</v>
      </c>
      <c r="F52" s="222">
        <v>0</v>
      </c>
      <c r="G52" s="309">
        <v>357035</v>
      </c>
      <c r="H52" s="190">
        <v>264873</v>
      </c>
      <c r="I52" s="190">
        <v>30521</v>
      </c>
      <c r="J52" s="190">
        <v>22440</v>
      </c>
      <c r="K52" s="190">
        <v>12041</v>
      </c>
      <c r="L52" s="190">
        <v>9650</v>
      </c>
      <c r="M52" s="190">
        <v>6474</v>
      </c>
      <c r="N52" s="190">
        <v>4461</v>
      </c>
      <c r="O52" s="190">
        <v>2162</v>
      </c>
      <c r="P52" s="190">
        <v>1558</v>
      </c>
      <c r="Q52" s="190">
        <v>31</v>
      </c>
      <c r="R52" s="190">
        <v>24</v>
      </c>
      <c r="S52" s="190">
        <v>2061</v>
      </c>
      <c r="T52" s="310">
        <v>1404</v>
      </c>
      <c r="U52" s="302">
        <f t="shared" si="0"/>
        <v>714735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307">
        <v>0</v>
      </c>
      <c r="F53" s="221">
        <v>0</v>
      </c>
      <c r="G53" s="307">
        <v>344382</v>
      </c>
      <c r="H53" s="194">
        <v>255005</v>
      </c>
      <c r="I53" s="194">
        <v>29809</v>
      </c>
      <c r="J53" s="194">
        <v>21944</v>
      </c>
      <c r="K53" s="194">
        <v>11704</v>
      </c>
      <c r="L53" s="194">
        <v>9804</v>
      </c>
      <c r="M53" s="194">
        <v>6317</v>
      </c>
      <c r="N53" s="194">
        <v>4221</v>
      </c>
      <c r="O53" s="194">
        <v>2009</v>
      </c>
      <c r="P53" s="194">
        <v>1547</v>
      </c>
      <c r="Q53" s="194">
        <v>34</v>
      </c>
      <c r="R53" s="194">
        <v>33</v>
      </c>
      <c r="S53" s="194">
        <v>2041</v>
      </c>
      <c r="T53" s="308">
        <v>1470</v>
      </c>
      <c r="U53" s="195">
        <f t="shared" si="0"/>
        <v>690320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309">
        <v>0</v>
      </c>
      <c r="F54" s="222">
        <v>0</v>
      </c>
      <c r="G54" s="309">
        <v>334810</v>
      </c>
      <c r="H54" s="190">
        <v>248401</v>
      </c>
      <c r="I54" s="190">
        <v>28296</v>
      </c>
      <c r="J54" s="190">
        <v>21327</v>
      </c>
      <c r="K54" s="190">
        <v>11480</v>
      </c>
      <c r="L54" s="190">
        <v>9562</v>
      </c>
      <c r="M54" s="190">
        <v>6139</v>
      </c>
      <c r="N54" s="190">
        <v>4120</v>
      </c>
      <c r="O54" s="190">
        <v>2083</v>
      </c>
      <c r="P54" s="190">
        <v>1430</v>
      </c>
      <c r="Q54" s="190">
        <v>31</v>
      </c>
      <c r="R54" s="190">
        <v>25</v>
      </c>
      <c r="S54" s="190">
        <v>2045</v>
      </c>
      <c r="T54" s="310">
        <v>1492</v>
      </c>
      <c r="U54" s="302">
        <f t="shared" si="0"/>
        <v>671241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307">
        <v>0</v>
      </c>
      <c r="F55" s="221">
        <v>0</v>
      </c>
      <c r="G55" s="307">
        <v>317923</v>
      </c>
      <c r="H55" s="194">
        <v>241632</v>
      </c>
      <c r="I55" s="194">
        <v>27335</v>
      </c>
      <c r="J55" s="194">
        <v>20543</v>
      </c>
      <c r="K55" s="194">
        <v>10988</v>
      </c>
      <c r="L55" s="194">
        <v>9151</v>
      </c>
      <c r="M55" s="194">
        <v>5786</v>
      </c>
      <c r="N55" s="194">
        <v>3930</v>
      </c>
      <c r="O55" s="194">
        <v>1916</v>
      </c>
      <c r="P55" s="194">
        <v>1396</v>
      </c>
      <c r="Q55" s="194">
        <v>35</v>
      </c>
      <c r="R55" s="194">
        <v>54</v>
      </c>
      <c r="S55" s="194">
        <v>2031</v>
      </c>
      <c r="T55" s="308">
        <v>1478</v>
      </c>
      <c r="U55" s="195">
        <f t="shared" si="0"/>
        <v>644198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309">
        <v>0</v>
      </c>
      <c r="F56" s="222">
        <v>0</v>
      </c>
      <c r="G56" s="309">
        <v>300584</v>
      </c>
      <c r="H56" s="190">
        <v>230056</v>
      </c>
      <c r="I56" s="190">
        <v>25818</v>
      </c>
      <c r="J56" s="190">
        <v>19027</v>
      </c>
      <c r="K56" s="190">
        <v>10673</v>
      </c>
      <c r="L56" s="190">
        <v>8799</v>
      </c>
      <c r="M56" s="190">
        <v>5715</v>
      </c>
      <c r="N56" s="190">
        <v>3747</v>
      </c>
      <c r="O56" s="190">
        <v>1849</v>
      </c>
      <c r="P56" s="190">
        <v>1318</v>
      </c>
      <c r="Q56" s="190">
        <v>30</v>
      </c>
      <c r="R56" s="190">
        <v>38</v>
      </c>
      <c r="S56" s="190">
        <v>1876</v>
      </c>
      <c r="T56" s="310">
        <v>1469</v>
      </c>
      <c r="U56" s="302">
        <f t="shared" si="0"/>
        <v>610999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307">
        <v>0</v>
      </c>
      <c r="F57" s="221">
        <v>0</v>
      </c>
      <c r="G57" s="307">
        <v>283433</v>
      </c>
      <c r="H57" s="194">
        <v>217386</v>
      </c>
      <c r="I57" s="194">
        <v>25036</v>
      </c>
      <c r="J57" s="194">
        <v>18213</v>
      </c>
      <c r="K57" s="194">
        <v>9713</v>
      </c>
      <c r="L57" s="194">
        <v>8338</v>
      </c>
      <c r="M57" s="194">
        <v>5389</v>
      </c>
      <c r="N57" s="194">
        <v>3611</v>
      </c>
      <c r="O57" s="194">
        <v>1792</v>
      </c>
      <c r="P57" s="194">
        <v>1257</v>
      </c>
      <c r="Q57" s="194">
        <v>24</v>
      </c>
      <c r="R57" s="194">
        <v>33</v>
      </c>
      <c r="S57" s="194">
        <v>1878</v>
      </c>
      <c r="T57" s="308">
        <v>1472</v>
      </c>
      <c r="U57" s="195">
        <f t="shared" si="0"/>
        <v>577575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309">
        <v>0</v>
      </c>
      <c r="F58" s="222">
        <v>0</v>
      </c>
      <c r="G58" s="309">
        <v>271696</v>
      </c>
      <c r="H58" s="190">
        <v>207952</v>
      </c>
      <c r="I58" s="190">
        <v>23708</v>
      </c>
      <c r="J58" s="190">
        <v>17713</v>
      </c>
      <c r="K58" s="190">
        <v>9618</v>
      </c>
      <c r="L58" s="190">
        <v>8087</v>
      </c>
      <c r="M58" s="190">
        <v>5100</v>
      </c>
      <c r="N58" s="190">
        <v>3564</v>
      </c>
      <c r="O58" s="190">
        <v>1734</v>
      </c>
      <c r="P58" s="190">
        <v>1206</v>
      </c>
      <c r="Q58" s="190">
        <v>24</v>
      </c>
      <c r="R58" s="190">
        <v>27</v>
      </c>
      <c r="S58" s="190">
        <v>1906</v>
      </c>
      <c r="T58" s="310">
        <v>1322</v>
      </c>
      <c r="U58" s="302">
        <f t="shared" si="0"/>
        <v>553657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307">
        <v>0</v>
      </c>
      <c r="F59" s="221">
        <v>0</v>
      </c>
      <c r="G59" s="307">
        <v>251911</v>
      </c>
      <c r="H59" s="194">
        <v>191898</v>
      </c>
      <c r="I59" s="194">
        <v>22337</v>
      </c>
      <c r="J59" s="194">
        <v>16204</v>
      </c>
      <c r="K59" s="194">
        <v>9015</v>
      </c>
      <c r="L59" s="194">
        <v>7237</v>
      </c>
      <c r="M59" s="194">
        <v>4939</v>
      </c>
      <c r="N59" s="194">
        <v>3343</v>
      </c>
      <c r="O59" s="194">
        <v>1521</v>
      </c>
      <c r="P59" s="194">
        <v>1071</v>
      </c>
      <c r="Q59" s="194">
        <v>31</v>
      </c>
      <c r="R59" s="194">
        <v>38</v>
      </c>
      <c r="S59" s="194">
        <v>1825</v>
      </c>
      <c r="T59" s="308">
        <v>1279</v>
      </c>
      <c r="U59" s="195">
        <f t="shared" si="0"/>
        <v>512649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309">
        <v>0</v>
      </c>
      <c r="F60" s="222">
        <v>0</v>
      </c>
      <c r="G60" s="309">
        <v>228395</v>
      </c>
      <c r="H60" s="190">
        <v>181928</v>
      </c>
      <c r="I60" s="190">
        <v>20579</v>
      </c>
      <c r="J60" s="190">
        <v>14529</v>
      </c>
      <c r="K60" s="190">
        <v>8266</v>
      </c>
      <c r="L60" s="190">
        <v>6793</v>
      </c>
      <c r="M60" s="190">
        <v>4426</v>
      </c>
      <c r="N60" s="190">
        <v>2952</v>
      </c>
      <c r="O60" s="190">
        <v>1407</v>
      </c>
      <c r="P60" s="190">
        <v>992</v>
      </c>
      <c r="Q60" s="190">
        <v>22</v>
      </c>
      <c r="R60" s="190">
        <v>20</v>
      </c>
      <c r="S60" s="190">
        <v>1796</v>
      </c>
      <c r="T60" s="310">
        <v>1195</v>
      </c>
      <c r="U60" s="302">
        <f t="shared" si="0"/>
        <v>473300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307">
        <v>0</v>
      </c>
      <c r="F61" s="221">
        <v>0</v>
      </c>
      <c r="G61" s="307">
        <v>216003</v>
      </c>
      <c r="H61" s="194">
        <v>166924</v>
      </c>
      <c r="I61" s="194">
        <v>20452</v>
      </c>
      <c r="J61" s="194">
        <v>14315</v>
      </c>
      <c r="K61" s="194">
        <v>8393</v>
      </c>
      <c r="L61" s="194">
        <v>6602</v>
      </c>
      <c r="M61" s="194">
        <v>4331</v>
      </c>
      <c r="N61" s="194">
        <v>2726</v>
      </c>
      <c r="O61" s="194">
        <v>1352</v>
      </c>
      <c r="P61" s="194">
        <v>920</v>
      </c>
      <c r="Q61" s="194">
        <v>24</v>
      </c>
      <c r="R61" s="194">
        <v>27</v>
      </c>
      <c r="S61" s="194">
        <v>1815</v>
      </c>
      <c r="T61" s="308">
        <v>1209</v>
      </c>
      <c r="U61" s="195">
        <f t="shared" si="0"/>
        <v>445093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309">
        <v>0</v>
      </c>
      <c r="F62" s="222">
        <v>0</v>
      </c>
      <c r="G62" s="309">
        <v>196903</v>
      </c>
      <c r="H62" s="190">
        <v>150169</v>
      </c>
      <c r="I62" s="190">
        <v>19041</v>
      </c>
      <c r="J62" s="190">
        <v>12937</v>
      </c>
      <c r="K62" s="190">
        <v>8201</v>
      </c>
      <c r="L62" s="190">
        <v>5963</v>
      </c>
      <c r="M62" s="190">
        <v>4036</v>
      </c>
      <c r="N62" s="190">
        <v>2506</v>
      </c>
      <c r="O62" s="190">
        <v>1249</v>
      </c>
      <c r="P62" s="190">
        <v>820</v>
      </c>
      <c r="Q62" s="190">
        <v>37</v>
      </c>
      <c r="R62" s="190">
        <v>19</v>
      </c>
      <c r="S62" s="190">
        <v>1690</v>
      </c>
      <c r="T62" s="310">
        <v>1028</v>
      </c>
      <c r="U62" s="302">
        <f t="shared" si="0"/>
        <v>404599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307">
        <v>0</v>
      </c>
      <c r="F63" s="221">
        <v>0</v>
      </c>
      <c r="G63" s="307">
        <v>201180</v>
      </c>
      <c r="H63" s="194">
        <v>146532</v>
      </c>
      <c r="I63" s="194">
        <v>17992</v>
      </c>
      <c r="J63" s="194">
        <v>12313</v>
      </c>
      <c r="K63" s="194">
        <v>7687</v>
      </c>
      <c r="L63" s="194">
        <v>5870</v>
      </c>
      <c r="M63" s="194">
        <v>3591</v>
      </c>
      <c r="N63" s="194">
        <v>2387</v>
      </c>
      <c r="O63" s="194">
        <v>1231</v>
      </c>
      <c r="P63" s="194">
        <v>777</v>
      </c>
      <c r="Q63" s="194">
        <v>25</v>
      </c>
      <c r="R63" s="194">
        <v>17</v>
      </c>
      <c r="S63" s="194">
        <v>1584</v>
      </c>
      <c r="T63" s="308">
        <v>1093</v>
      </c>
      <c r="U63" s="195">
        <f t="shared" si="0"/>
        <v>402279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309">
        <v>0</v>
      </c>
      <c r="F64" s="222">
        <v>0</v>
      </c>
      <c r="G64" s="309">
        <v>172028</v>
      </c>
      <c r="H64" s="190">
        <v>129439</v>
      </c>
      <c r="I64" s="190">
        <v>16695</v>
      </c>
      <c r="J64" s="190">
        <v>10982</v>
      </c>
      <c r="K64" s="190">
        <v>6943</v>
      </c>
      <c r="L64" s="190">
        <v>5102</v>
      </c>
      <c r="M64" s="190">
        <v>3433</v>
      </c>
      <c r="N64" s="190">
        <v>2269</v>
      </c>
      <c r="O64" s="190">
        <v>1085</v>
      </c>
      <c r="P64" s="190">
        <v>697</v>
      </c>
      <c r="Q64" s="190">
        <v>90</v>
      </c>
      <c r="R64" s="190">
        <v>17</v>
      </c>
      <c r="S64" s="190">
        <v>1598</v>
      </c>
      <c r="T64" s="312">
        <v>1001</v>
      </c>
      <c r="U64" s="302">
        <f t="shared" ref="U64:U98" si="1">SUM(E64:T64)</f>
        <v>351379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307">
        <v>0</v>
      </c>
      <c r="F65" s="221">
        <v>0</v>
      </c>
      <c r="G65" s="307">
        <v>154349</v>
      </c>
      <c r="H65" s="194">
        <v>115781</v>
      </c>
      <c r="I65" s="194">
        <v>14674</v>
      </c>
      <c r="J65" s="194">
        <v>9918</v>
      </c>
      <c r="K65" s="194">
        <v>6417</v>
      </c>
      <c r="L65" s="194">
        <v>4569</v>
      </c>
      <c r="M65" s="194">
        <v>3107</v>
      </c>
      <c r="N65" s="194">
        <v>1974</v>
      </c>
      <c r="O65" s="194">
        <v>889</v>
      </c>
      <c r="P65" s="194">
        <v>562</v>
      </c>
      <c r="Q65" s="194">
        <v>24</v>
      </c>
      <c r="R65" s="194">
        <v>22</v>
      </c>
      <c r="S65" s="194">
        <v>1415</v>
      </c>
      <c r="T65" s="311">
        <v>939</v>
      </c>
      <c r="U65" s="195">
        <f t="shared" si="1"/>
        <v>314640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313">
        <v>0</v>
      </c>
      <c r="F66" s="317">
        <v>0</v>
      </c>
      <c r="G66" s="313">
        <v>142240</v>
      </c>
      <c r="H66" s="228">
        <v>104204</v>
      </c>
      <c r="I66" s="228">
        <v>13390</v>
      </c>
      <c r="J66" s="228">
        <v>8950</v>
      </c>
      <c r="K66" s="228">
        <v>6120</v>
      </c>
      <c r="L66" s="228">
        <v>4211</v>
      </c>
      <c r="M66" s="228">
        <v>2784</v>
      </c>
      <c r="N66" s="228">
        <v>1744</v>
      </c>
      <c r="O66" s="228">
        <v>852</v>
      </c>
      <c r="P66" s="228">
        <v>517</v>
      </c>
      <c r="Q66" s="228">
        <v>16</v>
      </c>
      <c r="R66" s="228">
        <v>13</v>
      </c>
      <c r="S66" s="228">
        <v>1297</v>
      </c>
      <c r="T66" s="314">
        <v>843</v>
      </c>
      <c r="U66" s="303">
        <f t="shared" si="1"/>
        <v>287181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315">
        <v>0</v>
      </c>
      <c r="F67" s="318">
        <v>0</v>
      </c>
      <c r="G67" s="315">
        <v>131417</v>
      </c>
      <c r="H67" s="186">
        <v>94444</v>
      </c>
      <c r="I67" s="186">
        <v>12023</v>
      </c>
      <c r="J67" s="186">
        <v>8100</v>
      </c>
      <c r="K67" s="186">
        <v>5633</v>
      </c>
      <c r="L67" s="186">
        <v>3818</v>
      </c>
      <c r="M67" s="186">
        <v>2738</v>
      </c>
      <c r="N67" s="186">
        <v>1647</v>
      </c>
      <c r="O67" s="186">
        <v>788</v>
      </c>
      <c r="P67" s="186">
        <v>456</v>
      </c>
      <c r="Q67" s="186">
        <v>22</v>
      </c>
      <c r="R67" s="186">
        <v>11</v>
      </c>
      <c r="S67" s="186">
        <v>1141</v>
      </c>
      <c r="T67" s="308">
        <v>790</v>
      </c>
      <c r="U67" s="195">
        <f t="shared" si="1"/>
        <v>263028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309">
        <v>0</v>
      </c>
      <c r="F68" s="222">
        <v>0</v>
      </c>
      <c r="G68" s="309">
        <v>109876</v>
      </c>
      <c r="H68" s="190">
        <v>78379</v>
      </c>
      <c r="I68" s="190">
        <v>11422</v>
      </c>
      <c r="J68" s="190">
        <v>7731</v>
      </c>
      <c r="K68" s="190">
        <v>5413</v>
      </c>
      <c r="L68" s="190">
        <v>3603</v>
      </c>
      <c r="M68" s="190">
        <v>2475</v>
      </c>
      <c r="N68" s="190">
        <v>1515</v>
      </c>
      <c r="O68" s="190">
        <v>697</v>
      </c>
      <c r="P68" s="190">
        <v>468</v>
      </c>
      <c r="Q68" s="190">
        <v>13</v>
      </c>
      <c r="R68" s="190">
        <v>8</v>
      </c>
      <c r="S68" s="190">
        <v>1088</v>
      </c>
      <c r="T68" s="310">
        <v>749</v>
      </c>
      <c r="U68" s="302">
        <f t="shared" si="1"/>
        <v>223437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307">
        <v>0</v>
      </c>
      <c r="F69" s="221">
        <v>0</v>
      </c>
      <c r="G69" s="307">
        <v>93646</v>
      </c>
      <c r="H69" s="194">
        <v>68342</v>
      </c>
      <c r="I69" s="194">
        <v>10280</v>
      </c>
      <c r="J69" s="194">
        <v>6516</v>
      </c>
      <c r="K69" s="194">
        <v>4892</v>
      </c>
      <c r="L69" s="194">
        <v>3180</v>
      </c>
      <c r="M69" s="194">
        <v>2253</v>
      </c>
      <c r="N69" s="194">
        <v>1348</v>
      </c>
      <c r="O69" s="194">
        <v>600</v>
      </c>
      <c r="P69" s="194">
        <v>389</v>
      </c>
      <c r="Q69" s="194">
        <v>18</v>
      </c>
      <c r="R69" s="194">
        <v>8</v>
      </c>
      <c r="S69" s="194">
        <v>906</v>
      </c>
      <c r="T69" s="308">
        <v>651</v>
      </c>
      <c r="U69" s="195">
        <f t="shared" si="1"/>
        <v>193029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309">
        <v>0</v>
      </c>
      <c r="F70" s="222">
        <v>0</v>
      </c>
      <c r="G70" s="309">
        <v>77892</v>
      </c>
      <c r="H70" s="190">
        <v>58748</v>
      </c>
      <c r="I70" s="190">
        <v>9065</v>
      </c>
      <c r="J70" s="190">
        <v>5797</v>
      </c>
      <c r="K70" s="190">
        <v>4820</v>
      </c>
      <c r="L70" s="190">
        <v>2957</v>
      </c>
      <c r="M70" s="190">
        <v>2196</v>
      </c>
      <c r="N70" s="190">
        <v>1362</v>
      </c>
      <c r="O70" s="190">
        <v>562</v>
      </c>
      <c r="P70" s="190">
        <v>373</v>
      </c>
      <c r="Q70" s="190">
        <v>10</v>
      </c>
      <c r="R70" s="190">
        <v>8</v>
      </c>
      <c r="S70" s="190">
        <v>794</v>
      </c>
      <c r="T70" s="310">
        <v>575</v>
      </c>
      <c r="U70" s="302">
        <f t="shared" si="1"/>
        <v>165159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307">
        <v>0</v>
      </c>
      <c r="F71" s="221">
        <v>0</v>
      </c>
      <c r="G71" s="307">
        <v>68034</v>
      </c>
      <c r="H71" s="194">
        <v>50277</v>
      </c>
      <c r="I71" s="194">
        <v>6794</v>
      </c>
      <c r="J71" s="194">
        <v>4317</v>
      </c>
      <c r="K71" s="194">
        <v>3934</v>
      </c>
      <c r="L71" s="194">
        <v>2552</v>
      </c>
      <c r="M71" s="194">
        <v>2187</v>
      </c>
      <c r="N71" s="194">
        <v>1308</v>
      </c>
      <c r="O71" s="194">
        <v>587</v>
      </c>
      <c r="P71" s="194">
        <v>357</v>
      </c>
      <c r="Q71" s="194">
        <v>6</v>
      </c>
      <c r="R71" s="194">
        <v>3</v>
      </c>
      <c r="S71" s="194">
        <v>663</v>
      </c>
      <c r="T71" s="308">
        <v>512</v>
      </c>
      <c r="U71" s="195">
        <f t="shared" si="1"/>
        <v>141531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309">
        <v>0</v>
      </c>
      <c r="F72" s="222">
        <v>0</v>
      </c>
      <c r="G72" s="309">
        <v>57219</v>
      </c>
      <c r="H72" s="190">
        <v>42736</v>
      </c>
      <c r="I72" s="190">
        <v>5385</v>
      </c>
      <c r="J72" s="190">
        <v>3539</v>
      </c>
      <c r="K72" s="190">
        <v>2567</v>
      </c>
      <c r="L72" s="190">
        <v>1737</v>
      </c>
      <c r="M72" s="190">
        <v>1907</v>
      </c>
      <c r="N72" s="190">
        <v>999</v>
      </c>
      <c r="O72" s="190">
        <v>503</v>
      </c>
      <c r="P72" s="190">
        <v>331</v>
      </c>
      <c r="Q72" s="190">
        <v>9</v>
      </c>
      <c r="R72" s="190">
        <v>11</v>
      </c>
      <c r="S72" s="190">
        <v>580</v>
      </c>
      <c r="T72" s="310">
        <v>424</v>
      </c>
      <c r="U72" s="302">
        <f t="shared" si="1"/>
        <v>117947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307">
        <v>0</v>
      </c>
      <c r="F73" s="221">
        <v>0</v>
      </c>
      <c r="G73" s="307">
        <v>50087</v>
      </c>
      <c r="H73" s="194">
        <v>37316</v>
      </c>
      <c r="I73" s="194">
        <v>4303</v>
      </c>
      <c r="J73" s="194">
        <v>2831</v>
      </c>
      <c r="K73" s="194">
        <v>1829</v>
      </c>
      <c r="L73" s="194">
        <v>1223</v>
      </c>
      <c r="M73" s="194">
        <v>1021</v>
      </c>
      <c r="N73" s="194">
        <v>577</v>
      </c>
      <c r="O73" s="194">
        <v>329</v>
      </c>
      <c r="P73" s="194">
        <v>208</v>
      </c>
      <c r="Q73" s="194">
        <v>10</v>
      </c>
      <c r="R73" s="194">
        <v>2</v>
      </c>
      <c r="S73" s="194">
        <v>432</v>
      </c>
      <c r="T73" s="308">
        <v>324</v>
      </c>
      <c r="U73" s="195">
        <f t="shared" si="1"/>
        <v>100492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309">
        <v>0</v>
      </c>
      <c r="F74" s="222">
        <v>0</v>
      </c>
      <c r="G74" s="309">
        <v>41301</v>
      </c>
      <c r="H74" s="190">
        <v>29515</v>
      </c>
      <c r="I74" s="190">
        <v>3141</v>
      </c>
      <c r="J74" s="190">
        <v>1996</v>
      </c>
      <c r="K74" s="190">
        <v>1138</v>
      </c>
      <c r="L74" s="190">
        <v>646</v>
      </c>
      <c r="M74" s="190">
        <v>499</v>
      </c>
      <c r="N74" s="190">
        <v>202</v>
      </c>
      <c r="O74" s="190">
        <v>109</v>
      </c>
      <c r="P74" s="190">
        <v>53</v>
      </c>
      <c r="Q74" s="190">
        <v>7</v>
      </c>
      <c r="R74" s="190">
        <v>9</v>
      </c>
      <c r="S74" s="190">
        <v>367</v>
      </c>
      <c r="T74" s="310">
        <v>281</v>
      </c>
      <c r="U74" s="302">
        <f t="shared" si="1"/>
        <v>79264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307">
        <v>0</v>
      </c>
      <c r="F75" s="221">
        <v>0</v>
      </c>
      <c r="G75" s="307">
        <v>34706</v>
      </c>
      <c r="H75" s="194">
        <v>24189</v>
      </c>
      <c r="I75" s="194">
        <v>2736</v>
      </c>
      <c r="J75" s="194">
        <v>1696</v>
      </c>
      <c r="K75" s="194">
        <v>753</v>
      </c>
      <c r="L75" s="194">
        <v>413</v>
      </c>
      <c r="M75" s="194">
        <v>299</v>
      </c>
      <c r="N75" s="194">
        <v>126</v>
      </c>
      <c r="O75" s="194">
        <v>35</v>
      </c>
      <c r="P75" s="194">
        <v>20</v>
      </c>
      <c r="Q75" s="194">
        <v>22</v>
      </c>
      <c r="R75" s="194">
        <v>4</v>
      </c>
      <c r="S75" s="194">
        <v>332</v>
      </c>
      <c r="T75" s="308">
        <v>257</v>
      </c>
      <c r="U75" s="195">
        <f t="shared" si="1"/>
        <v>65588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309">
        <v>0</v>
      </c>
      <c r="F76" s="222">
        <v>0</v>
      </c>
      <c r="G76" s="309">
        <v>28633</v>
      </c>
      <c r="H76" s="190">
        <v>20038</v>
      </c>
      <c r="I76" s="190">
        <v>1686</v>
      </c>
      <c r="J76" s="190">
        <v>916</v>
      </c>
      <c r="K76" s="190">
        <v>740</v>
      </c>
      <c r="L76" s="190">
        <v>469</v>
      </c>
      <c r="M76" s="190">
        <v>260</v>
      </c>
      <c r="N76" s="190">
        <v>130</v>
      </c>
      <c r="O76" s="190">
        <v>32</v>
      </c>
      <c r="P76" s="190">
        <v>22</v>
      </c>
      <c r="Q76" s="190">
        <v>7</v>
      </c>
      <c r="R76" s="190">
        <v>0</v>
      </c>
      <c r="S76" s="190">
        <v>352</v>
      </c>
      <c r="T76" s="310">
        <v>282</v>
      </c>
      <c r="U76" s="302">
        <f t="shared" si="1"/>
        <v>53567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307">
        <v>0</v>
      </c>
      <c r="F77" s="221">
        <v>0</v>
      </c>
      <c r="G77" s="307">
        <v>23565</v>
      </c>
      <c r="H77" s="194">
        <v>16692</v>
      </c>
      <c r="I77" s="194">
        <v>808</v>
      </c>
      <c r="J77" s="194">
        <v>342</v>
      </c>
      <c r="K77" s="194">
        <v>424</v>
      </c>
      <c r="L77" s="194">
        <v>177</v>
      </c>
      <c r="M77" s="194">
        <v>223</v>
      </c>
      <c r="N77" s="194">
        <v>89</v>
      </c>
      <c r="O77" s="194">
        <v>24</v>
      </c>
      <c r="P77" s="194">
        <v>17</v>
      </c>
      <c r="Q77" s="194">
        <v>6</v>
      </c>
      <c r="R77" s="194">
        <v>1</v>
      </c>
      <c r="S77" s="194">
        <v>239</v>
      </c>
      <c r="T77" s="308">
        <v>227</v>
      </c>
      <c r="U77" s="195">
        <f t="shared" si="1"/>
        <v>42834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309">
        <v>0</v>
      </c>
      <c r="F78" s="222">
        <v>0</v>
      </c>
      <c r="G78" s="309">
        <v>20521</v>
      </c>
      <c r="H78" s="190">
        <v>14591</v>
      </c>
      <c r="I78" s="190">
        <v>718</v>
      </c>
      <c r="J78" s="190">
        <v>327</v>
      </c>
      <c r="K78" s="190">
        <v>288</v>
      </c>
      <c r="L78" s="190">
        <v>134</v>
      </c>
      <c r="M78" s="190">
        <v>160</v>
      </c>
      <c r="N78" s="190">
        <v>82</v>
      </c>
      <c r="O78" s="190">
        <v>23</v>
      </c>
      <c r="P78" s="190">
        <v>10</v>
      </c>
      <c r="Q78" s="190">
        <v>6</v>
      </c>
      <c r="R78" s="190">
        <v>0</v>
      </c>
      <c r="S78" s="190">
        <v>198</v>
      </c>
      <c r="T78" s="310">
        <v>174</v>
      </c>
      <c r="U78" s="302">
        <f t="shared" si="1"/>
        <v>37232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307">
        <v>0</v>
      </c>
      <c r="F79" s="221">
        <v>0</v>
      </c>
      <c r="G79" s="307">
        <v>17484</v>
      </c>
      <c r="H79" s="194">
        <v>12614</v>
      </c>
      <c r="I79" s="194">
        <v>680</v>
      </c>
      <c r="J79" s="194">
        <v>345</v>
      </c>
      <c r="K79" s="194">
        <v>250</v>
      </c>
      <c r="L79" s="194">
        <v>102</v>
      </c>
      <c r="M79" s="194">
        <v>125</v>
      </c>
      <c r="N79" s="194">
        <v>71</v>
      </c>
      <c r="O79" s="194">
        <v>18</v>
      </c>
      <c r="P79" s="194">
        <v>6</v>
      </c>
      <c r="Q79" s="194">
        <v>9</v>
      </c>
      <c r="R79" s="194">
        <v>1</v>
      </c>
      <c r="S79" s="194">
        <v>168</v>
      </c>
      <c r="T79" s="308">
        <v>161</v>
      </c>
      <c r="U79" s="195">
        <f t="shared" si="1"/>
        <v>32034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309">
        <v>0</v>
      </c>
      <c r="F80" s="222">
        <v>0</v>
      </c>
      <c r="G80" s="309">
        <v>14635</v>
      </c>
      <c r="H80" s="190">
        <v>9918</v>
      </c>
      <c r="I80" s="190">
        <v>522</v>
      </c>
      <c r="J80" s="190">
        <v>310</v>
      </c>
      <c r="K80" s="190">
        <v>254</v>
      </c>
      <c r="L80" s="190">
        <v>145</v>
      </c>
      <c r="M80" s="190">
        <v>145</v>
      </c>
      <c r="N80" s="190">
        <v>76</v>
      </c>
      <c r="O80" s="190">
        <v>8</v>
      </c>
      <c r="P80" s="190">
        <v>6</v>
      </c>
      <c r="Q80" s="190">
        <v>1</v>
      </c>
      <c r="R80" s="190">
        <v>0</v>
      </c>
      <c r="S80" s="190">
        <v>133</v>
      </c>
      <c r="T80" s="310">
        <v>141</v>
      </c>
      <c r="U80" s="302">
        <f t="shared" si="1"/>
        <v>26294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307">
        <v>0</v>
      </c>
      <c r="F81" s="221">
        <v>0</v>
      </c>
      <c r="G81" s="307">
        <v>12330</v>
      </c>
      <c r="H81" s="194">
        <v>8262</v>
      </c>
      <c r="I81" s="194">
        <v>449</v>
      </c>
      <c r="J81" s="194">
        <v>257</v>
      </c>
      <c r="K81" s="194">
        <v>260</v>
      </c>
      <c r="L81" s="194">
        <v>164</v>
      </c>
      <c r="M81" s="194">
        <v>139</v>
      </c>
      <c r="N81" s="194">
        <v>117</v>
      </c>
      <c r="O81" s="194">
        <v>11</v>
      </c>
      <c r="P81" s="194">
        <v>7</v>
      </c>
      <c r="Q81" s="194">
        <v>3</v>
      </c>
      <c r="R81" s="194">
        <v>1</v>
      </c>
      <c r="S81" s="194">
        <v>125</v>
      </c>
      <c r="T81" s="308">
        <v>121</v>
      </c>
      <c r="U81" s="195">
        <f t="shared" si="1"/>
        <v>22246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309">
        <v>0</v>
      </c>
      <c r="F82" s="222">
        <v>0</v>
      </c>
      <c r="G82" s="309">
        <v>11080</v>
      </c>
      <c r="H82" s="190">
        <v>7224</v>
      </c>
      <c r="I82" s="190">
        <v>244</v>
      </c>
      <c r="J82" s="190">
        <v>126</v>
      </c>
      <c r="K82" s="190">
        <v>133</v>
      </c>
      <c r="L82" s="190">
        <v>90</v>
      </c>
      <c r="M82" s="190">
        <v>169</v>
      </c>
      <c r="N82" s="190">
        <v>143</v>
      </c>
      <c r="O82" s="190">
        <v>6</v>
      </c>
      <c r="P82" s="190">
        <v>9</v>
      </c>
      <c r="Q82" s="190">
        <v>1</v>
      </c>
      <c r="R82" s="190">
        <v>0</v>
      </c>
      <c r="S82" s="190">
        <v>119</v>
      </c>
      <c r="T82" s="310">
        <v>110</v>
      </c>
      <c r="U82" s="302">
        <f t="shared" si="1"/>
        <v>19454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307">
        <v>0</v>
      </c>
      <c r="F83" s="221">
        <v>0</v>
      </c>
      <c r="G83" s="307">
        <v>9615</v>
      </c>
      <c r="H83" s="194">
        <v>6479</v>
      </c>
      <c r="I83" s="194">
        <v>123</v>
      </c>
      <c r="J83" s="194">
        <v>50</v>
      </c>
      <c r="K83" s="194">
        <v>36</v>
      </c>
      <c r="L83" s="194">
        <v>17</v>
      </c>
      <c r="M83" s="194">
        <v>65</v>
      </c>
      <c r="N83" s="194">
        <v>41</v>
      </c>
      <c r="O83" s="194">
        <v>9</v>
      </c>
      <c r="P83" s="194">
        <v>8</v>
      </c>
      <c r="Q83" s="194">
        <v>1</v>
      </c>
      <c r="R83" s="194">
        <v>1</v>
      </c>
      <c r="S83" s="194">
        <v>107</v>
      </c>
      <c r="T83" s="308">
        <v>93</v>
      </c>
      <c r="U83" s="195">
        <f t="shared" si="1"/>
        <v>16645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309">
        <v>0</v>
      </c>
      <c r="F84" s="222">
        <v>0</v>
      </c>
      <c r="G84" s="309">
        <v>7963</v>
      </c>
      <c r="H84" s="190">
        <v>5292</v>
      </c>
      <c r="I84" s="190">
        <v>97</v>
      </c>
      <c r="J84" s="190">
        <v>47</v>
      </c>
      <c r="K84" s="190">
        <v>8</v>
      </c>
      <c r="L84" s="190">
        <v>5</v>
      </c>
      <c r="M84" s="190">
        <v>13</v>
      </c>
      <c r="N84" s="190">
        <v>4</v>
      </c>
      <c r="O84" s="190">
        <v>4</v>
      </c>
      <c r="P84" s="190">
        <v>3</v>
      </c>
      <c r="Q84" s="190">
        <v>2</v>
      </c>
      <c r="R84" s="190">
        <v>3</v>
      </c>
      <c r="S84" s="190">
        <v>88</v>
      </c>
      <c r="T84" s="310">
        <v>78</v>
      </c>
      <c r="U84" s="302">
        <f t="shared" si="1"/>
        <v>13607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307">
        <v>0</v>
      </c>
      <c r="F85" s="221">
        <v>0</v>
      </c>
      <c r="G85" s="307">
        <v>6755</v>
      </c>
      <c r="H85" s="194">
        <v>4545</v>
      </c>
      <c r="I85" s="194">
        <v>104</v>
      </c>
      <c r="J85" s="194">
        <v>32</v>
      </c>
      <c r="K85" s="194">
        <v>6</v>
      </c>
      <c r="L85" s="194">
        <v>2</v>
      </c>
      <c r="M85" s="194">
        <v>4</v>
      </c>
      <c r="N85" s="194">
        <v>5</v>
      </c>
      <c r="O85" s="194">
        <v>2</v>
      </c>
      <c r="P85" s="194">
        <v>0</v>
      </c>
      <c r="Q85" s="194">
        <v>1</v>
      </c>
      <c r="R85" s="194">
        <v>0</v>
      </c>
      <c r="S85" s="194">
        <v>82</v>
      </c>
      <c r="T85" s="308">
        <v>84</v>
      </c>
      <c r="U85" s="195">
        <f t="shared" si="1"/>
        <v>11622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309">
        <v>0</v>
      </c>
      <c r="F86" s="222">
        <v>0</v>
      </c>
      <c r="G86" s="309">
        <v>5641</v>
      </c>
      <c r="H86" s="190">
        <v>3830</v>
      </c>
      <c r="I86" s="190">
        <v>52</v>
      </c>
      <c r="J86" s="190">
        <v>23</v>
      </c>
      <c r="K86" s="190">
        <v>5</v>
      </c>
      <c r="L86" s="190">
        <v>2</v>
      </c>
      <c r="M86" s="190">
        <v>2</v>
      </c>
      <c r="N86" s="190">
        <v>0</v>
      </c>
      <c r="O86" s="190">
        <v>4</v>
      </c>
      <c r="P86" s="190">
        <v>0</v>
      </c>
      <c r="Q86" s="190">
        <v>2</v>
      </c>
      <c r="R86" s="190">
        <v>1</v>
      </c>
      <c r="S86" s="190">
        <v>82</v>
      </c>
      <c r="T86" s="310">
        <v>57</v>
      </c>
      <c r="U86" s="302">
        <f t="shared" si="1"/>
        <v>9701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307">
        <v>0</v>
      </c>
      <c r="F87" s="221">
        <v>0</v>
      </c>
      <c r="G87" s="307">
        <v>4713</v>
      </c>
      <c r="H87" s="194">
        <v>3201</v>
      </c>
      <c r="I87" s="194">
        <v>53</v>
      </c>
      <c r="J87" s="194">
        <v>24</v>
      </c>
      <c r="K87" s="194">
        <v>4</v>
      </c>
      <c r="L87" s="194">
        <v>0</v>
      </c>
      <c r="M87" s="194">
        <v>5</v>
      </c>
      <c r="N87" s="194">
        <v>1</v>
      </c>
      <c r="O87" s="194">
        <v>2</v>
      </c>
      <c r="P87" s="194">
        <v>0</v>
      </c>
      <c r="Q87" s="194">
        <v>3</v>
      </c>
      <c r="R87" s="194">
        <v>0</v>
      </c>
      <c r="S87" s="194">
        <v>60</v>
      </c>
      <c r="T87" s="308">
        <v>56</v>
      </c>
      <c r="U87" s="195">
        <f t="shared" si="1"/>
        <v>8122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309">
        <v>0</v>
      </c>
      <c r="F88" s="222">
        <v>0</v>
      </c>
      <c r="G88" s="309">
        <v>4082</v>
      </c>
      <c r="H88" s="190">
        <v>2811</v>
      </c>
      <c r="I88" s="190">
        <v>46</v>
      </c>
      <c r="J88" s="190">
        <v>15</v>
      </c>
      <c r="K88" s="190">
        <v>4</v>
      </c>
      <c r="L88" s="190">
        <v>0</v>
      </c>
      <c r="M88" s="190">
        <v>1</v>
      </c>
      <c r="N88" s="190">
        <v>1</v>
      </c>
      <c r="O88" s="190">
        <v>0</v>
      </c>
      <c r="P88" s="190">
        <v>0</v>
      </c>
      <c r="Q88" s="190">
        <v>0</v>
      </c>
      <c r="R88" s="190">
        <v>1</v>
      </c>
      <c r="S88" s="190">
        <v>65</v>
      </c>
      <c r="T88" s="310">
        <v>49</v>
      </c>
      <c r="U88" s="302">
        <f t="shared" si="1"/>
        <v>7075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307">
        <v>0</v>
      </c>
      <c r="F89" s="221">
        <v>0</v>
      </c>
      <c r="G89" s="307">
        <v>3120</v>
      </c>
      <c r="H89" s="194">
        <v>2191</v>
      </c>
      <c r="I89" s="194">
        <v>33</v>
      </c>
      <c r="J89" s="194">
        <v>22</v>
      </c>
      <c r="K89" s="194">
        <v>1</v>
      </c>
      <c r="L89" s="194">
        <v>0</v>
      </c>
      <c r="M89" s="194">
        <v>0</v>
      </c>
      <c r="N89" s="194">
        <v>1</v>
      </c>
      <c r="O89" s="194">
        <v>0</v>
      </c>
      <c r="P89" s="194">
        <v>1</v>
      </c>
      <c r="Q89" s="194">
        <v>0</v>
      </c>
      <c r="R89" s="194">
        <v>1</v>
      </c>
      <c r="S89" s="194">
        <v>46</v>
      </c>
      <c r="T89" s="308">
        <v>56</v>
      </c>
      <c r="U89" s="195">
        <f t="shared" si="1"/>
        <v>5472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309">
        <v>0</v>
      </c>
      <c r="F90" s="222">
        <v>0</v>
      </c>
      <c r="G90" s="309">
        <v>2414</v>
      </c>
      <c r="H90" s="190">
        <v>1725</v>
      </c>
      <c r="I90" s="190">
        <v>30</v>
      </c>
      <c r="J90" s="190">
        <v>8</v>
      </c>
      <c r="K90" s="190">
        <v>1</v>
      </c>
      <c r="L90" s="190">
        <v>0</v>
      </c>
      <c r="M90" s="190">
        <v>0</v>
      </c>
      <c r="N90" s="190">
        <v>1</v>
      </c>
      <c r="O90" s="190">
        <v>0</v>
      </c>
      <c r="P90" s="190">
        <v>1</v>
      </c>
      <c r="Q90" s="190">
        <v>0</v>
      </c>
      <c r="R90" s="190">
        <v>0</v>
      </c>
      <c r="S90" s="190">
        <v>50</v>
      </c>
      <c r="T90" s="310">
        <v>40</v>
      </c>
      <c r="U90" s="302">
        <f t="shared" si="1"/>
        <v>4270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307">
        <v>0</v>
      </c>
      <c r="F91" s="221">
        <v>0</v>
      </c>
      <c r="G91" s="307">
        <v>2053</v>
      </c>
      <c r="H91" s="194">
        <v>1466</v>
      </c>
      <c r="I91" s="194">
        <v>23</v>
      </c>
      <c r="J91" s="194">
        <v>7</v>
      </c>
      <c r="K91" s="194">
        <v>3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194">
        <v>0</v>
      </c>
      <c r="S91" s="194">
        <v>30</v>
      </c>
      <c r="T91" s="308">
        <v>28</v>
      </c>
      <c r="U91" s="195">
        <f t="shared" si="1"/>
        <v>3610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309">
        <v>0</v>
      </c>
      <c r="F92" s="222">
        <v>0</v>
      </c>
      <c r="G92" s="309">
        <v>1704</v>
      </c>
      <c r="H92" s="190">
        <v>1265</v>
      </c>
      <c r="I92" s="190">
        <v>23</v>
      </c>
      <c r="J92" s="190">
        <v>9</v>
      </c>
      <c r="K92" s="190">
        <v>2</v>
      </c>
      <c r="L92" s="190">
        <v>0</v>
      </c>
      <c r="M92" s="190">
        <v>1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37</v>
      </c>
      <c r="T92" s="310">
        <v>28</v>
      </c>
      <c r="U92" s="302">
        <f t="shared" si="1"/>
        <v>3069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307">
        <v>0</v>
      </c>
      <c r="F93" s="221">
        <v>0</v>
      </c>
      <c r="G93" s="307">
        <v>1297</v>
      </c>
      <c r="H93" s="194">
        <v>1005</v>
      </c>
      <c r="I93" s="194">
        <v>16</v>
      </c>
      <c r="J93" s="194">
        <v>6</v>
      </c>
      <c r="K93" s="194">
        <v>0</v>
      </c>
      <c r="L93" s="194">
        <v>0</v>
      </c>
      <c r="M93" s="194">
        <v>0</v>
      </c>
      <c r="N93" s="194">
        <v>0</v>
      </c>
      <c r="O93" s="194">
        <v>0</v>
      </c>
      <c r="P93" s="194">
        <v>0</v>
      </c>
      <c r="Q93" s="194">
        <v>0</v>
      </c>
      <c r="R93" s="194">
        <v>0</v>
      </c>
      <c r="S93" s="194">
        <v>29</v>
      </c>
      <c r="T93" s="308">
        <v>20</v>
      </c>
      <c r="U93" s="195">
        <f t="shared" si="1"/>
        <v>2373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309">
        <v>0</v>
      </c>
      <c r="F94" s="222">
        <v>0</v>
      </c>
      <c r="G94" s="309">
        <v>963</v>
      </c>
      <c r="H94" s="190">
        <v>762</v>
      </c>
      <c r="I94" s="190">
        <v>16</v>
      </c>
      <c r="J94" s="190">
        <v>3</v>
      </c>
      <c r="K94" s="190">
        <v>0</v>
      </c>
      <c r="L94" s="190">
        <v>0</v>
      </c>
      <c r="M94" s="190">
        <v>0</v>
      </c>
      <c r="N94" s="190">
        <v>0</v>
      </c>
      <c r="O94" s="190">
        <v>1</v>
      </c>
      <c r="P94" s="190">
        <v>0</v>
      </c>
      <c r="Q94" s="190">
        <v>1</v>
      </c>
      <c r="R94" s="190">
        <v>0</v>
      </c>
      <c r="S94" s="190">
        <v>20</v>
      </c>
      <c r="T94" s="310">
        <v>14</v>
      </c>
      <c r="U94" s="302">
        <f t="shared" si="1"/>
        <v>1780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307">
        <v>0</v>
      </c>
      <c r="F95" s="221">
        <v>0</v>
      </c>
      <c r="G95" s="307">
        <v>889</v>
      </c>
      <c r="H95" s="194">
        <v>476</v>
      </c>
      <c r="I95" s="194">
        <v>10</v>
      </c>
      <c r="J95" s="194">
        <v>7</v>
      </c>
      <c r="K95" s="194"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4">
        <v>0</v>
      </c>
      <c r="R95" s="194">
        <v>0</v>
      </c>
      <c r="S95" s="194">
        <v>19</v>
      </c>
      <c r="T95" s="308">
        <v>25</v>
      </c>
      <c r="U95" s="195">
        <f t="shared" si="1"/>
        <v>1426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309">
        <v>0</v>
      </c>
      <c r="F96" s="222">
        <v>0</v>
      </c>
      <c r="G96" s="309">
        <v>584</v>
      </c>
      <c r="H96" s="190">
        <v>370</v>
      </c>
      <c r="I96" s="190">
        <v>6</v>
      </c>
      <c r="J96" s="190">
        <v>3</v>
      </c>
      <c r="K96" s="19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16</v>
      </c>
      <c r="T96" s="310">
        <v>19</v>
      </c>
      <c r="U96" s="222">
        <f t="shared" si="1"/>
        <v>998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307">
        <v>0</v>
      </c>
      <c r="F97" s="221">
        <v>0</v>
      </c>
      <c r="G97" s="307">
        <v>499</v>
      </c>
      <c r="H97" s="194">
        <v>252</v>
      </c>
      <c r="I97" s="194">
        <v>2</v>
      </c>
      <c r="J97" s="194">
        <v>3</v>
      </c>
      <c r="K97" s="194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94">
        <v>8</v>
      </c>
      <c r="T97" s="308">
        <v>5</v>
      </c>
      <c r="U97" s="195">
        <f t="shared" si="1"/>
        <v>769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309">
        <v>0</v>
      </c>
      <c r="F98" s="222">
        <v>0</v>
      </c>
      <c r="G98" s="309">
        <v>568</v>
      </c>
      <c r="H98" s="190">
        <v>425</v>
      </c>
      <c r="I98" s="190">
        <v>1</v>
      </c>
      <c r="J98" s="190">
        <v>5</v>
      </c>
      <c r="K98" s="190">
        <v>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5</v>
      </c>
      <c r="T98" s="310">
        <v>8</v>
      </c>
      <c r="U98" s="222">
        <f t="shared" si="1"/>
        <v>1012</v>
      </c>
      <c r="V98" s="47"/>
    </row>
    <row r="99" spans="1:23" ht="10.5" customHeight="1" x14ac:dyDescent="0.25">
      <c r="A99" s="40" t="s">
        <v>53</v>
      </c>
      <c r="B99" s="24" t="s">
        <v>269</v>
      </c>
      <c r="C99" s="24" t="s">
        <v>55</v>
      </c>
      <c r="D99" s="24"/>
      <c r="E99" s="307">
        <v>0</v>
      </c>
      <c r="F99" s="221">
        <v>0</v>
      </c>
      <c r="G99" s="307">
        <v>417</v>
      </c>
      <c r="H99" s="194">
        <v>328</v>
      </c>
      <c r="I99" s="194">
        <v>8</v>
      </c>
      <c r="J99" s="194">
        <v>4</v>
      </c>
      <c r="K99" s="194">
        <v>1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4">
        <v>0</v>
      </c>
      <c r="R99" s="194">
        <v>0</v>
      </c>
      <c r="S99" s="194">
        <v>21</v>
      </c>
      <c r="T99" s="308">
        <v>30</v>
      </c>
      <c r="U99" s="195">
        <f>SUM(E99:T99)</f>
        <v>809</v>
      </c>
      <c r="V99" s="47"/>
    </row>
    <row r="100" spans="1:23" ht="10.5" customHeight="1" x14ac:dyDescent="0.25">
      <c r="A100" s="37" t="s">
        <v>299</v>
      </c>
      <c r="B100" s="38"/>
      <c r="C100" s="38"/>
      <c r="D100" s="38"/>
      <c r="E100" s="309">
        <v>0</v>
      </c>
      <c r="F100" s="222">
        <v>0</v>
      </c>
      <c r="G100" s="309">
        <v>15029926</v>
      </c>
      <c r="H100" s="190">
        <v>914077</v>
      </c>
      <c r="I100" s="190">
        <v>820314</v>
      </c>
      <c r="J100" s="190">
        <v>130487</v>
      </c>
      <c r="K100" s="190">
        <v>191761</v>
      </c>
      <c r="L100" s="190">
        <v>0</v>
      </c>
      <c r="M100" s="190">
        <v>5070003</v>
      </c>
      <c r="N100" s="190">
        <v>14241617</v>
      </c>
      <c r="O100" s="190">
        <v>0</v>
      </c>
      <c r="P100" s="190">
        <v>0</v>
      </c>
      <c r="Q100" s="190">
        <v>0</v>
      </c>
      <c r="R100" s="190">
        <v>48</v>
      </c>
      <c r="S100" s="190">
        <v>0</v>
      </c>
      <c r="T100" s="310">
        <v>2587</v>
      </c>
      <c r="U100" s="222">
        <f>SUM(E100:T100)</f>
        <v>36400820</v>
      </c>
      <c r="V100" s="47"/>
    </row>
    <row r="101" spans="1:23" s="340" customFormat="1" ht="10.5" customHeight="1" thickBot="1" x14ac:dyDescent="0.35">
      <c r="A101" s="417" t="s">
        <v>8</v>
      </c>
      <c r="B101" s="418"/>
      <c r="C101" s="418"/>
      <c r="D101" s="418"/>
      <c r="E101" s="419">
        <f t="shared" ref="E101:F101" si="2">SUM(E14:E99)</f>
        <v>7</v>
      </c>
      <c r="F101" s="420">
        <f t="shared" si="2"/>
        <v>5</v>
      </c>
      <c r="G101" s="419">
        <f>SUM(G14:G100)</f>
        <v>34525542</v>
      </c>
      <c r="H101" s="421">
        <f>SUM(H14:H100)</f>
        <v>15070483</v>
      </c>
      <c r="I101" s="421">
        <f t="shared" ref="I101:T101" si="3">SUM(I14:I100)</f>
        <v>2621801</v>
      </c>
      <c r="J101" s="421">
        <f t="shared" si="3"/>
        <v>1245254</v>
      </c>
      <c r="K101" s="421">
        <f t="shared" si="3"/>
        <v>792297</v>
      </c>
      <c r="L101" s="421">
        <f t="shared" si="3"/>
        <v>453127</v>
      </c>
      <c r="M101" s="421">
        <f t="shared" si="3"/>
        <v>5373095</v>
      </c>
      <c r="N101" s="421">
        <f t="shared" si="3"/>
        <v>14433275</v>
      </c>
      <c r="O101" s="421">
        <f t="shared" si="3"/>
        <v>99343</v>
      </c>
      <c r="P101" s="421">
        <f t="shared" si="3"/>
        <v>66917</v>
      </c>
      <c r="Q101" s="421">
        <f t="shared" si="3"/>
        <v>1604</v>
      </c>
      <c r="R101" s="421">
        <f t="shared" si="3"/>
        <v>1404</v>
      </c>
      <c r="S101" s="421">
        <f t="shared" si="3"/>
        <v>96238</v>
      </c>
      <c r="T101" s="422">
        <f t="shared" si="3"/>
        <v>66985</v>
      </c>
      <c r="U101" s="423">
        <f>SUM(E101:T101)</f>
        <v>74847377</v>
      </c>
      <c r="V101" s="424"/>
    </row>
    <row r="102" spans="1:23" ht="5.25" customHeight="1" x14ac:dyDescent="0.25">
      <c r="A102" s="44"/>
      <c r="B102" s="44"/>
      <c r="C102" s="44"/>
      <c r="D102" s="44"/>
      <c r="U102" s="45"/>
    </row>
    <row r="103" spans="1:23" ht="11.15" customHeight="1" thickBot="1" x14ac:dyDescent="0.3">
      <c r="A103" s="46" t="s">
        <v>310</v>
      </c>
      <c r="B103" s="24"/>
      <c r="C103" s="24"/>
      <c r="D103" s="24"/>
    </row>
    <row r="104" spans="1:23" ht="9" customHeight="1" thickBot="1" x14ac:dyDescent="0.3">
      <c r="A104" s="574" t="s">
        <v>268</v>
      </c>
      <c r="B104" s="575"/>
      <c r="C104" s="575"/>
      <c r="D104" s="574"/>
      <c r="E104" s="578">
        <f>E101-E100</f>
        <v>7</v>
      </c>
      <c r="F104" s="576">
        <f t="shared" ref="F104:U104" si="4">F101-F100</f>
        <v>5</v>
      </c>
      <c r="G104" s="578">
        <f t="shared" si="4"/>
        <v>19495616</v>
      </c>
      <c r="H104" s="579">
        <f t="shared" si="4"/>
        <v>14156406</v>
      </c>
      <c r="I104" s="579">
        <f t="shared" si="4"/>
        <v>1801487</v>
      </c>
      <c r="J104" s="579">
        <f t="shared" si="4"/>
        <v>1114767</v>
      </c>
      <c r="K104" s="579">
        <f t="shared" si="4"/>
        <v>600536</v>
      </c>
      <c r="L104" s="579">
        <f t="shared" si="4"/>
        <v>453127</v>
      </c>
      <c r="M104" s="579">
        <f t="shared" si="4"/>
        <v>303092</v>
      </c>
      <c r="N104" s="579">
        <f t="shared" si="4"/>
        <v>191658</v>
      </c>
      <c r="O104" s="579">
        <f t="shared" si="4"/>
        <v>99343</v>
      </c>
      <c r="P104" s="579">
        <f t="shared" si="4"/>
        <v>66917</v>
      </c>
      <c r="Q104" s="579">
        <f t="shared" si="4"/>
        <v>1604</v>
      </c>
      <c r="R104" s="579">
        <f t="shared" si="4"/>
        <v>1356</v>
      </c>
      <c r="S104" s="579">
        <f t="shared" si="4"/>
        <v>96238</v>
      </c>
      <c r="T104" s="577">
        <f t="shared" si="4"/>
        <v>64398</v>
      </c>
      <c r="U104" s="577">
        <f t="shared" si="4"/>
        <v>38446557</v>
      </c>
    </row>
    <row r="105" spans="1:23" x14ac:dyDescent="0.25">
      <c r="U105" s="26"/>
      <c r="V105" s="26"/>
      <c r="W105" s="26"/>
    </row>
    <row r="106" spans="1:23" ht="9" customHeight="1" x14ac:dyDescent="0.25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88"/>
      <c r="U107" s="26"/>
      <c r="V107" s="26"/>
      <c r="W107" s="26"/>
    </row>
    <row r="108" spans="1:23" ht="9" customHeight="1" x14ac:dyDescent="0.25">
      <c r="A108" s="24"/>
      <c r="B108" s="24"/>
      <c r="C108" s="24"/>
      <c r="D108" s="24"/>
      <c r="U108" s="26"/>
      <c r="V108" s="26"/>
      <c r="W108" s="26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91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94" transitionEvaluation="1" codeName="Hoja16">
    <pageSetUpPr fitToPage="1"/>
  </sheetPr>
  <dimension ref="A1:W188"/>
  <sheetViews>
    <sheetView showGridLines="0" view="pageBreakPreview" topLeftCell="A94" zoomScaleNormal="75" zoomScaleSheetLayoutView="100" workbookViewId="0">
      <selection activeCell="U100" sqref="U100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7" style="25" customWidth="1"/>
    <col min="8" max="8" width="7.26953125" style="25" customWidth="1"/>
    <col min="9" max="19" width="6.453125" style="25" customWidth="1"/>
    <col min="20" max="20" width="7.81640625" style="25" customWidth="1"/>
    <col min="21" max="21" width="9.453125" style="25" customWidth="1"/>
    <col min="22" max="22" width="11.542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736" t="s">
        <v>56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</row>
    <row r="3" spans="1:22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</row>
    <row r="4" spans="1:22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</row>
    <row r="5" spans="1:22" ht="12" customHeight="1" x14ac:dyDescent="0.25">
      <c r="A5" s="738" t="s">
        <v>302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</row>
    <row r="6" spans="1:22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</row>
    <row r="7" spans="1:22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</row>
    <row r="8" spans="1:22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</row>
    <row r="9" spans="1:22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</row>
    <row r="10" spans="1:22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9">
        <v>16</v>
      </c>
      <c r="T10" s="249">
        <v>17</v>
      </c>
      <c r="U10" s="248"/>
    </row>
    <row r="11" spans="1:22" s="23" customFormat="1" ht="11.15" customHeight="1" x14ac:dyDescent="0.3">
      <c r="A11" s="731" t="s">
        <v>39</v>
      </c>
      <c r="B11" s="732"/>
      <c r="C11" s="732"/>
      <c r="D11" s="732"/>
      <c r="E11" s="733" t="s">
        <v>40</v>
      </c>
      <c r="F11" s="734"/>
      <c r="G11" s="733" t="s">
        <v>41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27"/>
    </row>
    <row r="12" spans="1:22" s="23" customFormat="1" ht="11.15" customHeight="1" x14ac:dyDescent="0.3">
      <c r="A12" s="724" t="s">
        <v>42</v>
      </c>
      <c r="B12" s="725"/>
      <c r="C12" s="725"/>
      <c r="D12" s="725"/>
      <c r="E12" s="726" t="s">
        <v>43</v>
      </c>
      <c r="F12" s="727"/>
      <c r="G12" s="728" t="s">
        <v>44</v>
      </c>
      <c r="H12" s="723"/>
      <c r="I12" s="722" t="s">
        <v>45</v>
      </c>
      <c r="J12" s="723"/>
      <c r="K12" s="722" t="s">
        <v>46</v>
      </c>
      <c r="L12" s="723"/>
      <c r="M12" s="722" t="s">
        <v>47</v>
      </c>
      <c r="N12" s="723"/>
      <c r="O12" s="722" t="s">
        <v>48</v>
      </c>
      <c r="P12" s="723"/>
      <c r="Q12" s="722" t="s">
        <v>49</v>
      </c>
      <c r="R12" s="723"/>
      <c r="S12" s="410" t="s">
        <v>50</v>
      </c>
      <c r="T12" s="411"/>
      <c r="U12" s="412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</row>
    <row r="14" spans="1:22" ht="10.5" customHeight="1" x14ac:dyDescent="0.25">
      <c r="A14" s="37"/>
      <c r="B14" s="38" t="s">
        <v>301</v>
      </c>
      <c r="C14" s="38"/>
      <c r="D14" s="38"/>
      <c r="E14" s="189">
        <v>0</v>
      </c>
      <c r="F14" s="191">
        <v>0</v>
      </c>
      <c r="G14" s="190">
        <v>0</v>
      </c>
      <c r="H14" s="190">
        <v>0</v>
      </c>
      <c r="I14" s="190">
        <v>0</v>
      </c>
      <c r="J14" s="190">
        <v>0</v>
      </c>
      <c r="K14" s="190">
        <v>0</v>
      </c>
      <c r="L14" s="190">
        <v>0</v>
      </c>
      <c r="M14" s="190">
        <v>0</v>
      </c>
      <c r="N14" s="190">
        <v>0</v>
      </c>
      <c r="O14" s="190">
        <v>0</v>
      </c>
      <c r="P14" s="190">
        <v>0</v>
      </c>
      <c r="Q14" s="190">
        <v>0</v>
      </c>
      <c r="R14" s="190">
        <v>0</v>
      </c>
      <c r="S14" s="190">
        <v>0</v>
      </c>
      <c r="T14" s="222">
        <v>0</v>
      </c>
      <c r="U14" s="223">
        <f>SUM(E14:T14)</f>
        <v>0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193">
        <v>0</v>
      </c>
      <c r="F15" s="195">
        <v>0</v>
      </c>
      <c r="G15" s="194">
        <v>0</v>
      </c>
      <c r="H15" s="194">
        <v>0</v>
      </c>
      <c r="I15" s="194">
        <v>0</v>
      </c>
      <c r="J15" s="194">
        <v>0</v>
      </c>
      <c r="K15" s="194">
        <v>0</v>
      </c>
      <c r="L15" s="194">
        <v>0</v>
      </c>
      <c r="M15" s="194">
        <v>0</v>
      </c>
      <c r="N15" s="194">
        <v>0</v>
      </c>
      <c r="O15" s="194">
        <v>0</v>
      </c>
      <c r="P15" s="194">
        <v>0</v>
      </c>
      <c r="Q15" s="194">
        <v>0</v>
      </c>
      <c r="R15" s="194">
        <v>0</v>
      </c>
      <c r="S15" s="194">
        <v>0</v>
      </c>
      <c r="T15" s="221">
        <v>0</v>
      </c>
      <c r="U15" s="192">
        <f t="shared" ref="U15:U63" si="0">SUM(E15:T15)</f>
        <v>0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189">
        <v>0</v>
      </c>
      <c r="F16" s="191">
        <v>0</v>
      </c>
      <c r="G16" s="190">
        <v>0</v>
      </c>
      <c r="H16" s="190">
        <v>0</v>
      </c>
      <c r="I16" s="190">
        <v>0</v>
      </c>
      <c r="J16" s="190">
        <v>0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222">
        <v>0</v>
      </c>
      <c r="U16" s="223">
        <f t="shared" si="0"/>
        <v>0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193">
        <v>0</v>
      </c>
      <c r="F17" s="195">
        <v>0</v>
      </c>
      <c r="G17" s="194">
        <v>0</v>
      </c>
      <c r="H17" s="194">
        <v>0</v>
      </c>
      <c r="I17" s="194">
        <v>0</v>
      </c>
      <c r="J17" s="194">
        <v>0</v>
      </c>
      <c r="K17" s="194">
        <v>0</v>
      </c>
      <c r="L17" s="194">
        <v>0</v>
      </c>
      <c r="M17" s="194">
        <v>0</v>
      </c>
      <c r="N17" s="194">
        <v>0</v>
      </c>
      <c r="O17" s="194">
        <v>0</v>
      </c>
      <c r="P17" s="194">
        <v>0</v>
      </c>
      <c r="Q17" s="194">
        <v>0</v>
      </c>
      <c r="R17" s="194">
        <v>0</v>
      </c>
      <c r="S17" s="194">
        <v>0</v>
      </c>
      <c r="T17" s="221">
        <v>0</v>
      </c>
      <c r="U17" s="192">
        <f t="shared" si="0"/>
        <v>0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189">
        <v>0</v>
      </c>
      <c r="F18" s="191">
        <v>0</v>
      </c>
      <c r="G18" s="190">
        <v>0</v>
      </c>
      <c r="H18" s="190">
        <v>0</v>
      </c>
      <c r="I18" s="190">
        <v>0</v>
      </c>
      <c r="J18" s="190">
        <v>0</v>
      </c>
      <c r="K18" s="190">
        <v>0</v>
      </c>
      <c r="L18" s="190">
        <v>0</v>
      </c>
      <c r="M18" s="190">
        <v>0</v>
      </c>
      <c r="N18" s="190"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222">
        <v>0</v>
      </c>
      <c r="U18" s="223">
        <f t="shared" si="0"/>
        <v>0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193">
        <v>0</v>
      </c>
      <c r="F19" s="195">
        <v>0</v>
      </c>
      <c r="G19" s="194">
        <v>0</v>
      </c>
      <c r="H19" s="194">
        <v>0</v>
      </c>
      <c r="I19" s="194">
        <v>0</v>
      </c>
      <c r="J19" s="194">
        <v>0</v>
      </c>
      <c r="K19" s="194">
        <v>0</v>
      </c>
      <c r="L19" s="194">
        <v>0</v>
      </c>
      <c r="M19" s="194">
        <v>0</v>
      </c>
      <c r="N19" s="194">
        <v>0</v>
      </c>
      <c r="O19" s="194">
        <v>0</v>
      </c>
      <c r="P19" s="194">
        <v>0</v>
      </c>
      <c r="Q19" s="194">
        <v>0</v>
      </c>
      <c r="R19" s="194">
        <v>0</v>
      </c>
      <c r="S19" s="194">
        <v>0</v>
      </c>
      <c r="T19" s="221">
        <v>0</v>
      </c>
      <c r="U19" s="192">
        <f t="shared" si="0"/>
        <v>0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189">
        <v>0</v>
      </c>
      <c r="F20" s="191">
        <v>0</v>
      </c>
      <c r="G20" s="190">
        <v>0</v>
      </c>
      <c r="H20" s="190">
        <v>0</v>
      </c>
      <c r="I20" s="190">
        <v>0</v>
      </c>
      <c r="J20" s="190">
        <v>0</v>
      </c>
      <c r="K20" s="190">
        <v>0</v>
      </c>
      <c r="L20" s="190">
        <v>0</v>
      </c>
      <c r="M20" s="190">
        <v>0</v>
      </c>
      <c r="N20" s="190">
        <v>0</v>
      </c>
      <c r="O20" s="190">
        <v>0</v>
      </c>
      <c r="P20" s="190">
        <v>0</v>
      </c>
      <c r="Q20" s="190">
        <v>0</v>
      </c>
      <c r="R20" s="190">
        <v>0</v>
      </c>
      <c r="S20" s="190">
        <v>0</v>
      </c>
      <c r="T20" s="222">
        <v>0</v>
      </c>
      <c r="U20" s="223">
        <f t="shared" si="0"/>
        <v>0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193">
        <v>0</v>
      </c>
      <c r="F21" s="195">
        <v>0</v>
      </c>
      <c r="G21" s="194">
        <v>0</v>
      </c>
      <c r="H21" s="194">
        <v>0</v>
      </c>
      <c r="I21" s="194">
        <v>0</v>
      </c>
      <c r="J21" s="194">
        <v>0</v>
      </c>
      <c r="K21" s="194">
        <v>0</v>
      </c>
      <c r="L21" s="194">
        <v>0</v>
      </c>
      <c r="M21" s="194">
        <v>0</v>
      </c>
      <c r="N21" s="194">
        <v>0</v>
      </c>
      <c r="O21" s="194">
        <v>0</v>
      </c>
      <c r="P21" s="194">
        <v>0</v>
      </c>
      <c r="Q21" s="194">
        <v>0</v>
      </c>
      <c r="R21" s="194">
        <v>0</v>
      </c>
      <c r="S21" s="194">
        <v>0</v>
      </c>
      <c r="T21" s="221">
        <v>0</v>
      </c>
      <c r="U21" s="192">
        <f t="shared" si="0"/>
        <v>0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189">
        <v>0</v>
      </c>
      <c r="F22" s="191">
        <v>0</v>
      </c>
      <c r="G22" s="190">
        <v>0</v>
      </c>
      <c r="H22" s="190">
        <v>0</v>
      </c>
      <c r="I22" s="190">
        <v>0</v>
      </c>
      <c r="J22" s="190">
        <v>0</v>
      </c>
      <c r="K22" s="190">
        <v>0</v>
      </c>
      <c r="L22" s="190">
        <v>0</v>
      </c>
      <c r="M22" s="190">
        <v>0</v>
      </c>
      <c r="N22" s="190"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222">
        <v>0</v>
      </c>
      <c r="U22" s="223">
        <f t="shared" si="0"/>
        <v>0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193">
        <v>0</v>
      </c>
      <c r="F23" s="195">
        <v>0</v>
      </c>
      <c r="G23" s="194">
        <v>0</v>
      </c>
      <c r="H23" s="194">
        <v>0</v>
      </c>
      <c r="I23" s="194">
        <v>0</v>
      </c>
      <c r="J23" s="194">
        <v>0</v>
      </c>
      <c r="K23" s="194">
        <v>0</v>
      </c>
      <c r="L23" s="194">
        <v>0</v>
      </c>
      <c r="M23" s="194">
        <v>0</v>
      </c>
      <c r="N23" s="194">
        <v>0</v>
      </c>
      <c r="O23" s="194">
        <v>0</v>
      </c>
      <c r="P23" s="194">
        <v>0</v>
      </c>
      <c r="Q23" s="194">
        <v>0</v>
      </c>
      <c r="R23" s="194">
        <v>0</v>
      </c>
      <c r="S23" s="194">
        <v>0</v>
      </c>
      <c r="T23" s="221">
        <v>0</v>
      </c>
      <c r="U23" s="192">
        <f t="shared" si="0"/>
        <v>0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189">
        <v>0</v>
      </c>
      <c r="F24" s="191">
        <v>0</v>
      </c>
      <c r="G24" s="190">
        <v>0</v>
      </c>
      <c r="H24" s="190">
        <v>0</v>
      </c>
      <c r="I24" s="190">
        <v>0</v>
      </c>
      <c r="J24" s="190">
        <v>0</v>
      </c>
      <c r="K24" s="190">
        <v>0</v>
      </c>
      <c r="L24" s="190">
        <v>0</v>
      </c>
      <c r="M24" s="190">
        <v>0</v>
      </c>
      <c r="N24" s="190">
        <v>0</v>
      </c>
      <c r="O24" s="190">
        <v>0</v>
      </c>
      <c r="P24" s="190">
        <v>0</v>
      </c>
      <c r="Q24" s="190">
        <v>0</v>
      </c>
      <c r="R24" s="190">
        <v>0</v>
      </c>
      <c r="S24" s="190">
        <v>0</v>
      </c>
      <c r="T24" s="222">
        <v>0</v>
      </c>
      <c r="U24" s="223">
        <f t="shared" si="0"/>
        <v>0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193">
        <v>0</v>
      </c>
      <c r="F25" s="195">
        <v>0</v>
      </c>
      <c r="G25" s="194">
        <v>0</v>
      </c>
      <c r="H25" s="194">
        <v>0</v>
      </c>
      <c r="I25" s="194">
        <v>0</v>
      </c>
      <c r="J25" s="194">
        <v>0</v>
      </c>
      <c r="K25" s="194">
        <v>0</v>
      </c>
      <c r="L25" s="194">
        <v>0</v>
      </c>
      <c r="M25" s="194">
        <v>0</v>
      </c>
      <c r="N25" s="194">
        <v>0</v>
      </c>
      <c r="O25" s="194">
        <v>0</v>
      </c>
      <c r="P25" s="194">
        <v>0</v>
      </c>
      <c r="Q25" s="194">
        <v>0</v>
      </c>
      <c r="R25" s="194">
        <v>0</v>
      </c>
      <c r="S25" s="194">
        <v>0</v>
      </c>
      <c r="T25" s="221">
        <v>0</v>
      </c>
      <c r="U25" s="192">
        <f t="shared" si="0"/>
        <v>0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189">
        <v>0</v>
      </c>
      <c r="F26" s="191">
        <v>0</v>
      </c>
      <c r="G26" s="190">
        <v>0</v>
      </c>
      <c r="H26" s="190">
        <v>0</v>
      </c>
      <c r="I26" s="190">
        <v>0</v>
      </c>
      <c r="J26" s="190">
        <v>0</v>
      </c>
      <c r="K26" s="190">
        <v>0</v>
      </c>
      <c r="L26" s="190">
        <v>0</v>
      </c>
      <c r="M26" s="190">
        <v>0</v>
      </c>
      <c r="N26" s="190">
        <v>0</v>
      </c>
      <c r="O26" s="190">
        <v>0</v>
      </c>
      <c r="P26" s="190">
        <v>0</v>
      </c>
      <c r="Q26" s="190">
        <v>0</v>
      </c>
      <c r="R26" s="190">
        <v>0</v>
      </c>
      <c r="S26" s="190">
        <v>0</v>
      </c>
      <c r="T26" s="222">
        <v>0</v>
      </c>
      <c r="U26" s="223">
        <f t="shared" si="0"/>
        <v>0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193">
        <v>0</v>
      </c>
      <c r="F27" s="195">
        <v>0</v>
      </c>
      <c r="G27" s="194">
        <v>0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4">
        <v>0</v>
      </c>
      <c r="N27" s="194">
        <v>0</v>
      </c>
      <c r="O27" s="194">
        <v>0</v>
      </c>
      <c r="P27" s="194">
        <v>0</v>
      </c>
      <c r="Q27" s="194">
        <v>0</v>
      </c>
      <c r="R27" s="194">
        <v>0</v>
      </c>
      <c r="S27" s="194">
        <v>0</v>
      </c>
      <c r="T27" s="224">
        <v>0</v>
      </c>
      <c r="U27" s="192">
        <f t="shared" si="0"/>
        <v>0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189">
        <v>0</v>
      </c>
      <c r="F28" s="191">
        <v>0</v>
      </c>
      <c r="G28" s="190">
        <v>0</v>
      </c>
      <c r="H28" s="190">
        <v>0</v>
      </c>
      <c r="I28" s="190">
        <v>0</v>
      </c>
      <c r="J28" s="190">
        <v>0</v>
      </c>
      <c r="K28" s="190">
        <v>0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225">
        <v>0</v>
      </c>
      <c r="U28" s="223">
        <f t="shared" si="0"/>
        <v>0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193">
        <v>0</v>
      </c>
      <c r="F29" s="195">
        <v>0</v>
      </c>
      <c r="G29" s="194">
        <v>0</v>
      </c>
      <c r="H29" s="194">
        <v>0</v>
      </c>
      <c r="I29" s="194">
        <v>0</v>
      </c>
      <c r="J29" s="194">
        <v>0</v>
      </c>
      <c r="K29" s="194">
        <v>0</v>
      </c>
      <c r="L29" s="194">
        <v>0</v>
      </c>
      <c r="M29" s="194">
        <v>0</v>
      </c>
      <c r="N29" s="194">
        <v>0</v>
      </c>
      <c r="O29" s="194">
        <v>0</v>
      </c>
      <c r="P29" s="194">
        <v>0</v>
      </c>
      <c r="Q29" s="194">
        <v>0</v>
      </c>
      <c r="R29" s="194">
        <v>0</v>
      </c>
      <c r="S29" s="194">
        <v>23</v>
      </c>
      <c r="T29" s="224">
        <v>15</v>
      </c>
      <c r="U29" s="192">
        <f t="shared" si="0"/>
        <v>38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189">
        <v>0</v>
      </c>
      <c r="F30" s="191">
        <v>0</v>
      </c>
      <c r="G30" s="190">
        <v>0</v>
      </c>
      <c r="H30" s="190">
        <v>0</v>
      </c>
      <c r="I30" s="190">
        <v>0</v>
      </c>
      <c r="J30" s="190">
        <v>0</v>
      </c>
      <c r="K30" s="190">
        <v>0</v>
      </c>
      <c r="L30" s="190">
        <v>0</v>
      </c>
      <c r="M30" s="190">
        <v>0</v>
      </c>
      <c r="N30" s="190">
        <v>0</v>
      </c>
      <c r="O30" s="190">
        <v>0</v>
      </c>
      <c r="P30" s="190">
        <v>0</v>
      </c>
      <c r="Q30" s="190">
        <v>0</v>
      </c>
      <c r="R30" s="190">
        <v>0</v>
      </c>
      <c r="S30" s="190">
        <v>87</v>
      </c>
      <c r="T30" s="225">
        <v>53</v>
      </c>
      <c r="U30" s="223">
        <f t="shared" si="0"/>
        <v>140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193">
        <v>0</v>
      </c>
      <c r="F31" s="195">
        <v>0</v>
      </c>
      <c r="G31" s="194">
        <v>0</v>
      </c>
      <c r="H31" s="194">
        <v>0</v>
      </c>
      <c r="I31" s="194">
        <v>0</v>
      </c>
      <c r="J31" s="194">
        <v>0</v>
      </c>
      <c r="K31" s="194">
        <v>0</v>
      </c>
      <c r="L31" s="194">
        <v>0</v>
      </c>
      <c r="M31" s="194">
        <v>0</v>
      </c>
      <c r="N31" s="194">
        <v>0</v>
      </c>
      <c r="O31" s="194">
        <v>0</v>
      </c>
      <c r="P31" s="194">
        <v>0</v>
      </c>
      <c r="Q31" s="194">
        <v>0</v>
      </c>
      <c r="R31" s="194">
        <v>0</v>
      </c>
      <c r="S31" s="194">
        <v>272</v>
      </c>
      <c r="T31" s="224">
        <v>225</v>
      </c>
      <c r="U31" s="192">
        <f t="shared" si="0"/>
        <v>497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226">
        <v>0</v>
      </c>
      <c r="F32" s="227">
        <v>0</v>
      </c>
      <c r="G32" s="228">
        <v>0</v>
      </c>
      <c r="H32" s="228">
        <v>0</v>
      </c>
      <c r="I32" s="228">
        <v>0</v>
      </c>
      <c r="J32" s="228">
        <v>0</v>
      </c>
      <c r="K32" s="228">
        <v>0</v>
      </c>
      <c r="L32" s="228">
        <v>0</v>
      </c>
      <c r="M32" s="228">
        <v>0</v>
      </c>
      <c r="N32" s="228">
        <v>0</v>
      </c>
      <c r="O32" s="228">
        <v>0</v>
      </c>
      <c r="P32" s="228">
        <v>0</v>
      </c>
      <c r="Q32" s="228">
        <v>0</v>
      </c>
      <c r="R32" s="228">
        <v>0</v>
      </c>
      <c r="S32" s="228">
        <v>459</v>
      </c>
      <c r="T32" s="229">
        <v>420</v>
      </c>
      <c r="U32" s="206">
        <f t="shared" si="0"/>
        <v>879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193">
        <v>0</v>
      </c>
      <c r="F33" s="195">
        <v>0</v>
      </c>
      <c r="G33" s="194">
        <v>0</v>
      </c>
      <c r="H33" s="194">
        <v>0</v>
      </c>
      <c r="I33" s="194">
        <v>0</v>
      </c>
      <c r="J33" s="194">
        <v>0</v>
      </c>
      <c r="K33" s="194">
        <v>0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4">
        <v>0</v>
      </c>
      <c r="R33" s="194">
        <v>0</v>
      </c>
      <c r="S33" s="194">
        <v>488</v>
      </c>
      <c r="T33" s="221">
        <v>440</v>
      </c>
      <c r="U33" s="192">
        <f t="shared" si="0"/>
        <v>928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189">
        <v>0</v>
      </c>
      <c r="F34" s="191">
        <v>0</v>
      </c>
      <c r="G34" s="190">
        <v>0</v>
      </c>
      <c r="H34" s="190">
        <v>0</v>
      </c>
      <c r="I34" s="190">
        <v>0</v>
      </c>
      <c r="J34" s="190">
        <v>0</v>
      </c>
      <c r="K34" s="190">
        <v>0</v>
      </c>
      <c r="L34" s="190">
        <v>0</v>
      </c>
      <c r="M34" s="190">
        <v>0</v>
      </c>
      <c r="N34" s="190"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523</v>
      </c>
      <c r="T34" s="222">
        <v>491</v>
      </c>
      <c r="U34" s="223">
        <f t="shared" si="0"/>
        <v>1014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193">
        <v>0</v>
      </c>
      <c r="F35" s="195">
        <v>0</v>
      </c>
      <c r="G35" s="194">
        <v>0</v>
      </c>
      <c r="H35" s="194">
        <v>0</v>
      </c>
      <c r="I35" s="194">
        <v>0</v>
      </c>
      <c r="J35" s="194">
        <v>0</v>
      </c>
      <c r="K35" s="194">
        <v>0</v>
      </c>
      <c r="L35" s="194">
        <v>0</v>
      </c>
      <c r="M35" s="194">
        <v>0</v>
      </c>
      <c r="N35" s="194">
        <v>0</v>
      </c>
      <c r="O35" s="194">
        <v>0</v>
      </c>
      <c r="P35" s="194">
        <v>0</v>
      </c>
      <c r="Q35" s="194">
        <v>0</v>
      </c>
      <c r="R35" s="194">
        <v>0</v>
      </c>
      <c r="S35" s="194">
        <v>557</v>
      </c>
      <c r="T35" s="221">
        <v>619</v>
      </c>
      <c r="U35" s="192">
        <f t="shared" si="0"/>
        <v>1176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189">
        <v>0</v>
      </c>
      <c r="F36" s="191">
        <v>0</v>
      </c>
      <c r="G36" s="190">
        <v>0</v>
      </c>
      <c r="H36" s="190">
        <v>0</v>
      </c>
      <c r="I36" s="190">
        <v>0</v>
      </c>
      <c r="J36" s="190">
        <v>0</v>
      </c>
      <c r="K36" s="190">
        <v>0</v>
      </c>
      <c r="L36" s="190">
        <v>0</v>
      </c>
      <c r="M36" s="190">
        <v>0</v>
      </c>
      <c r="N36" s="190">
        <v>0</v>
      </c>
      <c r="O36" s="190">
        <v>0</v>
      </c>
      <c r="P36" s="190">
        <v>0</v>
      </c>
      <c r="Q36" s="190">
        <v>0</v>
      </c>
      <c r="R36" s="190">
        <v>0</v>
      </c>
      <c r="S36" s="190">
        <v>513</v>
      </c>
      <c r="T36" s="222">
        <v>489</v>
      </c>
      <c r="U36" s="223">
        <f t="shared" si="0"/>
        <v>1002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193">
        <v>0</v>
      </c>
      <c r="F37" s="195">
        <v>0</v>
      </c>
      <c r="G37" s="194">
        <v>0</v>
      </c>
      <c r="H37" s="194">
        <v>0</v>
      </c>
      <c r="I37" s="194">
        <v>0</v>
      </c>
      <c r="J37" s="194">
        <v>0</v>
      </c>
      <c r="K37" s="194">
        <v>0</v>
      </c>
      <c r="L37" s="194">
        <v>0</v>
      </c>
      <c r="M37" s="194">
        <v>0</v>
      </c>
      <c r="N37" s="194">
        <v>0</v>
      </c>
      <c r="O37" s="194">
        <v>0</v>
      </c>
      <c r="P37" s="194">
        <v>0</v>
      </c>
      <c r="Q37" s="194">
        <v>0</v>
      </c>
      <c r="R37" s="194">
        <v>0</v>
      </c>
      <c r="S37" s="194">
        <v>558</v>
      </c>
      <c r="T37" s="221">
        <v>644</v>
      </c>
      <c r="U37" s="192">
        <f t="shared" si="0"/>
        <v>1202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189">
        <v>0</v>
      </c>
      <c r="F38" s="191">
        <v>0</v>
      </c>
      <c r="G38" s="190">
        <v>0</v>
      </c>
      <c r="H38" s="190">
        <v>0</v>
      </c>
      <c r="I38" s="190">
        <v>0</v>
      </c>
      <c r="J38" s="190">
        <v>0</v>
      </c>
      <c r="K38" s="190">
        <v>0</v>
      </c>
      <c r="L38" s="190">
        <v>0</v>
      </c>
      <c r="M38" s="190">
        <v>0</v>
      </c>
      <c r="N38" s="190">
        <v>0</v>
      </c>
      <c r="O38" s="190">
        <v>0</v>
      </c>
      <c r="P38" s="190">
        <v>0</v>
      </c>
      <c r="Q38" s="190">
        <v>0</v>
      </c>
      <c r="R38" s="190">
        <v>0</v>
      </c>
      <c r="S38" s="190">
        <v>533</v>
      </c>
      <c r="T38" s="222">
        <v>460</v>
      </c>
      <c r="U38" s="223">
        <f t="shared" si="0"/>
        <v>993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193">
        <v>0</v>
      </c>
      <c r="F39" s="195">
        <v>0</v>
      </c>
      <c r="G39" s="194">
        <v>0</v>
      </c>
      <c r="H39" s="194">
        <v>0</v>
      </c>
      <c r="I39" s="194">
        <v>0</v>
      </c>
      <c r="J39" s="194">
        <v>0</v>
      </c>
      <c r="K39" s="194">
        <v>0</v>
      </c>
      <c r="L39" s="194">
        <v>0</v>
      </c>
      <c r="M39" s="194">
        <v>0</v>
      </c>
      <c r="N39" s="194">
        <v>0</v>
      </c>
      <c r="O39" s="194">
        <v>0</v>
      </c>
      <c r="P39" s="194">
        <v>0</v>
      </c>
      <c r="Q39" s="194">
        <v>0</v>
      </c>
      <c r="R39" s="194">
        <v>0</v>
      </c>
      <c r="S39" s="194">
        <v>448</v>
      </c>
      <c r="T39" s="221">
        <v>438</v>
      </c>
      <c r="U39" s="192">
        <f t="shared" si="0"/>
        <v>886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189">
        <v>0</v>
      </c>
      <c r="F40" s="191">
        <v>0</v>
      </c>
      <c r="G40" s="190">
        <v>0</v>
      </c>
      <c r="H40" s="190">
        <v>0</v>
      </c>
      <c r="I40" s="190">
        <v>0</v>
      </c>
      <c r="J40" s="190">
        <v>0</v>
      </c>
      <c r="K40" s="190">
        <v>0</v>
      </c>
      <c r="L40" s="190">
        <v>0</v>
      </c>
      <c r="M40" s="190">
        <v>0</v>
      </c>
      <c r="N40" s="190"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383</v>
      </c>
      <c r="T40" s="222">
        <v>361</v>
      </c>
      <c r="U40" s="223">
        <f t="shared" si="0"/>
        <v>744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193">
        <v>0</v>
      </c>
      <c r="F41" s="195">
        <v>0</v>
      </c>
      <c r="G41" s="194">
        <v>0</v>
      </c>
      <c r="H41" s="194">
        <v>0</v>
      </c>
      <c r="I41" s="194">
        <v>0</v>
      </c>
      <c r="J41" s="194">
        <v>0</v>
      </c>
      <c r="K41" s="194">
        <v>0</v>
      </c>
      <c r="L41" s="194">
        <v>0</v>
      </c>
      <c r="M41" s="194">
        <v>0</v>
      </c>
      <c r="N41" s="194">
        <v>0</v>
      </c>
      <c r="O41" s="194">
        <v>0</v>
      </c>
      <c r="P41" s="194">
        <v>0</v>
      </c>
      <c r="Q41" s="194">
        <v>0</v>
      </c>
      <c r="R41" s="194">
        <v>0</v>
      </c>
      <c r="S41" s="194">
        <v>250</v>
      </c>
      <c r="T41" s="221">
        <v>346</v>
      </c>
      <c r="U41" s="192">
        <f t="shared" si="0"/>
        <v>596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189">
        <v>0</v>
      </c>
      <c r="F42" s="191">
        <v>0</v>
      </c>
      <c r="G42" s="190">
        <v>0</v>
      </c>
      <c r="H42" s="190">
        <v>0</v>
      </c>
      <c r="I42" s="190">
        <v>0</v>
      </c>
      <c r="J42" s="190">
        <v>0</v>
      </c>
      <c r="K42" s="190">
        <v>0</v>
      </c>
      <c r="L42" s="190">
        <v>0</v>
      </c>
      <c r="M42" s="190">
        <v>0</v>
      </c>
      <c r="N42" s="190">
        <v>0</v>
      </c>
      <c r="O42" s="190">
        <v>0</v>
      </c>
      <c r="P42" s="190">
        <v>0</v>
      </c>
      <c r="Q42" s="190">
        <v>0</v>
      </c>
      <c r="R42" s="190">
        <v>0</v>
      </c>
      <c r="S42" s="190">
        <v>227</v>
      </c>
      <c r="T42" s="222">
        <v>181</v>
      </c>
      <c r="U42" s="223">
        <f t="shared" si="0"/>
        <v>408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193">
        <v>0</v>
      </c>
      <c r="F43" s="195">
        <v>0</v>
      </c>
      <c r="G43" s="194">
        <v>0</v>
      </c>
      <c r="H43" s="194">
        <v>0</v>
      </c>
      <c r="I43" s="194">
        <v>0</v>
      </c>
      <c r="J43" s="194">
        <v>0</v>
      </c>
      <c r="K43" s="194">
        <v>0</v>
      </c>
      <c r="L43" s="194">
        <v>0</v>
      </c>
      <c r="M43" s="194">
        <v>0</v>
      </c>
      <c r="N43" s="194">
        <v>0</v>
      </c>
      <c r="O43" s="194">
        <v>0</v>
      </c>
      <c r="P43" s="194">
        <v>0</v>
      </c>
      <c r="Q43" s="194">
        <v>0</v>
      </c>
      <c r="R43" s="194">
        <v>0</v>
      </c>
      <c r="S43" s="194">
        <v>170</v>
      </c>
      <c r="T43" s="221">
        <v>196</v>
      </c>
      <c r="U43" s="192">
        <f t="shared" si="0"/>
        <v>366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189">
        <v>0</v>
      </c>
      <c r="F44" s="191">
        <v>0</v>
      </c>
      <c r="G44" s="190">
        <v>0</v>
      </c>
      <c r="H44" s="190">
        <v>0</v>
      </c>
      <c r="I44" s="190">
        <v>0</v>
      </c>
      <c r="J44" s="190">
        <v>0</v>
      </c>
      <c r="K44" s="190">
        <v>0</v>
      </c>
      <c r="L44" s="190">
        <v>0</v>
      </c>
      <c r="M44" s="190">
        <v>0</v>
      </c>
      <c r="N44" s="190">
        <v>0</v>
      </c>
      <c r="O44" s="190">
        <v>0</v>
      </c>
      <c r="P44" s="190">
        <v>0</v>
      </c>
      <c r="Q44" s="190">
        <v>0</v>
      </c>
      <c r="R44" s="190">
        <v>0</v>
      </c>
      <c r="S44" s="190">
        <v>185</v>
      </c>
      <c r="T44" s="222">
        <v>179</v>
      </c>
      <c r="U44" s="223">
        <f t="shared" si="0"/>
        <v>364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193">
        <v>0</v>
      </c>
      <c r="F45" s="195">
        <v>0</v>
      </c>
      <c r="G45" s="194">
        <v>0</v>
      </c>
      <c r="H45" s="194">
        <v>0</v>
      </c>
      <c r="I45" s="194">
        <v>0</v>
      </c>
      <c r="J45" s="194">
        <v>0</v>
      </c>
      <c r="K45" s="194"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4">
        <v>0</v>
      </c>
      <c r="R45" s="194">
        <v>0</v>
      </c>
      <c r="S45" s="194">
        <v>173</v>
      </c>
      <c r="T45" s="221">
        <v>146</v>
      </c>
      <c r="U45" s="192">
        <f t="shared" si="0"/>
        <v>319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189">
        <v>0</v>
      </c>
      <c r="F46" s="191">
        <v>0</v>
      </c>
      <c r="G46" s="190">
        <v>0</v>
      </c>
      <c r="H46" s="190">
        <v>0</v>
      </c>
      <c r="I46" s="190">
        <v>0</v>
      </c>
      <c r="J46" s="190">
        <v>0</v>
      </c>
      <c r="K46" s="190">
        <v>0</v>
      </c>
      <c r="L46" s="190">
        <v>0</v>
      </c>
      <c r="M46" s="190">
        <v>0</v>
      </c>
      <c r="N46" s="190"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157</v>
      </c>
      <c r="T46" s="222">
        <v>141</v>
      </c>
      <c r="U46" s="223">
        <f t="shared" si="0"/>
        <v>298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193">
        <v>0</v>
      </c>
      <c r="F47" s="195">
        <v>0</v>
      </c>
      <c r="G47" s="194">
        <v>0</v>
      </c>
      <c r="H47" s="194">
        <v>0</v>
      </c>
      <c r="I47" s="194">
        <v>0</v>
      </c>
      <c r="J47" s="194">
        <v>0</v>
      </c>
      <c r="K47" s="194">
        <v>0</v>
      </c>
      <c r="L47" s="194">
        <v>0</v>
      </c>
      <c r="M47" s="194">
        <v>0</v>
      </c>
      <c r="N47" s="194">
        <v>0</v>
      </c>
      <c r="O47" s="194">
        <v>0</v>
      </c>
      <c r="P47" s="194">
        <v>0</v>
      </c>
      <c r="Q47" s="194">
        <v>0</v>
      </c>
      <c r="R47" s="194">
        <v>0</v>
      </c>
      <c r="S47" s="194">
        <v>136</v>
      </c>
      <c r="T47" s="221">
        <v>118</v>
      </c>
      <c r="U47" s="192">
        <f t="shared" si="0"/>
        <v>254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189">
        <v>0</v>
      </c>
      <c r="F48" s="191">
        <v>0</v>
      </c>
      <c r="G48" s="190">
        <v>0</v>
      </c>
      <c r="H48" s="190">
        <v>0</v>
      </c>
      <c r="I48" s="190">
        <v>0</v>
      </c>
      <c r="J48" s="190">
        <v>0</v>
      </c>
      <c r="K48" s="190">
        <v>0</v>
      </c>
      <c r="L48" s="190">
        <v>0</v>
      </c>
      <c r="M48" s="190">
        <v>0</v>
      </c>
      <c r="N48" s="190">
        <v>0</v>
      </c>
      <c r="O48" s="190">
        <v>0</v>
      </c>
      <c r="P48" s="190">
        <v>0</v>
      </c>
      <c r="Q48" s="190">
        <v>0</v>
      </c>
      <c r="R48" s="190">
        <v>0</v>
      </c>
      <c r="S48" s="190">
        <v>96</v>
      </c>
      <c r="T48" s="222">
        <v>92</v>
      </c>
      <c r="U48" s="223">
        <f t="shared" si="0"/>
        <v>188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193">
        <v>0</v>
      </c>
      <c r="F49" s="195">
        <v>0</v>
      </c>
      <c r="G49" s="194">
        <v>0</v>
      </c>
      <c r="H49" s="194">
        <v>0</v>
      </c>
      <c r="I49" s="194">
        <v>0</v>
      </c>
      <c r="J49" s="194">
        <v>0</v>
      </c>
      <c r="K49" s="194">
        <v>0</v>
      </c>
      <c r="L49" s="194">
        <v>0</v>
      </c>
      <c r="M49" s="194">
        <v>0</v>
      </c>
      <c r="N49" s="194">
        <v>0</v>
      </c>
      <c r="O49" s="194">
        <v>0</v>
      </c>
      <c r="P49" s="194">
        <v>0</v>
      </c>
      <c r="Q49" s="194">
        <v>0</v>
      </c>
      <c r="R49" s="194">
        <v>0</v>
      </c>
      <c r="S49" s="194">
        <v>1054</v>
      </c>
      <c r="T49" s="221">
        <v>2166</v>
      </c>
      <c r="U49" s="192">
        <f t="shared" si="0"/>
        <v>3220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189">
        <v>0</v>
      </c>
      <c r="F50" s="191">
        <v>0</v>
      </c>
      <c r="G50" s="190">
        <v>0</v>
      </c>
      <c r="H50" s="190">
        <v>0</v>
      </c>
      <c r="I50" s="190">
        <v>0</v>
      </c>
      <c r="J50" s="190">
        <v>0</v>
      </c>
      <c r="K50" s="190">
        <v>0</v>
      </c>
      <c r="L50" s="190">
        <v>0</v>
      </c>
      <c r="M50" s="190">
        <v>0</v>
      </c>
      <c r="N50" s="190"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187</v>
      </c>
      <c r="T50" s="222">
        <v>114</v>
      </c>
      <c r="U50" s="223">
        <f t="shared" si="0"/>
        <v>301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193">
        <v>0</v>
      </c>
      <c r="F51" s="195">
        <v>0</v>
      </c>
      <c r="G51" s="194">
        <v>0</v>
      </c>
      <c r="H51" s="194">
        <v>0</v>
      </c>
      <c r="I51" s="194">
        <v>0</v>
      </c>
      <c r="J51" s="194">
        <v>0</v>
      </c>
      <c r="K51" s="194">
        <v>0</v>
      </c>
      <c r="L51" s="194">
        <v>0</v>
      </c>
      <c r="M51" s="194">
        <v>0</v>
      </c>
      <c r="N51" s="194">
        <v>0</v>
      </c>
      <c r="O51" s="194">
        <v>0</v>
      </c>
      <c r="P51" s="194">
        <v>0</v>
      </c>
      <c r="Q51" s="194">
        <v>0</v>
      </c>
      <c r="R51" s="194">
        <v>0</v>
      </c>
      <c r="S51" s="194">
        <v>221</v>
      </c>
      <c r="T51" s="221">
        <v>159</v>
      </c>
      <c r="U51" s="192">
        <f t="shared" si="0"/>
        <v>380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189">
        <v>0</v>
      </c>
      <c r="F52" s="191">
        <v>0</v>
      </c>
      <c r="G52" s="190">
        <v>0</v>
      </c>
      <c r="H52" s="190">
        <v>0</v>
      </c>
      <c r="I52" s="190">
        <v>0</v>
      </c>
      <c r="J52" s="190">
        <v>0</v>
      </c>
      <c r="K52" s="190">
        <v>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  <c r="S52" s="190">
        <v>230</v>
      </c>
      <c r="T52" s="222">
        <v>151</v>
      </c>
      <c r="U52" s="223">
        <f t="shared" si="0"/>
        <v>381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193">
        <v>0</v>
      </c>
      <c r="F53" s="195">
        <v>0</v>
      </c>
      <c r="G53" s="194">
        <v>0</v>
      </c>
      <c r="H53" s="194">
        <v>0</v>
      </c>
      <c r="I53" s="194">
        <v>0</v>
      </c>
      <c r="J53" s="194">
        <v>0</v>
      </c>
      <c r="K53" s="194">
        <v>0</v>
      </c>
      <c r="L53" s="194">
        <v>0</v>
      </c>
      <c r="M53" s="194">
        <v>0</v>
      </c>
      <c r="N53" s="194">
        <v>0</v>
      </c>
      <c r="O53" s="194">
        <v>0</v>
      </c>
      <c r="P53" s="194">
        <v>0</v>
      </c>
      <c r="Q53" s="194">
        <v>0</v>
      </c>
      <c r="R53" s="194">
        <v>0</v>
      </c>
      <c r="S53" s="194">
        <v>268</v>
      </c>
      <c r="T53" s="221">
        <v>208</v>
      </c>
      <c r="U53" s="192">
        <f t="shared" si="0"/>
        <v>476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189">
        <v>0</v>
      </c>
      <c r="F54" s="191">
        <v>0</v>
      </c>
      <c r="G54" s="190">
        <v>0</v>
      </c>
      <c r="H54" s="190">
        <v>0</v>
      </c>
      <c r="I54" s="190">
        <v>0</v>
      </c>
      <c r="J54" s="190">
        <v>0</v>
      </c>
      <c r="K54" s="190">
        <v>0</v>
      </c>
      <c r="L54" s="190">
        <v>0</v>
      </c>
      <c r="M54" s="190">
        <v>0</v>
      </c>
      <c r="N54" s="190">
        <v>0</v>
      </c>
      <c r="O54" s="190">
        <v>0</v>
      </c>
      <c r="P54" s="190">
        <v>0</v>
      </c>
      <c r="Q54" s="190">
        <v>0</v>
      </c>
      <c r="R54" s="190">
        <v>0</v>
      </c>
      <c r="S54" s="190">
        <v>297</v>
      </c>
      <c r="T54" s="222">
        <v>168</v>
      </c>
      <c r="U54" s="223">
        <f t="shared" si="0"/>
        <v>465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193">
        <v>0</v>
      </c>
      <c r="F55" s="195">
        <v>0</v>
      </c>
      <c r="G55" s="194">
        <v>0</v>
      </c>
      <c r="H55" s="194">
        <v>0</v>
      </c>
      <c r="I55" s="194">
        <v>0</v>
      </c>
      <c r="J55" s="194">
        <v>0</v>
      </c>
      <c r="K55" s="194">
        <v>0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4">
        <v>0</v>
      </c>
      <c r="R55" s="194">
        <v>0</v>
      </c>
      <c r="S55" s="194">
        <v>342</v>
      </c>
      <c r="T55" s="221">
        <v>225</v>
      </c>
      <c r="U55" s="192">
        <f t="shared" si="0"/>
        <v>567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189">
        <v>0</v>
      </c>
      <c r="F56" s="191">
        <v>0</v>
      </c>
      <c r="G56" s="190">
        <v>0</v>
      </c>
      <c r="H56" s="190">
        <v>0</v>
      </c>
      <c r="I56" s="190">
        <v>0</v>
      </c>
      <c r="J56" s="190">
        <v>0</v>
      </c>
      <c r="K56" s="190">
        <v>0</v>
      </c>
      <c r="L56" s="190">
        <v>0</v>
      </c>
      <c r="M56" s="190">
        <v>0</v>
      </c>
      <c r="N56" s="190"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351</v>
      </c>
      <c r="T56" s="222">
        <v>211</v>
      </c>
      <c r="U56" s="223">
        <f t="shared" si="0"/>
        <v>562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193">
        <v>0</v>
      </c>
      <c r="F57" s="195">
        <v>0</v>
      </c>
      <c r="G57" s="194">
        <v>0</v>
      </c>
      <c r="H57" s="194">
        <v>0</v>
      </c>
      <c r="I57" s="194">
        <v>0</v>
      </c>
      <c r="J57" s="194">
        <v>0</v>
      </c>
      <c r="K57" s="194">
        <v>0</v>
      </c>
      <c r="L57" s="194">
        <v>0</v>
      </c>
      <c r="M57" s="194">
        <v>0</v>
      </c>
      <c r="N57" s="194">
        <v>0</v>
      </c>
      <c r="O57" s="194">
        <v>0</v>
      </c>
      <c r="P57" s="194">
        <v>0</v>
      </c>
      <c r="Q57" s="194">
        <v>0</v>
      </c>
      <c r="R57" s="194">
        <v>0</v>
      </c>
      <c r="S57" s="194">
        <v>350</v>
      </c>
      <c r="T57" s="221">
        <v>203</v>
      </c>
      <c r="U57" s="192">
        <f t="shared" si="0"/>
        <v>553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189">
        <v>0</v>
      </c>
      <c r="F58" s="191">
        <v>0</v>
      </c>
      <c r="G58" s="190">
        <v>0</v>
      </c>
      <c r="H58" s="190">
        <v>0</v>
      </c>
      <c r="I58" s="190">
        <v>0</v>
      </c>
      <c r="J58" s="190">
        <v>0</v>
      </c>
      <c r="K58" s="190">
        <v>0</v>
      </c>
      <c r="L58" s="190">
        <v>0</v>
      </c>
      <c r="M58" s="190">
        <v>0</v>
      </c>
      <c r="N58" s="190">
        <v>0</v>
      </c>
      <c r="O58" s="190">
        <v>0</v>
      </c>
      <c r="P58" s="190">
        <v>0</v>
      </c>
      <c r="Q58" s="190">
        <v>0</v>
      </c>
      <c r="R58" s="190">
        <v>0</v>
      </c>
      <c r="S58" s="190">
        <v>381</v>
      </c>
      <c r="T58" s="222">
        <v>265</v>
      </c>
      <c r="U58" s="223">
        <f t="shared" si="0"/>
        <v>646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193">
        <v>0</v>
      </c>
      <c r="F59" s="195">
        <v>0</v>
      </c>
      <c r="G59" s="194">
        <v>0</v>
      </c>
      <c r="H59" s="194">
        <v>0</v>
      </c>
      <c r="I59" s="194">
        <v>0</v>
      </c>
      <c r="J59" s="194">
        <v>0</v>
      </c>
      <c r="K59" s="194">
        <v>0</v>
      </c>
      <c r="L59" s="194">
        <v>0</v>
      </c>
      <c r="M59" s="194">
        <v>0</v>
      </c>
      <c r="N59" s="194">
        <v>0</v>
      </c>
      <c r="O59" s="194">
        <v>0</v>
      </c>
      <c r="P59" s="194">
        <v>0</v>
      </c>
      <c r="Q59" s="194">
        <v>0</v>
      </c>
      <c r="R59" s="194">
        <v>0</v>
      </c>
      <c r="S59" s="194">
        <v>348</v>
      </c>
      <c r="T59" s="221">
        <v>191</v>
      </c>
      <c r="U59" s="192">
        <f t="shared" si="0"/>
        <v>539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189">
        <v>0</v>
      </c>
      <c r="F60" s="191">
        <v>0</v>
      </c>
      <c r="G60" s="190">
        <v>0</v>
      </c>
      <c r="H60" s="190">
        <v>0</v>
      </c>
      <c r="I60" s="190">
        <v>0</v>
      </c>
      <c r="J60" s="190">
        <v>0</v>
      </c>
      <c r="K60" s="190">
        <v>0</v>
      </c>
      <c r="L60" s="190">
        <v>0</v>
      </c>
      <c r="M60" s="190">
        <v>0</v>
      </c>
      <c r="N60" s="190">
        <v>0</v>
      </c>
      <c r="O60" s="190">
        <v>0</v>
      </c>
      <c r="P60" s="190">
        <v>0</v>
      </c>
      <c r="Q60" s="190">
        <v>0</v>
      </c>
      <c r="R60" s="190">
        <v>0</v>
      </c>
      <c r="S60" s="190">
        <v>344</v>
      </c>
      <c r="T60" s="222">
        <v>187</v>
      </c>
      <c r="U60" s="223">
        <f t="shared" si="0"/>
        <v>531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193">
        <v>0</v>
      </c>
      <c r="F61" s="195">
        <v>0</v>
      </c>
      <c r="G61" s="194">
        <v>0</v>
      </c>
      <c r="H61" s="194">
        <v>0</v>
      </c>
      <c r="I61" s="194">
        <v>0</v>
      </c>
      <c r="J61" s="194">
        <v>0</v>
      </c>
      <c r="K61" s="194">
        <v>0</v>
      </c>
      <c r="L61" s="194">
        <v>0</v>
      </c>
      <c r="M61" s="194">
        <v>0</v>
      </c>
      <c r="N61" s="194">
        <v>0</v>
      </c>
      <c r="O61" s="194">
        <v>0</v>
      </c>
      <c r="P61" s="194">
        <v>0</v>
      </c>
      <c r="Q61" s="194">
        <v>0</v>
      </c>
      <c r="R61" s="194">
        <v>0</v>
      </c>
      <c r="S61" s="194">
        <v>348</v>
      </c>
      <c r="T61" s="221">
        <v>223</v>
      </c>
      <c r="U61" s="192">
        <f t="shared" si="0"/>
        <v>571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189">
        <v>0</v>
      </c>
      <c r="F62" s="191">
        <v>0</v>
      </c>
      <c r="G62" s="190">
        <v>0</v>
      </c>
      <c r="H62" s="190">
        <v>0</v>
      </c>
      <c r="I62" s="190">
        <v>0</v>
      </c>
      <c r="J62" s="190">
        <v>0</v>
      </c>
      <c r="K62" s="190">
        <v>0</v>
      </c>
      <c r="L62" s="190">
        <v>0</v>
      </c>
      <c r="M62" s="190">
        <v>0</v>
      </c>
      <c r="N62" s="190">
        <v>0</v>
      </c>
      <c r="O62" s="190">
        <v>0</v>
      </c>
      <c r="P62" s="190">
        <v>0</v>
      </c>
      <c r="Q62" s="190">
        <v>0</v>
      </c>
      <c r="R62" s="190">
        <v>0</v>
      </c>
      <c r="S62" s="190">
        <v>329</v>
      </c>
      <c r="T62" s="222">
        <v>217</v>
      </c>
      <c r="U62" s="223">
        <f t="shared" si="0"/>
        <v>546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193">
        <v>0</v>
      </c>
      <c r="F63" s="195">
        <v>0</v>
      </c>
      <c r="G63" s="194">
        <v>0</v>
      </c>
      <c r="H63" s="194">
        <v>0</v>
      </c>
      <c r="I63" s="194">
        <v>0</v>
      </c>
      <c r="J63" s="194">
        <v>0</v>
      </c>
      <c r="K63" s="194"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4">
        <v>0</v>
      </c>
      <c r="R63" s="194">
        <v>0</v>
      </c>
      <c r="S63" s="194">
        <v>325</v>
      </c>
      <c r="T63" s="221">
        <v>256</v>
      </c>
      <c r="U63" s="192">
        <f t="shared" si="0"/>
        <v>581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189">
        <v>0</v>
      </c>
      <c r="F64" s="191">
        <v>0</v>
      </c>
      <c r="G64" s="190">
        <v>0</v>
      </c>
      <c r="H64" s="190">
        <v>0</v>
      </c>
      <c r="I64" s="190">
        <v>0</v>
      </c>
      <c r="J64" s="190">
        <v>0</v>
      </c>
      <c r="K64" s="190">
        <v>0</v>
      </c>
      <c r="L64" s="190">
        <v>0</v>
      </c>
      <c r="M64" s="190">
        <v>0</v>
      </c>
      <c r="N64" s="190">
        <v>0</v>
      </c>
      <c r="O64" s="190">
        <v>0</v>
      </c>
      <c r="P64" s="190">
        <v>0</v>
      </c>
      <c r="Q64" s="190">
        <v>0</v>
      </c>
      <c r="R64" s="190">
        <v>0</v>
      </c>
      <c r="S64" s="190">
        <v>298</v>
      </c>
      <c r="T64" s="225">
        <v>167</v>
      </c>
      <c r="U64" s="223">
        <f t="shared" ref="U64:U98" si="1">SUM(E64:T64)</f>
        <v>465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193">
        <v>0</v>
      </c>
      <c r="F65" s="195">
        <v>0</v>
      </c>
      <c r="G65" s="194">
        <v>0</v>
      </c>
      <c r="H65" s="194">
        <v>0</v>
      </c>
      <c r="I65" s="194">
        <v>0</v>
      </c>
      <c r="J65" s="194">
        <v>0</v>
      </c>
      <c r="K65" s="194"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4">
        <v>0</v>
      </c>
      <c r="R65" s="194">
        <v>0</v>
      </c>
      <c r="S65" s="194">
        <v>249</v>
      </c>
      <c r="T65" s="224">
        <v>153</v>
      </c>
      <c r="U65" s="192">
        <f t="shared" si="1"/>
        <v>402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226">
        <v>0</v>
      </c>
      <c r="F66" s="227">
        <v>0</v>
      </c>
      <c r="G66" s="228">
        <v>0</v>
      </c>
      <c r="H66" s="228">
        <v>0</v>
      </c>
      <c r="I66" s="228">
        <v>0</v>
      </c>
      <c r="J66" s="228">
        <v>0</v>
      </c>
      <c r="K66" s="228">
        <v>0</v>
      </c>
      <c r="L66" s="228">
        <v>0</v>
      </c>
      <c r="M66" s="228">
        <v>0</v>
      </c>
      <c r="N66" s="228">
        <v>0</v>
      </c>
      <c r="O66" s="228">
        <v>0</v>
      </c>
      <c r="P66" s="228">
        <v>0</v>
      </c>
      <c r="Q66" s="228">
        <v>0</v>
      </c>
      <c r="R66" s="228">
        <v>0</v>
      </c>
      <c r="S66" s="228">
        <v>291</v>
      </c>
      <c r="T66" s="229">
        <v>150</v>
      </c>
      <c r="U66" s="206">
        <f t="shared" si="1"/>
        <v>441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185">
        <v>0</v>
      </c>
      <c r="F67" s="187">
        <v>0</v>
      </c>
      <c r="G67" s="186">
        <v>0</v>
      </c>
      <c r="H67" s="186">
        <v>0</v>
      </c>
      <c r="I67" s="186">
        <v>0</v>
      </c>
      <c r="J67" s="186">
        <v>0</v>
      </c>
      <c r="K67" s="186">
        <v>0</v>
      </c>
      <c r="L67" s="186">
        <v>0</v>
      </c>
      <c r="M67" s="186">
        <v>0</v>
      </c>
      <c r="N67" s="186">
        <v>0</v>
      </c>
      <c r="O67" s="186">
        <v>0</v>
      </c>
      <c r="P67" s="186">
        <v>0</v>
      </c>
      <c r="Q67" s="186">
        <v>0</v>
      </c>
      <c r="R67" s="186">
        <v>0</v>
      </c>
      <c r="S67" s="186">
        <v>287</v>
      </c>
      <c r="T67" s="221">
        <v>190</v>
      </c>
      <c r="U67" s="192">
        <f t="shared" si="1"/>
        <v>477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189">
        <v>0</v>
      </c>
      <c r="F68" s="191">
        <v>0</v>
      </c>
      <c r="G68" s="190">
        <v>0</v>
      </c>
      <c r="H68" s="190">
        <v>0</v>
      </c>
      <c r="I68" s="190">
        <v>0</v>
      </c>
      <c r="J68" s="190">
        <v>0</v>
      </c>
      <c r="K68" s="190">
        <v>0</v>
      </c>
      <c r="L68" s="190">
        <v>0</v>
      </c>
      <c r="M68" s="190">
        <v>0</v>
      </c>
      <c r="N68" s="190">
        <v>0</v>
      </c>
      <c r="O68" s="190">
        <v>0</v>
      </c>
      <c r="P68" s="190">
        <v>0</v>
      </c>
      <c r="Q68" s="190">
        <v>0</v>
      </c>
      <c r="R68" s="190">
        <v>0</v>
      </c>
      <c r="S68" s="190">
        <v>214</v>
      </c>
      <c r="T68" s="222">
        <v>163</v>
      </c>
      <c r="U68" s="223">
        <f t="shared" si="1"/>
        <v>377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193">
        <v>0</v>
      </c>
      <c r="F69" s="195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194</v>
      </c>
      <c r="T69" s="221">
        <v>120</v>
      </c>
      <c r="U69" s="192">
        <f t="shared" si="1"/>
        <v>314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189">
        <v>0</v>
      </c>
      <c r="F70" s="191">
        <v>0</v>
      </c>
      <c r="G70" s="190">
        <v>0</v>
      </c>
      <c r="H70" s="190">
        <v>0</v>
      </c>
      <c r="I70" s="190">
        <v>0</v>
      </c>
      <c r="J70" s="190">
        <v>0</v>
      </c>
      <c r="K70" s="190">
        <v>0</v>
      </c>
      <c r="L70" s="190">
        <v>0</v>
      </c>
      <c r="M70" s="190">
        <v>0</v>
      </c>
      <c r="N70" s="190">
        <v>0</v>
      </c>
      <c r="O70" s="190">
        <v>0</v>
      </c>
      <c r="P70" s="190">
        <v>0</v>
      </c>
      <c r="Q70" s="190">
        <v>0</v>
      </c>
      <c r="R70" s="190">
        <v>0</v>
      </c>
      <c r="S70" s="190">
        <v>210</v>
      </c>
      <c r="T70" s="222">
        <v>116</v>
      </c>
      <c r="U70" s="223">
        <f t="shared" si="1"/>
        <v>326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193">
        <v>0</v>
      </c>
      <c r="F71" s="195">
        <v>0</v>
      </c>
      <c r="G71" s="194">
        <v>0</v>
      </c>
      <c r="H71" s="194">
        <v>0</v>
      </c>
      <c r="I71" s="194">
        <v>0</v>
      </c>
      <c r="J71" s="194">
        <v>0</v>
      </c>
      <c r="K71" s="194">
        <v>0</v>
      </c>
      <c r="L71" s="194">
        <v>0</v>
      </c>
      <c r="M71" s="194">
        <v>0</v>
      </c>
      <c r="N71" s="194">
        <v>0</v>
      </c>
      <c r="O71" s="194">
        <v>0</v>
      </c>
      <c r="P71" s="194">
        <v>0</v>
      </c>
      <c r="Q71" s="194">
        <v>0</v>
      </c>
      <c r="R71" s="194">
        <v>0</v>
      </c>
      <c r="S71" s="194">
        <v>233</v>
      </c>
      <c r="T71" s="221">
        <v>164</v>
      </c>
      <c r="U71" s="192">
        <f t="shared" si="1"/>
        <v>397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189">
        <v>0</v>
      </c>
      <c r="F72" s="191">
        <v>0</v>
      </c>
      <c r="G72" s="190">
        <v>0</v>
      </c>
      <c r="H72" s="190">
        <v>0</v>
      </c>
      <c r="I72" s="190">
        <v>0</v>
      </c>
      <c r="J72" s="190">
        <v>0</v>
      </c>
      <c r="K72" s="190">
        <v>0</v>
      </c>
      <c r="L72" s="190">
        <v>0</v>
      </c>
      <c r="M72" s="190">
        <v>0</v>
      </c>
      <c r="N72" s="190">
        <v>0</v>
      </c>
      <c r="O72" s="190">
        <v>0</v>
      </c>
      <c r="P72" s="190">
        <v>0</v>
      </c>
      <c r="Q72" s="190">
        <v>0</v>
      </c>
      <c r="R72" s="190">
        <v>0</v>
      </c>
      <c r="S72" s="190">
        <v>201</v>
      </c>
      <c r="T72" s="222">
        <v>113</v>
      </c>
      <c r="U72" s="223">
        <f t="shared" si="1"/>
        <v>314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193">
        <v>0</v>
      </c>
      <c r="F73" s="195">
        <v>0</v>
      </c>
      <c r="G73" s="194">
        <v>0</v>
      </c>
      <c r="H73" s="194">
        <v>0</v>
      </c>
      <c r="I73" s="194">
        <v>0</v>
      </c>
      <c r="J73" s="194">
        <v>0</v>
      </c>
      <c r="K73" s="194">
        <v>0</v>
      </c>
      <c r="L73" s="194">
        <v>0</v>
      </c>
      <c r="M73" s="194">
        <v>0</v>
      </c>
      <c r="N73" s="194">
        <v>0</v>
      </c>
      <c r="O73" s="194">
        <v>0</v>
      </c>
      <c r="P73" s="194">
        <v>0</v>
      </c>
      <c r="Q73" s="194">
        <v>0</v>
      </c>
      <c r="R73" s="194">
        <v>0</v>
      </c>
      <c r="S73" s="194">
        <v>189</v>
      </c>
      <c r="T73" s="221">
        <v>110</v>
      </c>
      <c r="U73" s="192">
        <f t="shared" si="1"/>
        <v>299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189">
        <v>0</v>
      </c>
      <c r="F74" s="191">
        <v>0</v>
      </c>
      <c r="G74" s="190">
        <v>0</v>
      </c>
      <c r="H74" s="190">
        <v>0</v>
      </c>
      <c r="I74" s="190">
        <v>0</v>
      </c>
      <c r="J74" s="190">
        <v>0</v>
      </c>
      <c r="K74" s="190">
        <v>0</v>
      </c>
      <c r="L74" s="190">
        <v>0</v>
      </c>
      <c r="M74" s="190">
        <v>0</v>
      </c>
      <c r="N74" s="190">
        <v>0</v>
      </c>
      <c r="O74" s="190">
        <v>0</v>
      </c>
      <c r="P74" s="190">
        <v>0</v>
      </c>
      <c r="Q74" s="190">
        <v>0</v>
      </c>
      <c r="R74" s="190">
        <v>0</v>
      </c>
      <c r="S74" s="190">
        <v>179</v>
      </c>
      <c r="T74" s="222">
        <v>155</v>
      </c>
      <c r="U74" s="223">
        <f t="shared" si="1"/>
        <v>334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193">
        <v>0</v>
      </c>
      <c r="F75" s="195">
        <v>0</v>
      </c>
      <c r="G75" s="194">
        <v>0</v>
      </c>
      <c r="H75" s="194">
        <v>0</v>
      </c>
      <c r="I75" s="194">
        <v>0</v>
      </c>
      <c r="J75" s="194">
        <v>0</v>
      </c>
      <c r="K75" s="194">
        <v>0</v>
      </c>
      <c r="L75" s="194">
        <v>0</v>
      </c>
      <c r="M75" s="194">
        <v>0</v>
      </c>
      <c r="N75" s="194">
        <v>0</v>
      </c>
      <c r="O75" s="194">
        <v>0</v>
      </c>
      <c r="P75" s="194">
        <v>0</v>
      </c>
      <c r="Q75" s="194">
        <v>0</v>
      </c>
      <c r="R75" s="194">
        <v>0</v>
      </c>
      <c r="S75" s="194">
        <v>193</v>
      </c>
      <c r="T75" s="221">
        <v>161</v>
      </c>
      <c r="U75" s="192">
        <f t="shared" si="1"/>
        <v>354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189">
        <v>0</v>
      </c>
      <c r="F76" s="191">
        <v>0</v>
      </c>
      <c r="G76" s="190">
        <v>0</v>
      </c>
      <c r="H76" s="190">
        <v>0</v>
      </c>
      <c r="I76" s="190">
        <v>0</v>
      </c>
      <c r="J76" s="190">
        <v>0</v>
      </c>
      <c r="K76" s="190">
        <v>0</v>
      </c>
      <c r="L76" s="190">
        <v>0</v>
      </c>
      <c r="M76" s="190">
        <v>0</v>
      </c>
      <c r="N76" s="190">
        <v>0</v>
      </c>
      <c r="O76" s="190">
        <v>0</v>
      </c>
      <c r="P76" s="190">
        <v>0</v>
      </c>
      <c r="Q76" s="190">
        <v>0</v>
      </c>
      <c r="R76" s="190">
        <v>0</v>
      </c>
      <c r="S76" s="190">
        <v>180</v>
      </c>
      <c r="T76" s="222">
        <v>106</v>
      </c>
      <c r="U76" s="223">
        <f t="shared" si="1"/>
        <v>286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193">
        <v>0</v>
      </c>
      <c r="F77" s="195">
        <v>0</v>
      </c>
      <c r="G77" s="194">
        <v>0</v>
      </c>
      <c r="H77" s="194">
        <v>0</v>
      </c>
      <c r="I77" s="194">
        <v>0</v>
      </c>
      <c r="J77" s="194">
        <v>0</v>
      </c>
      <c r="K77" s="194">
        <v>0</v>
      </c>
      <c r="L77" s="194">
        <v>0</v>
      </c>
      <c r="M77" s="194">
        <v>0</v>
      </c>
      <c r="N77" s="194">
        <v>0</v>
      </c>
      <c r="O77" s="194">
        <v>0</v>
      </c>
      <c r="P77" s="194">
        <v>0</v>
      </c>
      <c r="Q77" s="194">
        <v>0</v>
      </c>
      <c r="R77" s="194">
        <v>0</v>
      </c>
      <c r="S77" s="194">
        <v>153</v>
      </c>
      <c r="T77" s="221">
        <v>100</v>
      </c>
      <c r="U77" s="192">
        <f t="shared" si="1"/>
        <v>253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189">
        <v>0</v>
      </c>
      <c r="F78" s="191">
        <v>0</v>
      </c>
      <c r="G78" s="190">
        <v>0</v>
      </c>
      <c r="H78" s="190">
        <v>0</v>
      </c>
      <c r="I78" s="190">
        <v>0</v>
      </c>
      <c r="J78" s="190">
        <v>0</v>
      </c>
      <c r="K78" s="190">
        <v>0</v>
      </c>
      <c r="L78" s="190">
        <v>0</v>
      </c>
      <c r="M78" s="190">
        <v>0</v>
      </c>
      <c r="N78" s="190">
        <v>0</v>
      </c>
      <c r="O78" s="190">
        <v>0</v>
      </c>
      <c r="P78" s="190">
        <v>0</v>
      </c>
      <c r="Q78" s="190">
        <v>0</v>
      </c>
      <c r="R78" s="190">
        <v>0</v>
      </c>
      <c r="S78" s="190">
        <v>137</v>
      </c>
      <c r="T78" s="222">
        <v>89</v>
      </c>
      <c r="U78" s="223">
        <f t="shared" si="1"/>
        <v>226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193">
        <v>0</v>
      </c>
      <c r="F79" s="195">
        <v>0</v>
      </c>
      <c r="G79" s="194">
        <v>0</v>
      </c>
      <c r="H79" s="194">
        <v>0</v>
      </c>
      <c r="I79" s="194">
        <v>0</v>
      </c>
      <c r="J79" s="194">
        <v>0</v>
      </c>
      <c r="K79" s="194">
        <v>0</v>
      </c>
      <c r="L79" s="194">
        <v>0</v>
      </c>
      <c r="M79" s="194">
        <v>0</v>
      </c>
      <c r="N79" s="194">
        <v>0</v>
      </c>
      <c r="O79" s="194">
        <v>0</v>
      </c>
      <c r="P79" s="194">
        <v>0</v>
      </c>
      <c r="Q79" s="194">
        <v>0</v>
      </c>
      <c r="R79" s="194">
        <v>0</v>
      </c>
      <c r="S79" s="194">
        <v>143</v>
      </c>
      <c r="T79" s="221">
        <v>96</v>
      </c>
      <c r="U79" s="192">
        <f t="shared" si="1"/>
        <v>239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189">
        <v>0</v>
      </c>
      <c r="F80" s="191">
        <v>0</v>
      </c>
      <c r="G80" s="190">
        <v>0</v>
      </c>
      <c r="H80" s="190">
        <v>0</v>
      </c>
      <c r="I80" s="190">
        <v>0</v>
      </c>
      <c r="J80" s="190">
        <v>0</v>
      </c>
      <c r="K80" s="190">
        <v>0</v>
      </c>
      <c r="L80" s="190">
        <v>0</v>
      </c>
      <c r="M80" s="190">
        <v>0</v>
      </c>
      <c r="N80" s="190">
        <v>0</v>
      </c>
      <c r="O80" s="190">
        <v>0</v>
      </c>
      <c r="P80" s="190">
        <v>0</v>
      </c>
      <c r="Q80" s="190">
        <v>0</v>
      </c>
      <c r="R80" s="190">
        <v>0</v>
      </c>
      <c r="S80" s="190">
        <v>24</v>
      </c>
      <c r="T80" s="222">
        <v>16</v>
      </c>
      <c r="U80" s="223">
        <f t="shared" si="1"/>
        <v>40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193">
        <v>0</v>
      </c>
      <c r="F81" s="195">
        <v>0</v>
      </c>
      <c r="G81" s="194">
        <v>0</v>
      </c>
      <c r="H81" s="194">
        <v>0</v>
      </c>
      <c r="I81" s="194">
        <v>0</v>
      </c>
      <c r="J81" s="194">
        <v>0</v>
      </c>
      <c r="K81" s="194">
        <v>0</v>
      </c>
      <c r="L81" s="194">
        <v>0</v>
      </c>
      <c r="M81" s="194">
        <v>0</v>
      </c>
      <c r="N81" s="194">
        <v>0</v>
      </c>
      <c r="O81" s="194">
        <v>0</v>
      </c>
      <c r="P81" s="194">
        <v>0</v>
      </c>
      <c r="Q81" s="194">
        <v>0</v>
      </c>
      <c r="R81" s="194">
        <v>0</v>
      </c>
      <c r="S81" s="194">
        <v>20</v>
      </c>
      <c r="T81" s="221">
        <v>28</v>
      </c>
      <c r="U81" s="192">
        <f t="shared" si="1"/>
        <v>48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189">
        <v>0</v>
      </c>
      <c r="F82" s="191">
        <v>0</v>
      </c>
      <c r="G82" s="190">
        <v>0</v>
      </c>
      <c r="H82" s="190">
        <v>0</v>
      </c>
      <c r="I82" s="190">
        <v>0</v>
      </c>
      <c r="J82" s="190">
        <v>0</v>
      </c>
      <c r="K82" s="190">
        <v>0</v>
      </c>
      <c r="L82" s="190">
        <v>0</v>
      </c>
      <c r="M82" s="190">
        <v>0</v>
      </c>
      <c r="N82" s="190">
        <v>0</v>
      </c>
      <c r="O82" s="190">
        <v>0</v>
      </c>
      <c r="P82" s="190">
        <v>0</v>
      </c>
      <c r="Q82" s="190">
        <v>0</v>
      </c>
      <c r="R82" s="190">
        <v>0</v>
      </c>
      <c r="S82" s="190">
        <v>33</v>
      </c>
      <c r="T82" s="222">
        <v>13</v>
      </c>
      <c r="U82" s="223">
        <f t="shared" si="1"/>
        <v>46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193">
        <v>0</v>
      </c>
      <c r="F83" s="195">
        <v>0</v>
      </c>
      <c r="G83" s="194">
        <v>0</v>
      </c>
      <c r="H83" s="194">
        <v>0</v>
      </c>
      <c r="I83" s="194">
        <v>0</v>
      </c>
      <c r="J83" s="194">
        <v>0</v>
      </c>
      <c r="K83" s="194"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4">
        <v>0</v>
      </c>
      <c r="R83" s="194">
        <v>0</v>
      </c>
      <c r="S83" s="194">
        <v>21</v>
      </c>
      <c r="T83" s="221">
        <v>17</v>
      </c>
      <c r="U83" s="192">
        <f t="shared" si="1"/>
        <v>38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189">
        <v>0</v>
      </c>
      <c r="F84" s="191">
        <v>0</v>
      </c>
      <c r="G84" s="190">
        <v>0</v>
      </c>
      <c r="H84" s="190">
        <v>0</v>
      </c>
      <c r="I84" s="190">
        <v>0</v>
      </c>
      <c r="J84" s="190">
        <v>0</v>
      </c>
      <c r="K84" s="190">
        <v>0</v>
      </c>
      <c r="L84" s="190">
        <v>0</v>
      </c>
      <c r="M84" s="190">
        <v>0</v>
      </c>
      <c r="N84" s="190">
        <v>0</v>
      </c>
      <c r="O84" s="190">
        <v>0</v>
      </c>
      <c r="P84" s="190">
        <v>0</v>
      </c>
      <c r="Q84" s="190">
        <v>0</v>
      </c>
      <c r="R84" s="190">
        <v>0</v>
      </c>
      <c r="S84" s="190">
        <v>25</v>
      </c>
      <c r="T84" s="222">
        <v>8</v>
      </c>
      <c r="U84" s="223">
        <f t="shared" si="1"/>
        <v>33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193">
        <v>0</v>
      </c>
      <c r="F85" s="195">
        <v>0</v>
      </c>
      <c r="G85" s="194">
        <v>0</v>
      </c>
      <c r="H85" s="194">
        <v>0</v>
      </c>
      <c r="I85" s="194">
        <v>0</v>
      </c>
      <c r="J85" s="194">
        <v>0</v>
      </c>
      <c r="K85" s="194">
        <v>0</v>
      </c>
      <c r="L85" s="194">
        <v>0</v>
      </c>
      <c r="M85" s="194">
        <v>0</v>
      </c>
      <c r="N85" s="194">
        <v>0</v>
      </c>
      <c r="O85" s="194">
        <v>0</v>
      </c>
      <c r="P85" s="194">
        <v>0</v>
      </c>
      <c r="Q85" s="194">
        <v>0</v>
      </c>
      <c r="R85" s="194">
        <v>0</v>
      </c>
      <c r="S85" s="194">
        <v>12</v>
      </c>
      <c r="T85" s="221">
        <v>10</v>
      </c>
      <c r="U85" s="192">
        <f t="shared" si="1"/>
        <v>22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189">
        <v>0</v>
      </c>
      <c r="F86" s="191">
        <v>0</v>
      </c>
      <c r="G86" s="190">
        <v>0</v>
      </c>
      <c r="H86" s="190">
        <v>0</v>
      </c>
      <c r="I86" s="190">
        <v>0</v>
      </c>
      <c r="J86" s="190">
        <v>0</v>
      </c>
      <c r="K86" s="190">
        <v>0</v>
      </c>
      <c r="L86" s="190">
        <v>0</v>
      </c>
      <c r="M86" s="190">
        <v>0</v>
      </c>
      <c r="N86" s="190">
        <v>0</v>
      </c>
      <c r="O86" s="190">
        <v>0</v>
      </c>
      <c r="P86" s="190">
        <v>0</v>
      </c>
      <c r="Q86" s="190">
        <v>0</v>
      </c>
      <c r="R86" s="190">
        <v>0</v>
      </c>
      <c r="S86" s="190">
        <v>9</v>
      </c>
      <c r="T86" s="222">
        <v>7</v>
      </c>
      <c r="U86" s="223">
        <f t="shared" si="1"/>
        <v>16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193">
        <v>0</v>
      </c>
      <c r="F87" s="195">
        <v>0</v>
      </c>
      <c r="G87" s="194">
        <v>0</v>
      </c>
      <c r="H87" s="194">
        <v>0</v>
      </c>
      <c r="I87" s="194">
        <v>0</v>
      </c>
      <c r="J87" s="194">
        <v>0</v>
      </c>
      <c r="K87" s="194">
        <v>0</v>
      </c>
      <c r="L87" s="194">
        <v>0</v>
      </c>
      <c r="M87" s="194">
        <v>0</v>
      </c>
      <c r="N87" s="194">
        <v>0</v>
      </c>
      <c r="O87" s="194">
        <v>0</v>
      </c>
      <c r="P87" s="194">
        <v>0</v>
      </c>
      <c r="Q87" s="194">
        <v>0</v>
      </c>
      <c r="R87" s="194">
        <v>0</v>
      </c>
      <c r="S87" s="194">
        <v>7</v>
      </c>
      <c r="T87" s="221">
        <v>3</v>
      </c>
      <c r="U87" s="192">
        <f t="shared" si="1"/>
        <v>10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189">
        <v>0</v>
      </c>
      <c r="F88" s="191">
        <v>0</v>
      </c>
      <c r="G88" s="190">
        <v>0</v>
      </c>
      <c r="H88" s="190">
        <v>0</v>
      </c>
      <c r="I88" s="190">
        <v>0</v>
      </c>
      <c r="J88" s="190">
        <v>0</v>
      </c>
      <c r="K88" s="190">
        <v>0</v>
      </c>
      <c r="L88" s="190">
        <v>0</v>
      </c>
      <c r="M88" s="190">
        <v>0</v>
      </c>
      <c r="N88" s="190">
        <v>0</v>
      </c>
      <c r="O88" s="190">
        <v>0</v>
      </c>
      <c r="P88" s="190">
        <v>0</v>
      </c>
      <c r="Q88" s="190">
        <v>0</v>
      </c>
      <c r="R88" s="190">
        <v>0</v>
      </c>
      <c r="S88" s="190">
        <v>9</v>
      </c>
      <c r="T88" s="222">
        <v>8</v>
      </c>
      <c r="U88" s="223">
        <f t="shared" si="1"/>
        <v>17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193">
        <v>0</v>
      </c>
      <c r="F89" s="195">
        <v>0</v>
      </c>
      <c r="G89" s="194">
        <v>0</v>
      </c>
      <c r="H89" s="194">
        <v>0</v>
      </c>
      <c r="I89" s="194">
        <v>0</v>
      </c>
      <c r="J89" s="194">
        <v>0</v>
      </c>
      <c r="K89" s="194">
        <v>0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4">
        <v>0</v>
      </c>
      <c r="R89" s="194">
        <v>0</v>
      </c>
      <c r="S89" s="194">
        <v>11</v>
      </c>
      <c r="T89" s="221">
        <v>2</v>
      </c>
      <c r="U89" s="192">
        <f t="shared" si="1"/>
        <v>13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189">
        <v>0</v>
      </c>
      <c r="F90" s="191">
        <v>0</v>
      </c>
      <c r="G90" s="190">
        <v>0</v>
      </c>
      <c r="H90" s="190">
        <v>0</v>
      </c>
      <c r="I90" s="190">
        <v>0</v>
      </c>
      <c r="J90" s="190">
        <v>0</v>
      </c>
      <c r="K90" s="19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0</v>
      </c>
      <c r="S90" s="190">
        <v>9</v>
      </c>
      <c r="T90" s="222">
        <v>4</v>
      </c>
      <c r="U90" s="223">
        <f t="shared" si="1"/>
        <v>13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193">
        <v>0</v>
      </c>
      <c r="F91" s="195">
        <v>0</v>
      </c>
      <c r="G91" s="194">
        <v>0</v>
      </c>
      <c r="H91" s="194">
        <v>0</v>
      </c>
      <c r="I91" s="194">
        <v>0</v>
      </c>
      <c r="J91" s="194">
        <v>0</v>
      </c>
      <c r="K91" s="194"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4">
        <v>0</v>
      </c>
      <c r="R91" s="194">
        <v>0</v>
      </c>
      <c r="S91" s="194">
        <v>8</v>
      </c>
      <c r="T91" s="221">
        <v>4</v>
      </c>
      <c r="U91" s="192">
        <f t="shared" si="1"/>
        <v>12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189">
        <v>0</v>
      </c>
      <c r="F92" s="191">
        <v>0</v>
      </c>
      <c r="G92" s="190">
        <v>0</v>
      </c>
      <c r="H92" s="190">
        <v>0</v>
      </c>
      <c r="I92" s="190">
        <v>0</v>
      </c>
      <c r="J92" s="190">
        <v>0</v>
      </c>
      <c r="K92" s="190">
        <v>0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10</v>
      </c>
      <c r="T92" s="222">
        <v>2</v>
      </c>
      <c r="U92" s="223">
        <f t="shared" si="1"/>
        <v>12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193">
        <v>0</v>
      </c>
      <c r="F93" s="195">
        <v>0</v>
      </c>
      <c r="G93" s="194">
        <v>0</v>
      </c>
      <c r="H93" s="194">
        <v>0</v>
      </c>
      <c r="I93" s="194">
        <v>0</v>
      </c>
      <c r="J93" s="194">
        <v>0</v>
      </c>
      <c r="K93" s="194">
        <v>0</v>
      </c>
      <c r="L93" s="194">
        <v>0</v>
      </c>
      <c r="M93" s="194">
        <v>0</v>
      </c>
      <c r="N93" s="194">
        <v>0</v>
      </c>
      <c r="O93" s="194">
        <v>0</v>
      </c>
      <c r="P93" s="194">
        <v>0</v>
      </c>
      <c r="Q93" s="194">
        <v>0</v>
      </c>
      <c r="R93" s="194">
        <v>0</v>
      </c>
      <c r="S93" s="194">
        <v>10</v>
      </c>
      <c r="T93" s="221">
        <v>4</v>
      </c>
      <c r="U93" s="192">
        <f t="shared" si="1"/>
        <v>14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189">
        <v>0</v>
      </c>
      <c r="F94" s="191">
        <v>0</v>
      </c>
      <c r="G94" s="190">
        <v>0</v>
      </c>
      <c r="H94" s="190">
        <v>0</v>
      </c>
      <c r="I94" s="190">
        <v>0</v>
      </c>
      <c r="J94" s="190">
        <v>0</v>
      </c>
      <c r="K94" s="190">
        <v>0</v>
      </c>
      <c r="L94" s="190">
        <v>0</v>
      </c>
      <c r="M94" s="190">
        <v>0</v>
      </c>
      <c r="N94" s="190">
        <v>0</v>
      </c>
      <c r="O94" s="190">
        <v>0</v>
      </c>
      <c r="P94" s="190">
        <v>0</v>
      </c>
      <c r="Q94" s="190">
        <v>0</v>
      </c>
      <c r="R94" s="190">
        <v>0</v>
      </c>
      <c r="S94" s="190">
        <v>7</v>
      </c>
      <c r="T94" s="222">
        <v>10</v>
      </c>
      <c r="U94" s="223">
        <f t="shared" si="1"/>
        <v>17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193">
        <v>0</v>
      </c>
      <c r="F95" s="195">
        <v>0</v>
      </c>
      <c r="G95" s="194">
        <v>0</v>
      </c>
      <c r="H95" s="194">
        <v>0</v>
      </c>
      <c r="I95" s="194">
        <v>0</v>
      </c>
      <c r="J95" s="194">
        <v>0</v>
      </c>
      <c r="K95" s="194"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4">
        <v>0</v>
      </c>
      <c r="R95" s="194">
        <v>0</v>
      </c>
      <c r="S95" s="194">
        <v>5</v>
      </c>
      <c r="T95" s="221">
        <v>0</v>
      </c>
      <c r="U95" s="192">
        <f t="shared" si="1"/>
        <v>5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189">
        <v>0</v>
      </c>
      <c r="F96" s="191">
        <v>0</v>
      </c>
      <c r="G96" s="190">
        <v>0</v>
      </c>
      <c r="H96" s="190">
        <v>0</v>
      </c>
      <c r="I96" s="190">
        <v>0</v>
      </c>
      <c r="J96" s="190">
        <v>0</v>
      </c>
      <c r="K96" s="19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3</v>
      </c>
      <c r="T96" s="222">
        <v>1</v>
      </c>
      <c r="U96" s="223">
        <f t="shared" si="1"/>
        <v>4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193">
        <v>0</v>
      </c>
      <c r="F97" s="195">
        <v>0</v>
      </c>
      <c r="G97" s="194">
        <v>0</v>
      </c>
      <c r="H97" s="194">
        <v>0</v>
      </c>
      <c r="I97" s="194">
        <v>0</v>
      </c>
      <c r="J97" s="194">
        <v>0</v>
      </c>
      <c r="K97" s="194"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4">
        <v>0</v>
      </c>
      <c r="R97" s="194">
        <v>0</v>
      </c>
      <c r="S97" s="194">
        <v>4</v>
      </c>
      <c r="T97" s="221">
        <v>0</v>
      </c>
      <c r="U97" s="192">
        <f t="shared" si="1"/>
        <v>4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189">
        <v>0</v>
      </c>
      <c r="F98" s="191">
        <v>0</v>
      </c>
      <c r="G98" s="190">
        <v>0</v>
      </c>
      <c r="H98" s="190">
        <v>0</v>
      </c>
      <c r="I98" s="190">
        <v>0</v>
      </c>
      <c r="J98" s="190">
        <v>0</v>
      </c>
      <c r="K98" s="190">
        <v>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4</v>
      </c>
      <c r="T98" s="222">
        <v>0</v>
      </c>
      <c r="U98" s="223">
        <f t="shared" si="1"/>
        <v>4</v>
      </c>
      <c r="V98" s="47"/>
    </row>
    <row r="99" spans="1:23" ht="10.5" customHeight="1" x14ac:dyDescent="0.25">
      <c r="A99" s="40" t="s">
        <v>53</v>
      </c>
      <c r="B99" s="24" t="s">
        <v>269</v>
      </c>
      <c r="C99" s="24" t="s">
        <v>55</v>
      </c>
      <c r="D99" s="24"/>
      <c r="E99" s="193">
        <v>0</v>
      </c>
      <c r="F99" s="195">
        <v>0</v>
      </c>
      <c r="G99" s="194">
        <v>0</v>
      </c>
      <c r="H99" s="194">
        <v>0</v>
      </c>
      <c r="I99" s="194">
        <v>0</v>
      </c>
      <c r="J99" s="194">
        <v>0</v>
      </c>
      <c r="K99" s="194"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4">
        <v>0</v>
      </c>
      <c r="R99" s="194">
        <v>0</v>
      </c>
      <c r="S99" s="194">
        <v>4</v>
      </c>
      <c r="T99" s="221">
        <v>2</v>
      </c>
      <c r="U99" s="192">
        <f>SUM(E99:T99)</f>
        <v>6</v>
      </c>
      <c r="V99" s="47"/>
    </row>
    <row r="100" spans="1:23" ht="10.5" customHeight="1" x14ac:dyDescent="0.25">
      <c r="A100" s="37" t="s">
        <v>299</v>
      </c>
      <c r="B100" s="38"/>
      <c r="C100" s="38"/>
      <c r="D100" s="38"/>
      <c r="E100" s="189">
        <v>0</v>
      </c>
      <c r="F100" s="191">
        <v>0</v>
      </c>
      <c r="G100" s="190">
        <v>0</v>
      </c>
      <c r="H100" s="190">
        <v>0</v>
      </c>
      <c r="I100" s="190">
        <v>0</v>
      </c>
      <c r="J100" s="190">
        <v>0</v>
      </c>
      <c r="K100" s="190">
        <v>0</v>
      </c>
      <c r="L100" s="190">
        <v>0</v>
      </c>
      <c r="M100" s="190">
        <v>0</v>
      </c>
      <c r="N100" s="190">
        <v>0</v>
      </c>
      <c r="O100" s="190">
        <v>0</v>
      </c>
      <c r="P100" s="190">
        <v>0</v>
      </c>
      <c r="Q100" s="190">
        <v>0</v>
      </c>
      <c r="R100" s="190">
        <v>0</v>
      </c>
      <c r="S100" s="190">
        <v>21824</v>
      </c>
      <c r="T100" s="222">
        <v>0</v>
      </c>
      <c r="U100" s="223">
        <f>SUM(E100:T100)</f>
        <v>21824</v>
      </c>
      <c r="V100" s="47"/>
    </row>
    <row r="101" spans="1:23" s="340" customFormat="1" ht="10.5" customHeight="1" thickBot="1" x14ac:dyDescent="0.35">
      <c r="A101" s="417" t="s">
        <v>8</v>
      </c>
      <c r="B101" s="418"/>
      <c r="C101" s="418"/>
      <c r="D101" s="418"/>
      <c r="E101" s="429">
        <f t="shared" ref="E101:F101" si="2">SUM(E14:E99)</f>
        <v>0</v>
      </c>
      <c r="F101" s="430">
        <f t="shared" si="2"/>
        <v>0</v>
      </c>
      <c r="G101" s="431">
        <f>SUM(G14:G100)</f>
        <v>0</v>
      </c>
      <c r="H101" s="432">
        <f>SUM(H14:H100)</f>
        <v>0</v>
      </c>
      <c r="I101" s="432">
        <f t="shared" ref="I101:S101" si="3">SUM(I14:I100)</f>
        <v>0</v>
      </c>
      <c r="J101" s="432">
        <f t="shared" si="3"/>
        <v>0</v>
      </c>
      <c r="K101" s="432">
        <f t="shared" si="3"/>
        <v>0</v>
      </c>
      <c r="L101" s="432">
        <f t="shared" si="3"/>
        <v>0</v>
      </c>
      <c r="M101" s="432">
        <f t="shared" si="3"/>
        <v>0</v>
      </c>
      <c r="N101" s="432">
        <f t="shared" si="3"/>
        <v>0</v>
      </c>
      <c r="O101" s="432">
        <f t="shared" si="3"/>
        <v>0</v>
      </c>
      <c r="P101" s="432">
        <f t="shared" si="3"/>
        <v>0</v>
      </c>
      <c r="Q101" s="432">
        <f t="shared" si="3"/>
        <v>0</v>
      </c>
      <c r="R101" s="432">
        <f t="shared" si="3"/>
        <v>0</v>
      </c>
      <c r="S101" s="432">
        <f t="shared" si="3"/>
        <v>37023</v>
      </c>
      <c r="T101" s="433">
        <f>SUM(T14:T100)</f>
        <v>13290</v>
      </c>
      <c r="U101" s="429">
        <f>SUM(U14:U100)</f>
        <v>50313</v>
      </c>
      <c r="V101" s="424"/>
    </row>
    <row r="102" spans="1:23" ht="5.25" customHeight="1" x14ac:dyDescent="0.25">
      <c r="A102" s="44"/>
      <c r="B102" s="44"/>
      <c r="C102" s="44"/>
      <c r="D102" s="44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</row>
    <row r="103" spans="1:23" ht="11.15" customHeight="1" thickBot="1" x14ac:dyDescent="0.3">
      <c r="A103" s="46" t="s">
        <v>310</v>
      </c>
      <c r="B103" s="24"/>
      <c r="C103" s="24"/>
      <c r="D103" s="24"/>
      <c r="V103" s="287"/>
    </row>
    <row r="104" spans="1:23" ht="13" thickBot="1" x14ac:dyDescent="0.3">
      <c r="A104" s="574" t="s">
        <v>268</v>
      </c>
      <c r="B104" s="575"/>
      <c r="C104" s="575"/>
      <c r="D104" s="574"/>
      <c r="E104" s="578">
        <f>E101-E100</f>
        <v>0</v>
      </c>
      <c r="F104" s="576">
        <f t="shared" ref="F104:U104" si="4">F101-F100</f>
        <v>0</v>
      </c>
      <c r="G104" s="578">
        <f t="shared" si="4"/>
        <v>0</v>
      </c>
      <c r="H104" s="579">
        <f t="shared" si="4"/>
        <v>0</v>
      </c>
      <c r="I104" s="579">
        <f t="shared" si="4"/>
        <v>0</v>
      </c>
      <c r="J104" s="579">
        <f t="shared" si="4"/>
        <v>0</v>
      </c>
      <c r="K104" s="579">
        <f t="shared" si="4"/>
        <v>0</v>
      </c>
      <c r="L104" s="579">
        <f t="shared" si="4"/>
        <v>0</v>
      </c>
      <c r="M104" s="579">
        <f t="shared" si="4"/>
        <v>0</v>
      </c>
      <c r="N104" s="579">
        <f t="shared" si="4"/>
        <v>0</v>
      </c>
      <c r="O104" s="579">
        <f t="shared" si="4"/>
        <v>0</v>
      </c>
      <c r="P104" s="579">
        <f t="shared" si="4"/>
        <v>0</v>
      </c>
      <c r="Q104" s="579">
        <f t="shared" si="4"/>
        <v>0</v>
      </c>
      <c r="R104" s="579">
        <f t="shared" si="4"/>
        <v>0</v>
      </c>
      <c r="S104" s="579">
        <f t="shared" si="4"/>
        <v>15199</v>
      </c>
      <c r="T104" s="577">
        <f t="shared" si="4"/>
        <v>13290</v>
      </c>
      <c r="U104" s="577">
        <f t="shared" si="4"/>
        <v>28489</v>
      </c>
      <c r="V104" s="287"/>
    </row>
    <row r="105" spans="1:23" ht="16.5" customHeight="1" x14ac:dyDescent="0.25">
      <c r="A105" s="24"/>
      <c r="B105" s="24"/>
      <c r="C105" s="24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88"/>
      <c r="W107" s="26"/>
    </row>
    <row r="108" spans="1:23" ht="9" customHeight="1" x14ac:dyDescent="0.25">
      <c r="A108" s="24"/>
      <c r="B108" s="24"/>
      <c r="C108" s="24"/>
      <c r="D108" s="24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codeName="Hoja13">
    <pageSetUpPr fitToPage="1"/>
  </sheetPr>
  <dimension ref="A1:S202"/>
  <sheetViews>
    <sheetView showGridLines="0" view="pageBreakPreview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19" ht="12" customHeight="1" x14ac:dyDescent="0.25"/>
    <row r="2" spans="1:19" ht="12" customHeight="1" x14ac:dyDescent="0.25">
      <c r="A2" s="736" t="s">
        <v>60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</row>
    <row r="3" spans="1:19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</row>
    <row r="4" spans="1:19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</row>
    <row r="5" spans="1:19" ht="12" customHeight="1" x14ac:dyDescent="0.25">
      <c r="A5" s="738" t="str">
        <f>'1 Total'!A4:N4</f>
        <v>DICIEMBRE DE 2019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</row>
    <row r="6" spans="1:19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</row>
    <row r="7" spans="1:19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19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</row>
    <row r="9" spans="1:19" ht="12" customHeight="1" x14ac:dyDescent="0.25">
      <c r="A9" s="729" t="s">
        <v>8</v>
      </c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</row>
    <row r="10" spans="1:19" ht="12" customHeight="1" thickBot="1" x14ac:dyDescent="0.3">
      <c r="A10" s="730"/>
      <c r="B10" s="730"/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</row>
    <row r="11" spans="1:19" s="23" customFormat="1" ht="11.15" customHeight="1" x14ac:dyDescent="0.3">
      <c r="A11" s="731" t="s">
        <v>39</v>
      </c>
      <c r="B11" s="732"/>
      <c r="C11" s="732"/>
      <c r="D11" s="732"/>
      <c r="E11" s="733" t="s">
        <v>61</v>
      </c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4"/>
      <c r="S11" s="27"/>
    </row>
    <row r="12" spans="1:19" s="23" customFormat="1" ht="11.15" customHeight="1" x14ac:dyDescent="0.3">
      <c r="A12" s="724" t="s">
        <v>42</v>
      </c>
      <c r="B12" s="725"/>
      <c r="C12" s="725"/>
      <c r="D12" s="725"/>
      <c r="E12" s="741" t="s">
        <v>44</v>
      </c>
      <c r="F12" s="742"/>
      <c r="G12" s="744" t="s">
        <v>45</v>
      </c>
      <c r="H12" s="744"/>
      <c r="I12" s="741" t="s">
        <v>46</v>
      </c>
      <c r="J12" s="742"/>
      <c r="K12" s="744" t="s">
        <v>47</v>
      </c>
      <c r="L12" s="745"/>
      <c r="M12" s="741" t="s">
        <v>48</v>
      </c>
      <c r="N12" s="742"/>
      <c r="O12" s="743" t="s">
        <v>49</v>
      </c>
      <c r="P12" s="744"/>
      <c r="Q12" s="741" t="s">
        <v>50</v>
      </c>
      <c r="R12" s="742"/>
      <c r="S12" s="412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77" t="s">
        <v>51</v>
      </c>
      <c r="F13" s="478" t="s">
        <v>52</v>
      </c>
      <c r="G13" s="415" t="s">
        <v>51</v>
      </c>
      <c r="H13" s="416" t="s">
        <v>52</v>
      </c>
      <c r="I13" s="477" t="s">
        <v>51</v>
      </c>
      <c r="J13" s="478" t="s">
        <v>52</v>
      </c>
      <c r="K13" s="415" t="s">
        <v>51</v>
      </c>
      <c r="L13" s="415" t="s">
        <v>52</v>
      </c>
      <c r="M13" s="477" t="s">
        <v>51</v>
      </c>
      <c r="N13" s="478" t="s">
        <v>52</v>
      </c>
      <c r="O13" s="415" t="s">
        <v>51</v>
      </c>
      <c r="P13" s="416" t="s">
        <v>52</v>
      </c>
      <c r="Q13" s="477" t="s">
        <v>51</v>
      </c>
      <c r="R13" s="478" t="s">
        <v>52</v>
      </c>
      <c r="S13" s="32"/>
    </row>
    <row r="14" spans="1:19" ht="11.15" customHeight="1" x14ac:dyDescent="0.25">
      <c r="A14" s="33" t="s">
        <v>53</v>
      </c>
      <c r="B14" s="24">
        <v>0</v>
      </c>
      <c r="C14" s="34" t="s">
        <v>54</v>
      </c>
      <c r="D14" s="24"/>
      <c r="E14" s="307">
        <f>'3A'!E14+'3B'!E14</f>
        <v>1</v>
      </c>
      <c r="F14" s="308">
        <f>'3A'!F14+'3B'!F14</f>
        <v>0</v>
      </c>
      <c r="G14" s="194">
        <f>'3A'!G14+'3B'!G14</f>
        <v>0</v>
      </c>
      <c r="H14" s="221">
        <f>'3A'!H14+'3B'!H14</f>
        <v>0</v>
      </c>
      <c r="I14" s="307">
        <f>'3A'!I14+'3B'!I14</f>
        <v>0</v>
      </c>
      <c r="J14" s="308">
        <f>'3A'!J14+'3B'!J14</f>
        <v>0</v>
      </c>
      <c r="K14" s="194">
        <f>'3A'!K14+'3B'!K14</f>
        <v>0</v>
      </c>
      <c r="L14" s="194">
        <f>'3A'!L14+'3B'!L14</f>
        <v>0</v>
      </c>
      <c r="M14" s="307">
        <f>'3A'!M14+'3B'!M14</f>
        <v>0</v>
      </c>
      <c r="N14" s="308">
        <f>'3A'!N14+'3B'!N14</f>
        <v>0</v>
      </c>
      <c r="O14" s="194">
        <f>'3A'!O14+'3B'!O14</f>
        <v>0</v>
      </c>
      <c r="P14" s="221">
        <f>'3A'!P14+'3B'!P14</f>
        <v>0</v>
      </c>
      <c r="Q14" s="307">
        <f>'3A'!Q14+'3B'!Q14</f>
        <v>0</v>
      </c>
      <c r="R14" s="308">
        <f>'3A'!R14+'3B'!R14</f>
        <v>0</v>
      </c>
      <c r="S14" s="192">
        <f>SUM(E14:R14)</f>
        <v>1</v>
      </c>
    </row>
    <row r="15" spans="1:19" ht="10" customHeight="1" x14ac:dyDescent="0.25">
      <c r="A15" s="37"/>
      <c r="B15" s="38">
        <v>1</v>
      </c>
      <c r="C15" s="38"/>
      <c r="D15" s="38"/>
      <c r="E15" s="309">
        <f>'3A'!E15+'3B'!E15</f>
        <v>0</v>
      </c>
      <c r="F15" s="310">
        <f>'3A'!F15+'3B'!F15</f>
        <v>0</v>
      </c>
      <c r="G15" s="190">
        <f>'3A'!G15+'3B'!G15</f>
        <v>0</v>
      </c>
      <c r="H15" s="222">
        <f>'3A'!H15+'3B'!H15</f>
        <v>1</v>
      </c>
      <c r="I15" s="309">
        <f>'3A'!I15+'3B'!I15</f>
        <v>0</v>
      </c>
      <c r="J15" s="310">
        <f>'3A'!J15+'3B'!J15</f>
        <v>0</v>
      </c>
      <c r="K15" s="190">
        <f>'3A'!K15+'3B'!K15</f>
        <v>0</v>
      </c>
      <c r="L15" s="190">
        <f>'3A'!L15+'3B'!L15</f>
        <v>0</v>
      </c>
      <c r="M15" s="309">
        <f>'3A'!M15+'3B'!M15</f>
        <v>0</v>
      </c>
      <c r="N15" s="310">
        <f>'3A'!N15+'3B'!N15</f>
        <v>0</v>
      </c>
      <c r="O15" s="190">
        <f>'3A'!O15+'3B'!O15</f>
        <v>0</v>
      </c>
      <c r="P15" s="222">
        <f>'3A'!P15+'3B'!P15</f>
        <v>0</v>
      </c>
      <c r="Q15" s="309">
        <f>'3A'!Q15+'3B'!Q15</f>
        <v>0</v>
      </c>
      <c r="R15" s="310">
        <f>'3A'!R15+'3B'!R15</f>
        <v>0</v>
      </c>
      <c r="S15" s="188">
        <f t="shared" ref="S15:S78" si="0">SUM(E15:R15)</f>
        <v>1</v>
      </c>
    </row>
    <row r="16" spans="1:19" ht="11.15" customHeight="1" x14ac:dyDescent="0.25">
      <c r="A16" s="40"/>
      <c r="B16" s="24">
        <v>2</v>
      </c>
      <c r="C16" s="24"/>
      <c r="D16" s="24"/>
      <c r="E16" s="307">
        <f>'3A'!E16+'3B'!E16</f>
        <v>1</v>
      </c>
      <c r="F16" s="308">
        <f>'3A'!F16+'3B'!F16</f>
        <v>0</v>
      </c>
      <c r="G16" s="194">
        <f>'3A'!G16+'3B'!G16</f>
        <v>1</v>
      </c>
      <c r="H16" s="221">
        <f>'3A'!H16+'3B'!H16</f>
        <v>1</v>
      </c>
      <c r="I16" s="307">
        <f>'3A'!I16+'3B'!I16</f>
        <v>0</v>
      </c>
      <c r="J16" s="308">
        <f>'3A'!J16+'3B'!J16</f>
        <v>0</v>
      </c>
      <c r="K16" s="194">
        <f>'3A'!K16+'3B'!K16</f>
        <v>0</v>
      </c>
      <c r="L16" s="194">
        <f>'3A'!L16+'3B'!L16</f>
        <v>0</v>
      </c>
      <c r="M16" s="307">
        <f>'3A'!M16+'3B'!M16</f>
        <v>0</v>
      </c>
      <c r="N16" s="308">
        <f>'3A'!N16+'3B'!N16</f>
        <v>0</v>
      </c>
      <c r="O16" s="194">
        <f>'3A'!O16+'3B'!O16</f>
        <v>0</v>
      </c>
      <c r="P16" s="221">
        <f>'3A'!P16+'3B'!P16</f>
        <v>0</v>
      </c>
      <c r="Q16" s="307">
        <f>'3A'!Q16+'3B'!Q16</f>
        <v>0</v>
      </c>
      <c r="R16" s="308">
        <f>'3A'!R16+'3B'!R16</f>
        <v>0</v>
      </c>
      <c r="S16" s="192">
        <f t="shared" si="0"/>
        <v>3</v>
      </c>
    </row>
    <row r="17" spans="1:19" ht="11.15" customHeight="1" x14ac:dyDescent="0.25">
      <c r="A17" s="37"/>
      <c r="B17" s="38">
        <v>3</v>
      </c>
      <c r="C17" s="38"/>
      <c r="D17" s="38"/>
      <c r="E17" s="309">
        <f>'3A'!E17+'3B'!E17</f>
        <v>1</v>
      </c>
      <c r="F17" s="310">
        <f>'3A'!F17+'3B'!F17</f>
        <v>0</v>
      </c>
      <c r="G17" s="190">
        <f>'3A'!G17+'3B'!G17</f>
        <v>0</v>
      </c>
      <c r="H17" s="222">
        <f>'3A'!H17+'3B'!H17</f>
        <v>1</v>
      </c>
      <c r="I17" s="309">
        <f>'3A'!I17+'3B'!I17</f>
        <v>0</v>
      </c>
      <c r="J17" s="310">
        <f>'3A'!J17+'3B'!J17</f>
        <v>0</v>
      </c>
      <c r="K17" s="190">
        <f>'3A'!K17+'3B'!K17</f>
        <v>0</v>
      </c>
      <c r="L17" s="190">
        <f>'3A'!L17+'3B'!L17</f>
        <v>0</v>
      </c>
      <c r="M17" s="309">
        <f>'3A'!M17+'3B'!M17</f>
        <v>0</v>
      </c>
      <c r="N17" s="310">
        <f>'3A'!N17+'3B'!N17</f>
        <v>0</v>
      </c>
      <c r="O17" s="190">
        <f>'3A'!O17+'3B'!O17</f>
        <v>0</v>
      </c>
      <c r="P17" s="222">
        <f>'3A'!P17+'3B'!P17</f>
        <v>0</v>
      </c>
      <c r="Q17" s="309">
        <f>'3A'!Q17+'3B'!Q17</f>
        <v>0</v>
      </c>
      <c r="R17" s="310">
        <f>'3A'!R17+'3B'!R17</f>
        <v>0</v>
      </c>
      <c r="S17" s="188">
        <f t="shared" si="0"/>
        <v>2</v>
      </c>
    </row>
    <row r="18" spans="1:19" ht="11.15" customHeight="1" x14ac:dyDescent="0.25">
      <c r="A18" s="40"/>
      <c r="B18" s="24">
        <v>4</v>
      </c>
      <c r="C18" s="24"/>
      <c r="D18" s="24"/>
      <c r="E18" s="307">
        <f>'3A'!E18+'3B'!E18</f>
        <v>1</v>
      </c>
      <c r="F18" s="308">
        <f>'3A'!F18+'3B'!F18</f>
        <v>0</v>
      </c>
      <c r="G18" s="194">
        <f>'3A'!G18+'3B'!G18</f>
        <v>0</v>
      </c>
      <c r="H18" s="221">
        <f>'3A'!H18+'3B'!H18</f>
        <v>1</v>
      </c>
      <c r="I18" s="307">
        <f>'3A'!I18+'3B'!I18</f>
        <v>0</v>
      </c>
      <c r="J18" s="308">
        <f>'3A'!J18+'3B'!J18</f>
        <v>0</v>
      </c>
      <c r="K18" s="194">
        <f>'3A'!K18+'3B'!K18</f>
        <v>0</v>
      </c>
      <c r="L18" s="194">
        <f>'3A'!L18+'3B'!L18</f>
        <v>0</v>
      </c>
      <c r="M18" s="307">
        <f>'3A'!M18+'3B'!M18</f>
        <v>0</v>
      </c>
      <c r="N18" s="308">
        <f>'3A'!N18+'3B'!N18</f>
        <v>0</v>
      </c>
      <c r="O18" s="194">
        <f>'3A'!O18+'3B'!O18</f>
        <v>0</v>
      </c>
      <c r="P18" s="221">
        <f>'3A'!P18+'3B'!P18</f>
        <v>0</v>
      </c>
      <c r="Q18" s="307">
        <f>'3A'!Q18+'3B'!Q18</f>
        <v>0</v>
      </c>
      <c r="R18" s="308">
        <f>'3A'!R18+'3B'!R18</f>
        <v>0</v>
      </c>
      <c r="S18" s="192">
        <f t="shared" si="0"/>
        <v>2</v>
      </c>
    </row>
    <row r="19" spans="1:19" ht="11.15" customHeight="1" x14ac:dyDescent="0.25">
      <c r="A19" s="37"/>
      <c r="B19" s="38">
        <v>5</v>
      </c>
      <c r="C19" s="38"/>
      <c r="D19" s="38"/>
      <c r="E19" s="309">
        <f>'3A'!E19+'3B'!E19</f>
        <v>0</v>
      </c>
      <c r="F19" s="310">
        <f>'3A'!F19+'3B'!F19</f>
        <v>0</v>
      </c>
      <c r="G19" s="190">
        <f>'3A'!G19+'3B'!G19</f>
        <v>0</v>
      </c>
      <c r="H19" s="222">
        <f>'3A'!H19+'3B'!H19</f>
        <v>1</v>
      </c>
      <c r="I19" s="309">
        <f>'3A'!I19+'3B'!I19</f>
        <v>0</v>
      </c>
      <c r="J19" s="310">
        <f>'3A'!J19+'3B'!J19</f>
        <v>0</v>
      </c>
      <c r="K19" s="190">
        <f>'3A'!K19+'3B'!K19</f>
        <v>0</v>
      </c>
      <c r="L19" s="190">
        <f>'3A'!L19+'3B'!L19</f>
        <v>0</v>
      </c>
      <c r="M19" s="309">
        <f>'3A'!M19+'3B'!M19</f>
        <v>0</v>
      </c>
      <c r="N19" s="310">
        <f>'3A'!N19+'3B'!N19</f>
        <v>0</v>
      </c>
      <c r="O19" s="190">
        <f>'3A'!O19+'3B'!O19</f>
        <v>0</v>
      </c>
      <c r="P19" s="222">
        <f>'3A'!P19+'3B'!P19</f>
        <v>0</v>
      </c>
      <c r="Q19" s="309">
        <f>'3A'!Q19+'3B'!Q19</f>
        <v>0</v>
      </c>
      <c r="R19" s="310">
        <f>'3A'!R19+'3B'!R19</f>
        <v>0</v>
      </c>
      <c r="S19" s="188">
        <f t="shared" si="0"/>
        <v>1</v>
      </c>
    </row>
    <row r="20" spans="1:19" ht="11.15" customHeight="1" x14ac:dyDescent="0.25">
      <c r="A20" s="40"/>
      <c r="B20" s="24">
        <v>6</v>
      </c>
      <c r="C20" s="24"/>
      <c r="D20" s="24"/>
      <c r="E20" s="307">
        <f>'3A'!E20+'3B'!E20</f>
        <v>0</v>
      </c>
      <c r="F20" s="308">
        <f>'3A'!F20+'3B'!F20</f>
        <v>0</v>
      </c>
      <c r="G20" s="194">
        <f>'3A'!G20+'3B'!G20</f>
        <v>1</v>
      </c>
      <c r="H20" s="221">
        <f>'3A'!H20+'3B'!H20</f>
        <v>0</v>
      </c>
      <c r="I20" s="307">
        <f>'3A'!I20+'3B'!I20</f>
        <v>0</v>
      </c>
      <c r="J20" s="308">
        <f>'3A'!J20+'3B'!J20</f>
        <v>0</v>
      </c>
      <c r="K20" s="194">
        <f>'3A'!K20+'3B'!K20</f>
        <v>0</v>
      </c>
      <c r="L20" s="194">
        <f>'3A'!L20+'3B'!L20</f>
        <v>0</v>
      </c>
      <c r="M20" s="307">
        <f>'3A'!M20+'3B'!M20</f>
        <v>0</v>
      </c>
      <c r="N20" s="308">
        <f>'3A'!N20+'3B'!N20</f>
        <v>0</v>
      </c>
      <c r="O20" s="194">
        <f>'3A'!O20+'3B'!O20</f>
        <v>0</v>
      </c>
      <c r="P20" s="221">
        <f>'3A'!P20+'3B'!P20</f>
        <v>0</v>
      </c>
      <c r="Q20" s="307">
        <f>'3A'!Q20+'3B'!Q20</f>
        <v>0</v>
      </c>
      <c r="R20" s="308">
        <f>'3A'!R20+'3B'!R20</f>
        <v>0</v>
      </c>
      <c r="S20" s="192">
        <f t="shared" si="0"/>
        <v>1</v>
      </c>
    </row>
    <row r="21" spans="1:19" ht="11.15" customHeight="1" x14ac:dyDescent="0.25">
      <c r="A21" s="37"/>
      <c r="B21" s="38">
        <v>7</v>
      </c>
      <c r="C21" s="38"/>
      <c r="D21" s="38"/>
      <c r="E21" s="309">
        <f>'3A'!E21+'3B'!E21</f>
        <v>0</v>
      </c>
      <c r="F21" s="310">
        <f>'3A'!F21+'3B'!F21</f>
        <v>0</v>
      </c>
      <c r="G21" s="190">
        <f>'3A'!G21+'3B'!G21</f>
        <v>0</v>
      </c>
      <c r="H21" s="222">
        <f>'3A'!H21+'3B'!H21</f>
        <v>0</v>
      </c>
      <c r="I21" s="309">
        <f>'3A'!I21+'3B'!I21</f>
        <v>0</v>
      </c>
      <c r="J21" s="310">
        <f>'3A'!J21+'3B'!J21</f>
        <v>0</v>
      </c>
      <c r="K21" s="190">
        <f>'3A'!K21+'3B'!K21</f>
        <v>0</v>
      </c>
      <c r="L21" s="190">
        <f>'3A'!L21+'3B'!L21</f>
        <v>0</v>
      </c>
      <c r="M21" s="309">
        <f>'3A'!M21+'3B'!M21</f>
        <v>0</v>
      </c>
      <c r="N21" s="310">
        <f>'3A'!N21+'3B'!N21</f>
        <v>0</v>
      </c>
      <c r="O21" s="190">
        <f>'3A'!O21+'3B'!O21</f>
        <v>0</v>
      </c>
      <c r="P21" s="222">
        <f>'3A'!P21+'3B'!P21</f>
        <v>0</v>
      </c>
      <c r="Q21" s="309">
        <f>'3A'!Q21+'3B'!Q21</f>
        <v>0</v>
      </c>
      <c r="R21" s="310">
        <f>'3A'!R21+'3B'!R21</f>
        <v>0</v>
      </c>
      <c r="S21" s="188">
        <f t="shared" si="0"/>
        <v>0</v>
      </c>
    </row>
    <row r="22" spans="1:19" ht="11.15" customHeight="1" x14ac:dyDescent="0.25">
      <c r="A22" s="40"/>
      <c r="B22" s="24">
        <v>8</v>
      </c>
      <c r="C22" s="24"/>
      <c r="D22" s="24"/>
      <c r="E22" s="307">
        <f>'3A'!E22+'3B'!E22</f>
        <v>0</v>
      </c>
      <c r="F22" s="308">
        <f>'3A'!F22+'3B'!F22</f>
        <v>1</v>
      </c>
      <c r="G22" s="194">
        <f>'3A'!G22+'3B'!G22</f>
        <v>2</v>
      </c>
      <c r="H22" s="221">
        <f>'3A'!H22+'3B'!H22</f>
        <v>0</v>
      </c>
      <c r="I22" s="307">
        <f>'3A'!I22+'3B'!I22</f>
        <v>0</v>
      </c>
      <c r="J22" s="308">
        <f>'3A'!J22+'3B'!J22</f>
        <v>0</v>
      </c>
      <c r="K22" s="194">
        <f>'3A'!K22+'3B'!K22</f>
        <v>0</v>
      </c>
      <c r="L22" s="194">
        <f>'3A'!L22+'3B'!L22</f>
        <v>0</v>
      </c>
      <c r="M22" s="307">
        <f>'3A'!M22+'3B'!M22</f>
        <v>0</v>
      </c>
      <c r="N22" s="308">
        <f>'3A'!N22+'3B'!N22</f>
        <v>0</v>
      </c>
      <c r="O22" s="194">
        <f>'3A'!O22+'3B'!O22</f>
        <v>0</v>
      </c>
      <c r="P22" s="221">
        <f>'3A'!P22+'3B'!P22</f>
        <v>0</v>
      </c>
      <c r="Q22" s="307">
        <f>'3A'!Q22+'3B'!Q22</f>
        <v>0</v>
      </c>
      <c r="R22" s="308">
        <f>'3A'!R22+'3B'!R22</f>
        <v>1</v>
      </c>
      <c r="S22" s="192">
        <f t="shared" si="0"/>
        <v>4</v>
      </c>
    </row>
    <row r="23" spans="1:19" ht="11.15" customHeight="1" x14ac:dyDescent="0.25">
      <c r="A23" s="37"/>
      <c r="B23" s="38">
        <v>9</v>
      </c>
      <c r="C23" s="38"/>
      <c r="D23" s="38"/>
      <c r="E23" s="309">
        <f>'3A'!E23+'3B'!E23</f>
        <v>0</v>
      </c>
      <c r="F23" s="310">
        <f>'3A'!F23+'3B'!F23</f>
        <v>0</v>
      </c>
      <c r="G23" s="190">
        <f>'3A'!G23+'3B'!G23</f>
        <v>0</v>
      </c>
      <c r="H23" s="222">
        <f>'3A'!H23+'3B'!H23</f>
        <v>1</v>
      </c>
      <c r="I23" s="309">
        <f>'3A'!I23+'3B'!I23</f>
        <v>0</v>
      </c>
      <c r="J23" s="310">
        <f>'3A'!J23+'3B'!J23</f>
        <v>0</v>
      </c>
      <c r="K23" s="190">
        <f>'3A'!K23+'3B'!K23</f>
        <v>0</v>
      </c>
      <c r="L23" s="190">
        <f>'3A'!L23+'3B'!L23</f>
        <v>1</v>
      </c>
      <c r="M23" s="309">
        <f>'3A'!M23+'3B'!M23</f>
        <v>0</v>
      </c>
      <c r="N23" s="310">
        <f>'3A'!N23+'3B'!N23</f>
        <v>0</v>
      </c>
      <c r="O23" s="190">
        <f>'3A'!O23+'3B'!O23</f>
        <v>0</v>
      </c>
      <c r="P23" s="222">
        <f>'3A'!P23+'3B'!P23</f>
        <v>0</v>
      </c>
      <c r="Q23" s="309">
        <f>'3A'!Q23+'3B'!Q23</f>
        <v>1</v>
      </c>
      <c r="R23" s="310">
        <f>'3A'!R23+'3B'!R23</f>
        <v>0</v>
      </c>
      <c r="S23" s="188">
        <f t="shared" si="0"/>
        <v>3</v>
      </c>
    </row>
    <row r="24" spans="1:19" ht="11.15" customHeight="1" x14ac:dyDescent="0.25">
      <c r="A24" s="40"/>
      <c r="B24" s="24">
        <v>10</v>
      </c>
      <c r="C24" s="24"/>
      <c r="D24" s="24"/>
      <c r="E24" s="307">
        <f>'3A'!E24+'3B'!E24</f>
        <v>1</v>
      </c>
      <c r="F24" s="308">
        <f>'3A'!F24+'3B'!F24</f>
        <v>0</v>
      </c>
      <c r="G24" s="194">
        <f>'3A'!G24+'3B'!G24</f>
        <v>0</v>
      </c>
      <c r="H24" s="221">
        <f>'3A'!H24+'3B'!H24</f>
        <v>1</v>
      </c>
      <c r="I24" s="307">
        <f>'3A'!I24+'3B'!I24</f>
        <v>0</v>
      </c>
      <c r="J24" s="308">
        <f>'3A'!J24+'3B'!J24</f>
        <v>0</v>
      </c>
      <c r="K24" s="194">
        <f>'3A'!K24+'3B'!K24</f>
        <v>0</v>
      </c>
      <c r="L24" s="194">
        <f>'3A'!L24+'3B'!L24</f>
        <v>0</v>
      </c>
      <c r="M24" s="307">
        <f>'3A'!M24+'3B'!M24</f>
        <v>0</v>
      </c>
      <c r="N24" s="308">
        <f>'3A'!N24+'3B'!N24</f>
        <v>0</v>
      </c>
      <c r="O24" s="194">
        <f>'3A'!O24+'3B'!O24</f>
        <v>0</v>
      </c>
      <c r="P24" s="221">
        <f>'3A'!P24+'3B'!P24</f>
        <v>0</v>
      </c>
      <c r="Q24" s="307">
        <f>'3A'!Q24+'3B'!Q24</f>
        <v>0</v>
      </c>
      <c r="R24" s="308">
        <f>'3A'!R24+'3B'!R24</f>
        <v>0</v>
      </c>
      <c r="S24" s="192">
        <f t="shared" si="0"/>
        <v>2</v>
      </c>
    </row>
    <row r="25" spans="1:19" ht="10" customHeight="1" x14ac:dyDescent="0.25">
      <c r="A25" s="37"/>
      <c r="B25" s="38">
        <v>11</v>
      </c>
      <c r="C25" s="38"/>
      <c r="D25" s="38"/>
      <c r="E25" s="309">
        <f>'3A'!E25+'3B'!E25</f>
        <v>0</v>
      </c>
      <c r="F25" s="310">
        <f>'3A'!F25+'3B'!F25</f>
        <v>2</v>
      </c>
      <c r="G25" s="190">
        <f>'3A'!G25+'3B'!G25</f>
        <v>0</v>
      </c>
      <c r="H25" s="222">
        <f>'3A'!H25+'3B'!H25</f>
        <v>0</v>
      </c>
      <c r="I25" s="309">
        <f>'3A'!I25+'3B'!I25</f>
        <v>0</v>
      </c>
      <c r="J25" s="310">
        <f>'3A'!J25+'3B'!J25</f>
        <v>0</v>
      </c>
      <c r="K25" s="190">
        <f>'3A'!K25+'3B'!K25</f>
        <v>0</v>
      </c>
      <c r="L25" s="190">
        <f>'3A'!L25+'3B'!L25</f>
        <v>0</v>
      </c>
      <c r="M25" s="309">
        <f>'3A'!M25+'3B'!M25</f>
        <v>0</v>
      </c>
      <c r="N25" s="310">
        <f>'3A'!N25+'3B'!N25</f>
        <v>0</v>
      </c>
      <c r="O25" s="190">
        <f>'3A'!O25+'3B'!O25</f>
        <v>0</v>
      </c>
      <c r="P25" s="222">
        <f>'3A'!P25+'3B'!P25</f>
        <v>0</v>
      </c>
      <c r="Q25" s="309">
        <f>'3A'!Q25+'3B'!Q25</f>
        <v>0</v>
      </c>
      <c r="R25" s="310">
        <f>'3A'!R25+'3B'!R25</f>
        <v>0</v>
      </c>
      <c r="S25" s="188">
        <f t="shared" si="0"/>
        <v>2</v>
      </c>
    </row>
    <row r="26" spans="1:19" ht="10" customHeight="1" x14ac:dyDescent="0.25">
      <c r="A26" s="40"/>
      <c r="B26" s="24">
        <v>12</v>
      </c>
      <c r="C26" s="24"/>
      <c r="D26" s="24"/>
      <c r="E26" s="307">
        <f>'3A'!E26+'3B'!E26</f>
        <v>2</v>
      </c>
      <c r="F26" s="308">
        <f>'3A'!F26+'3B'!F26</f>
        <v>1</v>
      </c>
      <c r="G26" s="194">
        <f>'3A'!G26+'3B'!G26</f>
        <v>0</v>
      </c>
      <c r="H26" s="221">
        <f>'3A'!H26+'3B'!H26</f>
        <v>0</v>
      </c>
      <c r="I26" s="307">
        <f>'3A'!I26+'3B'!I26</f>
        <v>0</v>
      </c>
      <c r="J26" s="308">
        <f>'3A'!J26+'3B'!J26</f>
        <v>0</v>
      </c>
      <c r="K26" s="194">
        <f>'3A'!K26+'3B'!K26</f>
        <v>0</v>
      </c>
      <c r="L26" s="194">
        <f>'3A'!L26+'3B'!L26</f>
        <v>0</v>
      </c>
      <c r="M26" s="307">
        <f>'3A'!M26+'3B'!M26</f>
        <v>0</v>
      </c>
      <c r="N26" s="308">
        <f>'3A'!N26+'3B'!N26</f>
        <v>0</v>
      </c>
      <c r="O26" s="194">
        <f>'3A'!O26+'3B'!O26</f>
        <v>0</v>
      </c>
      <c r="P26" s="221">
        <f>'3A'!P26+'3B'!P26</f>
        <v>0</v>
      </c>
      <c r="Q26" s="307">
        <f>'3A'!Q26+'3B'!Q26</f>
        <v>1</v>
      </c>
      <c r="R26" s="308">
        <f>'3A'!R26+'3B'!R26</f>
        <v>1</v>
      </c>
      <c r="S26" s="192">
        <f t="shared" si="0"/>
        <v>5</v>
      </c>
    </row>
    <row r="27" spans="1:19" ht="10" customHeight="1" x14ac:dyDescent="0.25">
      <c r="A27" s="37"/>
      <c r="B27" s="38">
        <v>13</v>
      </c>
      <c r="C27" s="38"/>
      <c r="D27" s="38"/>
      <c r="E27" s="309">
        <f>'3A'!E27+'3B'!E27</f>
        <v>3</v>
      </c>
      <c r="F27" s="310">
        <f>'3A'!F27+'3B'!F27</f>
        <v>1</v>
      </c>
      <c r="G27" s="190">
        <f>'3A'!G27+'3B'!G27</f>
        <v>0</v>
      </c>
      <c r="H27" s="222">
        <f>'3A'!H27+'3B'!H27</f>
        <v>2</v>
      </c>
      <c r="I27" s="309">
        <f>'3A'!I27+'3B'!I27</f>
        <v>0</v>
      </c>
      <c r="J27" s="310">
        <f>'3A'!J27+'3B'!J27</f>
        <v>0</v>
      </c>
      <c r="K27" s="190">
        <f>'3A'!K27+'3B'!K27</f>
        <v>0</v>
      </c>
      <c r="L27" s="190">
        <f>'3A'!L27+'3B'!L27</f>
        <v>0</v>
      </c>
      <c r="M27" s="309">
        <f>'3A'!M27+'3B'!M27</f>
        <v>0</v>
      </c>
      <c r="N27" s="310">
        <f>'3A'!N27+'3B'!N27</f>
        <v>0</v>
      </c>
      <c r="O27" s="190">
        <f>'3A'!O27+'3B'!O27</f>
        <v>0</v>
      </c>
      <c r="P27" s="222">
        <f>'3A'!P27+'3B'!P27</f>
        <v>0</v>
      </c>
      <c r="Q27" s="309">
        <f>'3A'!Q27+'3B'!Q27</f>
        <v>0</v>
      </c>
      <c r="R27" s="310">
        <f>'3A'!R27+'3B'!R27</f>
        <v>0</v>
      </c>
      <c r="S27" s="188">
        <f t="shared" si="0"/>
        <v>6</v>
      </c>
    </row>
    <row r="28" spans="1:19" ht="10" customHeight="1" x14ac:dyDescent="0.25">
      <c r="A28" s="40"/>
      <c r="B28" s="24">
        <v>14</v>
      </c>
      <c r="C28" s="24"/>
      <c r="D28" s="24"/>
      <c r="E28" s="307">
        <f>'3A'!E28+'3B'!E28</f>
        <v>0</v>
      </c>
      <c r="F28" s="308">
        <f>'3A'!F28+'3B'!F28</f>
        <v>0</v>
      </c>
      <c r="G28" s="194">
        <f>'3A'!G28+'3B'!G28</f>
        <v>1</v>
      </c>
      <c r="H28" s="221">
        <f>'3A'!H28+'3B'!H28</f>
        <v>2</v>
      </c>
      <c r="I28" s="307">
        <f>'3A'!I28+'3B'!I28</f>
        <v>0</v>
      </c>
      <c r="J28" s="308">
        <f>'3A'!J28+'3B'!J28</f>
        <v>0</v>
      </c>
      <c r="K28" s="194">
        <f>'3A'!K28+'3B'!K28</f>
        <v>0</v>
      </c>
      <c r="L28" s="194">
        <f>'3A'!L28+'3B'!L28</f>
        <v>0</v>
      </c>
      <c r="M28" s="307">
        <f>'3A'!M28+'3B'!M28</f>
        <v>0</v>
      </c>
      <c r="N28" s="308">
        <f>'3A'!N28+'3B'!N28</f>
        <v>0</v>
      </c>
      <c r="O28" s="194">
        <f>'3A'!O28+'3B'!O28</f>
        <v>0</v>
      </c>
      <c r="P28" s="221">
        <f>'3A'!P28+'3B'!P28</f>
        <v>0</v>
      </c>
      <c r="Q28" s="307">
        <f>'3A'!Q28+'3B'!Q28</f>
        <v>1</v>
      </c>
      <c r="R28" s="308">
        <f>'3A'!R28+'3B'!R28</f>
        <v>0</v>
      </c>
      <c r="S28" s="192">
        <f t="shared" si="0"/>
        <v>4</v>
      </c>
    </row>
    <row r="29" spans="1:19" ht="10" customHeight="1" x14ac:dyDescent="0.25">
      <c r="A29" s="37"/>
      <c r="B29" s="38">
        <v>15</v>
      </c>
      <c r="C29" s="38"/>
      <c r="D29" s="38"/>
      <c r="E29" s="309">
        <f>'3A'!E29+'3B'!E29</f>
        <v>0</v>
      </c>
      <c r="F29" s="310">
        <f>'3A'!F29+'3B'!F29</f>
        <v>0</v>
      </c>
      <c r="G29" s="190">
        <f>'3A'!G29+'3B'!G29</f>
        <v>0</v>
      </c>
      <c r="H29" s="222">
        <f>'3A'!H29+'3B'!H29</f>
        <v>0</v>
      </c>
      <c r="I29" s="309">
        <f>'3A'!I29+'3B'!I29</f>
        <v>1</v>
      </c>
      <c r="J29" s="310">
        <f>'3A'!J29+'3B'!J29</f>
        <v>0</v>
      </c>
      <c r="K29" s="190">
        <f>'3A'!K29+'3B'!K29</f>
        <v>0</v>
      </c>
      <c r="L29" s="190">
        <f>'3A'!L29+'3B'!L29</f>
        <v>0</v>
      </c>
      <c r="M29" s="309">
        <f>'3A'!M29+'3B'!M29</f>
        <v>0</v>
      </c>
      <c r="N29" s="310">
        <f>'3A'!N29+'3B'!N29</f>
        <v>0</v>
      </c>
      <c r="O29" s="190">
        <f>'3A'!O29+'3B'!O29</f>
        <v>0</v>
      </c>
      <c r="P29" s="222">
        <f>'3A'!P29+'3B'!P29</f>
        <v>0</v>
      </c>
      <c r="Q29" s="309">
        <f>'3A'!Q29+'3B'!Q29</f>
        <v>0</v>
      </c>
      <c r="R29" s="310">
        <f>'3A'!R29+'3B'!R29</f>
        <v>0</v>
      </c>
      <c r="S29" s="188">
        <f t="shared" si="0"/>
        <v>1</v>
      </c>
    </row>
    <row r="30" spans="1:19" ht="10" customHeight="1" x14ac:dyDescent="0.25">
      <c r="A30" s="40"/>
      <c r="B30" s="24">
        <v>16</v>
      </c>
      <c r="C30" s="24"/>
      <c r="D30" s="24"/>
      <c r="E30" s="307">
        <f>'3A'!E30+'3B'!E30</f>
        <v>0</v>
      </c>
      <c r="F30" s="308">
        <f>'3A'!F30+'3B'!F30</f>
        <v>0</v>
      </c>
      <c r="G30" s="194">
        <f>'3A'!G30+'3B'!G30</f>
        <v>1</v>
      </c>
      <c r="H30" s="221">
        <f>'3A'!H30+'3B'!H30</f>
        <v>0</v>
      </c>
      <c r="I30" s="307">
        <f>'3A'!I30+'3B'!I30</f>
        <v>1</v>
      </c>
      <c r="J30" s="308">
        <f>'3A'!J30+'3B'!J30</f>
        <v>0</v>
      </c>
      <c r="K30" s="194">
        <f>'3A'!K30+'3B'!K30</f>
        <v>0</v>
      </c>
      <c r="L30" s="194">
        <f>'3A'!L30+'3B'!L30</f>
        <v>0</v>
      </c>
      <c r="M30" s="307">
        <f>'3A'!M30+'3B'!M30</f>
        <v>0</v>
      </c>
      <c r="N30" s="308">
        <f>'3A'!N30+'3B'!N30</f>
        <v>0</v>
      </c>
      <c r="O30" s="194">
        <f>'3A'!O30+'3B'!O30</f>
        <v>0</v>
      </c>
      <c r="P30" s="221">
        <f>'3A'!P30+'3B'!P30</f>
        <v>0</v>
      </c>
      <c r="Q30" s="307">
        <f>'3A'!Q30+'3B'!Q30</f>
        <v>0</v>
      </c>
      <c r="R30" s="308">
        <f>'3A'!R30+'3B'!R30</f>
        <v>1</v>
      </c>
      <c r="S30" s="192">
        <f t="shared" si="0"/>
        <v>3</v>
      </c>
    </row>
    <row r="31" spans="1:19" ht="10" customHeight="1" x14ac:dyDescent="0.25">
      <c r="A31" s="37"/>
      <c r="B31" s="38">
        <v>17</v>
      </c>
      <c r="C31" s="38"/>
      <c r="D31" s="38"/>
      <c r="E31" s="309">
        <f>'3A'!E31+'3B'!E31</f>
        <v>1</v>
      </c>
      <c r="F31" s="310">
        <f>'3A'!F31+'3B'!F31</f>
        <v>0</v>
      </c>
      <c r="G31" s="190">
        <f>'3A'!G31+'3B'!G31</f>
        <v>0</v>
      </c>
      <c r="H31" s="222">
        <f>'3A'!H31+'3B'!H31</f>
        <v>0</v>
      </c>
      <c r="I31" s="309">
        <f>'3A'!I31+'3B'!I31</f>
        <v>0</v>
      </c>
      <c r="J31" s="310">
        <f>'3A'!J31+'3B'!J31</f>
        <v>0</v>
      </c>
      <c r="K31" s="190">
        <f>'3A'!K31+'3B'!K31</f>
        <v>0</v>
      </c>
      <c r="L31" s="190">
        <f>'3A'!L31+'3B'!L31</f>
        <v>0</v>
      </c>
      <c r="M31" s="309">
        <f>'3A'!M31+'3B'!M31</f>
        <v>0</v>
      </c>
      <c r="N31" s="310">
        <f>'3A'!N31+'3B'!N31</f>
        <v>0</v>
      </c>
      <c r="O31" s="190">
        <f>'3A'!O31+'3B'!O31</f>
        <v>0</v>
      </c>
      <c r="P31" s="222">
        <f>'3A'!P31+'3B'!P31</f>
        <v>0</v>
      </c>
      <c r="Q31" s="309">
        <f>'3A'!Q31+'3B'!Q31</f>
        <v>0</v>
      </c>
      <c r="R31" s="310">
        <f>'3A'!R31+'3B'!R31</f>
        <v>2</v>
      </c>
      <c r="S31" s="188">
        <f t="shared" si="0"/>
        <v>3</v>
      </c>
    </row>
    <row r="32" spans="1:19" ht="10" customHeight="1" x14ac:dyDescent="0.25">
      <c r="A32" s="40"/>
      <c r="B32" s="24">
        <v>18</v>
      </c>
      <c r="C32" s="24"/>
      <c r="D32" s="24"/>
      <c r="E32" s="307">
        <f>'3A'!E32+'3B'!E32</f>
        <v>5</v>
      </c>
      <c r="F32" s="308">
        <f>'3A'!F32+'3B'!F32</f>
        <v>1</v>
      </c>
      <c r="G32" s="194">
        <f>'3A'!G32+'3B'!G32</f>
        <v>2</v>
      </c>
      <c r="H32" s="221">
        <f>'3A'!H32+'3B'!H32</f>
        <v>3</v>
      </c>
      <c r="I32" s="307">
        <f>'3A'!I32+'3B'!I32</f>
        <v>0</v>
      </c>
      <c r="J32" s="308">
        <f>'3A'!J32+'3B'!J32</f>
        <v>0</v>
      </c>
      <c r="K32" s="194">
        <f>'3A'!K32+'3B'!K32</f>
        <v>0</v>
      </c>
      <c r="L32" s="194">
        <f>'3A'!L32+'3B'!L32</f>
        <v>0</v>
      </c>
      <c r="M32" s="307">
        <f>'3A'!M32+'3B'!M32</f>
        <v>0</v>
      </c>
      <c r="N32" s="308">
        <f>'3A'!N32+'3B'!N32</f>
        <v>0</v>
      </c>
      <c r="O32" s="194">
        <f>'3A'!O32+'3B'!O32</f>
        <v>0</v>
      </c>
      <c r="P32" s="221">
        <f>'3A'!P32+'3B'!P32</f>
        <v>0</v>
      </c>
      <c r="Q32" s="307">
        <f>'3A'!Q32+'3B'!Q32</f>
        <v>0</v>
      </c>
      <c r="R32" s="308">
        <f>'3A'!R32+'3B'!R32</f>
        <v>0</v>
      </c>
      <c r="S32" s="192">
        <f t="shared" si="0"/>
        <v>11</v>
      </c>
    </row>
    <row r="33" spans="1:19" ht="10" customHeight="1" x14ac:dyDescent="0.25">
      <c r="A33" s="37"/>
      <c r="B33" s="38">
        <v>19</v>
      </c>
      <c r="C33" s="38"/>
      <c r="D33" s="38"/>
      <c r="E33" s="309">
        <f>'3A'!E33+'3B'!E33</f>
        <v>8</v>
      </c>
      <c r="F33" s="310">
        <f>'3A'!F33+'3B'!F33</f>
        <v>1</v>
      </c>
      <c r="G33" s="190">
        <f>'3A'!G33+'3B'!G33</f>
        <v>3</v>
      </c>
      <c r="H33" s="222">
        <f>'3A'!H33+'3B'!H33</f>
        <v>2</v>
      </c>
      <c r="I33" s="309">
        <f>'3A'!I33+'3B'!I33</f>
        <v>2</v>
      </c>
      <c r="J33" s="310">
        <f>'3A'!J33+'3B'!J33</f>
        <v>0</v>
      </c>
      <c r="K33" s="190">
        <f>'3A'!K33+'3B'!K33</f>
        <v>0</v>
      </c>
      <c r="L33" s="190">
        <f>'3A'!L33+'3B'!L33</f>
        <v>0</v>
      </c>
      <c r="M33" s="309">
        <f>'3A'!M33+'3B'!M33</f>
        <v>0</v>
      </c>
      <c r="N33" s="310">
        <f>'3A'!N33+'3B'!N33</f>
        <v>0</v>
      </c>
      <c r="O33" s="190">
        <f>'3A'!O33+'3B'!O33</f>
        <v>0</v>
      </c>
      <c r="P33" s="222">
        <f>'3A'!P33+'3B'!P33</f>
        <v>0</v>
      </c>
      <c r="Q33" s="309">
        <f>'3A'!Q33+'3B'!Q33</f>
        <v>1</v>
      </c>
      <c r="R33" s="310">
        <f>'3A'!R33+'3B'!R33</f>
        <v>0</v>
      </c>
      <c r="S33" s="188">
        <f t="shared" si="0"/>
        <v>17</v>
      </c>
    </row>
    <row r="34" spans="1:19" ht="10" customHeight="1" x14ac:dyDescent="0.25">
      <c r="A34" s="40"/>
      <c r="B34" s="24">
        <v>20</v>
      </c>
      <c r="C34" s="24"/>
      <c r="D34" s="24"/>
      <c r="E34" s="307">
        <f>'3A'!E34+'3B'!E34</f>
        <v>10</v>
      </c>
      <c r="F34" s="308">
        <f>'3A'!F34+'3B'!F34</f>
        <v>3</v>
      </c>
      <c r="G34" s="194">
        <f>'3A'!G34+'3B'!G34</f>
        <v>6</v>
      </c>
      <c r="H34" s="221">
        <f>'3A'!H34+'3B'!H34</f>
        <v>0</v>
      </c>
      <c r="I34" s="307">
        <f>'3A'!I34+'3B'!I34</f>
        <v>0</v>
      </c>
      <c r="J34" s="308">
        <f>'3A'!J34+'3B'!J34</f>
        <v>0</v>
      </c>
      <c r="K34" s="194">
        <f>'3A'!K34+'3B'!K34</f>
        <v>1</v>
      </c>
      <c r="L34" s="194">
        <f>'3A'!L34+'3B'!L34</f>
        <v>0</v>
      </c>
      <c r="M34" s="307">
        <f>'3A'!M34+'3B'!M34</f>
        <v>0</v>
      </c>
      <c r="N34" s="308">
        <f>'3A'!N34+'3B'!N34</f>
        <v>0</v>
      </c>
      <c r="O34" s="194">
        <f>'3A'!O34+'3B'!O34</f>
        <v>0</v>
      </c>
      <c r="P34" s="221">
        <f>'3A'!P34+'3B'!P34</f>
        <v>0</v>
      </c>
      <c r="Q34" s="307">
        <f>'3A'!Q34+'3B'!Q34</f>
        <v>2</v>
      </c>
      <c r="R34" s="308">
        <f>'3A'!R34+'3B'!R34</f>
        <v>0</v>
      </c>
      <c r="S34" s="192">
        <f t="shared" si="0"/>
        <v>22</v>
      </c>
    </row>
    <row r="35" spans="1:19" ht="10" customHeight="1" x14ac:dyDescent="0.25">
      <c r="A35" s="37"/>
      <c r="B35" s="38">
        <v>21</v>
      </c>
      <c r="C35" s="38"/>
      <c r="D35" s="38"/>
      <c r="E35" s="309">
        <f>'3A'!E35+'3B'!E35</f>
        <v>20</v>
      </c>
      <c r="F35" s="310">
        <f>'3A'!F35+'3B'!F35</f>
        <v>14</v>
      </c>
      <c r="G35" s="190">
        <f>'3A'!G35+'3B'!G35</f>
        <v>15</v>
      </c>
      <c r="H35" s="222">
        <f>'3A'!H35+'3B'!H35</f>
        <v>4</v>
      </c>
      <c r="I35" s="309">
        <f>'3A'!I35+'3B'!I35</f>
        <v>1</v>
      </c>
      <c r="J35" s="310">
        <f>'3A'!J35+'3B'!J35</f>
        <v>1</v>
      </c>
      <c r="K35" s="190">
        <f>'3A'!K35+'3B'!K35</f>
        <v>0</v>
      </c>
      <c r="L35" s="190">
        <f>'3A'!L35+'3B'!L35</f>
        <v>0</v>
      </c>
      <c r="M35" s="309">
        <f>'3A'!M35+'3B'!M35</f>
        <v>0</v>
      </c>
      <c r="N35" s="310">
        <f>'3A'!N35+'3B'!N35</f>
        <v>0</v>
      </c>
      <c r="O35" s="190">
        <f>'3A'!O35+'3B'!O35</f>
        <v>0</v>
      </c>
      <c r="P35" s="222">
        <f>'3A'!P35+'3B'!P35</f>
        <v>0</v>
      </c>
      <c r="Q35" s="309">
        <f>'3A'!Q35+'3B'!Q35</f>
        <v>2</v>
      </c>
      <c r="R35" s="310">
        <f>'3A'!R35+'3B'!R35</f>
        <v>0</v>
      </c>
      <c r="S35" s="188">
        <f t="shared" si="0"/>
        <v>57</v>
      </c>
    </row>
    <row r="36" spans="1:19" ht="10" customHeight="1" x14ac:dyDescent="0.25">
      <c r="A36" s="40"/>
      <c r="B36" s="24">
        <v>22</v>
      </c>
      <c r="C36" s="24"/>
      <c r="D36" s="24"/>
      <c r="E36" s="307">
        <f>'3A'!E36+'3B'!E36</f>
        <v>16</v>
      </c>
      <c r="F36" s="308">
        <f>'3A'!F36+'3B'!F36</f>
        <v>5</v>
      </c>
      <c r="G36" s="194">
        <f>'3A'!G36+'3B'!G36</f>
        <v>11</v>
      </c>
      <c r="H36" s="221">
        <f>'3A'!H36+'3B'!H36</f>
        <v>9</v>
      </c>
      <c r="I36" s="307">
        <f>'3A'!I36+'3B'!I36</f>
        <v>1</v>
      </c>
      <c r="J36" s="308">
        <f>'3A'!J36+'3B'!J36</f>
        <v>0</v>
      </c>
      <c r="K36" s="194">
        <f>'3A'!K36+'3B'!K36</f>
        <v>1</v>
      </c>
      <c r="L36" s="194">
        <f>'3A'!L36+'3B'!L36</f>
        <v>0</v>
      </c>
      <c r="M36" s="307">
        <f>'3A'!M36+'3B'!M36</f>
        <v>2</v>
      </c>
      <c r="N36" s="308">
        <f>'3A'!N36+'3B'!N36</f>
        <v>0</v>
      </c>
      <c r="O36" s="194">
        <f>'3A'!O36+'3B'!O36</f>
        <v>0</v>
      </c>
      <c r="P36" s="221">
        <f>'3A'!P36+'3B'!P36</f>
        <v>0</v>
      </c>
      <c r="Q36" s="307">
        <f>'3A'!Q36+'3B'!Q36</f>
        <v>2</v>
      </c>
      <c r="R36" s="308">
        <f>'3A'!R36+'3B'!R36</f>
        <v>3</v>
      </c>
      <c r="S36" s="192">
        <f t="shared" si="0"/>
        <v>50</v>
      </c>
    </row>
    <row r="37" spans="1:19" ht="10" customHeight="1" x14ac:dyDescent="0.25">
      <c r="A37" s="37"/>
      <c r="B37" s="38">
        <v>23</v>
      </c>
      <c r="C37" s="38"/>
      <c r="D37" s="38"/>
      <c r="E37" s="309">
        <f>'3A'!E37+'3B'!E37</f>
        <v>16</v>
      </c>
      <c r="F37" s="310">
        <f>'3A'!F37+'3B'!F37</f>
        <v>6</v>
      </c>
      <c r="G37" s="190">
        <f>'3A'!G37+'3B'!G37</f>
        <v>21</v>
      </c>
      <c r="H37" s="222">
        <f>'3A'!H37+'3B'!H37</f>
        <v>5</v>
      </c>
      <c r="I37" s="309">
        <f>'3A'!I37+'3B'!I37</f>
        <v>2</v>
      </c>
      <c r="J37" s="310">
        <f>'3A'!J37+'3B'!J37</f>
        <v>0</v>
      </c>
      <c r="K37" s="190">
        <f>'3A'!K37+'3B'!K37</f>
        <v>1</v>
      </c>
      <c r="L37" s="190">
        <f>'3A'!L37+'3B'!L37</f>
        <v>0</v>
      </c>
      <c r="M37" s="309">
        <f>'3A'!M37+'3B'!M37</f>
        <v>0</v>
      </c>
      <c r="N37" s="310">
        <f>'3A'!N37+'3B'!N37</f>
        <v>0</v>
      </c>
      <c r="O37" s="190">
        <f>'3A'!O37+'3B'!O37</f>
        <v>1</v>
      </c>
      <c r="P37" s="222">
        <f>'3A'!P37+'3B'!P37</f>
        <v>0</v>
      </c>
      <c r="Q37" s="309">
        <f>'3A'!Q37+'3B'!Q37</f>
        <v>4</v>
      </c>
      <c r="R37" s="310">
        <f>'3A'!R37+'3B'!R37</f>
        <v>0</v>
      </c>
      <c r="S37" s="188">
        <f t="shared" si="0"/>
        <v>56</v>
      </c>
    </row>
    <row r="38" spans="1:19" ht="10" customHeight="1" x14ac:dyDescent="0.25">
      <c r="A38" s="40"/>
      <c r="B38" s="24">
        <v>24</v>
      </c>
      <c r="C38" s="24"/>
      <c r="D38" s="24"/>
      <c r="E38" s="307">
        <f>'3A'!E38+'3B'!E38</f>
        <v>24</v>
      </c>
      <c r="F38" s="308">
        <f>'3A'!F38+'3B'!F38</f>
        <v>11</v>
      </c>
      <c r="G38" s="194">
        <f>'3A'!G38+'3B'!G38</f>
        <v>22</v>
      </c>
      <c r="H38" s="221">
        <f>'3A'!H38+'3B'!H38</f>
        <v>6</v>
      </c>
      <c r="I38" s="307">
        <f>'3A'!I38+'3B'!I38</f>
        <v>3</v>
      </c>
      <c r="J38" s="308">
        <f>'3A'!J38+'3B'!J38</f>
        <v>2</v>
      </c>
      <c r="K38" s="194">
        <f>'3A'!K38+'3B'!K38</f>
        <v>0</v>
      </c>
      <c r="L38" s="194">
        <f>'3A'!L38+'3B'!L38</f>
        <v>0</v>
      </c>
      <c r="M38" s="307">
        <f>'3A'!M38+'3B'!M38</f>
        <v>2</v>
      </c>
      <c r="N38" s="308">
        <f>'3A'!N38+'3B'!N38</f>
        <v>0</v>
      </c>
      <c r="O38" s="194">
        <f>'3A'!O38+'3B'!O38</f>
        <v>1</v>
      </c>
      <c r="P38" s="221">
        <f>'3A'!P38+'3B'!P38</f>
        <v>1</v>
      </c>
      <c r="Q38" s="307">
        <f>'3A'!Q38+'3B'!Q38</f>
        <v>4</v>
      </c>
      <c r="R38" s="308">
        <f>'3A'!R38+'3B'!R38</f>
        <v>0</v>
      </c>
      <c r="S38" s="192">
        <f t="shared" si="0"/>
        <v>76</v>
      </c>
    </row>
    <row r="39" spans="1:19" ht="10" customHeight="1" x14ac:dyDescent="0.25">
      <c r="A39" s="37"/>
      <c r="B39" s="38">
        <v>25</v>
      </c>
      <c r="C39" s="38"/>
      <c r="D39" s="38"/>
      <c r="E39" s="309">
        <f>'3A'!E39+'3B'!E39</f>
        <v>25</v>
      </c>
      <c r="F39" s="310">
        <f>'3A'!F39+'3B'!F39</f>
        <v>12</v>
      </c>
      <c r="G39" s="190">
        <f>'3A'!G39+'3B'!G39</f>
        <v>17</v>
      </c>
      <c r="H39" s="222">
        <f>'3A'!H39+'3B'!H39</f>
        <v>11</v>
      </c>
      <c r="I39" s="309">
        <f>'3A'!I39+'3B'!I39</f>
        <v>2</v>
      </c>
      <c r="J39" s="310">
        <f>'3A'!J39+'3B'!J39</f>
        <v>1</v>
      </c>
      <c r="K39" s="190">
        <f>'3A'!K39+'3B'!K39</f>
        <v>3</v>
      </c>
      <c r="L39" s="190">
        <f>'3A'!L39+'3B'!L39</f>
        <v>3</v>
      </c>
      <c r="M39" s="309">
        <f>'3A'!M39+'3B'!M39</f>
        <v>0</v>
      </c>
      <c r="N39" s="310">
        <f>'3A'!N39+'3B'!N39</f>
        <v>0</v>
      </c>
      <c r="O39" s="190">
        <f>'3A'!O39+'3B'!O39</f>
        <v>2</v>
      </c>
      <c r="P39" s="222">
        <f>'3A'!P39+'3B'!P39</f>
        <v>0</v>
      </c>
      <c r="Q39" s="309">
        <f>'3A'!Q39+'3B'!Q39</f>
        <v>4</v>
      </c>
      <c r="R39" s="310">
        <f>'3A'!R39+'3B'!R39</f>
        <v>2</v>
      </c>
      <c r="S39" s="188">
        <f t="shared" si="0"/>
        <v>82</v>
      </c>
    </row>
    <row r="40" spans="1:19" ht="10" customHeight="1" x14ac:dyDescent="0.25">
      <c r="A40" s="40"/>
      <c r="B40" s="24">
        <v>26</v>
      </c>
      <c r="C40" s="24"/>
      <c r="D40" s="24"/>
      <c r="E40" s="307">
        <f>'3A'!E40+'3B'!E40</f>
        <v>26</v>
      </c>
      <c r="F40" s="308">
        <f>'3A'!F40+'3B'!F40</f>
        <v>7</v>
      </c>
      <c r="G40" s="194">
        <f>'3A'!G40+'3B'!G40</f>
        <v>20</v>
      </c>
      <c r="H40" s="221">
        <f>'3A'!H40+'3B'!H40</f>
        <v>10</v>
      </c>
      <c r="I40" s="307">
        <f>'3A'!I40+'3B'!I40</f>
        <v>1</v>
      </c>
      <c r="J40" s="308">
        <f>'3A'!J40+'3B'!J40</f>
        <v>4</v>
      </c>
      <c r="K40" s="194">
        <f>'3A'!K40+'3B'!K40</f>
        <v>3</v>
      </c>
      <c r="L40" s="194">
        <f>'3A'!L40+'3B'!L40</f>
        <v>0</v>
      </c>
      <c r="M40" s="307">
        <f>'3A'!M40+'3B'!M40</f>
        <v>2</v>
      </c>
      <c r="N40" s="308">
        <f>'3A'!N40+'3B'!N40</f>
        <v>1</v>
      </c>
      <c r="O40" s="194">
        <f>'3A'!O40+'3B'!O40</f>
        <v>0</v>
      </c>
      <c r="P40" s="221">
        <f>'3A'!P40+'3B'!P40</f>
        <v>0</v>
      </c>
      <c r="Q40" s="307">
        <f>'3A'!Q40+'3B'!Q40</f>
        <v>11</v>
      </c>
      <c r="R40" s="308">
        <f>'3A'!R40+'3B'!R40</f>
        <v>1</v>
      </c>
      <c r="S40" s="192">
        <f t="shared" si="0"/>
        <v>86</v>
      </c>
    </row>
    <row r="41" spans="1:19" ht="10" customHeight="1" x14ac:dyDescent="0.25">
      <c r="A41" s="37"/>
      <c r="B41" s="38">
        <v>27</v>
      </c>
      <c r="C41" s="38"/>
      <c r="D41" s="38"/>
      <c r="E41" s="309">
        <f>'3A'!E41+'3B'!E41</f>
        <v>25</v>
      </c>
      <c r="F41" s="310">
        <f>'3A'!F41+'3B'!F41</f>
        <v>13</v>
      </c>
      <c r="G41" s="190">
        <f>'3A'!G41+'3B'!G41</f>
        <v>23</v>
      </c>
      <c r="H41" s="222">
        <f>'3A'!H41+'3B'!H41</f>
        <v>8</v>
      </c>
      <c r="I41" s="309">
        <f>'3A'!I41+'3B'!I41</f>
        <v>6</v>
      </c>
      <c r="J41" s="310">
        <f>'3A'!J41+'3B'!J41</f>
        <v>3</v>
      </c>
      <c r="K41" s="190">
        <f>'3A'!K41+'3B'!K41</f>
        <v>2</v>
      </c>
      <c r="L41" s="190">
        <f>'3A'!L41+'3B'!L41</f>
        <v>1</v>
      </c>
      <c r="M41" s="309">
        <f>'3A'!M41+'3B'!M41</f>
        <v>5</v>
      </c>
      <c r="N41" s="310">
        <f>'3A'!N41+'3B'!N41</f>
        <v>2</v>
      </c>
      <c r="O41" s="190">
        <f>'3A'!O41+'3B'!O41</f>
        <v>1</v>
      </c>
      <c r="P41" s="222">
        <f>'3A'!P41+'3B'!P41</f>
        <v>2</v>
      </c>
      <c r="Q41" s="309">
        <f>'3A'!Q41+'3B'!Q41</f>
        <v>10</v>
      </c>
      <c r="R41" s="310">
        <f>'3A'!R41+'3B'!R41</f>
        <v>4</v>
      </c>
      <c r="S41" s="188">
        <f t="shared" si="0"/>
        <v>105</v>
      </c>
    </row>
    <row r="42" spans="1:19" ht="10" customHeight="1" x14ac:dyDescent="0.25">
      <c r="A42" s="40"/>
      <c r="B42" s="24">
        <v>28</v>
      </c>
      <c r="C42" s="24"/>
      <c r="D42" s="24"/>
      <c r="E42" s="307">
        <f>'3A'!E42+'3B'!E42</f>
        <v>43</v>
      </c>
      <c r="F42" s="308">
        <f>'3A'!F42+'3B'!F42</f>
        <v>3</v>
      </c>
      <c r="G42" s="194">
        <f>'3A'!G42+'3B'!G42</f>
        <v>27</v>
      </c>
      <c r="H42" s="221">
        <f>'3A'!H42+'3B'!H42</f>
        <v>10</v>
      </c>
      <c r="I42" s="307">
        <f>'3A'!I42+'3B'!I42</f>
        <v>6</v>
      </c>
      <c r="J42" s="308">
        <f>'3A'!J42+'3B'!J42</f>
        <v>1</v>
      </c>
      <c r="K42" s="194">
        <f>'3A'!K42+'3B'!K42</f>
        <v>3</v>
      </c>
      <c r="L42" s="194">
        <f>'3A'!L42+'3B'!L42</f>
        <v>2</v>
      </c>
      <c r="M42" s="307">
        <f>'3A'!M42+'3B'!M42</f>
        <v>2</v>
      </c>
      <c r="N42" s="308">
        <f>'3A'!N42+'3B'!N42</f>
        <v>2</v>
      </c>
      <c r="O42" s="194">
        <f>'3A'!O42+'3B'!O42</f>
        <v>5</v>
      </c>
      <c r="P42" s="221">
        <f>'3A'!P42+'3B'!P42</f>
        <v>1</v>
      </c>
      <c r="Q42" s="307">
        <f>'3A'!Q42+'3B'!Q42</f>
        <v>16</v>
      </c>
      <c r="R42" s="308">
        <f>'3A'!R42+'3B'!R42</f>
        <v>4</v>
      </c>
      <c r="S42" s="192">
        <f t="shared" si="0"/>
        <v>125</v>
      </c>
    </row>
    <row r="43" spans="1:19" ht="10" customHeight="1" x14ac:dyDescent="0.25">
      <c r="A43" s="37"/>
      <c r="B43" s="38">
        <v>29</v>
      </c>
      <c r="C43" s="38"/>
      <c r="D43" s="38"/>
      <c r="E43" s="309">
        <f>'3A'!E43+'3B'!E43</f>
        <v>32</v>
      </c>
      <c r="F43" s="310">
        <f>'3A'!F43+'3B'!F43</f>
        <v>17</v>
      </c>
      <c r="G43" s="190">
        <f>'3A'!G43+'3B'!G43</f>
        <v>31</v>
      </c>
      <c r="H43" s="222">
        <f>'3A'!H43+'3B'!H43</f>
        <v>11</v>
      </c>
      <c r="I43" s="309">
        <f>'3A'!I43+'3B'!I43</f>
        <v>2</v>
      </c>
      <c r="J43" s="310">
        <f>'3A'!J43+'3B'!J43</f>
        <v>2</v>
      </c>
      <c r="K43" s="190">
        <f>'3A'!K43+'3B'!K43</f>
        <v>4</v>
      </c>
      <c r="L43" s="190">
        <f>'3A'!L43+'3B'!L43</f>
        <v>5</v>
      </c>
      <c r="M43" s="309">
        <f>'3A'!M43+'3B'!M43</f>
        <v>6</v>
      </c>
      <c r="N43" s="310">
        <f>'3A'!N43+'3B'!N43</f>
        <v>3</v>
      </c>
      <c r="O43" s="190">
        <f>'3A'!O43+'3B'!O43</f>
        <v>2</v>
      </c>
      <c r="P43" s="222">
        <f>'3A'!P43+'3B'!P43</f>
        <v>2</v>
      </c>
      <c r="Q43" s="309">
        <f>'3A'!Q43+'3B'!Q43</f>
        <v>18</v>
      </c>
      <c r="R43" s="310">
        <f>'3A'!R43+'3B'!R43</f>
        <v>3</v>
      </c>
      <c r="S43" s="188">
        <f t="shared" si="0"/>
        <v>138</v>
      </c>
    </row>
    <row r="44" spans="1:19" ht="10" customHeight="1" x14ac:dyDescent="0.25">
      <c r="A44" s="40"/>
      <c r="B44" s="24">
        <v>30</v>
      </c>
      <c r="C44" s="24"/>
      <c r="D44" s="24"/>
      <c r="E44" s="307">
        <f>'3A'!E44+'3B'!E44</f>
        <v>54</v>
      </c>
      <c r="F44" s="308">
        <f>'3A'!F44+'3B'!F44</f>
        <v>10</v>
      </c>
      <c r="G44" s="194">
        <f>'3A'!G44+'3B'!G44</f>
        <v>35</v>
      </c>
      <c r="H44" s="221">
        <f>'3A'!H44+'3B'!H44</f>
        <v>13</v>
      </c>
      <c r="I44" s="307">
        <f>'3A'!I44+'3B'!I44</f>
        <v>9</v>
      </c>
      <c r="J44" s="308">
        <f>'3A'!J44+'3B'!J44</f>
        <v>2</v>
      </c>
      <c r="K44" s="194">
        <f>'3A'!K44+'3B'!K44</f>
        <v>3</v>
      </c>
      <c r="L44" s="194">
        <f>'3A'!L44+'3B'!L44</f>
        <v>4</v>
      </c>
      <c r="M44" s="307">
        <f>'3A'!M44+'3B'!M44</f>
        <v>8</v>
      </c>
      <c r="N44" s="308">
        <f>'3A'!N44+'3B'!N44</f>
        <v>3</v>
      </c>
      <c r="O44" s="194">
        <f>'3A'!O44+'3B'!O44</f>
        <v>1</v>
      </c>
      <c r="P44" s="221">
        <f>'3A'!P44+'3B'!P44</f>
        <v>3</v>
      </c>
      <c r="Q44" s="307">
        <f>'3A'!Q44+'3B'!Q44</f>
        <v>21</v>
      </c>
      <c r="R44" s="308">
        <f>'3A'!R44+'3B'!R44</f>
        <v>4</v>
      </c>
      <c r="S44" s="192">
        <f t="shared" si="0"/>
        <v>170</v>
      </c>
    </row>
    <row r="45" spans="1:19" ht="10" customHeight="1" x14ac:dyDescent="0.25">
      <c r="A45" s="37"/>
      <c r="B45" s="38">
        <v>31</v>
      </c>
      <c r="C45" s="38"/>
      <c r="D45" s="38"/>
      <c r="E45" s="309">
        <f>'3A'!E45+'3B'!E45</f>
        <v>36</v>
      </c>
      <c r="F45" s="310">
        <f>'3A'!F45+'3B'!F45</f>
        <v>8</v>
      </c>
      <c r="G45" s="190">
        <f>'3A'!G45+'3B'!G45</f>
        <v>24</v>
      </c>
      <c r="H45" s="222">
        <f>'3A'!H45+'3B'!H45</f>
        <v>12</v>
      </c>
      <c r="I45" s="309">
        <f>'3A'!I45+'3B'!I45</f>
        <v>12</v>
      </c>
      <c r="J45" s="310">
        <f>'3A'!J45+'3B'!J45</f>
        <v>7</v>
      </c>
      <c r="K45" s="190">
        <f>'3A'!K45+'3B'!K45</f>
        <v>5</v>
      </c>
      <c r="L45" s="190">
        <f>'3A'!L45+'3B'!L45</f>
        <v>2</v>
      </c>
      <c r="M45" s="309">
        <f>'3A'!M45+'3B'!M45</f>
        <v>2</v>
      </c>
      <c r="N45" s="310">
        <f>'3A'!N45+'3B'!N45</f>
        <v>3</v>
      </c>
      <c r="O45" s="190">
        <f>'3A'!O45+'3B'!O45</f>
        <v>4</v>
      </c>
      <c r="P45" s="222">
        <f>'3A'!P45+'3B'!P45</f>
        <v>2</v>
      </c>
      <c r="Q45" s="309">
        <f>'3A'!Q45+'3B'!Q45</f>
        <v>17</v>
      </c>
      <c r="R45" s="310">
        <f>'3A'!R45+'3B'!R45</f>
        <v>6</v>
      </c>
      <c r="S45" s="188">
        <f t="shared" si="0"/>
        <v>140</v>
      </c>
    </row>
    <row r="46" spans="1:19" ht="10" customHeight="1" x14ac:dyDescent="0.25">
      <c r="A46" s="40"/>
      <c r="B46" s="24">
        <v>32</v>
      </c>
      <c r="C46" s="24"/>
      <c r="D46" s="24"/>
      <c r="E46" s="307">
        <f>'3A'!E46+'3B'!E46</f>
        <v>33</v>
      </c>
      <c r="F46" s="308">
        <f>'3A'!F46+'3B'!F46</f>
        <v>12</v>
      </c>
      <c r="G46" s="194">
        <f>'3A'!G46+'3B'!G46</f>
        <v>36</v>
      </c>
      <c r="H46" s="221">
        <f>'3A'!H46+'3B'!H46</f>
        <v>8</v>
      </c>
      <c r="I46" s="307">
        <f>'3A'!I46+'3B'!I46</f>
        <v>10</v>
      </c>
      <c r="J46" s="308">
        <f>'3A'!J46+'3B'!J46</f>
        <v>3</v>
      </c>
      <c r="K46" s="194">
        <f>'3A'!K46+'3B'!K46</f>
        <v>5</v>
      </c>
      <c r="L46" s="194">
        <f>'3A'!L46+'3B'!L46</f>
        <v>2</v>
      </c>
      <c r="M46" s="307">
        <f>'3A'!M46+'3B'!M46</f>
        <v>6</v>
      </c>
      <c r="N46" s="308">
        <f>'3A'!N46+'3B'!N46</f>
        <v>4</v>
      </c>
      <c r="O46" s="194">
        <f>'3A'!O46+'3B'!O46</f>
        <v>6</v>
      </c>
      <c r="P46" s="221">
        <f>'3A'!P46+'3B'!P46</f>
        <v>1</v>
      </c>
      <c r="Q46" s="307">
        <f>'3A'!Q46+'3B'!Q46</f>
        <v>28</v>
      </c>
      <c r="R46" s="308">
        <f>'3A'!R46+'3B'!R46</f>
        <v>14</v>
      </c>
      <c r="S46" s="192">
        <f t="shared" si="0"/>
        <v>168</v>
      </c>
    </row>
    <row r="47" spans="1:19" ht="10" customHeight="1" thickBot="1" x14ac:dyDescent="0.3">
      <c r="A47" s="41"/>
      <c r="B47" s="42">
        <v>33</v>
      </c>
      <c r="C47" s="42"/>
      <c r="D47" s="42"/>
      <c r="E47" s="313">
        <f>'3A'!E47+'3B'!E47</f>
        <v>35</v>
      </c>
      <c r="F47" s="338">
        <f>'3A'!F47+'3B'!F47</f>
        <v>11</v>
      </c>
      <c r="G47" s="228">
        <f>'3A'!G47+'3B'!G47</f>
        <v>48</v>
      </c>
      <c r="H47" s="317">
        <f>'3A'!H47+'3B'!H47</f>
        <v>13</v>
      </c>
      <c r="I47" s="313">
        <f>'3A'!I47+'3B'!I47</f>
        <v>9</v>
      </c>
      <c r="J47" s="338">
        <f>'3A'!J47+'3B'!J47</f>
        <v>1</v>
      </c>
      <c r="K47" s="228">
        <f>'3A'!K47+'3B'!K47</f>
        <v>3</v>
      </c>
      <c r="L47" s="228">
        <f>'3A'!L47+'3B'!L47</f>
        <v>3</v>
      </c>
      <c r="M47" s="313">
        <f>'3A'!M47+'3B'!M47</f>
        <v>6</v>
      </c>
      <c r="N47" s="338">
        <f>'3A'!N47+'3B'!N47</f>
        <v>2</v>
      </c>
      <c r="O47" s="228">
        <f>'3A'!O47+'3B'!O47</f>
        <v>6</v>
      </c>
      <c r="P47" s="317">
        <f>'3A'!P47+'3B'!P47</f>
        <v>4</v>
      </c>
      <c r="Q47" s="313">
        <f>'3A'!Q47+'3B'!Q47</f>
        <v>25</v>
      </c>
      <c r="R47" s="338">
        <f>'3A'!R47+'3B'!R47</f>
        <v>10</v>
      </c>
      <c r="S47" s="230">
        <f t="shared" si="0"/>
        <v>176</v>
      </c>
    </row>
    <row r="48" spans="1:19" ht="10" customHeight="1" x14ac:dyDescent="0.25">
      <c r="A48" s="40"/>
      <c r="B48" s="24">
        <v>34</v>
      </c>
      <c r="C48" s="24"/>
      <c r="D48" s="24"/>
      <c r="E48" s="307">
        <f>'3A'!E48+'3B'!E48</f>
        <v>24</v>
      </c>
      <c r="F48" s="308">
        <f>'3A'!F48+'3B'!F48</f>
        <v>14</v>
      </c>
      <c r="G48" s="194">
        <f>'3A'!G48+'3B'!G48</f>
        <v>36</v>
      </c>
      <c r="H48" s="221">
        <f>'3A'!H48+'3B'!H48</f>
        <v>23</v>
      </c>
      <c r="I48" s="307">
        <f>'3A'!I48+'3B'!I48</f>
        <v>6</v>
      </c>
      <c r="J48" s="308">
        <f>'3A'!J48+'3B'!J48</f>
        <v>6</v>
      </c>
      <c r="K48" s="194">
        <f>'3A'!K48+'3B'!K48</f>
        <v>8</v>
      </c>
      <c r="L48" s="194">
        <f>'3A'!L48+'3B'!L48</f>
        <v>5</v>
      </c>
      <c r="M48" s="307">
        <f>'3A'!M48+'3B'!M48</f>
        <v>6</v>
      </c>
      <c r="N48" s="308">
        <f>'3A'!N48+'3B'!N48</f>
        <v>6</v>
      </c>
      <c r="O48" s="194">
        <f>'3A'!O48+'3B'!O48</f>
        <v>2</v>
      </c>
      <c r="P48" s="221">
        <f>'3A'!P48+'3B'!P48</f>
        <v>7</v>
      </c>
      <c r="Q48" s="307">
        <f>'3A'!Q48+'3B'!Q48</f>
        <v>20</v>
      </c>
      <c r="R48" s="308">
        <f>'3A'!R48+'3B'!R48</f>
        <v>11</v>
      </c>
      <c r="S48" s="192">
        <f t="shared" si="0"/>
        <v>174</v>
      </c>
    </row>
    <row r="49" spans="1:19" ht="10" customHeight="1" x14ac:dyDescent="0.25">
      <c r="A49" s="37"/>
      <c r="B49" s="38">
        <v>35</v>
      </c>
      <c r="C49" s="38"/>
      <c r="D49" s="38"/>
      <c r="E49" s="309">
        <f>'3A'!E49+'3B'!E49</f>
        <v>23</v>
      </c>
      <c r="F49" s="310">
        <f>'3A'!F49+'3B'!F49</f>
        <v>20</v>
      </c>
      <c r="G49" s="190">
        <f>'3A'!G49+'3B'!G49</f>
        <v>47</v>
      </c>
      <c r="H49" s="222">
        <f>'3A'!H49+'3B'!H49</f>
        <v>17</v>
      </c>
      <c r="I49" s="309">
        <f>'3A'!I49+'3B'!I49</f>
        <v>11</v>
      </c>
      <c r="J49" s="310">
        <f>'3A'!J49+'3B'!J49</f>
        <v>1</v>
      </c>
      <c r="K49" s="190">
        <f>'3A'!K49+'3B'!K49</f>
        <v>6</v>
      </c>
      <c r="L49" s="190">
        <f>'3A'!L49+'3B'!L49</f>
        <v>3</v>
      </c>
      <c r="M49" s="309">
        <f>'3A'!M49+'3B'!M49</f>
        <v>14</v>
      </c>
      <c r="N49" s="310">
        <f>'3A'!N49+'3B'!N49</f>
        <v>4</v>
      </c>
      <c r="O49" s="190">
        <f>'3A'!O49+'3B'!O49</f>
        <v>4</v>
      </c>
      <c r="P49" s="222">
        <f>'3A'!P49+'3B'!P49</f>
        <v>2</v>
      </c>
      <c r="Q49" s="309">
        <f>'3A'!Q49+'3B'!Q49</f>
        <v>40</v>
      </c>
      <c r="R49" s="310">
        <f>'3A'!R49+'3B'!R49</f>
        <v>26</v>
      </c>
      <c r="S49" s="188">
        <f t="shared" si="0"/>
        <v>218</v>
      </c>
    </row>
    <row r="50" spans="1:19" ht="10" customHeight="1" x14ac:dyDescent="0.25">
      <c r="A50" s="40"/>
      <c r="B50" s="24">
        <v>36</v>
      </c>
      <c r="C50" s="24"/>
      <c r="D50" s="24"/>
      <c r="E50" s="307">
        <f>'3A'!E50+'3B'!E50</f>
        <v>28</v>
      </c>
      <c r="F50" s="308">
        <f>'3A'!F50+'3B'!F50</f>
        <v>15</v>
      </c>
      <c r="G50" s="194">
        <f>'3A'!G50+'3B'!G50</f>
        <v>37</v>
      </c>
      <c r="H50" s="221">
        <f>'3A'!H50+'3B'!H50</f>
        <v>17</v>
      </c>
      <c r="I50" s="307">
        <f>'3A'!I50+'3B'!I50</f>
        <v>8</v>
      </c>
      <c r="J50" s="308">
        <f>'3A'!J50+'3B'!J50</f>
        <v>6</v>
      </c>
      <c r="K50" s="194">
        <f>'3A'!K50+'3B'!K50</f>
        <v>8</v>
      </c>
      <c r="L50" s="194">
        <f>'3A'!L50+'3B'!L50</f>
        <v>5</v>
      </c>
      <c r="M50" s="307">
        <f>'3A'!M50+'3B'!M50</f>
        <v>7</v>
      </c>
      <c r="N50" s="308">
        <f>'3A'!N50+'3B'!N50</f>
        <v>2</v>
      </c>
      <c r="O50" s="194">
        <f>'3A'!O50+'3B'!O50</f>
        <v>6</v>
      </c>
      <c r="P50" s="221">
        <f>'3A'!P50+'3B'!P50</f>
        <v>1</v>
      </c>
      <c r="Q50" s="307">
        <f>'3A'!Q50+'3B'!Q50</f>
        <v>32</v>
      </c>
      <c r="R50" s="308">
        <f>'3A'!R50+'3B'!R50</f>
        <v>17</v>
      </c>
      <c r="S50" s="192">
        <f t="shared" si="0"/>
        <v>189</v>
      </c>
    </row>
    <row r="51" spans="1:19" ht="10" customHeight="1" x14ac:dyDescent="0.25">
      <c r="A51" s="37"/>
      <c r="B51" s="38">
        <v>37</v>
      </c>
      <c r="C51" s="38"/>
      <c r="D51" s="38"/>
      <c r="E51" s="309">
        <f>'3A'!E51+'3B'!E51</f>
        <v>35</v>
      </c>
      <c r="F51" s="310">
        <f>'3A'!F51+'3B'!F51</f>
        <v>15</v>
      </c>
      <c r="G51" s="190">
        <f>'3A'!G51+'3B'!G51</f>
        <v>35</v>
      </c>
      <c r="H51" s="222">
        <f>'3A'!H51+'3B'!H51</f>
        <v>21</v>
      </c>
      <c r="I51" s="309">
        <f>'3A'!I51+'3B'!I51</f>
        <v>5</v>
      </c>
      <c r="J51" s="310">
        <f>'3A'!J51+'3B'!J51</f>
        <v>2</v>
      </c>
      <c r="K51" s="190">
        <f>'3A'!K51+'3B'!K51</f>
        <v>8</v>
      </c>
      <c r="L51" s="190">
        <f>'3A'!L51+'3B'!L51</f>
        <v>12</v>
      </c>
      <c r="M51" s="309">
        <f>'3A'!M51+'3B'!M51</f>
        <v>11</v>
      </c>
      <c r="N51" s="310">
        <f>'3A'!N51+'3B'!N51</f>
        <v>3</v>
      </c>
      <c r="O51" s="190">
        <f>'3A'!O51+'3B'!O51</f>
        <v>8</v>
      </c>
      <c r="P51" s="222">
        <f>'3A'!P51+'3B'!P51</f>
        <v>5</v>
      </c>
      <c r="Q51" s="309">
        <f>'3A'!Q51+'3B'!Q51</f>
        <v>30</v>
      </c>
      <c r="R51" s="310">
        <f>'3A'!R51+'3B'!R51</f>
        <v>20</v>
      </c>
      <c r="S51" s="188">
        <f t="shared" si="0"/>
        <v>210</v>
      </c>
    </row>
    <row r="52" spans="1:19" ht="10" customHeight="1" x14ac:dyDescent="0.25">
      <c r="A52" s="40"/>
      <c r="B52" s="24">
        <v>38</v>
      </c>
      <c r="C52" s="24"/>
      <c r="D52" s="24"/>
      <c r="E52" s="307">
        <f>'3A'!E52+'3B'!E52</f>
        <v>31</v>
      </c>
      <c r="F52" s="308">
        <f>'3A'!F52+'3B'!F52</f>
        <v>12</v>
      </c>
      <c r="G52" s="194">
        <f>'3A'!G52+'3B'!G52</f>
        <v>37</v>
      </c>
      <c r="H52" s="221">
        <f>'3A'!H52+'3B'!H52</f>
        <v>11</v>
      </c>
      <c r="I52" s="307">
        <f>'3A'!I52+'3B'!I52</f>
        <v>8</v>
      </c>
      <c r="J52" s="308">
        <f>'3A'!J52+'3B'!J52</f>
        <v>5</v>
      </c>
      <c r="K52" s="194">
        <f>'3A'!K52+'3B'!K52</f>
        <v>9</v>
      </c>
      <c r="L52" s="194">
        <f>'3A'!L52+'3B'!L52</f>
        <v>4</v>
      </c>
      <c r="M52" s="307">
        <f>'3A'!M52+'3B'!M52</f>
        <v>10</v>
      </c>
      <c r="N52" s="308">
        <f>'3A'!N52+'3B'!N52</f>
        <v>4</v>
      </c>
      <c r="O52" s="194">
        <f>'3A'!O52+'3B'!O52</f>
        <v>7</v>
      </c>
      <c r="P52" s="221">
        <f>'3A'!P52+'3B'!P52</f>
        <v>2</v>
      </c>
      <c r="Q52" s="307">
        <f>'3A'!Q52+'3B'!Q52</f>
        <v>30</v>
      </c>
      <c r="R52" s="308">
        <f>'3A'!R52+'3B'!R52</f>
        <v>23</v>
      </c>
      <c r="S52" s="192">
        <f t="shared" si="0"/>
        <v>193</v>
      </c>
    </row>
    <row r="53" spans="1:19" ht="10" customHeight="1" x14ac:dyDescent="0.25">
      <c r="A53" s="37"/>
      <c r="B53" s="38">
        <v>39</v>
      </c>
      <c r="C53" s="38"/>
      <c r="D53" s="38"/>
      <c r="E53" s="309">
        <f>'3A'!E53+'3B'!E53</f>
        <v>34</v>
      </c>
      <c r="F53" s="310">
        <f>'3A'!F53+'3B'!F53</f>
        <v>22</v>
      </c>
      <c r="G53" s="190">
        <f>'3A'!G53+'3B'!G53</f>
        <v>28</v>
      </c>
      <c r="H53" s="222">
        <f>'3A'!H53+'3B'!H53</f>
        <v>17</v>
      </c>
      <c r="I53" s="309">
        <f>'3A'!I53+'3B'!I53</f>
        <v>15</v>
      </c>
      <c r="J53" s="310">
        <f>'3A'!J53+'3B'!J53</f>
        <v>2</v>
      </c>
      <c r="K53" s="190">
        <f>'3A'!K53+'3B'!K53</f>
        <v>13</v>
      </c>
      <c r="L53" s="190">
        <f>'3A'!L53+'3B'!L53</f>
        <v>3</v>
      </c>
      <c r="M53" s="309">
        <f>'3A'!M53+'3B'!M53</f>
        <v>6</v>
      </c>
      <c r="N53" s="310">
        <f>'3A'!N53+'3B'!N53</f>
        <v>8</v>
      </c>
      <c r="O53" s="190">
        <f>'3A'!O53+'3B'!O53</f>
        <v>5</v>
      </c>
      <c r="P53" s="222">
        <f>'3A'!P53+'3B'!P53</f>
        <v>3</v>
      </c>
      <c r="Q53" s="309">
        <f>'3A'!Q53+'3B'!Q53</f>
        <v>52</v>
      </c>
      <c r="R53" s="310">
        <f>'3A'!R53+'3B'!R53</f>
        <v>31</v>
      </c>
      <c r="S53" s="188">
        <f t="shared" si="0"/>
        <v>239</v>
      </c>
    </row>
    <row r="54" spans="1:19" ht="10" customHeight="1" x14ac:dyDescent="0.25">
      <c r="A54" s="40"/>
      <c r="B54" s="24">
        <v>40</v>
      </c>
      <c r="C54" s="24"/>
      <c r="D54" s="24"/>
      <c r="E54" s="307">
        <f>'3A'!E54+'3B'!E54</f>
        <v>36</v>
      </c>
      <c r="F54" s="308">
        <f>'3A'!F54+'3B'!F54</f>
        <v>23</v>
      </c>
      <c r="G54" s="194">
        <f>'3A'!G54+'3B'!G54</f>
        <v>40</v>
      </c>
      <c r="H54" s="221">
        <f>'3A'!H54+'3B'!H54</f>
        <v>21</v>
      </c>
      <c r="I54" s="307">
        <f>'3A'!I54+'3B'!I54</f>
        <v>9</v>
      </c>
      <c r="J54" s="308">
        <f>'3A'!J54+'3B'!J54</f>
        <v>3</v>
      </c>
      <c r="K54" s="194">
        <f>'3A'!K54+'3B'!K54</f>
        <v>12</v>
      </c>
      <c r="L54" s="194">
        <f>'3A'!L54+'3B'!L54</f>
        <v>5</v>
      </c>
      <c r="M54" s="307">
        <f>'3A'!M54+'3B'!M54</f>
        <v>13</v>
      </c>
      <c r="N54" s="308">
        <f>'3A'!N54+'3B'!N54</f>
        <v>2</v>
      </c>
      <c r="O54" s="194">
        <f>'3A'!O54+'3B'!O54</f>
        <v>5</v>
      </c>
      <c r="P54" s="221">
        <f>'3A'!P54+'3B'!P54</f>
        <v>1</v>
      </c>
      <c r="Q54" s="307">
        <f>'3A'!Q54+'3B'!Q54</f>
        <v>47</v>
      </c>
      <c r="R54" s="308">
        <f>'3A'!R54+'3B'!R54</f>
        <v>32</v>
      </c>
      <c r="S54" s="192">
        <f t="shared" si="0"/>
        <v>249</v>
      </c>
    </row>
    <row r="55" spans="1:19" ht="10" customHeight="1" x14ac:dyDescent="0.25">
      <c r="A55" s="37"/>
      <c r="B55" s="38">
        <v>41</v>
      </c>
      <c r="C55" s="38"/>
      <c r="D55" s="38"/>
      <c r="E55" s="309">
        <f>'3A'!E55+'3B'!E55</f>
        <v>38</v>
      </c>
      <c r="F55" s="310">
        <f>'3A'!F55+'3B'!F55</f>
        <v>4</v>
      </c>
      <c r="G55" s="190">
        <f>'3A'!G55+'3B'!G55</f>
        <v>40</v>
      </c>
      <c r="H55" s="222">
        <f>'3A'!H55+'3B'!H55</f>
        <v>21</v>
      </c>
      <c r="I55" s="309">
        <f>'3A'!I55+'3B'!I55</f>
        <v>7</v>
      </c>
      <c r="J55" s="310">
        <f>'3A'!J55+'3B'!J55</f>
        <v>6</v>
      </c>
      <c r="K55" s="190">
        <f>'3A'!K55+'3B'!K55</f>
        <v>8</v>
      </c>
      <c r="L55" s="190">
        <f>'3A'!L55+'3B'!L55</f>
        <v>8</v>
      </c>
      <c r="M55" s="309">
        <f>'3A'!M55+'3B'!M55</f>
        <v>13</v>
      </c>
      <c r="N55" s="310">
        <f>'3A'!N55+'3B'!N55</f>
        <v>9</v>
      </c>
      <c r="O55" s="190">
        <f>'3A'!O55+'3B'!O55</f>
        <v>7</v>
      </c>
      <c r="P55" s="222">
        <f>'3A'!P55+'3B'!P55</f>
        <v>2</v>
      </c>
      <c r="Q55" s="309">
        <f>'3A'!Q55+'3B'!Q55</f>
        <v>54</v>
      </c>
      <c r="R55" s="310">
        <f>'3A'!R55+'3B'!R55</f>
        <v>36</v>
      </c>
      <c r="S55" s="188">
        <f t="shared" si="0"/>
        <v>253</v>
      </c>
    </row>
    <row r="56" spans="1:19" ht="10" customHeight="1" x14ac:dyDescent="0.25">
      <c r="A56" s="40"/>
      <c r="B56" s="24">
        <v>42</v>
      </c>
      <c r="C56" s="24"/>
      <c r="D56" s="24"/>
      <c r="E56" s="307">
        <f>'3A'!E56+'3B'!E56</f>
        <v>43</v>
      </c>
      <c r="F56" s="308">
        <f>'3A'!F56+'3B'!F56</f>
        <v>20</v>
      </c>
      <c r="G56" s="194">
        <f>'3A'!G56+'3B'!G56</f>
        <v>43</v>
      </c>
      <c r="H56" s="221">
        <f>'3A'!H56+'3B'!H56</f>
        <v>15</v>
      </c>
      <c r="I56" s="307">
        <f>'3A'!I56+'3B'!I56</f>
        <v>13</v>
      </c>
      <c r="J56" s="308">
        <f>'3A'!J56+'3B'!J56</f>
        <v>8</v>
      </c>
      <c r="K56" s="194">
        <f>'3A'!K56+'3B'!K56</f>
        <v>9</v>
      </c>
      <c r="L56" s="194">
        <f>'3A'!L56+'3B'!L56</f>
        <v>6</v>
      </c>
      <c r="M56" s="307">
        <f>'3A'!M56+'3B'!M56</f>
        <v>13</v>
      </c>
      <c r="N56" s="308">
        <f>'3A'!N56+'3B'!N56</f>
        <v>9</v>
      </c>
      <c r="O56" s="194">
        <f>'3A'!O56+'3B'!O56</f>
        <v>8</v>
      </c>
      <c r="P56" s="221">
        <f>'3A'!P56+'3B'!P56</f>
        <v>5</v>
      </c>
      <c r="Q56" s="307">
        <f>'3A'!Q56+'3B'!Q56</f>
        <v>62</v>
      </c>
      <c r="R56" s="308">
        <f>'3A'!R56+'3B'!R56</f>
        <v>35</v>
      </c>
      <c r="S56" s="192">
        <f t="shared" si="0"/>
        <v>289</v>
      </c>
    </row>
    <row r="57" spans="1:19" ht="10" customHeight="1" x14ac:dyDescent="0.25">
      <c r="A57" s="37"/>
      <c r="B57" s="38">
        <v>43</v>
      </c>
      <c r="C57" s="38"/>
      <c r="D57" s="38"/>
      <c r="E57" s="309">
        <f>'3A'!E57+'3B'!E57</f>
        <v>38</v>
      </c>
      <c r="F57" s="310">
        <f>'3A'!F57+'3B'!F57</f>
        <v>28</v>
      </c>
      <c r="G57" s="190">
        <f>'3A'!G57+'3B'!G57</f>
        <v>42</v>
      </c>
      <c r="H57" s="222">
        <f>'3A'!H57+'3B'!H57</f>
        <v>32</v>
      </c>
      <c r="I57" s="309">
        <f>'3A'!I57+'3B'!I57</f>
        <v>14</v>
      </c>
      <c r="J57" s="310">
        <f>'3A'!J57+'3B'!J57</f>
        <v>13</v>
      </c>
      <c r="K57" s="190">
        <f>'3A'!K57+'3B'!K57</f>
        <v>12</v>
      </c>
      <c r="L57" s="190">
        <f>'3A'!L57+'3B'!L57</f>
        <v>7</v>
      </c>
      <c r="M57" s="309">
        <f>'3A'!M57+'3B'!M57</f>
        <v>7</v>
      </c>
      <c r="N57" s="310">
        <f>'3A'!N57+'3B'!N57</f>
        <v>9</v>
      </c>
      <c r="O57" s="190">
        <f>'3A'!O57+'3B'!O57</f>
        <v>7</v>
      </c>
      <c r="P57" s="222">
        <f>'3A'!P57+'3B'!P57</f>
        <v>5</v>
      </c>
      <c r="Q57" s="309">
        <f>'3A'!Q57+'3B'!Q57</f>
        <v>76</v>
      </c>
      <c r="R57" s="310">
        <f>'3A'!R57+'3B'!R57</f>
        <v>42</v>
      </c>
      <c r="S57" s="188">
        <f t="shared" si="0"/>
        <v>332</v>
      </c>
    </row>
    <row r="58" spans="1:19" ht="10" customHeight="1" x14ac:dyDescent="0.25">
      <c r="A58" s="40"/>
      <c r="B58" s="24">
        <v>44</v>
      </c>
      <c r="C58" s="24"/>
      <c r="D58" s="24"/>
      <c r="E58" s="307">
        <f>'3A'!E58+'3B'!E58</f>
        <v>46</v>
      </c>
      <c r="F58" s="308">
        <f>'3A'!F58+'3B'!F58</f>
        <v>27</v>
      </c>
      <c r="G58" s="194">
        <f>'3A'!G58+'3B'!G58</f>
        <v>45</v>
      </c>
      <c r="H58" s="221">
        <f>'3A'!H58+'3B'!H58</f>
        <v>27</v>
      </c>
      <c r="I58" s="307">
        <f>'3A'!I58+'3B'!I58</f>
        <v>15</v>
      </c>
      <c r="J58" s="308">
        <f>'3A'!J58+'3B'!J58</f>
        <v>7</v>
      </c>
      <c r="K58" s="194">
        <f>'3A'!K58+'3B'!K58</f>
        <v>7</v>
      </c>
      <c r="L58" s="194">
        <f>'3A'!L58+'3B'!L58</f>
        <v>8</v>
      </c>
      <c r="M58" s="307">
        <f>'3A'!M58+'3B'!M58</f>
        <v>10</v>
      </c>
      <c r="N58" s="308">
        <f>'3A'!N58+'3B'!N58</f>
        <v>8</v>
      </c>
      <c r="O58" s="194">
        <f>'3A'!O58+'3B'!O58</f>
        <v>12</v>
      </c>
      <c r="P58" s="221">
        <f>'3A'!P58+'3B'!P58</f>
        <v>6</v>
      </c>
      <c r="Q58" s="307">
        <f>'3A'!Q58+'3B'!Q58</f>
        <v>79</v>
      </c>
      <c r="R58" s="308">
        <f>'3A'!R58+'3B'!R58</f>
        <v>59</v>
      </c>
      <c r="S58" s="192">
        <f t="shared" si="0"/>
        <v>356</v>
      </c>
    </row>
    <row r="59" spans="1:19" ht="10" customHeight="1" x14ac:dyDescent="0.25">
      <c r="A59" s="37"/>
      <c r="B59" s="38">
        <v>45</v>
      </c>
      <c r="C59" s="38"/>
      <c r="D59" s="38"/>
      <c r="E59" s="309">
        <f>'3A'!E59+'3B'!E59</f>
        <v>41</v>
      </c>
      <c r="F59" s="310">
        <f>'3A'!F59+'3B'!F59</f>
        <v>22</v>
      </c>
      <c r="G59" s="190">
        <f>'3A'!G59+'3B'!G59</f>
        <v>72</v>
      </c>
      <c r="H59" s="222">
        <f>'3A'!H59+'3B'!H59</f>
        <v>28</v>
      </c>
      <c r="I59" s="309">
        <f>'3A'!I59+'3B'!I59</f>
        <v>12</v>
      </c>
      <c r="J59" s="310">
        <f>'3A'!J59+'3B'!J59</f>
        <v>4</v>
      </c>
      <c r="K59" s="190">
        <f>'3A'!K59+'3B'!K59</f>
        <v>15</v>
      </c>
      <c r="L59" s="190">
        <f>'3A'!L59+'3B'!L59</f>
        <v>2</v>
      </c>
      <c r="M59" s="309">
        <f>'3A'!M59+'3B'!M59</f>
        <v>13</v>
      </c>
      <c r="N59" s="310">
        <f>'3A'!N59+'3B'!N59</f>
        <v>7</v>
      </c>
      <c r="O59" s="190">
        <f>'3A'!O59+'3B'!O59</f>
        <v>7</v>
      </c>
      <c r="P59" s="222">
        <f>'3A'!P59+'3B'!P59</f>
        <v>5</v>
      </c>
      <c r="Q59" s="309">
        <f>'3A'!Q59+'3B'!Q59</f>
        <v>78</v>
      </c>
      <c r="R59" s="310">
        <f>'3A'!R59+'3B'!R59</f>
        <v>62</v>
      </c>
      <c r="S59" s="188">
        <f t="shared" si="0"/>
        <v>368</v>
      </c>
    </row>
    <row r="60" spans="1:19" ht="10" customHeight="1" x14ac:dyDescent="0.25">
      <c r="A60" s="40"/>
      <c r="B60" s="24">
        <v>46</v>
      </c>
      <c r="C60" s="24"/>
      <c r="D60" s="24"/>
      <c r="E60" s="307">
        <f>'3A'!E60+'3B'!E60</f>
        <v>53</v>
      </c>
      <c r="F60" s="308">
        <f>'3A'!F60+'3B'!F60</f>
        <v>27</v>
      </c>
      <c r="G60" s="194">
        <f>'3A'!G60+'3B'!G60</f>
        <v>46</v>
      </c>
      <c r="H60" s="221">
        <f>'3A'!H60+'3B'!H60</f>
        <v>23</v>
      </c>
      <c r="I60" s="307">
        <f>'3A'!I60+'3B'!I60</f>
        <v>18</v>
      </c>
      <c r="J60" s="308">
        <f>'3A'!J60+'3B'!J60</f>
        <v>8</v>
      </c>
      <c r="K60" s="194">
        <f>'3A'!K60+'3B'!K60</f>
        <v>12</v>
      </c>
      <c r="L60" s="194">
        <f>'3A'!L60+'3B'!L60</f>
        <v>1</v>
      </c>
      <c r="M60" s="307">
        <f>'3A'!M60+'3B'!M60</f>
        <v>15</v>
      </c>
      <c r="N60" s="308">
        <f>'3A'!N60+'3B'!N60</f>
        <v>10</v>
      </c>
      <c r="O60" s="194">
        <f>'3A'!O60+'3B'!O60</f>
        <v>16</v>
      </c>
      <c r="P60" s="221">
        <f>'3A'!P60+'3B'!P60</f>
        <v>3</v>
      </c>
      <c r="Q60" s="307">
        <f>'3A'!Q60+'3B'!Q60</f>
        <v>111</v>
      </c>
      <c r="R60" s="308">
        <f>'3A'!R60+'3B'!R60</f>
        <v>61</v>
      </c>
      <c r="S60" s="192">
        <f t="shared" si="0"/>
        <v>404</v>
      </c>
    </row>
    <row r="61" spans="1:19" ht="10" customHeight="1" x14ac:dyDescent="0.25">
      <c r="A61" s="37"/>
      <c r="B61" s="38">
        <v>47</v>
      </c>
      <c r="C61" s="38"/>
      <c r="D61" s="38"/>
      <c r="E61" s="309">
        <f>'3A'!E61+'3B'!E61</f>
        <v>42</v>
      </c>
      <c r="F61" s="310">
        <f>'3A'!F61+'3B'!F61</f>
        <v>29</v>
      </c>
      <c r="G61" s="190">
        <f>'3A'!G61+'3B'!G61</f>
        <v>64</v>
      </c>
      <c r="H61" s="222">
        <f>'3A'!H61+'3B'!H61</f>
        <v>34</v>
      </c>
      <c r="I61" s="309">
        <f>'3A'!I61+'3B'!I61</f>
        <v>17</v>
      </c>
      <c r="J61" s="310">
        <f>'3A'!J61+'3B'!J61</f>
        <v>5</v>
      </c>
      <c r="K61" s="190">
        <f>'3A'!K61+'3B'!K61</f>
        <v>20</v>
      </c>
      <c r="L61" s="190">
        <f>'3A'!L61+'3B'!L61</f>
        <v>9</v>
      </c>
      <c r="M61" s="309">
        <f>'3A'!M61+'3B'!M61</f>
        <v>10</v>
      </c>
      <c r="N61" s="310">
        <f>'3A'!N61+'3B'!N61</f>
        <v>8</v>
      </c>
      <c r="O61" s="190">
        <f>'3A'!O61+'3B'!O61</f>
        <v>9</v>
      </c>
      <c r="P61" s="222">
        <f>'3A'!P61+'3B'!P61</f>
        <v>6</v>
      </c>
      <c r="Q61" s="309">
        <f>'3A'!Q61+'3B'!Q61</f>
        <v>107</v>
      </c>
      <c r="R61" s="310">
        <f>'3A'!R61+'3B'!R61</f>
        <v>56</v>
      </c>
      <c r="S61" s="188">
        <f t="shared" si="0"/>
        <v>416</v>
      </c>
    </row>
    <row r="62" spans="1:19" ht="10" customHeight="1" x14ac:dyDescent="0.25">
      <c r="A62" s="40"/>
      <c r="B62" s="24">
        <v>48</v>
      </c>
      <c r="C62" s="24"/>
      <c r="D62" s="24"/>
      <c r="E62" s="307">
        <f>'3A'!E62+'3B'!E62</f>
        <v>65</v>
      </c>
      <c r="F62" s="308">
        <f>'3A'!F62+'3B'!F62</f>
        <v>27</v>
      </c>
      <c r="G62" s="194">
        <f>'3A'!G62+'3B'!G62</f>
        <v>59</v>
      </c>
      <c r="H62" s="221">
        <f>'3A'!H62+'3B'!H62</f>
        <v>36</v>
      </c>
      <c r="I62" s="307">
        <f>'3A'!I62+'3B'!I62</f>
        <v>20</v>
      </c>
      <c r="J62" s="308">
        <f>'3A'!J62+'3B'!J62</f>
        <v>1</v>
      </c>
      <c r="K62" s="194">
        <f>'3A'!K62+'3B'!K62</f>
        <v>26</v>
      </c>
      <c r="L62" s="194">
        <f>'3A'!L62+'3B'!L62</f>
        <v>7</v>
      </c>
      <c r="M62" s="307">
        <f>'3A'!M62+'3B'!M62</f>
        <v>12</v>
      </c>
      <c r="N62" s="308">
        <f>'3A'!N62+'3B'!N62</f>
        <v>17</v>
      </c>
      <c r="O62" s="194">
        <f>'3A'!O62+'3B'!O62</f>
        <v>7</v>
      </c>
      <c r="P62" s="221">
        <f>'3A'!P62+'3B'!P62</f>
        <v>7</v>
      </c>
      <c r="Q62" s="307">
        <f>'3A'!Q62+'3B'!Q62</f>
        <v>108</v>
      </c>
      <c r="R62" s="308">
        <f>'3A'!R62+'3B'!R62</f>
        <v>107</v>
      </c>
      <c r="S62" s="192">
        <f t="shared" si="0"/>
        <v>499</v>
      </c>
    </row>
    <row r="63" spans="1:19" ht="10" customHeight="1" x14ac:dyDescent="0.25">
      <c r="A63" s="37"/>
      <c r="B63" s="38">
        <v>49</v>
      </c>
      <c r="C63" s="38"/>
      <c r="D63" s="38"/>
      <c r="E63" s="309">
        <f>'3A'!E63+'3B'!E63</f>
        <v>40</v>
      </c>
      <c r="F63" s="310">
        <f>'3A'!F63+'3B'!F63</f>
        <v>27</v>
      </c>
      <c r="G63" s="190">
        <f>'3A'!G63+'3B'!G63</f>
        <v>79</v>
      </c>
      <c r="H63" s="222">
        <f>'3A'!H63+'3B'!H63</f>
        <v>36</v>
      </c>
      <c r="I63" s="309">
        <f>'3A'!I63+'3B'!I63</f>
        <v>14</v>
      </c>
      <c r="J63" s="310">
        <f>'3A'!J63+'3B'!J63</f>
        <v>11</v>
      </c>
      <c r="K63" s="190">
        <f>'3A'!K63+'3B'!K63</f>
        <v>21</v>
      </c>
      <c r="L63" s="190">
        <f>'3A'!L63+'3B'!L63</f>
        <v>8</v>
      </c>
      <c r="M63" s="309">
        <f>'3A'!M63+'3B'!M63</f>
        <v>14</v>
      </c>
      <c r="N63" s="310">
        <f>'3A'!N63+'3B'!N63</f>
        <v>11</v>
      </c>
      <c r="O63" s="190">
        <f>'3A'!O63+'3B'!O63</f>
        <v>12</v>
      </c>
      <c r="P63" s="222">
        <f>'3A'!P63+'3B'!P63</f>
        <v>7</v>
      </c>
      <c r="Q63" s="309">
        <f>'3A'!Q63+'3B'!Q63</f>
        <v>132</v>
      </c>
      <c r="R63" s="310">
        <f>'3A'!R63+'3B'!R63</f>
        <v>102</v>
      </c>
      <c r="S63" s="188">
        <f t="shared" si="0"/>
        <v>514</v>
      </c>
    </row>
    <row r="64" spans="1:19" ht="10" customHeight="1" x14ac:dyDescent="0.25">
      <c r="A64" s="40"/>
      <c r="B64" s="24">
        <v>50</v>
      </c>
      <c r="C64" s="24"/>
      <c r="D64" s="24"/>
      <c r="E64" s="307">
        <f>'3A'!E64+'3B'!E64</f>
        <v>36</v>
      </c>
      <c r="F64" s="308">
        <f>'3A'!F64+'3B'!F64</f>
        <v>37</v>
      </c>
      <c r="G64" s="194">
        <f>'3A'!G64+'3B'!G64</f>
        <v>60</v>
      </c>
      <c r="H64" s="221">
        <f>'3A'!H64+'3B'!H64</f>
        <v>49</v>
      </c>
      <c r="I64" s="307">
        <f>'3A'!I64+'3B'!I64</f>
        <v>7</v>
      </c>
      <c r="J64" s="308">
        <f>'3A'!J64+'3B'!J64</f>
        <v>8</v>
      </c>
      <c r="K64" s="194">
        <f>'3A'!K64+'3B'!K64</f>
        <v>12</v>
      </c>
      <c r="L64" s="194">
        <f>'3A'!L64+'3B'!L64</f>
        <v>13</v>
      </c>
      <c r="M64" s="307">
        <f>'3A'!M64+'3B'!M64</f>
        <v>15</v>
      </c>
      <c r="N64" s="308">
        <f>'3A'!N64+'3B'!N64</f>
        <v>12</v>
      </c>
      <c r="O64" s="194">
        <f>'3A'!O64+'3B'!O64</f>
        <v>11</v>
      </c>
      <c r="P64" s="221">
        <f>'3A'!P64+'3B'!P64</f>
        <v>4</v>
      </c>
      <c r="Q64" s="307">
        <f>'3A'!Q64+'3B'!Q64</f>
        <v>123</v>
      </c>
      <c r="R64" s="308">
        <f>'3A'!R64+'3B'!R64</f>
        <v>103</v>
      </c>
      <c r="S64" s="192">
        <f t="shared" si="0"/>
        <v>490</v>
      </c>
    </row>
    <row r="65" spans="1:19" ht="10" customHeight="1" x14ac:dyDescent="0.25">
      <c r="A65" s="37"/>
      <c r="B65" s="38">
        <v>51</v>
      </c>
      <c r="C65" s="38"/>
      <c r="D65" s="38"/>
      <c r="E65" s="309">
        <f>'3A'!E65+'3B'!E65</f>
        <v>61</v>
      </c>
      <c r="F65" s="310">
        <f>'3A'!F65+'3B'!F65</f>
        <v>30</v>
      </c>
      <c r="G65" s="190">
        <f>'3A'!G65+'3B'!G65</f>
        <v>71</v>
      </c>
      <c r="H65" s="222">
        <f>'3A'!H65+'3B'!H65</f>
        <v>38</v>
      </c>
      <c r="I65" s="309">
        <f>'3A'!I65+'3B'!I65</f>
        <v>13</v>
      </c>
      <c r="J65" s="310">
        <f>'3A'!J65+'3B'!J65</f>
        <v>3</v>
      </c>
      <c r="K65" s="190">
        <f>'3A'!K65+'3B'!K65</f>
        <v>7</v>
      </c>
      <c r="L65" s="190">
        <f>'3A'!L65+'3B'!L65</f>
        <v>13</v>
      </c>
      <c r="M65" s="309">
        <f>'3A'!M65+'3B'!M65</f>
        <v>21</v>
      </c>
      <c r="N65" s="310">
        <f>'3A'!N65+'3B'!N65</f>
        <v>3</v>
      </c>
      <c r="O65" s="190">
        <f>'3A'!O65+'3B'!O65</f>
        <v>10</v>
      </c>
      <c r="P65" s="222">
        <f>'3A'!P65+'3B'!P65</f>
        <v>6</v>
      </c>
      <c r="Q65" s="309">
        <f>'3A'!Q65+'3B'!Q65</f>
        <v>150</v>
      </c>
      <c r="R65" s="310">
        <f>'3A'!R65+'3B'!R65</f>
        <v>129</v>
      </c>
      <c r="S65" s="188">
        <f t="shared" si="0"/>
        <v>555</v>
      </c>
    </row>
    <row r="66" spans="1:19" ht="10" customHeight="1" x14ac:dyDescent="0.25">
      <c r="A66" s="40"/>
      <c r="B66" s="24">
        <v>52</v>
      </c>
      <c r="C66" s="24"/>
      <c r="D66" s="24"/>
      <c r="E66" s="307">
        <f>'3A'!E66+'3B'!E66</f>
        <v>47</v>
      </c>
      <c r="F66" s="308">
        <f>'3A'!F66+'3B'!F66</f>
        <v>32</v>
      </c>
      <c r="G66" s="194">
        <f>'3A'!G66+'3B'!G66</f>
        <v>75</v>
      </c>
      <c r="H66" s="221">
        <f>'3A'!H66+'3B'!H66</f>
        <v>33</v>
      </c>
      <c r="I66" s="307">
        <f>'3A'!I66+'3B'!I66</f>
        <v>10</v>
      </c>
      <c r="J66" s="308">
        <f>'3A'!J66+'3B'!J66</f>
        <v>12</v>
      </c>
      <c r="K66" s="194">
        <f>'3A'!K66+'3B'!K66</f>
        <v>14</v>
      </c>
      <c r="L66" s="194">
        <f>'3A'!L66+'3B'!L66</f>
        <v>10</v>
      </c>
      <c r="M66" s="307">
        <f>'3A'!M66+'3B'!M66</f>
        <v>14</v>
      </c>
      <c r="N66" s="308">
        <f>'3A'!N66+'3B'!N66</f>
        <v>9</v>
      </c>
      <c r="O66" s="194">
        <f>'3A'!O66+'3B'!O66</f>
        <v>6</v>
      </c>
      <c r="P66" s="221">
        <f>'3A'!P66+'3B'!P66</f>
        <v>4</v>
      </c>
      <c r="Q66" s="307">
        <f>'3A'!Q66+'3B'!Q66</f>
        <v>177</v>
      </c>
      <c r="R66" s="308">
        <f>'3A'!R66+'3B'!R66</f>
        <v>133</v>
      </c>
      <c r="S66" s="192">
        <f t="shared" si="0"/>
        <v>576</v>
      </c>
    </row>
    <row r="67" spans="1:19" ht="10" customHeight="1" x14ac:dyDescent="0.25">
      <c r="A67" s="37"/>
      <c r="B67" s="38">
        <v>53</v>
      </c>
      <c r="C67" s="38"/>
      <c r="D67" s="38"/>
      <c r="E67" s="309">
        <f>'3A'!E67+'3B'!E67</f>
        <v>50</v>
      </c>
      <c r="F67" s="310">
        <f>'3A'!F67+'3B'!F67</f>
        <v>42</v>
      </c>
      <c r="G67" s="190">
        <f>'3A'!G67+'3B'!G67</f>
        <v>57</v>
      </c>
      <c r="H67" s="222">
        <f>'3A'!H67+'3B'!H67</f>
        <v>54</v>
      </c>
      <c r="I67" s="309">
        <f>'3A'!I67+'3B'!I67</f>
        <v>24</v>
      </c>
      <c r="J67" s="310">
        <f>'3A'!J67+'3B'!J67</f>
        <v>9</v>
      </c>
      <c r="K67" s="190">
        <f>'3A'!K67+'3B'!K67</f>
        <v>12</v>
      </c>
      <c r="L67" s="190">
        <f>'3A'!L67+'3B'!L67</f>
        <v>7</v>
      </c>
      <c r="M67" s="309">
        <f>'3A'!M67+'3B'!M67</f>
        <v>21</v>
      </c>
      <c r="N67" s="310">
        <f>'3A'!N67+'3B'!N67</f>
        <v>10</v>
      </c>
      <c r="O67" s="190">
        <f>'3A'!O67+'3B'!O67</f>
        <v>14</v>
      </c>
      <c r="P67" s="222">
        <f>'3A'!P67+'3B'!P67</f>
        <v>13</v>
      </c>
      <c r="Q67" s="309">
        <f>'3A'!Q67+'3B'!Q67</f>
        <v>173</v>
      </c>
      <c r="R67" s="310">
        <f>'3A'!R67+'3B'!R67</f>
        <v>95</v>
      </c>
      <c r="S67" s="188">
        <f t="shared" si="0"/>
        <v>581</v>
      </c>
    </row>
    <row r="68" spans="1:19" ht="10" customHeight="1" x14ac:dyDescent="0.25">
      <c r="A68" s="40"/>
      <c r="B68" s="24">
        <v>54</v>
      </c>
      <c r="C68" s="24"/>
      <c r="D68" s="24"/>
      <c r="E68" s="307">
        <f>'3A'!E68+'3B'!E68</f>
        <v>76</v>
      </c>
      <c r="F68" s="308">
        <f>'3A'!F68+'3B'!F68</f>
        <v>30</v>
      </c>
      <c r="G68" s="194">
        <f>'3A'!G68+'3B'!G68</f>
        <v>88</v>
      </c>
      <c r="H68" s="221">
        <f>'3A'!H68+'3B'!H68</f>
        <v>26</v>
      </c>
      <c r="I68" s="307">
        <f>'3A'!I68+'3B'!I68</f>
        <v>13</v>
      </c>
      <c r="J68" s="308">
        <f>'3A'!J68+'3B'!J68</f>
        <v>7</v>
      </c>
      <c r="K68" s="194">
        <f>'3A'!K68+'3B'!K68</f>
        <v>20</v>
      </c>
      <c r="L68" s="194">
        <f>'3A'!L68+'3B'!L68</f>
        <v>8</v>
      </c>
      <c r="M68" s="307">
        <f>'3A'!M68+'3B'!M68</f>
        <v>22</v>
      </c>
      <c r="N68" s="308">
        <f>'3A'!N68+'3B'!N68</f>
        <v>9</v>
      </c>
      <c r="O68" s="194">
        <f>'3A'!O68+'3B'!O68</f>
        <v>11</v>
      </c>
      <c r="P68" s="221">
        <f>'3A'!P68+'3B'!P68</f>
        <v>9</v>
      </c>
      <c r="Q68" s="307">
        <f>'3A'!Q68+'3B'!Q68</f>
        <v>179</v>
      </c>
      <c r="R68" s="308">
        <f>'3A'!R68+'3B'!R68</f>
        <v>135</v>
      </c>
      <c r="S68" s="192">
        <f t="shared" si="0"/>
        <v>633</v>
      </c>
    </row>
    <row r="69" spans="1:19" ht="10" customHeight="1" x14ac:dyDescent="0.25">
      <c r="A69" s="37"/>
      <c r="B69" s="38">
        <v>55</v>
      </c>
      <c r="C69" s="38"/>
      <c r="D69" s="38"/>
      <c r="E69" s="309">
        <f>'3A'!E69+'3B'!E69</f>
        <v>43</v>
      </c>
      <c r="F69" s="310">
        <f>'3A'!F69+'3B'!F69</f>
        <v>34</v>
      </c>
      <c r="G69" s="190">
        <f>'3A'!G69+'3B'!G69</f>
        <v>74</v>
      </c>
      <c r="H69" s="222">
        <f>'3A'!H69+'3B'!H69</f>
        <v>46</v>
      </c>
      <c r="I69" s="309">
        <f>'3A'!I69+'3B'!I69</f>
        <v>21</v>
      </c>
      <c r="J69" s="310">
        <f>'3A'!J69+'3B'!J69</f>
        <v>6</v>
      </c>
      <c r="K69" s="190">
        <f>'3A'!K69+'3B'!K69</f>
        <v>16</v>
      </c>
      <c r="L69" s="190">
        <f>'3A'!L69+'3B'!L69</f>
        <v>6</v>
      </c>
      <c r="M69" s="309">
        <f>'3A'!M69+'3B'!M69</f>
        <v>20</v>
      </c>
      <c r="N69" s="310">
        <f>'3A'!N69+'3B'!N69</f>
        <v>10</v>
      </c>
      <c r="O69" s="190">
        <f>'3A'!O69+'3B'!O69</f>
        <v>16</v>
      </c>
      <c r="P69" s="222">
        <f>'3A'!P69+'3B'!P69</f>
        <v>9</v>
      </c>
      <c r="Q69" s="309">
        <f>'3A'!Q69+'3B'!Q69</f>
        <v>205</v>
      </c>
      <c r="R69" s="310">
        <f>'3A'!R69+'3B'!R69</f>
        <v>132</v>
      </c>
      <c r="S69" s="188">
        <f t="shared" si="0"/>
        <v>638</v>
      </c>
    </row>
    <row r="70" spans="1:19" ht="10" customHeight="1" x14ac:dyDescent="0.25">
      <c r="A70" s="40"/>
      <c r="B70" s="24">
        <v>56</v>
      </c>
      <c r="C70" s="24"/>
      <c r="D70" s="24"/>
      <c r="E70" s="307">
        <f>'3A'!E70+'3B'!E70</f>
        <v>56</v>
      </c>
      <c r="F70" s="308">
        <f>'3A'!F70+'3B'!F70</f>
        <v>31</v>
      </c>
      <c r="G70" s="194">
        <f>'3A'!G70+'3B'!G70</f>
        <v>71</v>
      </c>
      <c r="H70" s="221">
        <f>'3A'!H70+'3B'!H70</f>
        <v>43</v>
      </c>
      <c r="I70" s="307">
        <f>'3A'!I70+'3B'!I70</f>
        <v>19</v>
      </c>
      <c r="J70" s="308">
        <f>'3A'!J70+'3B'!J70</f>
        <v>13</v>
      </c>
      <c r="K70" s="194">
        <f>'3A'!K70+'3B'!K70</f>
        <v>21</v>
      </c>
      <c r="L70" s="194">
        <f>'3A'!L70+'3B'!L70</f>
        <v>11</v>
      </c>
      <c r="M70" s="307">
        <f>'3A'!M70+'3B'!M70</f>
        <v>26</v>
      </c>
      <c r="N70" s="308">
        <f>'3A'!N70+'3B'!N70</f>
        <v>13</v>
      </c>
      <c r="O70" s="194">
        <f>'3A'!O70+'3B'!O70</f>
        <v>22</v>
      </c>
      <c r="P70" s="221">
        <f>'3A'!P70+'3B'!P70</f>
        <v>7</v>
      </c>
      <c r="Q70" s="307">
        <f>'3A'!Q70+'3B'!Q70</f>
        <v>220</v>
      </c>
      <c r="R70" s="308">
        <f>'3A'!R70+'3B'!R70</f>
        <v>144</v>
      </c>
      <c r="S70" s="192">
        <f t="shared" si="0"/>
        <v>697</v>
      </c>
    </row>
    <row r="71" spans="1:19" ht="10" customHeight="1" x14ac:dyDescent="0.25">
      <c r="A71" s="37"/>
      <c r="B71" s="38">
        <v>57</v>
      </c>
      <c r="C71" s="38"/>
      <c r="D71" s="38"/>
      <c r="E71" s="309">
        <f>'3A'!E71+'3B'!E71</f>
        <v>73</v>
      </c>
      <c r="F71" s="310">
        <f>'3A'!F71+'3B'!F71</f>
        <v>26</v>
      </c>
      <c r="G71" s="190">
        <f>'3A'!G71+'3B'!G71</f>
        <v>102</v>
      </c>
      <c r="H71" s="222">
        <f>'3A'!H71+'3B'!H71</f>
        <v>33</v>
      </c>
      <c r="I71" s="309">
        <f>'3A'!I71+'3B'!I71</f>
        <v>25</v>
      </c>
      <c r="J71" s="310">
        <f>'3A'!J71+'3B'!J71</f>
        <v>13</v>
      </c>
      <c r="K71" s="190">
        <f>'3A'!K71+'3B'!K71</f>
        <v>23</v>
      </c>
      <c r="L71" s="190">
        <f>'3A'!L71+'3B'!L71</f>
        <v>17</v>
      </c>
      <c r="M71" s="309">
        <f>'3A'!M71+'3B'!M71</f>
        <v>15</v>
      </c>
      <c r="N71" s="310">
        <f>'3A'!N71+'3B'!N71</f>
        <v>14</v>
      </c>
      <c r="O71" s="190">
        <f>'3A'!O71+'3B'!O71</f>
        <v>23</v>
      </c>
      <c r="P71" s="222">
        <f>'3A'!P71+'3B'!P71</f>
        <v>12</v>
      </c>
      <c r="Q71" s="309">
        <f>'3A'!Q71+'3B'!Q71</f>
        <v>199</v>
      </c>
      <c r="R71" s="310">
        <f>'3A'!R71+'3B'!R71</f>
        <v>160</v>
      </c>
      <c r="S71" s="188">
        <f t="shared" si="0"/>
        <v>735</v>
      </c>
    </row>
    <row r="72" spans="1:19" ht="10" customHeight="1" x14ac:dyDescent="0.25">
      <c r="A72" s="40"/>
      <c r="B72" s="24">
        <v>58</v>
      </c>
      <c r="C72" s="24"/>
      <c r="D72" s="24"/>
      <c r="E72" s="307">
        <f>'3A'!E72+'3B'!E72</f>
        <v>53</v>
      </c>
      <c r="F72" s="308">
        <f>'3A'!F72+'3B'!F72</f>
        <v>40</v>
      </c>
      <c r="G72" s="194">
        <f>'3A'!G72+'3B'!G72</f>
        <v>74</v>
      </c>
      <c r="H72" s="221">
        <f>'3A'!H72+'3B'!H72</f>
        <v>44</v>
      </c>
      <c r="I72" s="307">
        <f>'3A'!I72+'3B'!I72</f>
        <v>26</v>
      </c>
      <c r="J72" s="308">
        <f>'3A'!J72+'3B'!J72</f>
        <v>9</v>
      </c>
      <c r="K72" s="194">
        <f>'3A'!K72+'3B'!K72</f>
        <v>19</v>
      </c>
      <c r="L72" s="194">
        <f>'3A'!L72+'3B'!L72</f>
        <v>12</v>
      </c>
      <c r="M72" s="307">
        <f>'3A'!M72+'3B'!M72</f>
        <v>25</v>
      </c>
      <c r="N72" s="308">
        <f>'3A'!N72+'3B'!N72</f>
        <v>13</v>
      </c>
      <c r="O72" s="194">
        <f>'3A'!O72+'3B'!O72</f>
        <v>19</v>
      </c>
      <c r="P72" s="221">
        <f>'3A'!P72+'3B'!P72</f>
        <v>8</v>
      </c>
      <c r="Q72" s="307">
        <f>'3A'!Q72+'3B'!Q72</f>
        <v>189</v>
      </c>
      <c r="R72" s="308">
        <f>'3A'!R72+'3B'!R72</f>
        <v>172</v>
      </c>
      <c r="S72" s="192">
        <f t="shared" si="0"/>
        <v>703</v>
      </c>
    </row>
    <row r="73" spans="1:19" ht="10" customHeight="1" x14ac:dyDescent="0.25">
      <c r="A73" s="37"/>
      <c r="B73" s="38">
        <v>59</v>
      </c>
      <c r="C73" s="38"/>
      <c r="D73" s="38"/>
      <c r="E73" s="309">
        <f>'3A'!E73+'3B'!E73</f>
        <v>55</v>
      </c>
      <c r="F73" s="310">
        <f>'3A'!F73+'3B'!F73</f>
        <v>52</v>
      </c>
      <c r="G73" s="190">
        <f>'3A'!G73+'3B'!G73</f>
        <v>77</v>
      </c>
      <c r="H73" s="222">
        <f>'3A'!H73+'3B'!H73</f>
        <v>53</v>
      </c>
      <c r="I73" s="309">
        <f>'3A'!I73+'3B'!I73</f>
        <v>20</v>
      </c>
      <c r="J73" s="310">
        <f>'3A'!J73+'3B'!J73</f>
        <v>11</v>
      </c>
      <c r="K73" s="190">
        <f>'3A'!K73+'3B'!K73</f>
        <v>19</v>
      </c>
      <c r="L73" s="190">
        <f>'3A'!L73+'3B'!L73</f>
        <v>12</v>
      </c>
      <c r="M73" s="309">
        <f>'3A'!M73+'3B'!M73</f>
        <v>17</v>
      </c>
      <c r="N73" s="310">
        <f>'3A'!N73+'3B'!N73</f>
        <v>11</v>
      </c>
      <c r="O73" s="190">
        <f>'3A'!O73+'3B'!O73</f>
        <v>11</v>
      </c>
      <c r="P73" s="222">
        <f>'3A'!P73+'3B'!P73</f>
        <v>13</v>
      </c>
      <c r="Q73" s="309">
        <f>'3A'!Q73+'3B'!Q73</f>
        <v>232</v>
      </c>
      <c r="R73" s="310">
        <f>'3A'!R73+'3B'!R73</f>
        <v>171</v>
      </c>
      <c r="S73" s="188">
        <f t="shared" si="0"/>
        <v>754</v>
      </c>
    </row>
    <row r="74" spans="1:19" ht="10" customHeight="1" x14ac:dyDescent="0.25">
      <c r="A74" s="40"/>
      <c r="B74" s="24">
        <v>60</v>
      </c>
      <c r="C74" s="24"/>
      <c r="D74" s="24"/>
      <c r="E74" s="307">
        <f>'3A'!E74+'3B'!E74</f>
        <v>61</v>
      </c>
      <c r="F74" s="308">
        <f>'3A'!F74+'3B'!F74</f>
        <v>33</v>
      </c>
      <c r="G74" s="194">
        <f>'3A'!G74+'3B'!G74</f>
        <v>96</v>
      </c>
      <c r="H74" s="221">
        <f>'3A'!H74+'3B'!H74</f>
        <v>45</v>
      </c>
      <c r="I74" s="307">
        <f>'3A'!I74+'3B'!I74</f>
        <v>18</v>
      </c>
      <c r="J74" s="308">
        <f>'3A'!J74+'3B'!J74</f>
        <v>6</v>
      </c>
      <c r="K74" s="194">
        <f>'3A'!K74+'3B'!K74</f>
        <v>21</v>
      </c>
      <c r="L74" s="194">
        <f>'3A'!L74+'3B'!L74</f>
        <v>7</v>
      </c>
      <c r="M74" s="307">
        <f>'3A'!M74+'3B'!M74</f>
        <v>20</v>
      </c>
      <c r="N74" s="308">
        <f>'3A'!N74+'3B'!N74</f>
        <v>9</v>
      </c>
      <c r="O74" s="194">
        <f>'3A'!O74+'3B'!O74</f>
        <v>24</v>
      </c>
      <c r="P74" s="221">
        <f>'3A'!P74+'3B'!P74</f>
        <v>13</v>
      </c>
      <c r="Q74" s="307">
        <f>'3A'!Q74+'3B'!Q74</f>
        <v>204</v>
      </c>
      <c r="R74" s="308">
        <f>'3A'!R74+'3B'!R74</f>
        <v>173</v>
      </c>
      <c r="S74" s="192">
        <f t="shared" si="0"/>
        <v>730</v>
      </c>
    </row>
    <row r="75" spans="1:19" ht="10" customHeight="1" x14ac:dyDescent="0.25">
      <c r="A75" s="37"/>
      <c r="B75" s="38">
        <v>61</v>
      </c>
      <c r="C75" s="38"/>
      <c r="D75" s="38"/>
      <c r="E75" s="309">
        <f>'3A'!E75+'3B'!E75</f>
        <v>63</v>
      </c>
      <c r="F75" s="310">
        <f>'3A'!F75+'3B'!F75</f>
        <v>29</v>
      </c>
      <c r="G75" s="190">
        <f>'3A'!G75+'3B'!G75</f>
        <v>90</v>
      </c>
      <c r="H75" s="222">
        <f>'3A'!H75+'3B'!H75</f>
        <v>40</v>
      </c>
      <c r="I75" s="309">
        <f>'3A'!I75+'3B'!I75</f>
        <v>25</v>
      </c>
      <c r="J75" s="310">
        <f>'3A'!J75+'3B'!J75</f>
        <v>17</v>
      </c>
      <c r="K75" s="190">
        <f>'3A'!K75+'3B'!K75</f>
        <v>12</v>
      </c>
      <c r="L75" s="190">
        <f>'3A'!L75+'3B'!L75</f>
        <v>12</v>
      </c>
      <c r="M75" s="309">
        <f>'3A'!M75+'3B'!M75</f>
        <v>22</v>
      </c>
      <c r="N75" s="310">
        <f>'3A'!N75+'3B'!N75</f>
        <v>8</v>
      </c>
      <c r="O75" s="190">
        <f>'3A'!O75+'3B'!O75</f>
        <v>20</v>
      </c>
      <c r="P75" s="222">
        <f>'3A'!P75+'3B'!P75</f>
        <v>13</v>
      </c>
      <c r="Q75" s="309">
        <f>'3A'!Q75+'3B'!Q75</f>
        <v>240</v>
      </c>
      <c r="R75" s="310">
        <f>'3A'!R75+'3B'!R75</f>
        <v>143</v>
      </c>
      <c r="S75" s="188">
        <f t="shared" si="0"/>
        <v>734</v>
      </c>
    </row>
    <row r="76" spans="1:19" ht="10" customHeight="1" x14ac:dyDescent="0.25">
      <c r="A76" s="40"/>
      <c r="B76" s="24">
        <v>62</v>
      </c>
      <c r="C76" s="24"/>
      <c r="D76" s="24"/>
      <c r="E76" s="307">
        <f>'3A'!E76+'3B'!E76</f>
        <v>49</v>
      </c>
      <c r="F76" s="308">
        <f>'3A'!F76+'3B'!F76</f>
        <v>37</v>
      </c>
      <c r="G76" s="194">
        <f>'3A'!G76+'3B'!G76</f>
        <v>67</v>
      </c>
      <c r="H76" s="221">
        <f>'3A'!H76+'3B'!H76</f>
        <v>45</v>
      </c>
      <c r="I76" s="307">
        <f>'3A'!I76+'3B'!I76</f>
        <v>14</v>
      </c>
      <c r="J76" s="308">
        <f>'3A'!J76+'3B'!J76</f>
        <v>12</v>
      </c>
      <c r="K76" s="194">
        <f>'3A'!K76+'3B'!K76</f>
        <v>15</v>
      </c>
      <c r="L76" s="194">
        <f>'3A'!L76+'3B'!L76</f>
        <v>10</v>
      </c>
      <c r="M76" s="307">
        <f>'3A'!M76+'3B'!M76</f>
        <v>19</v>
      </c>
      <c r="N76" s="308">
        <f>'3A'!N76+'3B'!N76</f>
        <v>9</v>
      </c>
      <c r="O76" s="194">
        <f>'3A'!O76+'3B'!O76</f>
        <v>17</v>
      </c>
      <c r="P76" s="221">
        <f>'3A'!P76+'3B'!P76</f>
        <v>7</v>
      </c>
      <c r="Q76" s="307">
        <f>'3A'!Q76+'3B'!Q76</f>
        <v>207</v>
      </c>
      <c r="R76" s="308">
        <f>'3A'!R76+'3B'!R76</f>
        <v>132</v>
      </c>
      <c r="S76" s="192">
        <f t="shared" si="0"/>
        <v>640</v>
      </c>
    </row>
    <row r="77" spans="1:19" ht="10" customHeight="1" x14ac:dyDescent="0.25">
      <c r="A77" s="37"/>
      <c r="B77" s="38">
        <v>63</v>
      </c>
      <c r="C77" s="38"/>
      <c r="D77" s="38"/>
      <c r="E77" s="309">
        <f>'3A'!E77+'3B'!E77</f>
        <v>45</v>
      </c>
      <c r="F77" s="310">
        <f>'3A'!F77+'3B'!F77</f>
        <v>29</v>
      </c>
      <c r="G77" s="190">
        <f>'3A'!G77+'3B'!G77</f>
        <v>88</v>
      </c>
      <c r="H77" s="222">
        <f>'3A'!H77+'3B'!H77</f>
        <v>49</v>
      </c>
      <c r="I77" s="309">
        <f>'3A'!I77+'3B'!I77</f>
        <v>14</v>
      </c>
      <c r="J77" s="310">
        <f>'3A'!J77+'3B'!J77</f>
        <v>10</v>
      </c>
      <c r="K77" s="190">
        <f>'3A'!K77+'3B'!K77</f>
        <v>22</v>
      </c>
      <c r="L77" s="190">
        <f>'3A'!L77+'3B'!L77</f>
        <v>8</v>
      </c>
      <c r="M77" s="309">
        <f>'3A'!M77+'3B'!M77</f>
        <v>19</v>
      </c>
      <c r="N77" s="310">
        <f>'3A'!N77+'3B'!N77</f>
        <v>11</v>
      </c>
      <c r="O77" s="190">
        <f>'3A'!O77+'3B'!O77</f>
        <v>23</v>
      </c>
      <c r="P77" s="222">
        <f>'3A'!P77+'3B'!P77</f>
        <v>10</v>
      </c>
      <c r="Q77" s="309">
        <f>'3A'!Q77+'3B'!Q77</f>
        <v>225</v>
      </c>
      <c r="R77" s="310">
        <f>'3A'!R77+'3B'!R77</f>
        <v>158</v>
      </c>
      <c r="S77" s="188">
        <f t="shared" si="0"/>
        <v>711</v>
      </c>
    </row>
    <row r="78" spans="1:19" ht="10" customHeight="1" x14ac:dyDescent="0.25">
      <c r="A78" s="40"/>
      <c r="B78" s="24">
        <v>64</v>
      </c>
      <c r="C78" s="24"/>
      <c r="D78" s="24"/>
      <c r="E78" s="307">
        <f>'3A'!E78+'3B'!E78</f>
        <v>62</v>
      </c>
      <c r="F78" s="308">
        <f>'3A'!F78+'3B'!F78</f>
        <v>38</v>
      </c>
      <c r="G78" s="194">
        <f>'3A'!G78+'3B'!G78</f>
        <v>84</v>
      </c>
      <c r="H78" s="221">
        <f>'3A'!H78+'3B'!H78</f>
        <v>53</v>
      </c>
      <c r="I78" s="307">
        <f>'3A'!I78+'3B'!I78</f>
        <v>14</v>
      </c>
      <c r="J78" s="308">
        <f>'3A'!J78+'3B'!J78</f>
        <v>8</v>
      </c>
      <c r="K78" s="194">
        <f>'3A'!K78+'3B'!K78</f>
        <v>24</v>
      </c>
      <c r="L78" s="194">
        <f>'3A'!L78+'3B'!L78</f>
        <v>5</v>
      </c>
      <c r="M78" s="307">
        <f>'3A'!M78+'3B'!M78</f>
        <v>26</v>
      </c>
      <c r="N78" s="308">
        <f>'3A'!N78+'3B'!N78</f>
        <v>14</v>
      </c>
      <c r="O78" s="194">
        <f>'3A'!O78+'3B'!O78</f>
        <v>17</v>
      </c>
      <c r="P78" s="221">
        <f>'3A'!P78+'3B'!P78</f>
        <v>5</v>
      </c>
      <c r="Q78" s="307">
        <f>'3A'!Q78+'3B'!Q78</f>
        <v>231</v>
      </c>
      <c r="R78" s="308">
        <f>'3A'!R78+'3B'!R78</f>
        <v>106</v>
      </c>
      <c r="S78" s="192">
        <f t="shared" si="0"/>
        <v>687</v>
      </c>
    </row>
    <row r="79" spans="1:19" ht="10" customHeight="1" x14ac:dyDescent="0.25">
      <c r="A79" s="37"/>
      <c r="B79" s="38">
        <v>65</v>
      </c>
      <c r="C79" s="38"/>
      <c r="D79" s="38"/>
      <c r="E79" s="309">
        <f>'3A'!E79+'3B'!E79</f>
        <v>49</v>
      </c>
      <c r="F79" s="310">
        <f>'3A'!F79+'3B'!F79</f>
        <v>35</v>
      </c>
      <c r="G79" s="190">
        <f>'3A'!G79+'3B'!G79</f>
        <v>80</v>
      </c>
      <c r="H79" s="222">
        <f>'3A'!H79+'3B'!H79</f>
        <v>51</v>
      </c>
      <c r="I79" s="309">
        <f>'3A'!I79+'3B'!I79</f>
        <v>17</v>
      </c>
      <c r="J79" s="310">
        <f>'3A'!J79+'3B'!J79</f>
        <v>6</v>
      </c>
      <c r="K79" s="190">
        <f>'3A'!K79+'3B'!K79</f>
        <v>7</v>
      </c>
      <c r="L79" s="190">
        <f>'3A'!L79+'3B'!L79</f>
        <v>3</v>
      </c>
      <c r="M79" s="309">
        <f>'3A'!M79+'3B'!M79</f>
        <v>19</v>
      </c>
      <c r="N79" s="310">
        <f>'3A'!N79+'3B'!N79</f>
        <v>5</v>
      </c>
      <c r="O79" s="190">
        <f>'3A'!O79+'3B'!O79</f>
        <v>15</v>
      </c>
      <c r="P79" s="222">
        <f>'3A'!P79+'3B'!P79</f>
        <v>5</v>
      </c>
      <c r="Q79" s="309">
        <f>'3A'!Q79+'3B'!Q79</f>
        <v>234</v>
      </c>
      <c r="R79" s="310">
        <f>'3A'!R79+'3B'!R79</f>
        <v>131</v>
      </c>
      <c r="S79" s="188">
        <f t="shared" ref="S79:S115" si="1">SUM(E79:R79)</f>
        <v>657</v>
      </c>
    </row>
    <row r="80" spans="1:19" ht="10" customHeight="1" x14ac:dyDescent="0.25">
      <c r="A80" s="40"/>
      <c r="B80" s="24">
        <v>66</v>
      </c>
      <c r="C80" s="24"/>
      <c r="D80" s="24"/>
      <c r="E80" s="307">
        <f>'3A'!E80+'3B'!E80</f>
        <v>39</v>
      </c>
      <c r="F80" s="308">
        <f>'3A'!F80+'3B'!F80</f>
        <v>16</v>
      </c>
      <c r="G80" s="194">
        <f>'3A'!G80+'3B'!G80</f>
        <v>53</v>
      </c>
      <c r="H80" s="221">
        <f>'3A'!H80+'3B'!H80</f>
        <v>30</v>
      </c>
      <c r="I80" s="307">
        <f>'3A'!I80+'3B'!I80</f>
        <v>10</v>
      </c>
      <c r="J80" s="308">
        <f>'3A'!J80+'3B'!J80</f>
        <v>5</v>
      </c>
      <c r="K80" s="194">
        <f>'3A'!K80+'3B'!K80</f>
        <v>16</v>
      </c>
      <c r="L80" s="194">
        <f>'3A'!L80+'3B'!L80</f>
        <v>7</v>
      </c>
      <c r="M80" s="307">
        <f>'3A'!M80+'3B'!M80</f>
        <v>15</v>
      </c>
      <c r="N80" s="308">
        <f>'3A'!N80+'3B'!N80</f>
        <v>7</v>
      </c>
      <c r="O80" s="194">
        <f>'3A'!O80+'3B'!O80</f>
        <v>8</v>
      </c>
      <c r="P80" s="221">
        <f>'3A'!P80+'3B'!P80</f>
        <v>2</v>
      </c>
      <c r="Q80" s="307">
        <f>'3A'!Q80+'3B'!Q80</f>
        <v>196</v>
      </c>
      <c r="R80" s="308">
        <f>'3A'!R80+'3B'!R80</f>
        <v>128</v>
      </c>
      <c r="S80" s="192">
        <f t="shared" si="1"/>
        <v>532</v>
      </c>
    </row>
    <row r="81" spans="1:19" ht="10" customHeight="1" thickBot="1" x14ac:dyDescent="0.3">
      <c r="A81" s="41"/>
      <c r="B81" s="42">
        <v>67</v>
      </c>
      <c r="C81" s="42"/>
      <c r="D81" s="42"/>
      <c r="E81" s="313">
        <f>'3A'!E81+'3B'!E81</f>
        <v>38</v>
      </c>
      <c r="F81" s="338">
        <f>'3A'!F81+'3B'!F81</f>
        <v>19</v>
      </c>
      <c r="G81" s="228">
        <f>'3A'!G81+'3B'!G81</f>
        <v>45</v>
      </c>
      <c r="H81" s="317">
        <f>'3A'!H81+'3B'!H81</f>
        <v>23</v>
      </c>
      <c r="I81" s="313">
        <f>'3A'!I81+'3B'!I81</f>
        <v>10</v>
      </c>
      <c r="J81" s="338">
        <f>'3A'!J81+'3B'!J81</f>
        <v>14</v>
      </c>
      <c r="K81" s="228">
        <f>'3A'!K81+'3B'!K81</f>
        <v>11</v>
      </c>
      <c r="L81" s="228">
        <f>'3A'!L81+'3B'!L81</f>
        <v>15</v>
      </c>
      <c r="M81" s="313">
        <f>'3A'!M81+'3B'!M81</f>
        <v>14</v>
      </c>
      <c r="N81" s="338">
        <f>'3A'!N81+'3B'!N81</f>
        <v>11</v>
      </c>
      <c r="O81" s="228">
        <f>'3A'!O81+'3B'!O81</f>
        <v>13</v>
      </c>
      <c r="P81" s="317">
        <f>'3A'!P81+'3B'!P81</f>
        <v>8</v>
      </c>
      <c r="Q81" s="313">
        <f>'3A'!Q81+'3B'!Q81</f>
        <v>191</v>
      </c>
      <c r="R81" s="338">
        <f>'3A'!R81+'3B'!R81</f>
        <v>140</v>
      </c>
      <c r="S81" s="230">
        <f t="shared" si="1"/>
        <v>552</v>
      </c>
    </row>
    <row r="82" spans="1:19" ht="10" customHeight="1" x14ac:dyDescent="0.25">
      <c r="A82" s="40"/>
      <c r="B82" s="24">
        <v>68</v>
      </c>
      <c r="C82" s="24"/>
      <c r="D82" s="24"/>
      <c r="E82" s="307">
        <f>'3A'!E82+'3B'!E82</f>
        <v>29</v>
      </c>
      <c r="F82" s="308">
        <f>'3A'!F82+'3B'!F82</f>
        <v>17</v>
      </c>
      <c r="G82" s="194">
        <f>'3A'!G82+'3B'!G82</f>
        <v>46</v>
      </c>
      <c r="H82" s="221">
        <f>'3A'!H82+'3B'!H82</f>
        <v>29</v>
      </c>
      <c r="I82" s="307">
        <f>'3A'!I82+'3B'!I82</f>
        <v>9</v>
      </c>
      <c r="J82" s="308">
        <f>'3A'!J82+'3B'!J82</f>
        <v>10</v>
      </c>
      <c r="K82" s="194">
        <f>'3A'!K82+'3B'!K82</f>
        <v>10</v>
      </c>
      <c r="L82" s="194">
        <f>'3A'!L82+'3B'!L82</f>
        <v>6</v>
      </c>
      <c r="M82" s="307">
        <f>'3A'!M82+'3B'!M82</f>
        <v>13</v>
      </c>
      <c r="N82" s="308">
        <f>'3A'!N82+'3B'!N82</f>
        <v>7</v>
      </c>
      <c r="O82" s="194">
        <f>'3A'!O82+'3B'!O82</f>
        <v>15</v>
      </c>
      <c r="P82" s="221">
        <f>'3A'!P82+'3B'!P82</f>
        <v>5</v>
      </c>
      <c r="Q82" s="307">
        <f>'3A'!Q82+'3B'!Q82</f>
        <v>207</v>
      </c>
      <c r="R82" s="308">
        <f>'3A'!R82+'3B'!R82</f>
        <v>119</v>
      </c>
      <c r="S82" s="192">
        <f t="shared" si="1"/>
        <v>522</v>
      </c>
    </row>
    <row r="83" spans="1:19" ht="10" customHeight="1" x14ac:dyDescent="0.25">
      <c r="A83" s="37"/>
      <c r="B83" s="38">
        <v>69</v>
      </c>
      <c r="C83" s="38"/>
      <c r="D83" s="38"/>
      <c r="E83" s="309">
        <f>'3A'!E83+'3B'!E83</f>
        <v>22</v>
      </c>
      <c r="F83" s="310">
        <f>'3A'!F83+'3B'!F83</f>
        <v>21</v>
      </c>
      <c r="G83" s="190">
        <f>'3A'!G83+'3B'!G83</f>
        <v>46</v>
      </c>
      <c r="H83" s="222">
        <f>'3A'!H83+'3B'!H83</f>
        <v>26</v>
      </c>
      <c r="I83" s="309">
        <f>'3A'!I83+'3B'!I83</f>
        <v>10</v>
      </c>
      <c r="J83" s="310">
        <f>'3A'!J83+'3B'!J83</f>
        <v>6</v>
      </c>
      <c r="K83" s="190">
        <f>'3A'!K83+'3B'!K83</f>
        <v>7</v>
      </c>
      <c r="L83" s="190">
        <f>'3A'!L83+'3B'!L83</f>
        <v>6</v>
      </c>
      <c r="M83" s="309">
        <f>'3A'!M83+'3B'!M83</f>
        <v>13</v>
      </c>
      <c r="N83" s="310">
        <f>'3A'!N83+'3B'!N83</f>
        <v>5</v>
      </c>
      <c r="O83" s="190">
        <f>'3A'!O83+'3B'!O83</f>
        <v>18</v>
      </c>
      <c r="P83" s="222">
        <f>'3A'!P83+'3B'!P83</f>
        <v>7</v>
      </c>
      <c r="Q83" s="309">
        <f>'3A'!Q83+'3B'!Q83</f>
        <v>199</v>
      </c>
      <c r="R83" s="310">
        <f>'3A'!R83+'3B'!R83</f>
        <v>122</v>
      </c>
      <c r="S83" s="188">
        <f t="shared" si="1"/>
        <v>508</v>
      </c>
    </row>
    <row r="84" spans="1:19" ht="10" customHeight="1" x14ac:dyDescent="0.25">
      <c r="A84" s="40"/>
      <c r="B84" s="24">
        <v>70</v>
      </c>
      <c r="C84" s="24"/>
      <c r="D84" s="24"/>
      <c r="E84" s="307">
        <f>'3A'!E84+'3B'!E84</f>
        <v>22</v>
      </c>
      <c r="F84" s="308">
        <f>'3A'!F84+'3B'!F84</f>
        <v>9</v>
      </c>
      <c r="G84" s="194">
        <f>'3A'!G84+'3B'!G84</f>
        <v>33</v>
      </c>
      <c r="H84" s="221">
        <f>'3A'!H84+'3B'!H84</f>
        <v>11</v>
      </c>
      <c r="I84" s="307">
        <f>'3A'!I84+'3B'!I84</f>
        <v>8</v>
      </c>
      <c r="J84" s="308">
        <f>'3A'!J84+'3B'!J84</f>
        <v>5</v>
      </c>
      <c r="K84" s="194">
        <f>'3A'!K84+'3B'!K84</f>
        <v>11</v>
      </c>
      <c r="L84" s="194">
        <f>'3A'!L84+'3B'!L84</f>
        <v>3</v>
      </c>
      <c r="M84" s="307">
        <f>'3A'!M84+'3B'!M84</f>
        <v>16</v>
      </c>
      <c r="N84" s="308">
        <f>'3A'!N84+'3B'!N84</f>
        <v>8</v>
      </c>
      <c r="O84" s="194">
        <f>'3A'!O84+'3B'!O84</f>
        <v>15</v>
      </c>
      <c r="P84" s="221">
        <f>'3A'!P84+'3B'!P84</f>
        <v>11</v>
      </c>
      <c r="Q84" s="307">
        <f>'3A'!Q84+'3B'!Q84</f>
        <v>147</v>
      </c>
      <c r="R84" s="308">
        <f>'3A'!R84+'3B'!R84</f>
        <v>126</v>
      </c>
      <c r="S84" s="192">
        <f t="shared" si="1"/>
        <v>425</v>
      </c>
    </row>
    <row r="85" spans="1:19" ht="10" customHeight="1" x14ac:dyDescent="0.25">
      <c r="A85" s="37"/>
      <c r="B85" s="38">
        <v>71</v>
      </c>
      <c r="C85" s="38"/>
      <c r="D85" s="38"/>
      <c r="E85" s="309">
        <f>'3A'!E85+'3B'!E85</f>
        <v>11</v>
      </c>
      <c r="F85" s="310">
        <f>'3A'!F85+'3B'!F85</f>
        <v>11</v>
      </c>
      <c r="G85" s="190">
        <f>'3A'!G85+'3B'!G85</f>
        <v>35</v>
      </c>
      <c r="H85" s="222">
        <f>'3A'!H85+'3B'!H85</f>
        <v>19</v>
      </c>
      <c r="I85" s="309">
        <f>'3A'!I85+'3B'!I85</f>
        <v>9</v>
      </c>
      <c r="J85" s="310">
        <f>'3A'!J85+'3B'!J85</f>
        <v>4</v>
      </c>
      <c r="K85" s="190">
        <f>'3A'!K85+'3B'!K85</f>
        <v>12</v>
      </c>
      <c r="L85" s="190">
        <f>'3A'!L85+'3B'!L85</f>
        <v>5</v>
      </c>
      <c r="M85" s="309">
        <f>'3A'!M85+'3B'!M85</f>
        <v>13</v>
      </c>
      <c r="N85" s="310">
        <f>'3A'!N85+'3B'!N85</f>
        <v>6</v>
      </c>
      <c r="O85" s="190">
        <f>'3A'!O85+'3B'!O85</f>
        <v>12</v>
      </c>
      <c r="P85" s="222">
        <f>'3A'!P85+'3B'!P85</f>
        <v>3</v>
      </c>
      <c r="Q85" s="309">
        <f>'3A'!Q85+'3B'!Q85</f>
        <v>156</v>
      </c>
      <c r="R85" s="310">
        <f>'3A'!R85+'3B'!R85</f>
        <v>82</v>
      </c>
      <c r="S85" s="188">
        <f t="shared" si="1"/>
        <v>378</v>
      </c>
    </row>
    <row r="86" spans="1:19" ht="10" customHeight="1" x14ac:dyDescent="0.25">
      <c r="A86" s="40"/>
      <c r="B86" s="24">
        <v>72</v>
      </c>
      <c r="C86" s="24"/>
      <c r="D86" s="24"/>
      <c r="E86" s="307">
        <f>'3A'!E86+'3B'!E86</f>
        <v>11</v>
      </c>
      <c r="F86" s="308">
        <f>'3A'!F86+'3B'!F86</f>
        <v>8</v>
      </c>
      <c r="G86" s="194">
        <f>'3A'!G86+'3B'!G86</f>
        <v>18</v>
      </c>
      <c r="H86" s="221">
        <f>'3A'!H86+'3B'!H86</f>
        <v>10</v>
      </c>
      <c r="I86" s="307">
        <f>'3A'!I86+'3B'!I86</f>
        <v>4</v>
      </c>
      <c r="J86" s="308">
        <f>'3A'!J86+'3B'!J86</f>
        <v>2</v>
      </c>
      <c r="K86" s="194">
        <f>'3A'!K86+'3B'!K86</f>
        <v>5</v>
      </c>
      <c r="L86" s="194">
        <f>'3A'!L86+'3B'!L86</f>
        <v>8</v>
      </c>
      <c r="M86" s="307">
        <f>'3A'!M86+'3B'!M86</f>
        <v>11</v>
      </c>
      <c r="N86" s="308">
        <f>'3A'!N86+'3B'!N86</f>
        <v>4</v>
      </c>
      <c r="O86" s="194">
        <f>'3A'!O86+'3B'!O86</f>
        <v>5</v>
      </c>
      <c r="P86" s="221">
        <f>'3A'!P86+'3B'!P86</f>
        <v>8</v>
      </c>
      <c r="Q86" s="307">
        <f>'3A'!Q86+'3B'!Q86</f>
        <v>116</v>
      </c>
      <c r="R86" s="308">
        <f>'3A'!R86+'3B'!R86</f>
        <v>104</v>
      </c>
      <c r="S86" s="192">
        <f t="shared" si="1"/>
        <v>314</v>
      </c>
    </row>
    <row r="87" spans="1:19" ht="10" customHeight="1" x14ac:dyDescent="0.25">
      <c r="A87" s="37"/>
      <c r="B87" s="38">
        <v>73</v>
      </c>
      <c r="C87" s="38"/>
      <c r="D87" s="38"/>
      <c r="E87" s="309">
        <f>'3A'!E87+'3B'!E87</f>
        <v>9</v>
      </c>
      <c r="F87" s="310">
        <f>'3A'!F87+'3B'!F87</f>
        <v>4</v>
      </c>
      <c r="G87" s="190">
        <f>'3A'!G87+'3B'!G87</f>
        <v>22</v>
      </c>
      <c r="H87" s="222">
        <f>'3A'!H87+'3B'!H87</f>
        <v>8</v>
      </c>
      <c r="I87" s="309">
        <f>'3A'!I87+'3B'!I87</f>
        <v>0</v>
      </c>
      <c r="J87" s="310">
        <f>'3A'!J87+'3B'!J87</f>
        <v>0</v>
      </c>
      <c r="K87" s="190">
        <f>'3A'!K87+'3B'!K87</f>
        <v>8</v>
      </c>
      <c r="L87" s="190">
        <f>'3A'!L87+'3B'!L87</f>
        <v>1</v>
      </c>
      <c r="M87" s="309">
        <f>'3A'!M87+'3B'!M87</f>
        <v>13</v>
      </c>
      <c r="N87" s="310">
        <f>'3A'!N87+'3B'!N87</f>
        <v>7</v>
      </c>
      <c r="O87" s="190">
        <f>'3A'!O87+'3B'!O87</f>
        <v>7</v>
      </c>
      <c r="P87" s="222">
        <f>'3A'!P87+'3B'!P87</f>
        <v>6</v>
      </c>
      <c r="Q87" s="309">
        <f>'3A'!Q87+'3B'!Q87</f>
        <v>139</v>
      </c>
      <c r="R87" s="310">
        <f>'3A'!R87+'3B'!R87</f>
        <v>89</v>
      </c>
      <c r="S87" s="188">
        <f t="shared" si="1"/>
        <v>313</v>
      </c>
    </row>
    <row r="88" spans="1:19" ht="10" customHeight="1" x14ac:dyDescent="0.25">
      <c r="A88" s="40"/>
      <c r="B88" s="24">
        <v>74</v>
      </c>
      <c r="C88" s="24"/>
      <c r="D88" s="24"/>
      <c r="E88" s="307">
        <f>'3A'!E88+'3B'!E88</f>
        <v>7</v>
      </c>
      <c r="F88" s="308">
        <f>'3A'!F88+'3B'!F88</f>
        <v>7</v>
      </c>
      <c r="G88" s="194">
        <f>'3A'!G88+'3B'!G88</f>
        <v>27</v>
      </c>
      <c r="H88" s="221">
        <f>'3A'!H88+'3B'!H88</f>
        <v>7</v>
      </c>
      <c r="I88" s="307">
        <f>'3A'!I88+'3B'!I88</f>
        <v>2</v>
      </c>
      <c r="J88" s="308">
        <f>'3A'!J88+'3B'!J88</f>
        <v>1</v>
      </c>
      <c r="K88" s="194">
        <f>'3A'!K88+'3B'!K88</f>
        <v>1</v>
      </c>
      <c r="L88" s="194">
        <f>'3A'!L88+'3B'!L88</f>
        <v>1</v>
      </c>
      <c r="M88" s="307">
        <f>'3A'!M88+'3B'!M88</f>
        <v>1</v>
      </c>
      <c r="N88" s="308">
        <f>'3A'!N88+'3B'!N88</f>
        <v>2</v>
      </c>
      <c r="O88" s="194">
        <f>'3A'!O88+'3B'!O88</f>
        <v>9</v>
      </c>
      <c r="P88" s="221">
        <f>'3A'!P88+'3B'!P88</f>
        <v>3</v>
      </c>
      <c r="Q88" s="307">
        <f>'3A'!Q88+'3B'!Q88</f>
        <v>116</v>
      </c>
      <c r="R88" s="308">
        <f>'3A'!R88+'3B'!R88</f>
        <v>74</v>
      </c>
      <c r="S88" s="192">
        <f t="shared" si="1"/>
        <v>258</v>
      </c>
    </row>
    <row r="89" spans="1:19" ht="10" customHeight="1" x14ac:dyDescent="0.25">
      <c r="A89" s="37"/>
      <c r="B89" s="38">
        <v>75</v>
      </c>
      <c r="C89" s="38"/>
      <c r="D89" s="38"/>
      <c r="E89" s="309">
        <f>'3A'!E89+'3B'!E89</f>
        <v>12</v>
      </c>
      <c r="F89" s="310">
        <f>'3A'!F89+'3B'!F89</f>
        <v>6</v>
      </c>
      <c r="G89" s="190">
        <f>'3A'!G89+'3B'!G89</f>
        <v>18</v>
      </c>
      <c r="H89" s="222">
        <f>'3A'!H89+'3B'!H89</f>
        <v>7</v>
      </c>
      <c r="I89" s="309">
        <f>'3A'!I89+'3B'!I89</f>
        <v>0</v>
      </c>
      <c r="J89" s="310">
        <f>'3A'!J89+'3B'!J89</f>
        <v>0</v>
      </c>
      <c r="K89" s="190">
        <f>'3A'!K89+'3B'!K89</f>
        <v>3</v>
      </c>
      <c r="L89" s="190">
        <f>'3A'!L89+'3B'!L89</f>
        <v>1</v>
      </c>
      <c r="M89" s="309">
        <f>'3A'!M89+'3B'!M89</f>
        <v>0</v>
      </c>
      <c r="N89" s="310">
        <f>'3A'!N89+'3B'!N89</f>
        <v>2</v>
      </c>
      <c r="O89" s="190">
        <f>'3A'!O89+'3B'!O89</f>
        <v>7</v>
      </c>
      <c r="P89" s="222">
        <f>'3A'!P89+'3B'!P89</f>
        <v>6</v>
      </c>
      <c r="Q89" s="309">
        <f>'3A'!Q89+'3B'!Q89</f>
        <v>98</v>
      </c>
      <c r="R89" s="310">
        <f>'3A'!R89+'3B'!R89</f>
        <v>75</v>
      </c>
      <c r="S89" s="188">
        <f t="shared" si="1"/>
        <v>235</v>
      </c>
    </row>
    <row r="90" spans="1:19" ht="10" customHeight="1" x14ac:dyDescent="0.25">
      <c r="A90" s="40"/>
      <c r="B90" s="24">
        <v>76</v>
      </c>
      <c r="C90" s="24"/>
      <c r="D90" s="24"/>
      <c r="E90" s="307">
        <f>'3A'!E90+'3B'!E90</f>
        <v>10</v>
      </c>
      <c r="F90" s="308">
        <f>'3A'!F90+'3B'!F90</f>
        <v>5</v>
      </c>
      <c r="G90" s="194">
        <f>'3A'!G90+'3B'!G90</f>
        <v>23</v>
      </c>
      <c r="H90" s="221">
        <f>'3A'!H90+'3B'!H90</f>
        <v>12</v>
      </c>
      <c r="I90" s="307">
        <f>'3A'!I90+'3B'!I90</f>
        <v>1</v>
      </c>
      <c r="J90" s="308">
        <f>'3A'!J90+'3B'!J90</f>
        <v>0</v>
      </c>
      <c r="K90" s="194">
        <f>'3A'!K90+'3B'!K90</f>
        <v>4</v>
      </c>
      <c r="L90" s="194">
        <f>'3A'!L90+'3B'!L90</f>
        <v>0</v>
      </c>
      <c r="M90" s="307">
        <f>'3A'!M90+'3B'!M90</f>
        <v>1</v>
      </c>
      <c r="N90" s="308">
        <f>'3A'!N90+'3B'!N90</f>
        <v>1</v>
      </c>
      <c r="O90" s="194">
        <f>'3A'!O90+'3B'!O90</f>
        <v>1</v>
      </c>
      <c r="P90" s="221">
        <f>'3A'!P90+'3B'!P90</f>
        <v>3</v>
      </c>
      <c r="Q90" s="307">
        <f>'3A'!Q90+'3B'!Q90</f>
        <v>85</v>
      </c>
      <c r="R90" s="308">
        <f>'3A'!R90+'3B'!R90</f>
        <v>54</v>
      </c>
      <c r="S90" s="192">
        <f t="shared" si="1"/>
        <v>200</v>
      </c>
    </row>
    <row r="91" spans="1:19" ht="10" customHeight="1" x14ac:dyDescent="0.25">
      <c r="A91" s="37"/>
      <c r="B91" s="38">
        <v>77</v>
      </c>
      <c r="C91" s="38"/>
      <c r="D91" s="38"/>
      <c r="E91" s="309">
        <f>'3A'!E91+'3B'!E91</f>
        <v>6</v>
      </c>
      <c r="F91" s="310">
        <f>'3A'!F91+'3B'!F91</f>
        <v>5</v>
      </c>
      <c r="G91" s="190">
        <f>'3A'!G91+'3B'!G91</f>
        <v>16</v>
      </c>
      <c r="H91" s="222">
        <f>'3A'!H91+'3B'!H91</f>
        <v>4</v>
      </c>
      <c r="I91" s="309">
        <f>'3A'!I91+'3B'!I91</f>
        <v>1</v>
      </c>
      <c r="J91" s="310">
        <f>'3A'!J91+'3B'!J91</f>
        <v>0</v>
      </c>
      <c r="K91" s="190">
        <f>'3A'!K91+'3B'!K91</f>
        <v>2</v>
      </c>
      <c r="L91" s="190">
        <f>'3A'!L91+'3B'!L91</f>
        <v>0</v>
      </c>
      <c r="M91" s="309">
        <f>'3A'!M91+'3B'!M91</f>
        <v>1</v>
      </c>
      <c r="N91" s="310">
        <f>'3A'!N91+'3B'!N91</f>
        <v>0</v>
      </c>
      <c r="O91" s="190">
        <f>'3A'!O91+'3B'!O91</f>
        <v>1</v>
      </c>
      <c r="P91" s="222">
        <f>'3A'!P91+'3B'!P91</f>
        <v>0</v>
      </c>
      <c r="Q91" s="309">
        <f>'3A'!Q91+'3B'!Q91</f>
        <v>91</v>
      </c>
      <c r="R91" s="310">
        <f>'3A'!R91+'3B'!R91</f>
        <v>41</v>
      </c>
      <c r="S91" s="188">
        <f t="shared" si="1"/>
        <v>168</v>
      </c>
    </row>
    <row r="92" spans="1:19" ht="10" customHeight="1" x14ac:dyDescent="0.25">
      <c r="A92" s="40"/>
      <c r="B92" s="24">
        <v>78</v>
      </c>
      <c r="C92" s="24"/>
      <c r="D92" s="24"/>
      <c r="E92" s="307">
        <f>'3A'!E92+'3B'!E92</f>
        <v>4</v>
      </c>
      <c r="F92" s="308">
        <f>'3A'!F92+'3B'!F92</f>
        <v>4</v>
      </c>
      <c r="G92" s="194">
        <f>'3A'!G92+'3B'!G92</f>
        <v>6</v>
      </c>
      <c r="H92" s="221">
        <f>'3A'!H92+'3B'!H92</f>
        <v>7</v>
      </c>
      <c r="I92" s="307">
        <f>'3A'!I92+'3B'!I92</f>
        <v>0</v>
      </c>
      <c r="J92" s="308">
        <f>'3A'!J92+'3B'!J92</f>
        <v>1</v>
      </c>
      <c r="K92" s="194">
        <f>'3A'!K92+'3B'!K92</f>
        <v>2</v>
      </c>
      <c r="L92" s="194">
        <f>'3A'!L92+'3B'!L92</f>
        <v>1</v>
      </c>
      <c r="M92" s="307">
        <f>'3A'!M92+'3B'!M92</f>
        <v>1</v>
      </c>
      <c r="N92" s="308">
        <f>'3A'!N92+'3B'!N92</f>
        <v>1</v>
      </c>
      <c r="O92" s="194">
        <f>'3A'!O92+'3B'!O92</f>
        <v>0</v>
      </c>
      <c r="P92" s="221">
        <f>'3A'!P92+'3B'!P92</f>
        <v>1</v>
      </c>
      <c r="Q92" s="307">
        <f>'3A'!Q92+'3B'!Q92</f>
        <v>71</v>
      </c>
      <c r="R92" s="308">
        <f>'3A'!R92+'3B'!R92</f>
        <v>43</v>
      </c>
      <c r="S92" s="192">
        <f t="shared" si="1"/>
        <v>142</v>
      </c>
    </row>
    <row r="93" spans="1:19" ht="10" customHeight="1" x14ac:dyDescent="0.25">
      <c r="A93" s="37"/>
      <c r="B93" s="38">
        <v>79</v>
      </c>
      <c r="C93" s="38"/>
      <c r="D93" s="38"/>
      <c r="E93" s="309">
        <f>'3A'!E93+'3B'!E93</f>
        <v>3</v>
      </c>
      <c r="F93" s="310">
        <f>'3A'!F93+'3B'!F93</f>
        <v>1</v>
      </c>
      <c r="G93" s="190">
        <f>'3A'!G93+'3B'!G93</f>
        <v>5</v>
      </c>
      <c r="H93" s="222">
        <f>'3A'!H93+'3B'!H93</f>
        <v>8</v>
      </c>
      <c r="I93" s="309">
        <f>'3A'!I93+'3B'!I93</f>
        <v>0</v>
      </c>
      <c r="J93" s="310">
        <f>'3A'!J93+'3B'!J93</f>
        <v>1</v>
      </c>
      <c r="K93" s="190">
        <f>'3A'!K93+'3B'!K93</f>
        <v>0</v>
      </c>
      <c r="L93" s="190">
        <f>'3A'!L93+'3B'!L93</f>
        <v>0</v>
      </c>
      <c r="M93" s="309">
        <f>'3A'!M93+'3B'!M93</f>
        <v>2</v>
      </c>
      <c r="N93" s="310">
        <f>'3A'!N93+'3B'!N93</f>
        <v>0</v>
      </c>
      <c r="O93" s="190">
        <f>'3A'!O93+'3B'!O93</f>
        <v>0</v>
      </c>
      <c r="P93" s="222">
        <f>'3A'!P93+'3B'!P93</f>
        <v>0</v>
      </c>
      <c r="Q93" s="309">
        <f>'3A'!Q93+'3B'!Q93</f>
        <v>56</v>
      </c>
      <c r="R93" s="310">
        <f>'3A'!R93+'3B'!R93</f>
        <v>37</v>
      </c>
      <c r="S93" s="188">
        <f t="shared" si="1"/>
        <v>113</v>
      </c>
    </row>
    <row r="94" spans="1:19" ht="10" customHeight="1" x14ac:dyDescent="0.25">
      <c r="A94" s="40"/>
      <c r="B94" s="24">
        <v>80</v>
      </c>
      <c r="C94" s="24"/>
      <c r="D94" s="24"/>
      <c r="E94" s="307">
        <f>'3A'!E94+'3B'!E94</f>
        <v>2</v>
      </c>
      <c r="F94" s="308">
        <f>'3A'!F94+'3B'!F94</f>
        <v>1</v>
      </c>
      <c r="G94" s="194">
        <f>'3A'!G94+'3B'!G94</f>
        <v>4</v>
      </c>
      <c r="H94" s="221">
        <f>'3A'!H94+'3B'!H94</f>
        <v>1</v>
      </c>
      <c r="I94" s="307">
        <f>'3A'!I94+'3B'!I94</f>
        <v>0</v>
      </c>
      <c r="J94" s="308">
        <f>'3A'!J94+'3B'!J94</f>
        <v>1</v>
      </c>
      <c r="K94" s="194">
        <f>'3A'!K94+'3B'!K94</f>
        <v>0</v>
      </c>
      <c r="L94" s="194">
        <f>'3A'!L94+'3B'!L94</f>
        <v>0</v>
      </c>
      <c r="M94" s="307">
        <f>'3A'!M94+'3B'!M94</f>
        <v>0</v>
      </c>
      <c r="N94" s="308">
        <f>'3A'!N94+'3B'!N94</f>
        <v>0</v>
      </c>
      <c r="O94" s="194">
        <f>'3A'!O94+'3B'!O94</f>
        <v>1</v>
      </c>
      <c r="P94" s="221">
        <f>'3A'!P94+'3B'!P94</f>
        <v>0</v>
      </c>
      <c r="Q94" s="307">
        <f>'3A'!Q94+'3B'!Q94</f>
        <v>60</v>
      </c>
      <c r="R94" s="308">
        <f>'3A'!R94+'3B'!R94</f>
        <v>34</v>
      </c>
      <c r="S94" s="192">
        <f t="shared" si="1"/>
        <v>104</v>
      </c>
    </row>
    <row r="95" spans="1:19" ht="10" customHeight="1" x14ac:dyDescent="0.25">
      <c r="A95" s="37"/>
      <c r="B95" s="38">
        <v>81</v>
      </c>
      <c r="C95" s="38"/>
      <c r="D95" s="38"/>
      <c r="E95" s="309">
        <f>'3A'!E95+'3B'!E95</f>
        <v>7</v>
      </c>
      <c r="F95" s="310">
        <f>'3A'!F95+'3B'!F95</f>
        <v>4</v>
      </c>
      <c r="G95" s="190">
        <f>'3A'!G95+'3B'!G95</f>
        <v>9</v>
      </c>
      <c r="H95" s="222">
        <f>'3A'!H95+'3B'!H95</f>
        <v>6</v>
      </c>
      <c r="I95" s="309">
        <f>'3A'!I95+'3B'!I95</f>
        <v>1</v>
      </c>
      <c r="J95" s="310">
        <f>'3A'!J95+'3B'!J95</f>
        <v>0</v>
      </c>
      <c r="K95" s="190">
        <f>'3A'!K95+'3B'!K95</f>
        <v>1</v>
      </c>
      <c r="L95" s="190">
        <f>'3A'!L95+'3B'!L95</f>
        <v>2</v>
      </c>
      <c r="M95" s="309">
        <f>'3A'!M95+'3B'!M95</f>
        <v>0</v>
      </c>
      <c r="N95" s="310">
        <f>'3A'!N95+'3B'!N95</f>
        <v>0</v>
      </c>
      <c r="O95" s="190">
        <f>'3A'!O95+'3B'!O95</f>
        <v>0</v>
      </c>
      <c r="P95" s="222">
        <f>'3A'!P95+'3B'!P95</f>
        <v>1</v>
      </c>
      <c r="Q95" s="309">
        <f>'3A'!Q95+'3B'!Q95</f>
        <v>46</v>
      </c>
      <c r="R95" s="310">
        <f>'3A'!R95+'3B'!R95</f>
        <v>31</v>
      </c>
      <c r="S95" s="188">
        <f t="shared" si="1"/>
        <v>108</v>
      </c>
    </row>
    <row r="96" spans="1:19" ht="10" customHeight="1" x14ac:dyDescent="0.25">
      <c r="A96" s="40"/>
      <c r="B96" s="24">
        <v>82</v>
      </c>
      <c r="C96" s="24"/>
      <c r="D96" s="24"/>
      <c r="E96" s="307">
        <f>'3A'!E96+'3B'!E96</f>
        <v>1</v>
      </c>
      <c r="F96" s="308">
        <f>'3A'!F96+'3B'!F96</f>
        <v>4</v>
      </c>
      <c r="G96" s="194">
        <f>'3A'!G96+'3B'!G96</f>
        <v>3</v>
      </c>
      <c r="H96" s="221">
        <f>'3A'!H96+'3B'!H96</f>
        <v>1</v>
      </c>
      <c r="I96" s="307">
        <f>'3A'!I96+'3B'!I96</f>
        <v>0</v>
      </c>
      <c r="J96" s="308">
        <f>'3A'!J96+'3B'!J96</f>
        <v>0</v>
      </c>
      <c r="K96" s="194">
        <f>'3A'!K96+'3B'!K96</f>
        <v>0</v>
      </c>
      <c r="L96" s="194">
        <f>'3A'!L96+'3B'!L96</f>
        <v>3</v>
      </c>
      <c r="M96" s="307">
        <f>'3A'!M96+'3B'!M96</f>
        <v>1</v>
      </c>
      <c r="N96" s="308">
        <f>'3A'!N96+'3B'!N96</f>
        <v>0</v>
      </c>
      <c r="O96" s="194">
        <f>'3A'!O96+'3B'!O96</f>
        <v>0</v>
      </c>
      <c r="P96" s="221">
        <f>'3A'!P96+'3B'!P96</f>
        <v>0</v>
      </c>
      <c r="Q96" s="307">
        <f>'3A'!Q96+'3B'!Q96</f>
        <v>38</v>
      </c>
      <c r="R96" s="308">
        <f>'3A'!R96+'3B'!R96</f>
        <v>23</v>
      </c>
      <c r="S96" s="192">
        <f t="shared" si="1"/>
        <v>74</v>
      </c>
    </row>
    <row r="97" spans="1:19" ht="10" customHeight="1" x14ac:dyDescent="0.25">
      <c r="A97" s="37"/>
      <c r="B97" s="38">
        <v>83</v>
      </c>
      <c r="C97" s="38"/>
      <c r="D97" s="38"/>
      <c r="E97" s="309">
        <f>'3A'!E97+'3B'!E97</f>
        <v>1</v>
      </c>
      <c r="F97" s="310">
        <f>'3A'!F97+'3B'!F97</f>
        <v>3</v>
      </c>
      <c r="G97" s="190">
        <f>'3A'!G97+'3B'!G97</f>
        <v>11</v>
      </c>
      <c r="H97" s="222">
        <f>'3A'!H97+'3B'!H97</f>
        <v>3</v>
      </c>
      <c r="I97" s="309">
        <f>'3A'!I97+'3B'!I97</f>
        <v>0</v>
      </c>
      <c r="J97" s="310">
        <f>'3A'!J97+'3B'!J97</f>
        <v>0</v>
      </c>
      <c r="K97" s="190">
        <f>'3A'!K97+'3B'!K97</f>
        <v>0</v>
      </c>
      <c r="L97" s="190">
        <f>'3A'!L97+'3B'!L97</f>
        <v>0</v>
      </c>
      <c r="M97" s="309">
        <f>'3A'!M97+'3B'!M97</f>
        <v>1</v>
      </c>
      <c r="N97" s="310">
        <f>'3A'!N97+'3B'!N97</f>
        <v>1</v>
      </c>
      <c r="O97" s="190">
        <f>'3A'!O97+'3B'!O97</f>
        <v>0</v>
      </c>
      <c r="P97" s="222">
        <f>'3A'!P97+'3B'!P97</f>
        <v>1</v>
      </c>
      <c r="Q97" s="309">
        <f>'3A'!Q97+'3B'!Q97</f>
        <v>30</v>
      </c>
      <c r="R97" s="310">
        <f>'3A'!R97+'3B'!R97</f>
        <v>25</v>
      </c>
      <c r="S97" s="188">
        <f t="shared" si="1"/>
        <v>76</v>
      </c>
    </row>
    <row r="98" spans="1:19" ht="10" customHeight="1" x14ac:dyDescent="0.25">
      <c r="A98" s="40"/>
      <c r="B98" s="24">
        <v>84</v>
      </c>
      <c r="C98" s="24"/>
      <c r="D98" s="24"/>
      <c r="E98" s="307">
        <f>'3A'!E98+'3B'!E98</f>
        <v>0</v>
      </c>
      <c r="F98" s="308">
        <f>'3A'!F98+'3B'!F98</f>
        <v>5</v>
      </c>
      <c r="G98" s="194">
        <f>'3A'!G98+'3B'!G98</f>
        <v>3</v>
      </c>
      <c r="H98" s="221">
        <f>'3A'!H98+'3B'!H98</f>
        <v>3</v>
      </c>
      <c r="I98" s="307">
        <f>'3A'!I98+'3B'!I98</f>
        <v>0</v>
      </c>
      <c r="J98" s="308">
        <f>'3A'!J98+'3B'!J98</f>
        <v>1</v>
      </c>
      <c r="K98" s="194">
        <f>'3A'!K98+'3B'!K98</f>
        <v>0</v>
      </c>
      <c r="L98" s="194">
        <f>'3A'!L98+'3B'!L98</f>
        <v>0</v>
      </c>
      <c r="M98" s="307">
        <f>'3A'!M98+'3B'!M98</f>
        <v>4</v>
      </c>
      <c r="N98" s="308">
        <f>'3A'!N98+'3B'!N98</f>
        <v>1</v>
      </c>
      <c r="O98" s="194">
        <f>'3A'!O98+'3B'!O98</f>
        <v>1</v>
      </c>
      <c r="P98" s="221">
        <f>'3A'!P98+'3B'!P98</f>
        <v>0</v>
      </c>
      <c r="Q98" s="307">
        <f>'3A'!Q98+'3B'!Q98</f>
        <v>34</v>
      </c>
      <c r="R98" s="308">
        <f>'3A'!R98+'3B'!R98</f>
        <v>11</v>
      </c>
      <c r="S98" s="192">
        <f t="shared" si="1"/>
        <v>63</v>
      </c>
    </row>
    <row r="99" spans="1:19" ht="10" customHeight="1" x14ac:dyDescent="0.25">
      <c r="A99" s="37"/>
      <c r="B99" s="38">
        <v>85</v>
      </c>
      <c r="C99" s="38"/>
      <c r="D99" s="38"/>
      <c r="E99" s="309">
        <f>'3A'!E99+'3B'!E99</f>
        <v>6</v>
      </c>
      <c r="F99" s="310">
        <f>'3A'!F99+'3B'!F99</f>
        <v>2</v>
      </c>
      <c r="G99" s="190">
        <f>'3A'!G99+'3B'!G99</f>
        <v>7</v>
      </c>
      <c r="H99" s="222">
        <f>'3A'!H99+'3B'!H99</f>
        <v>9</v>
      </c>
      <c r="I99" s="309">
        <f>'3A'!I99+'3B'!I99</f>
        <v>0</v>
      </c>
      <c r="J99" s="310">
        <f>'3A'!J99+'3B'!J99</f>
        <v>1</v>
      </c>
      <c r="K99" s="190">
        <f>'3A'!K99+'3B'!K99</f>
        <v>1</v>
      </c>
      <c r="L99" s="190">
        <f>'3A'!L99+'3B'!L99</f>
        <v>1</v>
      </c>
      <c r="M99" s="309">
        <f>'3A'!M99+'3B'!M99</f>
        <v>1</v>
      </c>
      <c r="N99" s="310">
        <f>'3A'!N99+'3B'!N99</f>
        <v>0</v>
      </c>
      <c r="O99" s="190">
        <f>'3A'!O99+'3B'!O99</f>
        <v>0</v>
      </c>
      <c r="P99" s="222">
        <f>'3A'!P99+'3B'!P99</f>
        <v>1</v>
      </c>
      <c r="Q99" s="309">
        <f>'3A'!Q99+'3B'!Q99</f>
        <v>29</v>
      </c>
      <c r="R99" s="310">
        <f>'3A'!R99+'3B'!R99</f>
        <v>29</v>
      </c>
      <c r="S99" s="188">
        <f t="shared" si="1"/>
        <v>87</v>
      </c>
    </row>
    <row r="100" spans="1:19" ht="10" customHeight="1" x14ac:dyDescent="0.25">
      <c r="A100" s="40"/>
      <c r="B100" s="24">
        <v>86</v>
      </c>
      <c r="C100" s="24"/>
      <c r="D100" s="24"/>
      <c r="E100" s="307">
        <f>'3A'!E100+'3B'!E100</f>
        <v>6</v>
      </c>
      <c r="F100" s="308">
        <f>'3A'!F100+'3B'!F100</f>
        <v>1</v>
      </c>
      <c r="G100" s="194">
        <f>'3A'!G100+'3B'!G100</f>
        <v>8</v>
      </c>
      <c r="H100" s="221">
        <f>'3A'!H100+'3B'!H100</f>
        <v>5</v>
      </c>
      <c r="I100" s="307">
        <f>'3A'!I100+'3B'!I100</f>
        <v>0</v>
      </c>
      <c r="J100" s="308">
        <f>'3A'!J100+'3B'!J100</f>
        <v>0</v>
      </c>
      <c r="K100" s="194">
        <f>'3A'!K100+'3B'!K100</f>
        <v>0</v>
      </c>
      <c r="L100" s="194">
        <f>'3A'!L100+'3B'!L100</f>
        <v>0</v>
      </c>
      <c r="M100" s="307">
        <f>'3A'!M100+'3B'!M100</f>
        <v>1</v>
      </c>
      <c r="N100" s="308">
        <f>'3A'!N100+'3B'!N100</f>
        <v>1</v>
      </c>
      <c r="O100" s="194">
        <f>'3A'!O100+'3B'!O100</f>
        <v>1</v>
      </c>
      <c r="P100" s="221">
        <f>'3A'!P100+'3B'!P100</f>
        <v>0</v>
      </c>
      <c r="Q100" s="307">
        <f>'3A'!Q100+'3B'!Q100</f>
        <v>24</v>
      </c>
      <c r="R100" s="308">
        <f>'3A'!R100+'3B'!R100</f>
        <v>17</v>
      </c>
      <c r="S100" s="192">
        <f t="shared" si="1"/>
        <v>64</v>
      </c>
    </row>
    <row r="101" spans="1:19" ht="10" customHeight="1" x14ac:dyDescent="0.25">
      <c r="A101" s="37"/>
      <c r="B101" s="38">
        <v>87</v>
      </c>
      <c r="C101" s="38"/>
      <c r="D101" s="38"/>
      <c r="E101" s="309">
        <f>'3A'!E101+'3B'!E101</f>
        <v>5</v>
      </c>
      <c r="F101" s="310">
        <f>'3A'!F101+'3B'!F101</f>
        <v>2</v>
      </c>
      <c r="G101" s="190">
        <f>'3A'!G101+'3B'!G101</f>
        <v>13</v>
      </c>
      <c r="H101" s="222">
        <f>'3A'!H101+'3B'!H101</f>
        <v>6</v>
      </c>
      <c r="I101" s="309">
        <f>'3A'!I101+'3B'!I101</f>
        <v>1</v>
      </c>
      <c r="J101" s="310">
        <f>'3A'!J101+'3B'!J101</f>
        <v>0</v>
      </c>
      <c r="K101" s="190">
        <f>'3A'!K101+'3B'!K101</f>
        <v>2</v>
      </c>
      <c r="L101" s="190">
        <f>'3A'!L101+'3B'!L101</f>
        <v>0</v>
      </c>
      <c r="M101" s="309">
        <f>'3A'!M101+'3B'!M101</f>
        <v>3</v>
      </c>
      <c r="N101" s="310">
        <f>'3A'!N101+'3B'!N101</f>
        <v>0</v>
      </c>
      <c r="O101" s="190">
        <f>'3A'!O101+'3B'!O101</f>
        <v>1</v>
      </c>
      <c r="P101" s="222">
        <f>'3A'!P101+'3B'!P101</f>
        <v>0</v>
      </c>
      <c r="Q101" s="309">
        <f>'3A'!Q101+'3B'!Q101</f>
        <v>14</v>
      </c>
      <c r="R101" s="310">
        <f>'3A'!R101+'3B'!R101</f>
        <v>10</v>
      </c>
      <c r="S101" s="188">
        <f t="shared" si="1"/>
        <v>57</v>
      </c>
    </row>
    <row r="102" spans="1:19" ht="10" customHeight="1" x14ac:dyDescent="0.25">
      <c r="A102" s="40"/>
      <c r="B102" s="24">
        <v>88</v>
      </c>
      <c r="C102" s="24"/>
      <c r="D102" s="24"/>
      <c r="E102" s="307">
        <f>'3A'!E102+'3B'!E102</f>
        <v>1</v>
      </c>
      <c r="F102" s="308">
        <f>'3A'!F102+'3B'!F102</f>
        <v>1</v>
      </c>
      <c r="G102" s="194">
        <f>'3A'!G102+'3B'!G102</f>
        <v>5</v>
      </c>
      <c r="H102" s="221">
        <f>'3A'!H102+'3B'!H102</f>
        <v>6</v>
      </c>
      <c r="I102" s="307">
        <f>'3A'!I102+'3B'!I102</f>
        <v>1</v>
      </c>
      <c r="J102" s="308">
        <f>'3A'!J102+'3B'!J102</f>
        <v>0</v>
      </c>
      <c r="K102" s="194">
        <f>'3A'!K102+'3B'!K102</f>
        <v>0</v>
      </c>
      <c r="L102" s="194">
        <f>'3A'!L102+'3B'!L102</f>
        <v>0</v>
      </c>
      <c r="M102" s="307">
        <f>'3A'!M102+'3B'!M102</f>
        <v>0</v>
      </c>
      <c r="N102" s="308">
        <f>'3A'!N102+'3B'!N102</f>
        <v>0</v>
      </c>
      <c r="O102" s="194">
        <f>'3A'!O102+'3B'!O102</f>
        <v>1</v>
      </c>
      <c r="P102" s="221">
        <f>'3A'!P102+'3B'!P102</f>
        <v>0</v>
      </c>
      <c r="Q102" s="307">
        <f>'3A'!Q102+'3B'!Q102</f>
        <v>11</v>
      </c>
      <c r="R102" s="308">
        <f>'3A'!R102+'3B'!R102</f>
        <v>6</v>
      </c>
      <c r="S102" s="192">
        <f t="shared" si="1"/>
        <v>32</v>
      </c>
    </row>
    <row r="103" spans="1:19" ht="10" customHeight="1" x14ac:dyDescent="0.25">
      <c r="A103" s="37"/>
      <c r="B103" s="38">
        <v>89</v>
      </c>
      <c r="C103" s="38"/>
      <c r="D103" s="38"/>
      <c r="E103" s="309">
        <f>'3A'!E103+'3B'!E103</f>
        <v>3</v>
      </c>
      <c r="F103" s="310">
        <f>'3A'!F103+'3B'!F103</f>
        <v>0</v>
      </c>
      <c r="G103" s="190">
        <f>'3A'!G103+'3B'!G103</f>
        <v>6</v>
      </c>
      <c r="H103" s="222">
        <f>'3A'!H103+'3B'!H103</f>
        <v>1</v>
      </c>
      <c r="I103" s="309">
        <f>'3A'!I103+'3B'!I103</f>
        <v>1</v>
      </c>
      <c r="J103" s="310">
        <f>'3A'!J103+'3B'!J103</f>
        <v>0</v>
      </c>
      <c r="K103" s="190">
        <f>'3A'!K103+'3B'!K103</f>
        <v>0</v>
      </c>
      <c r="L103" s="190">
        <f>'3A'!L103+'3B'!L103</f>
        <v>0</v>
      </c>
      <c r="M103" s="309">
        <f>'3A'!M103+'3B'!M103</f>
        <v>3</v>
      </c>
      <c r="N103" s="310">
        <f>'3A'!N103+'3B'!N103</f>
        <v>0</v>
      </c>
      <c r="O103" s="190">
        <f>'3A'!O103+'3B'!O103</f>
        <v>0</v>
      </c>
      <c r="P103" s="222">
        <f>'3A'!P103+'3B'!P103</f>
        <v>0</v>
      </c>
      <c r="Q103" s="309">
        <f>'3A'!Q103+'3B'!Q103</f>
        <v>12</v>
      </c>
      <c r="R103" s="310">
        <f>'3A'!R103+'3B'!R103</f>
        <v>15</v>
      </c>
      <c r="S103" s="188">
        <f t="shared" si="1"/>
        <v>41</v>
      </c>
    </row>
    <row r="104" spans="1:19" ht="10" customHeight="1" x14ac:dyDescent="0.25">
      <c r="A104" s="40"/>
      <c r="B104" s="24">
        <v>90</v>
      </c>
      <c r="C104" s="24"/>
      <c r="D104" s="24"/>
      <c r="E104" s="307">
        <f>'3A'!E104+'3B'!E104</f>
        <v>3</v>
      </c>
      <c r="F104" s="308">
        <f>'3A'!F104+'3B'!F104</f>
        <v>3</v>
      </c>
      <c r="G104" s="194">
        <f>'3A'!G104+'3B'!G104</f>
        <v>7</v>
      </c>
      <c r="H104" s="221">
        <f>'3A'!H104+'3B'!H104</f>
        <v>6</v>
      </c>
      <c r="I104" s="307">
        <f>'3A'!I104+'3B'!I104</f>
        <v>0</v>
      </c>
      <c r="J104" s="308">
        <f>'3A'!J104+'3B'!J104</f>
        <v>0</v>
      </c>
      <c r="K104" s="194">
        <f>'3A'!K104+'3B'!K104</f>
        <v>0</v>
      </c>
      <c r="L104" s="194">
        <f>'3A'!L104+'3B'!L104</f>
        <v>0</v>
      </c>
      <c r="M104" s="307">
        <f>'3A'!M104+'3B'!M104</f>
        <v>1</v>
      </c>
      <c r="N104" s="308">
        <f>'3A'!N104+'3B'!N104</f>
        <v>0</v>
      </c>
      <c r="O104" s="194">
        <f>'3A'!O104+'3B'!O104</f>
        <v>0</v>
      </c>
      <c r="P104" s="221">
        <f>'3A'!P104+'3B'!P104</f>
        <v>0</v>
      </c>
      <c r="Q104" s="307">
        <f>'3A'!Q104+'3B'!Q104</f>
        <v>6</v>
      </c>
      <c r="R104" s="308">
        <f>'3A'!R104+'3B'!R104</f>
        <v>3</v>
      </c>
      <c r="S104" s="192">
        <f t="shared" si="1"/>
        <v>29</v>
      </c>
    </row>
    <row r="105" spans="1:19" ht="10" customHeight="1" x14ac:dyDescent="0.25">
      <c r="A105" s="37"/>
      <c r="B105" s="38">
        <v>91</v>
      </c>
      <c r="C105" s="38"/>
      <c r="D105" s="38"/>
      <c r="E105" s="309">
        <f>'3A'!E105+'3B'!E105</f>
        <v>1</v>
      </c>
      <c r="F105" s="310">
        <f>'3A'!F105+'3B'!F105</f>
        <v>2</v>
      </c>
      <c r="G105" s="190">
        <f>'3A'!G105+'3B'!G105</f>
        <v>1</v>
      </c>
      <c r="H105" s="222">
        <f>'3A'!H105+'3B'!H105</f>
        <v>2</v>
      </c>
      <c r="I105" s="309">
        <f>'3A'!I105+'3B'!I105</f>
        <v>0</v>
      </c>
      <c r="J105" s="310">
        <f>'3A'!J105+'3B'!J105</f>
        <v>0</v>
      </c>
      <c r="K105" s="190">
        <f>'3A'!K105+'3B'!K105</f>
        <v>1</v>
      </c>
      <c r="L105" s="190">
        <f>'3A'!L105+'3B'!L105</f>
        <v>2</v>
      </c>
      <c r="M105" s="309">
        <f>'3A'!M105+'3B'!M105</f>
        <v>1</v>
      </c>
      <c r="N105" s="310">
        <f>'3A'!N105+'3B'!N105</f>
        <v>1</v>
      </c>
      <c r="O105" s="190">
        <f>'3A'!O105+'3B'!O105</f>
        <v>0</v>
      </c>
      <c r="P105" s="222">
        <f>'3A'!P105+'3B'!P105</f>
        <v>1</v>
      </c>
      <c r="Q105" s="309">
        <f>'3A'!Q105+'3B'!Q105</f>
        <v>3</v>
      </c>
      <c r="R105" s="310">
        <f>'3A'!R105+'3B'!R105</f>
        <v>3</v>
      </c>
      <c r="S105" s="188">
        <f t="shared" si="1"/>
        <v>18</v>
      </c>
    </row>
    <row r="106" spans="1:19" ht="10" customHeight="1" x14ac:dyDescent="0.25">
      <c r="A106" s="40"/>
      <c r="B106" s="24">
        <v>92</v>
      </c>
      <c r="C106" s="24"/>
      <c r="D106" s="24"/>
      <c r="E106" s="307">
        <f>'3A'!E106+'3B'!E106</f>
        <v>0</v>
      </c>
      <c r="F106" s="308">
        <f>'3A'!F106+'3B'!F106</f>
        <v>0</v>
      </c>
      <c r="G106" s="194">
        <f>'3A'!G106+'3B'!G106</f>
        <v>2</v>
      </c>
      <c r="H106" s="221">
        <f>'3A'!H106+'3B'!H106</f>
        <v>2</v>
      </c>
      <c r="I106" s="307">
        <f>'3A'!I106+'3B'!I106</f>
        <v>1</v>
      </c>
      <c r="J106" s="308">
        <f>'3A'!J106+'3B'!J106</f>
        <v>0</v>
      </c>
      <c r="K106" s="194">
        <f>'3A'!K106+'3B'!K106</f>
        <v>1</v>
      </c>
      <c r="L106" s="194">
        <f>'3A'!L106+'3B'!L106</f>
        <v>1</v>
      </c>
      <c r="M106" s="307">
        <f>'3A'!M106+'3B'!M106</f>
        <v>0</v>
      </c>
      <c r="N106" s="308">
        <f>'3A'!N106+'3B'!N106</f>
        <v>0</v>
      </c>
      <c r="O106" s="194">
        <f>'3A'!O106+'3B'!O106</f>
        <v>0</v>
      </c>
      <c r="P106" s="221">
        <f>'3A'!P106+'3B'!P106</f>
        <v>0</v>
      </c>
      <c r="Q106" s="307">
        <f>'3A'!Q106+'3B'!Q106</f>
        <v>5</v>
      </c>
      <c r="R106" s="308">
        <f>'3A'!R106+'3B'!R106</f>
        <v>8</v>
      </c>
      <c r="S106" s="192">
        <f t="shared" si="1"/>
        <v>20</v>
      </c>
    </row>
    <row r="107" spans="1:19" ht="10" customHeight="1" x14ac:dyDescent="0.25">
      <c r="A107" s="37"/>
      <c r="B107" s="38">
        <v>93</v>
      </c>
      <c r="C107" s="38"/>
      <c r="D107" s="38"/>
      <c r="E107" s="309">
        <f>'3A'!E107+'3B'!E107</f>
        <v>2</v>
      </c>
      <c r="F107" s="310">
        <f>'3A'!F107+'3B'!F107</f>
        <v>3</v>
      </c>
      <c r="G107" s="190">
        <f>'3A'!G107+'3B'!G107</f>
        <v>0</v>
      </c>
      <c r="H107" s="222">
        <f>'3A'!H107+'3B'!H107</f>
        <v>2</v>
      </c>
      <c r="I107" s="309">
        <f>'3A'!I107+'3B'!I107</f>
        <v>0</v>
      </c>
      <c r="J107" s="310">
        <f>'3A'!J107+'3B'!J107</f>
        <v>0</v>
      </c>
      <c r="K107" s="190">
        <f>'3A'!K107+'3B'!K107</f>
        <v>0</v>
      </c>
      <c r="L107" s="190">
        <f>'3A'!L107+'3B'!L107</f>
        <v>0</v>
      </c>
      <c r="M107" s="309">
        <f>'3A'!M107+'3B'!M107</f>
        <v>0</v>
      </c>
      <c r="N107" s="310">
        <f>'3A'!N107+'3B'!N107</f>
        <v>0</v>
      </c>
      <c r="O107" s="190">
        <f>'3A'!O107+'3B'!O107</f>
        <v>0</v>
      </c>
      <c r="P107" s="222">
        <f>'3A'!P107+'3B'!P107</f>
        <v>0</v>
      </c>
      <c r="Q107" s="309">
        <f>'3A'!Q107+'3B'!Q107</f>
        <v>4</v>
      </c>
      <c r="R107" s="310">
        <f>'3A'!R107+'3B'!R107</f>
        <v>8</v>
      </c>
      <c r="S107" s="188">
        <f t="shared" si="1"/>
        <v>19</v>
      </c>
    </row>
    <row r="108" spans="1:19" ht="10" customHeight="1" x14ac:dyDescent="0.25">
      <c r="A108" s="40"/>
      <c r="B108" s="24">
        <v>94</v>
      </c>
      <c r="C108" s="24"/>
      <c r="D108" s="24"/>
      <c r="E108" s="307">
        <f>'3A'!E108+'3B'!E108</f>
        <v>1</v>
      </c>
      <c r="F108" s="308">
        <f>'3A'!F108+'3B'!F108</f>
        <v>0</v>
      </c>
      <c r="G108" s="194">
        <f>'3A'!G108+'3B'!G108</f>
        <v>3</v>
      </c>
      <c r="H108" s="221">
        <f>'3A'!H108+'3B'!H108</f>
        <v>2</v>
      </c>
      <c r="I108" s="307">
        <f>'3A'!I108+'3B'!I108</f>
        <v>0</v>
      </c>
      <c r="J108" s="308">
        <f>'3A'!J108+'3B'!J108</f>
        <v>0</v>
      </c>
      <c r="K108" s="194">
        <f>'3A'!K108+'3B'!K108</f>
        <v>0</v>
      </c>
      <c r="L108" s="194">
        <f>'3A'!L108+'3B'!L108</f>
        <v>0</v>
      </c>
      <c r="M108" s="307">
        <f>'3A'!M108+'3B'!M108</f>
        <v>0</v>
      </c>
      <c r="N108" s="308">
        <f>'3A'!N108+'3B'!N108</f>
        <v>0</v>
      </c>
      <c r="O108" s="194">
        <f>'3A'!O108+'3B'!O108</f>
        <v>0</v>
      </c>
      <c r="P108" s="221">
        <f>'3A'!P108+'3B'!P108</f>
        <v>1</v>
      </c>
      <c r="Q108" s="307">
        <f>'3A'!Q108+'3B'!Q108</f>
        <v>2</v>
      </c>
      <c r="R108" s="308">
        <f>'3A'!R108+'3B'!R108</f>
        <v>5</v>
      </c>
      <c r="S108" s="192">
        <f t="shared" si="1"/>
        <v>14</v>
      </c>
    </row>
    <row r="109" spans="1:19" ht="10" customHeight="1" x14ac:dyDescent="0.25">
      <c r="A109" s="37"/>
      <c r="B109" s="38">
        <v>95</v>
      </c>
      <c r="C109" s="38"/>
      <c r="D109" s="38"/>
      <c r="E109" s="309">
        <f>'3A'!E109+'3B'!E109</f>
        <v>0</v>
      </c>
      <c r="F109" s="310">
        <f>'3A'!F109+'3B'!F109</f>
        <v>1</v>
      </c>
      <c r="G109" s="190">
        <f>'3A'!G109+'3B'!G109</f>
        <v>3</v>
      </c>
      <c r="H109" s="222">
        <f>'3A'!H109+'3B'!H109</f>
        <v>0</v>
      </c>
      <c r="I109" s="309">
        <f>'3A'!I109+'3B'!I109</f>
        <v>0</v>
      </c>
      <c r="J109" s="310">
        <f>'3A'!J109+'3B'!J109</f>
        <v>0</v>
      </c>
      <c r="K109" s="190">
        <f>'3A'!K109+'3B'!K109</f>
        <v>0</v>
      </c>
      <c r="L109" s="190">
        <f>'3A'!L109+'3B'!L109</f>
        <v>0</v>
      </c>
      <c r="M109" s="309">
        <f>'3A'!M109+'3B'!M109</f>
        <v>0</v>
      </c>
      <c r="N109" s="310">
        <f>'3A'!N109+'3B'!N109</f>
        <v>0</v>
      </c>
      <c r="O109" s="190">
        <f>'3A'!O109+'3B'!O109</f>
        <v>0</v>
      </c>
      <c r="P109" s="222">
        <f>'3A'!P109+'3B'!P109</f>
        <v>1</v>
      </c>
      <c r="Q109" s="309">
        <f>'3A'!Q109+'3B'!Q109</f>
        <v>2</v>
      </c>
      <c r="R109" s="310">
        <f>'3A'!R109+'3B'!R109</f>
        <v>1</v>
      </c>
      <c r="S109" s="188">
        <f t="shared" si="1"/>
        <v>8</v>
      </c>
    </row>
    <row r="110" spans="1:19" ht="10" customHeight="1" x14ac:dyDescent="0.25">
      <c r="A110" s="40"/>
      <c r="B110" s="24">
        <v>96</v>
      </c>
      <c r="C110" s="24"/>
      <c r="D110" s="24"/>
      <c r="E110" s="307">
        <f>'3A'!E110+'3B'!E110</f>
        <v>0</v>
      </c>
      <c r="F110" s="308">
        <f>'3A'!F110+'3B'!F110</f>
        <v>0</v>
      </c>
      <c r="G110" s="194">
        <f>'3A'!G110+'3B'!G110</f>
        <v>1</v>
      </c>
      <c r="H110" s="221">
        <f>'3A'!H110+'3B'!H110</f>
        <v>1</v>
      </c>
      <c r="I110" s="307">
        <f>'3A'!I110+'3B'!I110</f>
        <v>0</v>
      </c>
      <c r="J110" s="308">
        <f>'3A'!J110+'3B'!J110</f>
        <v>0</v>
      </c>
      <c r="K110" s="194">
        <f>'3A'!K110+'3B'!K110</f>
        <v>0</v>
      </c>
      <c r="L110" s="194">
        <f>'3A'!L110+'3B'!L110</f>
        <v>0</v>
      </c>
      <c r="M110" s="307">
        <f>'3A'!M110+'3B'!M110</f>
        <v>0</v>
      </c>
      <c r="N110" s="308">
        <f>'3A'!N110+'3B'!N110</f>
        <v>0</v>
      </c>
      <c r="O110" s="194">
        <f>'3A'!O110+'3B'!O110</f>
        <v>0</v>
      </c>
      <c r="P110" s="221">
        <f>'3A'!P110+'3B'!P110</f>
        <v>0</v>
      </c>
      <c r="Q110" s="307">
        <f>'3A'!Q110+'3B'!Q110</f>
        <v>3</v>
      </c>
      <c r="R110" s="308">
        <f>'3A'!R110+'3B'!R110</f>
        <v>0</v>
      </c>
      <c r="S110" s="192">
        <f t="shared" si="1"/>
        <v>5</v>
      </c>
    </row>
    <row r="111" spans="1:19" ht="10" customHeight="1" x14ac:dyDescent="0.25">
      <c r="A111" s="37"/>
      <c r="B111" s="38">
        <v>97</v>
      </c>
      <c r="C111" s="38"/>
      <c r="D111" s="38"/>
      <c r="E111" s="309">
        <f>'3A'!E111+'3B'!E111</f>
        <v>0</v>
      </c>
      <c r="F111" s="310">
        <f>'3A'!F111+'3B'!F111</f>
        <v>1</v>
      </c>
      <c r="G111" s="190">
        <f>'3A'!G111+'3B'!G111</f>
        <v>1</v>
      </c>
      <c r="H111" s="222">
        <f>'3A'!H111+'3B'!H111</f>
        <v>1</v>
      </c>
      <c r="I111" s="309">
        <f>'3A'!I111+'3B'!I111</f>
        <v>0</v>
      </c>
      <c r="J111" s="310">
        <f>'3A'!J111+'3B'!J111</f>
        <v>0</v>
      </c>
      <c r="K111" s="190">
        <f>'3A'!K111+'3B'!K111</f>
        <v>0</v>
      </c>
      <c r="L111" s="190">
        <f>'3A'!L111+'3B'!L111</f>
        <v>0</v>
      </c>
      <c r="M111" s="309">
        <f>'3A'!M111+'3B'!M111</f>
        <v>0</v>
      </c>
      <c r="N111" s="310">
        <f>'3A'!N111+'3B'!N111</f>
        <v>0</v>
      </c>
      <c r="O111" s="190">
        <f>'3A'!O111+'3B'!O111</f>
        <v>0</v>
      </c>
      <c r="P111" s="222">
        <f>'3A'!P111+'3B'!P111</f>
        <v>0</v>
      </c>
      <c r="Q111" s="309">
        <f>'3A'!Q111+'3B'!Q111</f>
        <v>0</v>
      </c>
      <c r="R111" s="310">
        <f>'3A'!R111+'3B'!R111</f>
        <v>3</v>
      </c>
      <c r="S111" s="188">
        <f t="shared" si="1"/>
        <v>6</v>
      </c>
    </row>
    <row r="112" spans="1:19" ht="10" customHeight="1" x14ac:dyDescent="0.25">
      <c r="A112" s="40"/>
      <c r="B112" s="24">
        <v>98</v>
      </c>
      <c r="C112" s="24"/>
      <c r="D112" s="24"/>
      <c r="E112" s="307">
        <f>'3A'!E112+'3B'!E112</f>
        <v>0</v>
      </c>
      <c r="F112" s="308">
        <f>'3A'!F112+'3B'!F112</f>
        <v>0</v>
      </c>
      <c r="G112" s="194">
        <f>'3A'!G112+'3B'!G112</f>
        <v>0</v>
      </c>
      <c r="H112" s="221">
        <f>'3A'!H112+'3B'!H112</f>
        <v>0</v>
      </c>
      <c r="I112" s="307">
        <f>'3A'!I112+'3B'!I112</f>
        <v>0</v>
      </c>
      <c r="J112" s="308">
        <f>'3A'!J112+'3B'!J112</f>
        <v>0</v>
      </c>
      <c r="K112" s="194">
        <f>'3A'!K112+'3B'!K112</f>
        <v>0</v>
      </c>
      <c r="L112" s="194">
        <f>'3A'!L112+'3B'!L112</f>
        <v>0</v>
      </c>
      <c r="M112" s="307">
        <f>'3A'!M112+'3B'!M112</f>
        <v>0</v>
      </c>
      <c r="N112" s="308">
        <f>'3A'!N112+'3B'!N112</f>
        <v>0</v>
      </c>
      <c r="O112" s="194">
        <f>'3A'!O112+'3B'!O112</f>
        <v>0</v>
      </c>
      <c r="P112" s="221">
        <f>'3A'!P112+'3B'!P112</f>
        <v>0</v>
      </c>
      <c r="Q112" s="307">
        <f>'3A'!Q112+'3B'!Q112</f>
        <v>1</v>
      </c>
      <c r="R112" s="308">
        <f>'3A'!R112+'3B'!R112</f>
        <v>0</v>
      </c>
      <c r="S112" s="192">
        <f t="shared" si="1"/>
        <v>1</v>
      </c>
    </row>
    <row r="113" spans="1:19" ht="10" customHeight="1" x14ac:dyDescent="0.25">
      <c r="A113" s="37"/>
      <c r="B113" s="38">
        <v>99</v>
      </c>
      <c r="C113" s="38"/>
      <c r="D113" s="38"/>
      <c r="E113" s="309">
        <f>'3A'!E113+'3B'!E113</f>
        <v>1</v>
      </c>
      <c r="F113" s="310">
        <f>'3A'!F113+'3B'!F113</f>
        <v>1</v>
      </c>
      <c r="G113" s="190">
        <f>'3A'!G113+'3B'!G113</f>
        <v>0</v>
      </c>
      <c r="H113" s="222">
        <f>'3A'!H113+'3B'!H113</f>
        <v>0</v>
      </c>
      <c r="I113" s="309">
        <f>'3A'!I113+'3B'!I113</f>
        <v>0</v>
      </c>
      <c r="J113" s="310">
        <f>'3A'!J113+'3B'!J113</f>
        <v>0</v>
      </c>
      <c r="K113" s="190">
        <f>'3A'!K113+'3B'!K113</f>
        <v>0</v>
      </c>
      <c r="L113" s="190">
        <f>'3A'!L113+'3B'!L113</f>
        <v>0</v>
      </c>
      <c r="M113" s="309">
        <f>'3A'!M113+'3B'!M113</f>
        <v>0</v>
      </c>
      <c r="N113" s="310">
        <f>'3A'!N113+'3B'!N113</f>
        <v>0</v>
      </c>
      <c r="O113" s="190">
        <f>'3A'!O113+'3B'!O113</f>
        <v>0</v>
      </c>
      <c r="P113" s="222">
        <f>'3A'!P113+'3B'!P113</f>
        <v>0</v>
      </c>
      <c r="Q113" s="309">
        <f>'3A'!Q113+'3B'!Q113</f>
        <v>1</v>
      </c>
      <c r="R113" s="310">
        <f>'3A'!R113+'3B'!R113</f>
        <v>0</v>
      </c>
      <c r="S113" s="188">
        <f t="shared" si="1"/>
        <v>3</v>
      </c>
    </row>
    <row r="114" spans="1:19" ht="11.15" customHeight="1" x14ac:dyDescent="0.25">
      <c r="A114" s="33" t="s">
        <v>53</v>
      </c>
      <c r="B114" s="24">
        <v>100</v>
      </c>
      <c r="C114" s="34" t="s">
        <v>55</v>
      </c>
      <c r="D114" s="24"/>
      <c r="E114" s="307">
        <f>'3A'!E114+'3B'!E114</f>
        <v>0</v>
      </c>
      <c r="F114" s="311">
        <f>'3A'!F114+'3B'!F114</f>
        <v>0</v>
      </c>
      <c r="G114" s="194">
        <f>'3A'!G114+'3B'!G114</f>
        <v>0</v>
      </c>
      <c r="H114" s="224">
        <f>'3A'!H114+'3B'!H114</f>
        <v>1</v>
      </c>
      <c r="I114" s="307">
        <f>'3A'!I114+'3B'!I114</f>
        <v>0</v>
      </c>
      <c r="J114" s="311">
        <f>'3A'!J114+'3B'!J114</f>
        <v>0</v>
      </c>
      <c r="K114" s="194">
        <f>'3A'!K114+'3B'!K114</f>
        <v>0</v>
      </c>
      <c r="L114" s="198">
        <f>'3A'!L114+'3B'!L114</f>
        <v>0</v>
      </c>
      <c r="M114" s="307">
        <f>'3A'!M114+'3B'!M114</f>
        <v>0</v>
      </c>
      <c r="N114" s="311">
        <f>'3A'!N114+'3B'!N114</f>
        <v>0</v>
      </c>
      <c r="O114" s="198">
        <f>'3A'!O114+'3B'!O114</f>
        <v>0</v>
      </c>
      <c r="P114" s="224">
        <f>'3A'!P114+'3B'!P114</f>
        <v>0</v>
      </c>
      <c r="Q114" s="307">
        <f>'3A'!Q114+'3B'!Q114</f>
        <v>0</v>
      </c>
      <c r="R114" s="311">
        <f>'3A'!R114+'3B'!R114</f>
        <v>2</v>
      </c>
      <c r="S114" s="192">
        <f t="shared" si="1"/>
        <v>3</v>
      </c>
    </row>
    <row r="115" spans="1:19" s="300" customFormat="1" ht="11.15" customHeight="1" thickBot="1" x14ac:dyDescent="0.35">
      <c r="A115" s="436" t="s">
        <v>8</v>
      </c>
      <c r="B115" s="437"/>
      <c r="C115" s="437"/>
      <c r="D115" s="437"/>
      <c r="E115" s="444">
        <f>SUM(E14:E114)</f>
        <v>2178</v>
      </c>
      <c r="F115" s="446">
        <f t="shared" ref="F115:R115" si="2">SUM(F14:F114)</f>
        <v>1193</v>
      </c>
      <c r="G115" s="571">
        <f t="shared" si="2"/>
        <v>2831</v>
      </c>
      <c r="H115" s="549">
        <f t="shared" si="2"/>
        <v>1476</v>
      </c>
      <c r="I115" s="444">
        <f t="shared" si="2"/>
        <v>609</v>
      </c>
      <c r="J115" s="446">
        <f t="shared" si="2"/>
        <v>317</v>
      </c>
      <c r="K115" s="571">
        <f t="shared" si="2"/>
        <v>590</v>
      </c>
      <c r="L115" s="439">
        <f t="shared" si="2"/>
        <v>333</v>
      </c>
      <c r="M115" s="444">
        <f t="shared" si="2"/>
        <v>666</v>
      </c>
      <c r="N115" s="446">
        <f t="shared" si="2"/>
        <v>362</v>
      </c>
      <c r="O115" s="439">
        <f t="shared" si="2"/>
        <v>526</v>
      </c>
      <c r="P115" s="549">
        <f t="shared" si="2"/>
        <v>290</v>
      </c>
      <c r="Q115" s="444">
        <f t="shared" si="2"/>
        <v>6607</v>
      </c>
      <c r="R115" s="446">
        <f t="shared" si="2"/>
        <v>4461</v>
      </c>
      <c r="S115" s="441">
        <f t="shared" si="1"/>
        <v>22439</v>
      </c>
    </row>
    <row r="116" spans="1:19" ht="5.25" customHeight="1" x14ac:dyDescent="0.25">
      <c r="A116" s="44"/>
      <c r="B116" s="44"/>
      <c r="C116" s="44"/>
      <c r="D116" s="44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35"/>
      <c r="Q116" s="52"/>
      <c r="R116" s="52"/>
      <c r="S116" s="52"/>
    </row>
    <row r="117" spans="1:19" ht="11.15" customHeight="1" x14ac:dyDescent="0.25">
      <c r="A117" s="24" t="s">
        <v>315</v>
      </c>
      <c r="B117" s="24"/>
      <c r="C117" s="24"/>
      <c r="D117" s="24"/>
    </row>
    <row r="118" spans="1:19" ht="9" customHeight="1" x14ac:dyDescent="0.25">
      <c r="A118" s="24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9">
    <mergeCell ref="A7:S7"/>
    <mergeCell ref="A2:S2"/>
    <mergeCell ref="A3:S3"/>
    <mergeCell ref="A4:S4"/>
    <mergeCell ref="A5:S5"/>
    <mergeCell ref="A6:S6"/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6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9" transitionEvaluation="1" codeName="Hoja14">
    <pageSetUpPr fitToPage="1"/>
  </sheetPr>
  <dimension ref="A1:U202"/>
  <sheetViews>
    <sheetView showGridLines="0" view="pageBreakPreview" topLeftCell="A19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19" ht="12" customHeight="1" x14ac:dyDescent="0.25"/>
    <row r="2" spans="1:19" ht="12" customHeight="1" x14ac:dyDescent="0.25">
      <c r="A2" s="736" t="s">
        <v>62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</row>
    <row r="3" spans="1:19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</row>
    <row r="4" spans="1:19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</row>
    <row r="5" spans="1:19" ht="12" customHeight="1" x14ac:dyDescent="0.25">
      <c r="A5" s="738" t="s">
        <v>302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</row>
    <row r="6" spans="1:19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</row>
    <row r="7" spans="1:19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19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</row>
    <row r="9" spans="1:19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</row>
    <row r="10" spans="1:19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19" s="23" customFormat="1" ht="11.15" customHeight="1" x14ac:dyDescent="0.3">
      <c r="A11" s="731" t="s">
        <v>39</v>
      </c>
      <c r="B11" s="732"/>
      <c r="C11" s="732"/>
      <c r="D11" s="732"/>
      <c r="E11" s="733" t="s">
        <v>61</v>
      </c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4"/>
      <c r="S11" s="27"/>
    </row>
    <row r="12" spans="1:19" s="23" customFormat="1" ht="11.15" customHeight="1" x14ac:dyDescent="0.3">
      <c r="A12" s="724" t="s">
        <v>42</v>
      </c>
      <c r="B12" s="725"/>
      <c r="C12" s="725"/>
      <c r="D12" s="725"/>
      <c r="E12" s="741" t="s">
        <v>44</v>
      </c>
      <c r="F12" s="742"/>
      <c r="G12" s="744" t="s">
        <v>45</v>
      </c>
      <c r="H12" s="744"/>
      <c r="I12" s="741" t="s">
        <v>46</v>
      </c>
      <c r="J12" s="742"/>
      <c r="K12" s="744" t="s">
        <v>47</v>
      </c>
      <c r="L12" s="745"/>
      <c r="M12" s="741" t="s">
        <v>48</v>
      </c>
      <c r="N12" s="742"/>
      <c r="O12" s="743" t="s">
        <v>49</v>
      </c>
      <c r="P12" s="744"/>
      <c r="Q12" s="741" t="s">
        <v>50</v>
      </c>
      <c r="R12" s="742"/>
      <c r="S12" s="412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77" t="s">
        <v>51</v>
      </c>
      <c r="F13" s="478" t="s">
        <v>52</v>
      </c>
      <c r="G13" s="415" t="s">
        <v>51</v>
      </c>
      <c r="H13" s="416" t="s">
        <v>52</v>
      </c>
      <c r="I13" s="477" t="s">
        <v>51</v>
      </c>
      <c r="J13" s="478" t="s">
        <v>52</v>
      </c>
      <c r="K13" s="415" t="s">
        <v>51</v>
      </c>
      <c r="L13" s="415" t="s">
        <v>52</v>
      </c>
      <c r="M13" s="477" t="s">
        <v>51</v>
      </c>
      <c r="N13" s="478" t="s">
        <v>52</v>
      </c>
      <c r="O13" s="415" t="s">
        <v>51</v>
      </c>
      <c r="P13" s="416" t="s">
        <v>52</v>
      </c>
      <c r="Q13" s="477" t="s">
        <v>51</v>
      </c>
      <c r="R13" s="478" t="s">
        <v>52</v>
      </c>
      <c r="S13" s="32"/>
    </row>
    <row r="14" spans="1:19" ht="11.15" customHeight="1" x14ac:dyDescent="0.25">
      <c r="A14" s="33" t="s">
        <v>53</v>
      </c>
      <c r="B14" s="24">
        <v>0</v>
      </c>
      <c r="C14" s="34" t="s">
        <v>54</v>
      </c>
      <c r="D14" s="24"/>
      <c r="E14" s="307">
        <v>1</v>
      </c>
      <c r="F14" s="308">
        <v>0</v>
      </c>
      <c r="G14" s="194">
        <v>0</v>
      </c>
      <c r="H14" s="221">
        <v>0</v>
      </c>
      <c r="I14" s="307">
        <v>0</v>
      </c>
      <c r="J14" s="308">
        <v>0</v>
      </c>
      <c r="K14" s="194">
        <v>0</v>
      </c>
      <c r="L14" s="194">
        <v>0</v>
      </c>
      <c r="M14" s="307">
        <v>0</v>
      </c>
      <c r="N14" s="308">
        <v>0</v>
      </c>
      <c r="O14" s="194">
        <v>0</v>
      </c>
      <c r="P14" s="221">
        <v>0</v>
      </c>
      <c r="Q14" s="307">
        <v>0</v>
      </c>
      <c r="R14" s="308">
        <v>0</v>
      </c>
      <c r="S14" s="192">
        <f t="shared" ref="S14:S45" si="0">SUM(E14:R14)</f>
        <v>1</v>
      </c>
    </row>
    <row r="15" spans="1:19" ht="10" customHeight="1" x14ac:dyDescent="0.25">
      <c r="A15" s="37"/>
      <c r="B15" s="38">
        <v>1</v>
      </c>
      <c r="C15" s="38"/>
      <c r="D15" s="38"/>
      <c r="E15" s="309">
        <v>0</v>
      </c>
      <c r="F15" s="310">
        <v>0</v>
      </c>
      <c r="G15" s="190">
        <v>0</v>
      </c>
      <c r="H15" s="222">
        <v>1</v>
      </c>
      <c r="I15" s="309">
        <v>0</v>
      </c>
      <c r="J15" s="310">
        <v>0</v>
      </c>
      <c r="K15" s="190">
        <v>0</v>
      </c>
      <c r="L15" s="190">
        <v>0</v>
      </c>
      <c r="M15" s="309">
        <v>0</v>
      </c>
      <c r="N15" s="310">
        <v>0</v>
      </c>
      <c r="O15" s="190">
        <v>0</v>
      </c>
      <c r="P15" s="222">
        <v>0</v>
      </c>
      <c r="Q15" s="309">
        <v>0</v>
      </c>
      <c r="R15" s="310">
        <v>0</v>
      </c>
      <c r="S15" s="188">
        <f t="shared" si="0"/>
        <v>1</v>
      </c>
    </row>
    <row r="16" spans="1:19" ht="11.15" customHeight="1" x14ac:dyDescent="0.25">
      <c r="A16" s="40"/>
      <c r="B16" s="24">
        <v>2</v>
      </c>
      <c r="C16" s="24"/>
      <c r="D16" s="24"/>
      <c r="E16" s="307">
        <v>1</v>
      </c>
      <c r="F16" s="308">
        <v>0</v>
      </c>
      <c r="G16" s="194">
        <v>1</v>
      </c>
      <c r="H16" s="221">
        <v>1</v>
      </c>
      <c r="I16" s="307">
        <v>0</v>
      </c>
      <c r="J16" s="308">
        <v>0</v>
      </c>
      <c r="K16" s="194">
        <v>0</v>
      </c>
      <c r="L16" s="194">
        <v>0</v>
      </c>
      <c r="M16" s="307">
        <v>0</v>
      </c>
      <c r="N16" s="308">
        <v>0</v>
      </c>
      <c r="O16" s="194">
        <v>0</v>
      </c>
      <c r="P16" s="221">
        <v>0</v>
      </c>
      <c r="Q16" s="307">
        <v>0</v>
      </c>
      <c r="R16" s="308">
        <v>0</v>
      </c>
      <c r="S16" s="192">
        <f t="shared" si="0"/>
        <v>3</v>
      </c>
    </row>
    <row r="17" spans="1:21" ht="11.15" customHeight="1" x14ac:dyDescent="0.25">
      <c r="A17" s="37"/>
      <c r="B17" s="38">
        <v>3</v>
      </c>
      <c r="C17" s="38"/>
      <c r="D17" s="38"/>
      <c r="E17" s="309">
        <v>1</v>
      </c>
      <c r="F17" s="310">
        <v>0</v>
      </c>
      <c r="G17" s="190">
        <v>0</v>
      </c>
      <c r="H17" s="222">
        <v>1</v>
      </c>
      <c r="I17" s="309">
        <v>0</v>
      </c>
      <c r="J17" s="310">
        <v>0</v>
      </c>
      <c r="K17" s="190">
        <v>0</v>
      </c>
      <c r="L17" s="190">
        <v>0</v>
      </c>
      <c r="M17" s="309">
        <v>0</v>
      </c>
      <c r="N17" s="310">
        <v>0</v>
      </c>
      <c r="O17" s="190">
        <v>0</v>
      </c>
      <c r="P17" s="222">
        <v>0</v>
      </c>
      <c r="Q17" s="309">
        <v>0</v>
      </c>
      <c r="R17" s="310">
        <v>0</v>
      </c>
      <c r="S17" s="188">
        <f t="shared" si="0"/>
        <v>2</v>
      </c>
    </row>
    <row r="18" spans="1:21" ht="11.15" customHeight="1" x14ac:dyDescent="0.25">
      <c r="A18" s="40"/>
      <c r="B18" s="24">
        <v>4</v>
      </c>
      <c r="C18" s="24"/>
      <c r="D18" s="24"/>
      <c r="E18" s="307">
        <v>1</v>
      </c>
      <c r="F18" s="308">
        <v>0</v>
      </c>
      <c r="G18" s="194">
        <v>0</v>
      </c>
      <c r="H18" s="221">
        <v>1</v>
      </c>
      <c r="I18" s="307">
        <v>0</v>
      </c>
      <c r="J18" s="308">
        <v>0</v>
      </c>
      <c r="K18" s="194">
        <v>0</v>
      </c>
      <c r="L18" s="194">
        <v>0</v>
      </c>
      <c r="M18" s="307">
        <v>0</v>
      </c>
      <c r="N18" s="308">
        <v>0</v>
      </c>
      <c r="O18" s="194">
        <v>0</v>
      </c>
      <c r="P18" s="221">
        <v>0</v>
      </c>
      <c r="Q18" s="307">
        <v>0</v>
      </c>
      <c r="R18" s="308">
        <v>0</v>
      </c>
      <c r="S18" s="192">
        <f t="shared" si="0"/>
        <v>2</v>
      </c>
    </row>
    <row r="19" spans="1:21" ht="11.15" customHeight="1" x14ac:dyDescent="0.25">
      <c r="A19" s="37"/>
      <c r="B19" s="38">
        <v>5</v>
      </c>
      <c r="C19" s="38"/>
      <c r="D19" s="38"/>
      <c r="E19" s="309">
        <v>0</v>
      </c>
      <c r="F19" s="310">
        <v>0</v>
      </c>
      <c r="G19" s="190">
        <v>0</v>
      </c>
      <c r="H19" s="222">
        <v>1</v>
      </c>
      <c r="I19" s="309">
        <v>0</v>
      </c>
      <c r="J19" s="310">
        <v>0</v>
      </c>
      <c r="K19" s="190">
        <v>0</v>
      </c>
      <c r="L19" s="190">
        <v>0</v>
      </c>
      <c r="M19" s="309">
        <v>0</v>
      </c>
      <c r="N19" s="310">
        <v>0</v>
      </c>
      <c r="O19" s="190">
        <v>0</v>
      </c>
      <c r="P19" s="222">
        <v>0</v>
      </c>
      <c r="Q19" s="309">
        <v>0</v>
      </c>
      <c r="R19" s="310">
        <v>0</v>
      </c>
      <c r="S19" s="188">
        <f t="shared" si="0"/>
        <v>1</v>
      </c>
    </row>
    <row r="20" spans="1:21" ht="11.15" customHeight="1" x14ac:dyDescent="0.25">
      <c r="A20" s="40"/>
      <c r="B20" s="24">
        <v>6</v>
      </c>
      <c r="C20" s="24"/>
      <c r="D20" s="24"/>
      <c r="E20" s="307">
        <v>0</v>
      </c>
      <c r="F20" s="308">
        <v>0</v>
      </c>
      <c r="G20" s="194">
        <v>1</v>
      </c>
      <c r="H20" s="221">
        <v>0</v>
      </c>
      <c r="I20" s="307">
        <v>0</v>
      </c>
      <c r="J20" s="308">
        <v>0</v>
      </c>
      <c r="K20" s="194">
        <v>0</v>
      </c>
      <c r="L20" s="194">
        <v>0</v>
      </c>
      <c r="M20" s="307">
        <v>0</v>
      </c>
      <c r="N20" s="308">
        <v>0</v>
      </c>
      <c r="O20" s="194">
        <v>0</v>
      </c>
      <c r="P20" s="221">
        <v>0</v>
      </c>
      <c r="Q20" s="307">
        <v>0</v>
      </c>
      <c r="R20" s="308">
        <v>0</v>
      </c>
      <c r="S20" s="192">
        <f t="shared" si="0"/>
        <v>1</v>
      </c>
    </row>
    <row r="21" spans="1:21" ht="11.15" customHeight="1" x14ac:dyDescent="0.25">
      <c r="A21" s="37"/>
      <c r="B21" s="38">
        <v>7</v>
      </c>
      <c r="C21" s="38"/>
      <c r="D21" s="38"/>
      <c r="E21" s="309">
        <v>0</v>
      </c>
      <c r="F21" s="310">
        <v>0</v>
      </c>
      <c r="G21" s="190">
        <v>0</v>
      </c>
      <c r="H21" s="222">
        <v>0</v>
      </c>
      <c r="I21" s="309">
        <v>0</v>
      </c>
      <c r="J21" s="310">
        <v>0</v>
      </c>
      <c r="K21" s="190">
        <v>0</v>
      </c>
      <c r="L21" s="190">
        <v>0</v>
      </c>
      <c r="M21" s="309">
        <v>0</v>
      </c>
      <c r="N21" s="310">
        <v>0</v>
      </c>
      <c r="O21" s="190">
        <v>0</v>
      </c>
      <c r="P21" s="222">
        <v>0</v>
      </c>
      <c r="Q21" s="309">
        <v>0</v>
      </c>
      <c r="R21" s="310">
        <v>0</v>
      </c>
      <c r="S21" s="188">
        <f t="shared" si="0"/>
        <v>0</v>
      </c>
    </row>
    <row r="22" spans="1:21" ht="11.15" customHeight="1" x14ac:dyDescent="0.25">
      <c r="A22" s="40"/>
      <c r="B22" s="24">
        <v>8</v>
      </c>
      <c r="C22" s="24"/>
      <c r="D22" s="24"/>
      <c r="E22" s="307">
        <v>0</v>
      </c>
      <c r="F22" s="308">
        <v>1</v>
      </c>
      <c r="G22" s="194">
        <v>2</v>
      </c>
      <c r="H22" s="221">
        <v>0</v>
      </c>
      <c r="I22" s="307">
        <v>0</v>
      </c>
      <c r="J22" s="308">
        <v>0</v>
      </c>
      <c r="K22" s="194">
        <v>0</v>
      </c>
      <c r="L22" s="194">
        <v>0</v>
      </c>
      <c r="M22" s="307">
        <v>0</v>
      </c>
      <c r="N22" s="308">
        <v>0</v>
      </c>
      <c r="O22" s="194">
        <v>0</v>
      </c>
      <c r="P22" s="221">
        <v>0</v>
      </c>
      <c r="Q22" s="307">
        <v>0</v>
      </c>
      <c r="R22" s="308">
        <v>1</v>
      </c>
      <c r="S22" s="192">
        <f t="shared" si="0"/>
        <v>4</v>
      </c>
    </row>
    <row r="23" spans="1:21" ht="11.15" customHeight="1" x14ac:dyDescent="0.25">
      <c r="A23" s="37"/>
      <c r="B23" s="38">
        <v>9</v>
      </c>
      <c r="C23" s="38"/>
      <c r="D23" s="38"/>
      <c r="E23" s="309">
        <v>0</v>
      </c>
      <c r="F23" s="310">
        <v>0</v>
      </c>
      <c r="G23" s="190">
        <v>0</v>
      </c>
      <c r="H23" s="222">
        <v>1</v>
      </c>
      <c r="I23" s="309">
        <v>0</v>
      </c>
      <c r="J23" s="310">
        <v>0</v>
      </c>
      <c r="K23" s="190">
        <v>0</v>
      </c>
      <c r="L23" s="190">
        <v>1</v>
      </c>
      <c r="M23" s="309">
        <v>0</v>
      </c>
      <c r="N23" s="310">
        <v>0</v>
      </c>
      <c r="O23" s="190">
        <v>0</v>
      </c>
      <c r="P23" s="222">
        <v>0</v>
      </c>
      <c r="Q23" s="309">
        <v>1</v>
      </c>
      <c r="R23" s="310">
        <v>0</v>
      </c>
      <c r="S23" s="188">
        <f t="shared" si="0"/>
        <v>3</v>
      </c>
    </row>
    <row r="24" spans="1:21" ht="11.15" customHeight="1" x14ac:dyDescent="0.25">
      <c r="A24" s="40"/>
      <c r="B24" s="24">
        <v>10</v>
      </c>
      <c r="C24" s="24"/>
      <c r="D24" s="24"/>
      <c r="E24" s="307">
        <v>1</v>
      </c>
      <c r="F24" s="308">
        <v>0</v>
      </c>
      <c r="G24" s="194">
        <v>0</v>
      </c>
      <c r="H24" s="221">
        <v>1</v>
      </c>
      <c r="I24" s="307">
        <v>0</v>
      </c>
      <c r="J24" s="308">
        <v>0</v>
      </c>
      <c r="K24" s="194">
        <v>0</v>
      </c>
      <c r="L24" s="194">
        <v>0</v>
      </c>
      <c r="M24" s="307">
        <v>0</v>
      </c>
      <c r="N24" s="308">
        <v>0</v>
      </c>
      <c r="O24" s="194">
        <v>0</v>
      </c>
      <c r="P24" s="221">
        <v>0</v>
      </c>
      <c r="Q24" s="307">
        <v>0</v>
      </c>
      <c r="R24" s="308">
        <v>0</v>
      </c>
      <c r="S24" s="192">
        <f t="shared" si="0"/>
        <v>2</v>
      </c>
    </row>
    <row r="25" spans="1:21" ht="10" customHeight="1" x14ac:dyDescent="0.25">
      <c r="A25" s="37"/>
      <c r="B25" s="38">
        <v>11</v>
      </c>
      <c r="C25" s="38"/>
      <c r="D25" s="38"/>
      <c r="E25" s="309">
        <v>0</v>
      </c>
      <c r="F25" s="310">
        <v>2</v>
      </c>
      <c r="G25" s="190">
        <v>0</v>
      </c>
      <c r="H25" s="222">
        <v>0</v>
      </c>
      <c r="I25" s="309">
        <v>0</v>
      </c>
      <c r="J25" s="310">
        <v>0</v>
      </c>
      <c r="K25" s="190">
        <v>0</v>
      </c>
      <c r="L25" s="190">
        <v>0</v>
      </c>
      <c r="M25" s="309">
        <v>0</v>
      </c>
      <c r="N25" s="310">
        <v>0</v>
      </c>
      <c r="O25" s="190">
        <v>0</v>
      </c>
      <c r="P25" s="222">
        <v>0</v>
      </c>
      <c r="Q25" s="309">
        <v>0</v>
      </c>
      <c r="R25" s="310">
        <v>0</v>
      </c>
      <c r="S25" s="188">
        <f t="shared" si="0"/>
        <v>2</v>
      </c>
    </row>
    <row r="26" spans="1:21" ht="10" customHeight="1" x14ac:dyDescent="0.25">
      <c r="A26" s="40"/>
      <c r="B26" s="24">
        <v>12</v>
      </c>
      <c r="C26" s="24"/>
      <c r="D26" s="24"/>
      <c r="E26" s="307">
        <v>2</v>
      </c>
      <c r="F26" s="308">
        <v>1</v>
      </c>
      <c r="G26" s="194">
        <v>0</v>
      </c>
      <c r="H26" s="221">
        <v>0</v>
      </c>
      <c r="I26" s="307">
        <v>0</v>
      </c>
      <c r="J26" s="308">
        <v>0</v>
      </c>
      <c r="K26" s="194">
        <v>0</v>
      </c>
      <c r="L26" s="194">
        <v>0</v>
      </c>
      <c r="M26" s="307">
        <v>0</v>
      </c>
      <c r="N26" s="308">
        <v>0</v>
      </c>
      <c r="O26" s="194">
        <v>0</v>
      </c>
      <c r="P26" s="221">
        <v>0</v>
      </c>
      <c r="Q26" s="307">
        <v>1</v>
      </c>
      <c r="R26" s="308">
        <v>0</v>
      </c>
      <c r="S26" s="192">
        <f t="shared" si="0"/>
        <v>4</v>
      </c>
    </row>
    <row r="27" spans="1:21" ht="10" customHeight="1" x14ac:dyDescent="0.25">
      <c r="A27" s="37"/>
      <c r="B27" s="38">
        <v>13</v>
      </c>
      <c r="C27" s="38"/>
      <c r="D27" s="38"/>
      <c r="E27" s="309">
        <v>3</v>
      </c>
      <c r="F27" s="310">
        <v>1</v>
      </c>
      <c r="G27" s="190">
        <v>0</v>
      </c>
      <c r="H27" s="222">
        <v>2</v>
      </c>
      <c r="I27" s="309">
        <v>0</v>
      </c>
      <c r="J27" s="310">
        <v>0</v>
      </c>
      <c r="K27" s="190">
        <v>0</v>
      </c>
      <c r="L27" s="190">
        <v>0</v>
      </c>
      <c r="M27" s="309">
        <v>0</v>
      </c>
      <c r="N27" s="310">
        <v>0</v>
      </c>
      <c r="O27" s="190">
        <v>0</v>
      </c>
      <c r="P27" s="222">
        <v>0</v>
      </c>
      <c r="Q27" s="309">
        <v>0</v>
      </c>
      <c r="R27" s="310">
        <v>0</v>
      </c>
      <c r="S27" s="188">
        <f t="shared" si="0"/>
        <v>6</v>
      </c>
    </row>
    <row r="28" spans="1:21" ht="10" customHeight="1" x14ac:dyDescent="0.25">
      <c r="A28" s="40"/>
      <c r="B28" s="24">
        <v>14</v>
      </c>
      <c r="C28" s="24"/>
      <c r="D28" s="24"/>
      <c r="E28" s="307">
        <v>0</v>
      </c>
      <c r="F28" s="308">
        <v>0</v>
      </c>
      <c r="G28" s="194">
        <v>1</v>
      </c>
      <c r="H28" s="221">
        <v>2</v>
      </c>
      <c r="I28" s="307">
        <v>0</v>
      </c>
      <c r="J28" s="308">
        <v>0</v>
      </c>
      <c r="K28" s="194">
        <v>0</v>
      </c>
      <c r="L28" s="194">
        <v>0</v>
      </c>
      <c r="M28" s="307">
        <v>0</v>
      </c>
      <c r="N28" s="308">
        <v>0</v>
      </c>
      <c r="O28" s="194">
        <v>0</v>
      </c>
      <c r="P28" s="221">
        <v>0</v>
      </c>
      <c r="Q28" s="307">
        <v>0</v>
      </c>
      <c r="R28" s="308">
        <v>0</v>
      </c>
      <c r="S28" s="192">
        <f t="shared" si="0"/>
        <v>3</v>
      </c>
    </row>
    <row r="29" spans="1:21" ht="10" customHeight="1" x14ac:dyDescent="0.25">
      <c r="A29" s="37"/>
      <c r="B29" s="38">
        <v>15</v>
      </c>
      <c r="C29" s="38"/>
      <c r="D29" s="38"/>
      <c r="E29" s="309">
        <v>0</v>
      </c>
      <c r="F29" s="310">
        <v>0</v>
      </c>
      <c r="G29" s="190">
        <v>0</v>
      </c>
      <c r="H29" s="222">
        <v>0</v>
      </c>
      <c r="I29" s="309">
        <v>1</v>
      </c>
      <c r="J29" s="310">
        <v>0</v>
      </c>
      <c r="K29" s="190">
        <v>0</v>
      </c>
      <c r="L29" s="190">
        <v>0</v>
      </c>
      <c r="M29" s="309">
        <v>0</v>
      </c>
      <c r="N29" s="310">
        <v>0</v>
      </c>
      <c r="O29" s="190">
        <v>0</v>
      </c>
      <c r="P29" s="222">
        <v>0</v>
      </c>
      <c r="Q29" s="309">
        <v>0</v>
      </c>
      <c r="R29" s="310">
        <v>0</v>
      </c>
      <c r="S29" s="188">
        <f t="shared" si="0"/>
        <v>1</v>
      </c>
    </row>
    <row r="30" spans="1:21" ht="10" customHeight="1" x14ac:dyDescent="0.25">
      <c r="A30" s="40"/>
      <c r="B30" s="24">
        <v>16</v>
      </c>
      <c r="C30" s="24"/>
      <c r="D30" s="24"/>
      <c r="E30" s="307">
        <v>0</v>
      </c>
      <c r="F30" s="308">
        <v>0</v>
      </c>
      <c r="G30" s="194">
        <v>1</v>
      </c>
      <c r="H30" s="221">
        <v>0</v>
      </c>
      <c r="I30" s="307">
        <v>1</v>
      </c>
      <c r="J30" s="308">
        <v>0</v>
      </c>
      <c r="K30" s="194">
        <v>0</v>
      </c>
      <c r="L30" s="194">
        <v>0</v>
      </c>
      <c r="M30" s="307">
        <v>0</v>
      </c>
      <c r="N30" s="308">
        <v>0</v>
      </c>
      <c r="O30" s="194">
        <v>0</v>
      </c>
      <c r="P30" s="221">
        <v>0</v>
      </c>
      <c r="Q30" s="307">
        <v>0</v>
      </c>
      <c r="R30" s="308">
        <v>1</v>
      </c>
      <c r="S30" s="192">
        <f t="shared" si="0"/>
        <v>3</v>
      </c>
      <c r="U30" s="35"/>
    </row>
    <row r="31" spans="1:21" ht="10" customHeight="1" x14ac:dyDescent="0.25">
      <c r="A31" s="37"/>
      <c r="B31" s="38">
        <v>17</v>
      </c>
      <c r="C31" s="38"/>
      <c r="D31" s="38"/>
      <c r="E31" s="309">
        <v>1</v>
      </c>
      <c r="F31" s="310">
        <v>0</v>
      </c>
      <c r="G31" s="190">
        <v>0</v>
      </c>
      <c r="H31" s="222">
        <v>0</v>
      </c>
      <c r="I31" s="309">
        <v>0</v>
      </c>
      <c r="J31" s="310">
        <v>0</v>
      </c>
      <c r="K31" s="190">
        <v>0</v>
      </c>
      <c r="L31" s="190">
        <v>0</v>
      </c>
      <c r="M31" s="309">
        <v>0</v>
      </c>
      <c r="N31" s="310">
        <v>0</v>
      </c>
      <c r="O31" s="190">
        <v>0</v>
      </c>
      <c r="P31" s="222">
        <v>0</v>
      </c>
      <c r="Q31" s="309">
        <v>0</v>
      </c>
      <c r="R31" s="310">
        <v>2</v>
      </c>
      <c r="S31" s="188">
        <f t="shared" si="0"/>
        <v>3</v>
      </c>
    </row>
    <row r="32" spans="1:21" ht="10" customHeight="1" x14ac:dyDescent="0.25">
      <c r="A32" s="40"/>
      <c r="B32" s="24">
        <v>18</v>
      </c>
      <c r="C32" s="24"/>
      <c r="D32" s="24"/>
      <c r="E32" s="307">
        <v>5</v>
      </c>
      <c r="F32" s="308">
        <v>1</v>
      </c>
      <c r="G32" s="194">
        <v>2</v>
      </c>
      <c r="H32" s="221">
        <v>3</v>
      </c>
      <c r="I32" s="307">
        <v>0</v>
      </c>
      <c r="J32" s="308">
        <v>0</v>
      </c>
      <c r="K32" s="194">
        <v>0</v>
      </c>
      <c r="L32" s="194">
        <v>0</v>
      </c>
      <c r="M32" s="307">
        <v>0</v>
      </c>
      <c r="N32" s="308">
        <v>0</v>
      </c>
      <c r="O32" s="194">
        <v>0</v>
      </c>
      <c r="P32" s="221">
        <v>0</v>
      </c>
      <c r="Q32" s="307">
        <v>0</v>
      </c>
      <c r="R32" s="308">
        <v>0</v>
      </c>
      <c r="S32" s="192">
        <f t="shared" si="0"/>
        <v>11</v>
      </c>
    </row>
    <row r="33" spans="1:19" ht="10" customHeight="1" x14ac:dyDescent="0.25">
      <c r="A33" s="37"/>
      <c r="B33" s="38">
        <v>19</v>
      </c>
      <c r="C33" s="38"/>
      <c r="D33" s="38"/>
      <c r="E33" s="309">
        <v>8</v>
      </c>
      <c r="F33" s="310">
        <v>1</v>
      </c>
      <c r="G33" s="190">
        <v>3</v>
      </c>
      <c r="H33" s="222">
        <v>2</v>
      </c>
      <c r="I33" s="309">
        <v>2</v>
      </c>
      <c r="J33" s="310">
        <v>0</v>
      </c>
      <c r="K33" s="190">
        <v>0</v>
      </c>
      <c r="L33" s="190">
        <v>0</v>
      </c>
      <c r="M33" s="309">
        <v>0</v>
      </c>
      <c r="N33" s="310">
        <v>0</v>
      </c>
      <c r="O33" s="190">
        <v>0</v>
      </c>
      <c r="P33" s="222">
        <v>0</v>
      </c>
      <c r="Q33" s="309">
        <v>0</v>
      </c>
      <c r="R33" s="310">
        <v>0</v>
      </c>
      <c r="S33" s="188">
        <f t="shared" si="0"/>
        <v>16</v>
      </c>
    </row>
    <row r="34" spans="1:19" ht="10" customHeight="1" x14ac:dyDescent="0.25">
      <c r="A34" s="40"/>
      <c r="B34" s="24">
        <v>20</v>
      </c>
      <c r="C34" s="24"/>
      <c r="D34" s="24"/>
      <c r="E34" s="307">
        <v>10</v>
      </c>
      <c r="F34" s="308">
        <v>3</v>
      </c>
      <c r="G34" s="194">
        <v>6</v>
      </c>
      <c r="H34" s="221">
        <v>0</v>
      </c>
      <c r="I34" s="307">
        <v>0</v>
      </c>
      <c r="J34" s="308">
        <v>0</v>
      </c>
      <c r="K34" s="194">
        <v>1</v>
      </c>
      <c r="L34" s="194">
        <v>0</v>
      </c>
      <c r="M34" s="307">
        <v>0</v>
      </c>
      <c r="N34" s="308">
        <v>0</v>
      </c>
      <c r="O34" s="194">
        <v>0</v>
      </c>
      <c r="P34" s="221">
        <v>0</v>
      </c>
      <c r="Q34" s="307">
        <v>0</v>
      </c>
      <c r="R34" s="308">
        <v>0</v>
      </c>
      <c r="S34" s="192">
        <f t="shared" si="0"/>
        <v>20</v>
      </c>
    </row>
    <row r="35" spans="1:19" ht="10" customHeight="1" x14ac:dyDescent="0.25">
      <c r="A35" s="37"/>
      <c r="B35" s="38">
        <v>21</v>
      </c>
      <c r="C35" s="38"/>
      <c r="D35" s="38"/>
      <c r="E35" s="309">
        <v>20</v>
      </c>
      <c r="F35" s="310">
        <v>14</v>
      </c>
      <c r="G35" s="190">
        <v>15</v>
      </c>
      <c r="H35" s="222">
        <v>4</v>
      </c>
      <c r="I35" s="309">
        <v>1</v>
      </c>
      <c r="J35" s="310">
        <v>1</v>
      </c>
      <c r="K35" s="190">
        <v>0</v>
      </c>
      <c r="L35" s="190">
        <v>0</v>
      </c>
      <c r="M35" s="309">
        <v>0</v>
      </c>
      <c r="N35" s="310">
        <v>0</v>
      </c>
      <c r="O35" s="190">
        <v>0</v>
      </c>
      <c r="P35" s="222">
        <v>0</v>
      </c>
      <c r="Q35" s="309">
        <v>0</v>
      </c>
      <c r="R35" s="310">
        <v>0</v>
      </c>
      <c r="S35" s="188">
        <f t="shared" si="0"/>
        <v>55</v>
      </c>
    </row>
    <row r="36" spans="1:19" ht="10" customHeight="1" x14ac:dyDescent="0.25">
      <c r="A36" s="40"/>
      <c r="B36" s="24">
        <v>22</v>
      </c>
      <c r="C36" s="24"/>
      <c r="D36" s="24"/>
      <c r="E36" s="307">
        <v>16</v>
      </c>
      <c r="F36" s="308">
        <v>5</v>
      </c>
      <c r="G36" s="194">
        <v>11</v>
      </c>
      <c r="H36" s="221">
        <v>9</v>
      </c>
      <c r="I36" s="307">
        <v>1</v>
      </c>
      <c r="J36" s="308">
        <v>0</v>
      </c>
      <c r="K36" s="194">
        <v>1</v>
      </c>
      <c r="L36" s="194">
        <v>0</v>
      </c>
      <c r="M36" s="307">
        <v>2</v>
      </c>
      <c r="N36" s="308">
        <v>0</v>
      </c>
      <c r="O36" s="194">
        <v>0</v>
      </c>
      <c r="P36" s="221">
        <v>0</v>
      </c>
      <c r="Q36" s="307">
        <v>1</v>
      </c>
      <c r="R36" s="308">
        <v>0</v>
      </c>
      <c r="S36" s="192">
        <f t="shared" si="0"/>
        <v>46</v>
      </c>
    </row>
    <row r="37" spans="1:19" ht="10" customHeight="1" x14ac:dyDescent="0.25">
      <c r="A37" s="37"/>
      <c r="B37" s="38">
        <v>23</v>
      </c>
      <c r="C37" s="38"/>
      <c r="D37" s="38"/>
      <c r="E37" s="309">
        <v>16</v>
      </c>
      <c r="F37" s="310">
        <v>6</v>
      </c>
      <c r="G37" s="190">
        <v>21</v>
      </c>
      <c r="H37" s="222">
        <v>5</v>
      </c>
      <c r="I37" s="309">
        <v>2</v>
      </c>
      <c r="J37" s="310">
        <v>0</v>
      </c>
      <c r="K37" s="190">
        <v>1</v>
      </c>
      <c r="L37" s="190">
        <v>0</v>
      </c>
      <c r="M37" s="309">
        <v>0</v>
      </c>
      <c r="N37" s="310">
        <v>0</v>
      </c>
      <c r="O37" s="190">
        <v>1</v>
      </c>
      <c r="P37" s="222">
        <v>0</v>
      </c>
      <c r="Q37" s="309">
        <v>0</v>
      </c>
      <c r="R37" s="310">
        <v>0</v>
      </c>
      <c r="S37" s="188">
        <f t="shared" si="0"/>
        <v>52</v>
      </c>
    </row>
    <row r="38" spans="1:19" ht="10" customHeight="1" x14ac:dyDescent="0.25">
      <c r="A38" s="40"/>
      <c r="B38" s="24">
        <v>24</v>
      </c>
      <c r="C38" s="24"/>
      <c r="D38" s="24"/>
      <c r="E38" s="307">
        <v>24</v>
      </c>
      <c r="F38" s="308">
        <v>11</v>
      </c>
      <c r="G38" s="194">
        <v>22</v>
      </c>
      <c r="H38" s="221">
        <v>6</v>
      </c>
      <c r="I38" s="307">
        <v>3</v>
      </c>
      <c r="J38" s="308">
        <v>2</v>
      </c>
      <c r="K38" s="194">
        <v>0</v>
      </c>
      <c r="L38" s="194">
        <v>0</v>
      </c>
      <c r="M38" s="307">
        <v>2</v>
      </c>
      <c r="N38" s="308">
        <v>0</v>
      </c>
      <c r="O38" s="194">
        <v>1</v>
      </c>
      <c r="P38" s="221">
        <v>1</v>
      </c>
      <c r="Q38" s="307">
        <v>0</v>
      </c>
      <c r="R38" s="308">
        <v>0</v>
      </c>
      <c r="S38" s="192">
        <f t="shared" si="0"/>
        <v>72</v>
      </c>
    </row>
    <row r="39" spans="1:19" ht="10" customHeight="1" x14ac:dyDescent="0.25">
      <c r="A39" s="37"/>
      <c r="B39" s="38">
        <v>25</v>
      </c>
      <c r="C39" s="38"/>
      <c r="D39" s="38"/>
      <c r="E39" s="309">
        <v>25</v>
      </c>
      <c r="F39" s="310">
        <v>12</v>
      </c>
      <c r="G39" s="190">
        <v>17</v>
      </c>
      <c r="H39" s="222">
        <v>11</v>
      </c>
      <c r="I39" s="309">
        <v>2</v>
      </c>
      <c r="J39" s="310">
        <v>1</v>
      </c>
      <c r="K39" s="190">
        <v>3</v>
      </c>
      <c r="L39" s="190">
        <v>3</v>
      </c>
      <c r="M39" s="309">
        <v>0</v>
      </c>
      <c r="N39" s="310">
        <v>0</v>
      </c>
      <c r="O39" s="190">
        <v>2</v>
      </c>
      <c r="P39" s="222">
        <v>0</v>
      </c>
      <c r="Q39" s="309">
        <v>1</v>
      </c>
      <c r="R39" s="310">
        <v>0</v>
      </c>
      <c r="S39" s="188">
        <f t="shared" si="0"/>
        <v>77</v>
      </c>
    </row>
    <row r="40" spans="1:19" ht="10" customHeight="1" x14ac:dyDescent="0.25">
      <c r="A40" s="40"/>
      <c r="B40" s="24">
        <v>26</v>
      </c>
      <c r="C40" s="24"/>
      <c r="D40" s="24"/>
      <c r="E40" s="307">
        <v>26</v>
      </c>
      <c r="F40" s="308">
        <v>7</v>
      </c>
      <c r="G40" s="194">
        <v>20</v>
      </c>
      <c r="H40" s="221">
        <v>10</v>
      </c>
      <c r="I40" s="307">
        <v>1</v>
      </c>
      <c r="J40" s="308">
        <v>4</v>
      </c>
      <c r="K40" s="194">
        <v>3</v>
      </c>
      <c r="L40" s="194">
        <v>0</v>
      </c>
      <c r="M40" s="307">
        <v>2</v>
      </c>
      <c r="N40" s="308">
        <v>1</v>
      </c>
      <c r="O40" s="194">
        <v>0</v>
      </c>
      <c r="P40" s="221">
        <v>0</v>
      </c>
      <c r="Q40" s="307">
        <v>5</v>
      </c>
      <c r="R40" s="308">
        <v>0</v>
      </c>
      <c r="S40" s="192">
        <f t="shared" si="0"/>
        <v>79</v>
      </c>
    </row>
    <row r="41" spans="1:19" ht="10" customHeight="1" x14ac:dyDescent="0.25">
      <c r="A41" s="37"/>
      <c r="B41" s="38">
        <v>27</v>
      </c>
      <c r="C41" s="38"/>
      <c r="D41" s="38"/>
      <c r="E41" s="309">
        <v>25</v>
      </c>
      <c r="F41" s="310">
        <v>13</v>
      </c>
      <c r="G41" s="190">
        <v>23</v>
      </c>
      <c r="H41" s="222">
        <v>8</v>
      </c>
      <c r="I41" s="309">
        <v>6</v>
      </c>
      <c r="J41" s="310">
        <v>3</v>
      </c>
      <c r="K41" s="190">
        <v>2</v>
      </c>
      <c r="L41" s="190">
        <v>1</v>
      </c>
      <c r="M41" s="309">
        <v>5</v>
      </c>
      <c r="N41" s="310">
        <v>2</v>
      </c>
      <c r="O41" s="190">
        <v>1</v>
      </c>
      <c r="P41" s="222">
        <v>2</v>
      </c>
      <c r="Q41" s="309">
        <v>1</v>
      </c>
      <c r="R41" s="310">
        <v>3</v>
      </c>
      <c r="S41" s="188">
        <f t="shared" si="0"/>
        <v>95</v>
      </c>
    </row>
    <row r="42" spans="1:19" ht="10" customHeight="1" x14ac:dyDescent="0.25">
      <c r="A42" s="40"/>
      <c r="B42" s="24">
        <v>28</v>
      </c>
      <c r="C42" s="24"/>
      <c r="D42" s="24"/>
      <c r="E42" s="307">
        <v>43</v>
      </c>
      <c r="F42" s="308">
        <v>3</v>
      </c>
      <c r="G42" s="194">
        <v>27</v>
      </c>
      <c r="H42" s="221">
        <v>10</v>
      </c>
      <c r="I42" s="307">
        <v>6</v>
      </c>
      <c r="J42" s="308">
        <v>1</v>
      </c>
      <c r="K42" s="194">
        <v>3</v>
      </c>
      <c r="L42" s="194">
        <v>2</v>
      </c>
      <c r="M42" s="307">
        <v>2</v>
      </c>
      <c r="N42" s="308">
        <v>2</v>
      </c>
      <c r="O42" s="194">
        <v>5</v>
      </c>
      <c r="P42" s="221">
        <v>1</v>
      </c>
      <c r="Q42" s="307">
        <v>7</v>
      </c>
      <c r="R42" s="308">
        <v>1</v>
      </c>
      <c r="S42" s="192">
        <f t="shared" si="0"/>
        <v>113</v>
      </c>
    </row>
    <row r="43" spans="1:19" ht="10" customHeight="1" x14ac:dyDescent="0.25">
      <c r="A43" s="37"/>
      <c r="B43" s="38">
        <v>29</v>
      </c>
      <c r="C43" s="38"/>
      <c r="D43" s="38"/>
      <c r="E43" s="309">
        <v>32</v>
      </c>
      <c r="F43" s="310">
        <v>17</v>
      </c>
      <c r="G43" s="190">
        <v>31</v>
      </c>
      <c r="H43" s="222">
        <v>11</v>
      </c>
      <c r="I43" s="309">
        <v>2</v>
      </c>
      <c r="J43" s="310">
        <v>2</v>
      </c>
      <c r="K43" s="190">
        <v>4</v>
      </c>
      <c r="L43" s="190">
        <v>5</v>
      </c>
      <c r="M43" s="309">
        <v>6</v>
      </c>
      <c r="N43" s="310">
        <v>3</v>
      </c>
      <c r="O43" s="190">
        <v>2</v>
      </c>
      <c r="P43" s="222">
        <v>2</v>
      </c>
      <c r="Q43" s="309">
        <v>11</v>
      </c>
      <c r="R43" s="310">
        <v>0</v>
      </c>
      <c r="S43" s="188">
        <f t="shared" si="0"/>
        <v>128</v>
      </c>
    </row>
    <row r="44" spans="1:19" ht="10" customHeight="1" x14ac:dyDescent="0.25">
      <c r="A44" s="40"/>
      <c r="B44" s="24">
        <v>30</v>
      </c>
      <c r="C44" s="24"/>
      <c r="D44" s="24"/>
      <c r="E44" s="307">
        <v>54</v>
      </c>
      <c r="F44" s="308">
        <v>10</v>
      </c>
      <c r="G44" s="194">
        <v>35</v>
      </c>
      <c r="H44" s="221">
        <v>13</v>
      </c>
      <c r="I44" s="307">
        <v>9</v>
      </c>
      <c r="J44" s="308">
        <v>2</v>
      </c>
      <c r="K44" s="194">
        <v>3</v>
      </c>
      <c r="L44" s="194">
        <v>4</v>
      </c>
      <c r="M44" s="307">
        <v>8</v>
      </c>
      <c r="N44" s="308">
        <v>3</v>
      </c>
      <c r="O44" s="194">
        <v>1</v>
      </c>
      <c r="P44" s="221">
        <v>3</v>
      </c>
      <c r="Q44" s="307">
        <v>9</v>
      </c>
      <c r="R44" s="308">
        <v>2</v>
      </c>
      <c r="S44" s="192">
        <f t="shared" si="0"/>
        <v>156</v>
      </c>
    </row>
    <row r="45" spans="1:19" ht="10" customHeight="1" x14ac:dyDescent="0.25">
      <c r="A45" s="37"/>
      <c r="B45" s="38">
        <v>31</v>
      </c>
      <c r="C45" s="38"/>
      <c r="D45" s="38"/>
      <c r="E45" s="309">
        <v>36</v>
      </c>
      <c r="F45" s="310">
        <v>8</v>
      </c>
      <c r="G45" s="190">
        <v>24</v>
      </c>
      <c r="H45" s="222">
        <v>12</v>
      </c>
      <c r="I45" s="309">
        <v>12</v>
      </c>
      <c r="J45" s="310">
        <v>7</v>
      </c>
      <c r="K45" s="190">
        <v>5</v>
      </c>
      <c r="L45" s="190">
        <v>2</v>
      </c>
      <c r="M45" s="309">
        <v>2</v>
      </c>
      <c r="N45" s="310">
        <v>3</v>
      </c>
      <c r="O45" s="190">
        <v>4</v>
      </c>
      <c r="P45" s="222">
        <v>2</v>
      </c>
      <c r="Q45" s="309">
        <v>9</v>
      </c>
      <c r="R45" s="310">
        <v>4</v>
      </c>
      <c r="S45" s="188">
        <f t="shared" si="0"/>
        <v>130</v>
      </c>
    </row>
    <row r="46" spans="1:19" ht="10" customHeight="1" x14ac:dyDescent="0.25">
      <c r="A46" s="40"/>
      <c r="B46" s="24">
        <v>32</v>
      </c>
      <c r="C46" s="24"/>
      <c r="D46" s="24"/>
      <c r="E46" s="307">
        <v>33</v>
      </c>
      <c r="F46" s="308">
        <v>12</v>
      </c>
      <c r="G46" s="194">
        <v>36</v>
      </c>
      <c r="H46" s="221">
        <v>8</v>
      </c>
      <c r="I46" s="307">
        <v>10</v>
      </c>
      <c r="J46" s="308">
        <v>3</v>
      </c>
      <c r="K46" s="194">
        <v>5</v>
      </c>
      <c r="L46" s="194">
        <v>2</v>
      </c>
      <c r="M46" s="307">
        <v>6</v>
      </c>
      <c r="N46" s="308">
        <v>4</v>
      </c>
      <c r="O46" s="194">
        <v>6</v>
      </c>
      <c r="P46" s="221">
        <v>1</v>
      </c>
      <c r="Q46" s="307">
        <v>14</v>
      </c>
      <c r="R46" s="308">
        <v>13</v>
      </c>
      <c r="S46" s="192">
        <f t="shared" ref="S46:S77" si="1">SUM(E46:R46)</f>
        <v>153</v>
      </c>
    </row>
    <row r="47" spans="1:19" ht="10" customHeight="1" thickBot="1" x14ac:dyDescent="0.3">
      <c r="A47" s="41"/>
      <c r="B47" s="42">
        <v>33</v>
      </c>
      <c r="C47" s="42"/>
      <c r="D47" s="42"/>
      <c r="E47" s="313">
        <v>35</v>
      </c>
      <c r="F47" s="338">
        <v>11</v>
      </c>
      <c r="G47" s="228">
        <v>48</v>
      </c>
      <c r="H47" s="317">
        <v>13</v>
      </c>
      <c r="I47" s="313">
        <v>9</v>
      </c>
      <c r="J47" s="338">
        <v>1</v>
      </c>
      <c r="K47" s="228">
        <v>3</v>
      </c>
      <c r="L47" s="228">
        <v>3</v>
      </c>
      <c r="M47" s="313">
        <v>6</v>
      </c>
      <c r="N47" s="338">
        <v>2</v>
      </c>
      <c r="O47" s="228">
        <v>6</v>
      </c>
      <c r="P47" s="317">
        <v>4</v>
      </c>
      <c r="Q47" s="313">
        <v>10</v>
      </c>
      <c r="R47" s="338">
        <v>8</v>
      </c>
      <c r="S47" s="230">
        <f t="shared" si="1"/>
        <v>159</v>
      </c>
    </row>
    <row r="48" spans="1:19" ht="10" customHeight="1" x14ac:dyDescent="0.25">
      <c r="A48" s="40"/>
      <c r="B48" s="24">
        <v>34</v>
      </c>
      <c r="C48" s="24"/>
      <c r="D48" s="24"/>
      <c r="E48" s="307">
        <v>24</v>
      </c>
      <c r="F48" s="308">
        <v>14</v>
      </c>
      <c r="G48" s="194">
        <v>36</v>
      </c>
      <c r="H48" s="221">
        <v>23</v>
      </c>
      <c r="I48" s="307">
        <v>6</v>
      </c>
      <c r="J48" s="308">
        <v>6</v>
      </c>
      <c r="K48" s="194">
        <v>8</v>
      </c>
      <c r="L48" s="194">
        <v>5</v>
      </c>
      <c r="M48" s="307">
        <v>6</v>
      </c>
      <c r="N48" s="308">
        <v>6</v>
      </c>
      <c r="O48" s="194">
        <v>2</v>
      </c>
      <c r="P48" s="221">
        <v>7</v>
      </c>
      <c r="Q48" s="307">
        <v>12</v>
      </c>
      <c r="R48" s="308">
        <v>6</v>
      </c>
      <c r="S48" s="192">
        <f t="shared" si="1"/>
        <v>161</v>
      </c>
    </row>
    <row r="49" spans="1:19" ht="10" customHeight="1" x14ac:dyDescent="0.25">
      <c r="A49" s="37"/>
      <c r="B49" s="38">
        <v>35</v>
      </c>
      <c r="C49" s="38"/>
      <c r="D49" s="38"/>
      <c r="E49" s="309">
        <v>23</v>
      </c>
      <c r="F49" s="310">
        <v>20</v>
      </c>
      <c r="G49" s="190">
        <v>47</v>
      </c>
      <c r="H49" s="222">
        <v>17</v>
      </c>
      <c r="I49" s="309">
        <v>11</v>
      </c>
      <c r="J49" s="310">
        <v>1</v>
      </c>
      <c r="K49" s="190">
        <v>6</v>
      </c>
      <c r="L49" s="190">
        <v>3</v>
      </c>
      <c r="M49" s="309">
        <v>14</v>
      </c>
      <c r="N49" s="310">
        <v>4</v>
      </c>
      <c r="O49" s="190">
        <v>4</v>
      </c>
      <c r="P49" s="222">
        <v>2</v>
      </c>
      <c r="Q49" s="309">
        <v>16</v>
      </c>
      <c r="R49" s="310">
        <v>15</v>
      </c>
      <c r="S49" s="188">
        <f t="shared" si="1"/>
        <v>183</v>
      </c>
    </row>
    <row r="50" spans="1:19" ht="10" customHeight="1" x14ac:dyDescent="0.25">
      <c r="A50" s="40"/>
      <c r="B50" s="24">
        <v>36</v>
      </c>
      <c r="C50" s="24"/>
      <c r="D50" s="24"/>
      <c r="E50" s="307">
        <v>28</v>
      </c>
      <c r="F50" s="308">
        <v>15</v>
      </c>
      <c r="G50" s="194">
        <v>37</v>
      </c>
      <c r="H50" s="221">
        <v>17</v>
      </c>
      <c r="I50" s="307">
        <v>8</v>
      </c>
      <c r="J50" s="308">
        <v>6</v>
      </c>
      <c r="K50" s="194">
        <v>8</v>
      </c>
      <c r="L50" s="194">
        <v>5</v>
      </c>
      <c r="M50" s="307">
        <v>7</v>
      </c>
      <c r="N50" s="308">
        <v>2</v>
      </c>
      <c r="O50" s="194">
        <v>6</v>
      </c>
      <c r="P50" s="221">
        <v>1</v>
      </c>
      <c r="Q50" s="307">
        <v>22</v>
      </c>
      <c r="R50" s="308">
        <v>12</v>
      </c>
      <c r="S50" s="192">
        <f t="shared" si="1"/>
        <v>174</v>
      </c>
    </row>
    <row r="51" spans="1:19" ht="10" customHeight="1" x14ac:dyDescent="0.25">
      <c r="A51" s="37"/>
      <c r="B51" s="38">
        <v>37</v>
      </c>
      <c r="C51" s="38"/>
      <c r="D51" s="38"/>
      <c r="E51" s="309">
        <v>35</v>
      </c>
      <c r="F51" s="310">
        <v>15</v>
      </c>
      <c r="G51" s="190">
        <v>35</v>
      </c>
      <c r="H51" s="222">
        <v>21</v>
      </c>
      <c r="I51" s="309">
        <v>5</v>
      </c>
      <c r="J51" s="310">
        <v>2</v>
      </c>
      <c r="K51" s="190">
        <v>8</v>
      </c>
      <c r="L51" s="190">
        <v>12</v>
      </c>
      <c r="M51" s="309">
        <v>11</v>
      </c>
      <c r="N51" s="310">
        <v>3</v>
      </c>
      <c r="O51" s="190">
        <v>8</v>
      </c>
      <c r="P51" s="222">
        <v>5</v>
      </c>
      <c r="Q51" s="309">
        <v>19</v>
      </c>
      <c r="R51" s="310">
        <v>15</v>
      </c>
      <c r="S51" s="188">
        <f t="shared" si="1"/>
        <v>194</v>
      </c>
    </row>
    <row r="52" spans="1:19" ht="10" customHeight="1" x14ac:dyDescent="0.25">
      <c r="A52" s="40"/>
      <c r="B52" s="24">
        <v>38</v>
      </c>
      <c r="C52" s="24"/>
      <c r="D52" s="24"/>
      <c r="E52" s="307">
        <v>31</v>
      </c>
      <c r="F52" s="308">
        <v>12</v>
      </c>
      <c r="G52" s="194">
        <v>37</v>
      </c>
      <c r="H52" s="221">
        <v>11</v>
      </c>
      <c r="I52" s="307">
        <v>8</v>
      </c>
      <c r="J52" s="308">
        <v>5</v>
      </c>
      <c r="K52" s="194">
        <v>9</v>
      </c>
      <c r="L52" s="194">
        <v>4</v>
      </c>
      <c r="M52" s="307">
        <v>10</v>
      </c>
      <c r="N52" s="308">
        <v>4</v>
      </c>
      <c r="O52" s="194">
        <v>7</v>
      </c>
      <c r="P52" s="221">
        <v>2</v>
      </c>
      <c r="Q52" s="307">
        <v>17</v>
      </c>
      <c r="R52" s="308">
        <v>14</v>
      </c>
      <c r="S52" s="192">
        <f t="shared" si="1"/>
        <v>171</v>
      </c>
    </row>
    <row r="53" spans="1:19" ht="10" customHeight="1" x14ac:dyDescent="0.25">
      <c r="A53" s="37"/>
      <c r="B53" s="38">
        <v>39</v>
      </c>
      <c r="C53" s="38"/>
      <c r="D53" s="38"/>
      <c r="E53" s="309">
        <v>34</v>
      </c>
      <c r="F53" s="310">
        <v>22</v>
      </c>
      <c r="G53" s="190">
        <v>28</v>
      </c>
      <c r="H53" s="222">
        <v>17</v>
      </c>
      <c r="I53" s="309">
        <v>15</v>
      </c>
      <c r="J53" s="310">
        <v>2</v>
      </c>
      <c r="K53" s="190">
        <v>13</v>
      </c>
      <c r="L53" s="190">
        <v>3</v>
      </c>
      <c r="M53" s="309">
        <v>6</v>
      </c>
      <c r="N53" s="310">
        <v>8</v>
      </c>
      <c r="O53" s="190">
        <v>5</v>
      </c>
      <c r="P53" s="222">
        <v>3</v>
      </c>
      <c r="Q53" s="309">
        <v>37</v>
      </c>
      <c r="R53" s="310">
        <v>26</v>
      </c>
      <c r="S53" s="188">
        <f t="shared" si="1"/>
        <v>219</v>
      </c>
    </row>
    <row r="54" spans="1:19" ht="10" customHeight="1" x14ac:dyDescent="0.25">
      <c r="A54" s="40"/>
      <c r="B54" s="24">
        <v>40</v>
      </c>
      <c r="C54" s="24"/>
      <c r="D54" s="24"/>
      <c r="E54" s="307">
        <v>36</v>
      </c>
      <c r="F54" s="308">
        <v>23</v>
      </c>
      <c r="G54" s="194">
        <v>40</v>
      </c>
      <c r="H54" s="221">
        <v>21</v>
      </c>
      <c r="I54" s="307">
        <v>9</v>
      </c>
      <c r="J54" s="308">
        <v>3</v>
      </c>
      <c r="K54" s="194">
        <v>12</v>
      </c>
      <c r="L54" s="194">
        <v>5</v>
      </c>
      <c r="M54" s="307">
        <v>13</v>
      </c>
      <c r="N54" s="308">
        <v>2</v>
      </c>
      <c r="O54" s="194">
        <v>5</v>
      </c>
      <c r="P54" s="221">
        <v>1</v>
      </c>
      <c r="Q54" s="307">
        <v>35</v>
      </c>
      <c r="R54" s="308">
        <v>25</v>
      </c>
      <c r="S54" s="192">
        <f t="shared" si="1"/>
        <v>230</v>
      </c>
    </row>
    <row r="55" spans="1:19" ht="10" customHeight="1" x14ac:dyDescent="0.25">
      <c r="A55" s="37"/>
      <c r="B55" s="38">
        <v>41</v>
      </c>
      <c r="C55" s="38"/>
      <c r="D55" s="38"/>
      <c r="E55" s="309">
        <v>38</v>
      </c>
      <c r="F55" s="310">
        <v>4</v>
      </c>
      <c r="G55" s="190">
        <v>40</v>
      </c>
      <c r="H55" s="222">
        <v>21</v>
      </c>
      <c r="I55" s="309">
        <v>7</v>
      </c>
      <c r="J55" s="310">
        <v>6</v>
      </c>
      <c r="K55" s="190">
        <v>8</v>
      </c>
      <c r="L55" s="190">
        <v>8</v>
      </c>
      <c r="M55" s="309">
        <v>13</v>
      </c>
      <c r="N55" s="310">
        <v>9</v>
      </c>
      <c r="O55" s="190">
        <v>7</v>
      </c>
      <c r="P55" s="222">
        <v>2</v>
      </c>
      <c r="Q55" s="309">
        <v>38</v>
      </c>
      <c r="R55" s="310">
        <v>35</v>
      </c>
      <c r="S55" s="188">
        <f t="shared" si="1"/>
        <v>236</v>
      </c>
    </row>
    <row r="56" spans="1:19" ht="10" customHeight="1" x14ac:dyDescent="0.25">
      <c r="A56" s="40"/>
      <c r="B56" s="24">
        <v>42</v>
      </c>
      <c r="C56" s="24"/>
      <c r="D56" s="24"/>
      <c r="E56" s="307">
        <v>43</v>
      </c>
      <c r="F56" s="308">
        <v>20</v>
      </c>
      <c r="G56" s="194">
        <v>43</v>
      </c>
      <c r="H56" s="221">
        <v>15</v>
      </c>
      <c r="I56" s="307">
        <v>13</v>
      </c>
      <c r="J56" s="308">
        <v>8</v>
      </c>
      <c r="K56" s="194">
        <v>9</v>
      </c>
      <c r="L56" s="194">
        <v>6</v>
      </c>
      <c r="M56" s="307">
        <v>13</v>
      </c>
      <c r="N56" s="308">
        <v>9</v>
      </c>
      <c r="O56" s="194">
        <v>8</v>
      </c>
      <c r="P56" s="221">
        <v>5</v>
      </c>
      <c r="Q56" s="307">
        <v>45</v>
      </c>
      <c r="R56" s="308">
        <v>33</v>
      </c>
      <c r="S56" s="192">
        <f t="shared" si="1"/>
        <v>270</v>
      </c>
    </row>
    <row r="57" spans="1:19" ht="10" customHeight="1" x14ac:dyDescent="0.25">
      <c r="A57" s="37"/>
      <c r="B57" s="38">
        <v>43</v>
      </c>
      <c r="C57" s="38"/>
      <c r="D57" s="38"/>
      <c r="E57" s="309">
        <v>38</v>
      </c>
      <c r="F57" s="310">
        <v>28</v>
      </c>
      <c r="G57" s="190">
        <v>42</v>
      </c>
      <c r="H57" s="222">
        <v>32</v>
      </c>
      <c r="I57" s="309">
        <v>14</v>
      </c>
      <c r="J57" s="310">
        <v>13</v>
      </c>
      <c r="K57" s="190">
        <v>12</v>
      </c>
      <c r="L57" s="190">
        <v>7</v>
      </c>
      <c r="M57" s="309">
        <v>7</v>
      </c>
      <c r="N57" s="310">
        <v>9</v>
      </c>
      <c r="O57" s="190">
        <v>7</v>
      </c>
      <c r="P57" s="222">
        <v>5</v>
      </c>
      <c r="Q57" s="309">
        <v>61</v>
      </c>
      <c r="R57" s="310">
        <v>37</v>
      </c>
      <c r="S57" s="188">
        <f t="shared" si="1"/>
        <v>312</v>
      </c>
    </row>
    <row r="58" spans="1:19" ht="10" customHeight="1" x14ac:dyDescent="0.25">
      <c r="A58" s="40"/>
      <c r="B58" s="24">
        <v>44</v>
      </c>
      <c r="C58" s="24"/>
      <c r="D58" s="24"/>
      <c r="E58" s="307">
        <v>46</v>
      </c>
      <c r="F58" s="308">
        <v>27</v>
      </c>
      <c r="G58" s="194">
        <v>45</v>
      </c>
      <c r="H58" s="221">
        <v>27</v>
      </c>
      <c r="I58" s="307">
        <v>15</v>
      </c>
      <c r="J58" s="308">
        <v>7</v>
      </c>
      <c r="K58" s="194">
        <v>7</v>
      </c>
      <c r="L58" s="194">
        <v>8</v>
      </c>
      <c r="M58" s="307">
        <v>10</v>
      </c>
      <c r="N58" s="308">
        <v>8</v>
      </c>
      <c r="O58" s="194">
        <v>12</v>
      </c>
      <c r="P58" s="221">
        <v>6</v>
      </c>
      <c r="Q58" s="307">
        <v>57</v>
      </c>
      <c r="R58" s="308">
        <v>51</v>
      </c>
      <c r="S58" s="192">
        <f t="shared" si="1"/>
        <v>326</v>
      </c>
    </row>
    <row r="59" spans="1:19" ht="10" customHeight="1" x14ac:dyDescent="0.25">
      <c r="A59" s="37"/>
      <c r="B59" s="38">
        <v>45</v>
      </c>
      <c r="C59" s="38"/>
      <c r="D59" s="38"/>
      <c r="E59" s="309">
        <v>41</v>
      </c>
      <c r="F59" s="310">
        <v>22</v>
      </c>
      <c r="G59" s="190">
        <v>72</v>
      </c>
      <c r="H59" s="222">
        <v>28</v>
      </c>
      <c r="I59" s="309">
        <v>12</v>
      </c>
      <c r="J59" s="310">
        <v>4</v>
      </c>
      <c r="K59" s="190">
        <v>15</v>
      </c>
      <c r="L59" s="190">
        <v>2</v>
      </c>
      <c r="M59" s="309">
        <v>13</v>
      </c>
      <c r="N59" s="310">
        <v>7</v>
      </c>
      <c r="O59" s="190">
        <v>7</v>
      </c>
      <c r="P59" s="222">
        <v>5</v>
      </c>
      <c r="Q59" s="309">
        <v>57</v>
      </c>
      <c r="R59" s="310">
        <v>55</v>
      </c>
      <c r="S59" s="188">
        <f t="shared" si="1"/>
        <v>340</v>
      </c>
    </row>
    <row r="60" spans="1:19" ht="10" customHeight="1" x14ac:dyDescent="0.25">
      <c r="A60" s="40"/>
      <c r="B60" s="24">
        <v>46</v>
      </c>
      <c r="C60" s="24"/>
      <c r="D60" s="24"/>
      <c r="E60" s="307">
        <v>53</v>
      </c>
      <c r="F60" s="308">
        <v>27</v>
      </c>
      <c r="G60" s="194">
        <v>46</v>
      </c>
      <c r="H60" s="221">
        <v>23</v>
      </c>
      <c r="I60" s="307">
        <v>18</v>
      </c>
      <c r="J60" s="308">
        <v>8</v>
      </c>
      <c r="K60" s="194">
        <v>12</v>
      </c>
      <c r="L60" s="194">
        <v>1</v>
      </c>
      <c r="M60" s="307">
        <v>15</v>
      </c>
      <c r="N60" s="308">
        <v>10</v>
      </c>
      <c r="O60" s="194">
        <v>16</v>
      </c>
      <c r="P60" s="221">
        <v>3</v>
      </c>
      <c r="Q60" s="307">
        <v>100</v>
      </c>
      <c r="R60" s="308">
        <v>55</v>
      </c>
      <c r="S60" s="192">
        <f t="shared" si="1"/>
        <v>387</v>
      </c>
    </row>
    <row r="61" spans="1:19" ht="10" customHeight="1" x14ac:dyDescent="0.25">
      <c r="A61" s="37"/>
      <c r="B61" s="38">
        <v>47</v>
      </c>
      <c r="C61" s="38"/>
      <c r="D61" s="38"/>
      <c r="E61" s="309">
        <v>42</v>
      </c>
      <c r="F61" s="310">
        <v>29</v>
      </c>
      <c r="G61" s="190">
        <v>64</v>
      </c>
      <c r="H61" s="222">
        <v>34</v>
      </c>
      <c r="I61" s="309">
        <v>17</v>
      </c>
      <c r="J61" s="310">
        <v>5</v>
      </c>
      <c r="K61" s="190">
        <v>20</v>
      </c>
      <c r="L61" s="190">
        <v>9</v>
      </c>
      <c r="M61" s="309">
        <v>10</v>
      </c>
      <c r="N61" s="310">
        <v>8</v>
      </c>
      <c r="O61" s="190">
        <v>9</v>
      </c>
      <c r="P61" s="222">
        <v>6</v>
      </c>
      <c r="Q61" s="309">
        <v>82</v>
      </c>
      <c r="R61" s="310">
        <v>46</v>
      </c>
      <c r="S61" s="188">
        <f t="shared" si="1"/>
        <v>381</v>
      </c>
    </row>
    <row r="62" spans="1:19" ht="10" customHeight="1" x14ac:dyDescent="0.25">
      <c r="A62" s="40"/>
      <c r="B62" s="24">
        <v>48</v>
      </c>
      <c r="C62" s="24"/>
      <c r="D62" s="24"/>
      <c r="E62" s="307">
        <v>65</v>
      </c>
      <c r="F62" s="308">
        <v>27</v>
      </c>
      <c r="G62" s="194">
        <v>59</v>
      </c>
      <c r="H62" s="221">
        <v>36</v>
      </c>
      <c r="I62" s="307">
        <v>20</v>
      </c>
      <c r="J62" s="308">
        <v>1</v>
      </c>
      <c r="K62" s="194">
        <v>26</v>
      </c>
      <c r="L62" s="194">
        <v>7</v>
      </c>
      <c r="M62" s="307">
        <v>12</v>
      </c>
      <c r="N62" s="308">
        <v>17</v>
      </c>
      <c r="O62" s="194">
        <v>7</v>
      </c>
      <c r="P62" s="221">
        <v>7</v>
      </c>
      <c r="Q62" s="307">
        <v>86</v>
      </c>
      <c r="R62" s="308">
        <v>91</v>
      </c>
      <c r="S62" s="192">
        <f t="shared" si="1"/>
        <v>461</v>
      </c>
    </row>
    <row r="63" spans="1:19" ht="10" customHeight="1" x14ac:dyDescent="0.25">
      <c r="A63" s="37"/>
      <c r="B63" s="38">
        <v>49</v>
      </c>
      <c r="C63" s="38"/>
      <c r="D63" s="38"/>
      <c r="E63" s="309">
        <v>40</v>
      </c>
      <c r="F63" s="310">
        <v>27</v>
      </c>
      <c r="G63" s="190">
        <v>79</v>
      </c>
      <c r="H63" s="222">
        <v>36</v>
      </c>
      <c r="I63" s="309">
        <v>14</v>
      </c>
      <c r="J63" s="310">
        <v>11</v>
      </c>
      <c r="K63" s="190">
        <v>21</v>
      </c>
      <c r="L63" s="190">
        <v>8</v>
      </c>
      <c r="M63" s="309">
        <v>14</v>
      </c>
      <c r="N63" s="310">
        <v>11</v>
      </c>
      <c r="O63" s="190">
        <v>12</v>
      </c>
      <c r="P63" s="222">
        <v>7</v>
      </c>
      <c r="Q63" s="309">
        <v>115</v>
      </c>
      <c r="R63" s="310">
        <v>85</v>
      </c>
      <c r="S63" s="188">
        <f t="shared" si="1"/>
        <v>480</v>
      </c>
    </row>
    <row r="64" spans="1:19" ht="10" customHeight="1" x14ac:dyDescent="0.25">
      <c r="A64" s="40"/>
      <c r="B64" s="24">
        <v>50</v>
      </c>
      <c r="C64" s="24"/>
      <c r="D64" s="24"/>
      <c r="E64" s="307">
        <v>36</v>
      </c>
      <c r="F64" s="308">
        <v>37</v>
      </c>
      <c r="G64" s="194">
        <v>60</v>
      </c>
      <c r="H64" s="221">
        <v>49</v>
      </c>
      <c r="I64" s="307">
        <v>7</v>
      </c>
      <c r="J64" s="308">
        <v>8</v>
      </c>
      <c r="K64" s="194">
        <v>12</v>
      </c>
      <c r="L64" s="194">
        <v>13</v>
      </c>
      <c r="M64" s="307">
        <v>15</v>
      </c>
      <c r="N64" s="308">
        <v>12</v>
      </c>
      <c r="O64" s="194">
        <v>11</v>
      </c>
      <c r="P64" s="221">
        <v>4</v>
      </c>
      <c r="Q64" s="307">
        <v>94</v>
      </c>
      <c r="R64" s="308">
        <v>91</v>
      </c>
      <c r="S64" s="192">
        <f t="shared" si="1"/>
        <v>449</v>
      </c>
    </row>
    <row r="65" spans="1:19" ht="10" customHeight="1" x14ac:dyDescent="0.25">
      <c r="A65" s="37"/>
      <c r="B65" s="38">
        <v>51</v>
      </c>
      <c r="C65" s="38"/>
      <c r="D65" s="38"/>
      <c r="E65" s="309">
        <v>61</v>
      </c>
      <c r="F65" s="310">
        <v>30</v>
      </c>
      <c r="G65" s="190">
        <v>71</v>
      </c>
      <c r="H65" s="222">
        <v>38</v>
      </c>
      <c r="I65" s="309">
        <v>13</v>
      </c>
      <c r="J65" s="310">
        <v>3</v>
      </c>
      <c r="K65" s="190">
        <v>7</v>
      </c>
      <c r="L65" s="190">
        <v>13</v>
      </c>
      <c r="M65" s="309">
        <v>21</v>
      </c>
      <c r="N65" s="310">
        <v>3</v>
      </c>
      <c r="O65" s="190">
        <v>10</v>
      </c>
      <c r="P65" s="222">
        <v>6</v>
      </c>
      <c r="Q65" s="309">
        <v>120</v>
      </c>
      <c r="R65" s="310">
        <v>109</v>
      </c>
      <c r="S65" s="188">
        <f t="shared" si="1"/>
        <v>505</v>
      </c>
    </row>
    <row r="66" spans="1:19" ht="10" customHeight="1" x14ac:dyDescent="0.25">
      <c r="A66" s="40"/>
      <c r="B66" s="24">
        <v>52</v>
      </c>
      <c r="C66" s="24"/>
      <c r="D66" s="24"/>
      <c r="E66" s="307">
        <v>47</v>
      </c>
      <c r="F66" s="308">
        <v>32</v>
      </c>
      <c r="G66" s="194">
        <v>75</v>
      </c>
      <c r="H66" s="221">
        <v>33</v>
      </c>
      <c r="I66" s="307">
        <v>10</v>
      </c>
      <c r="J66" s="308">
        <v>12</v>
      </c>
      <c r="K66" s="194">
        <v>14</v>
      </c>
      <c r="L66" s="194">
        <v>10</v>
      </c>
      <c r="M66" s="307">
        <v>14</v>
      </c>
      <c r="N66" s="308">
        <v>9</v>
      </c>
      <c r="O66" s="194">
        <v>6</v>
      </c>
      <c r="P66" s="221">
        <v>4</v>
      </c>
      <c r="Q66" s="307">
        <v>143</v>
      </c>
      <c r="R66" s="308">
        <v>120</v>
      </c>
      <c r="S66" s="192">
        <f t="shared" si="1"/>
        <v>529</v>
      </c>
    </row>
    <row r="67" spans="1:19" ht="10" customHeight="1" x14ac:dyDescent="0.25">
      <c r="A67" s="37"/>
      <c r="B67" s="38">
        <v>53</v>
      </c>
      <c r="C67" s="38"/>
      <c r="D67" s="38"/>
      <c r="E67" s="309">
        <v>50</v>
      </c>
      <c r="F67" s="310">
        <v>42</v>
      </c>
      <c r="G67" s="190">
        <v>57</v>
      </c>
      <c r="H67" s="222">
        <v>54</v>
      </c>
      <c r="I67" s="309">
        <v>24</v>
      </c>
      <c r="J67" s="310">
        <v>9</v>
      </c>
      <c r="K67" s="190">
        <v>12</v>
      </c>
      <c r="L67" s="190">
        <v>7</v>
      </c>
      <c r="M67" s="309">
        <v>21</v>
      </c>
      <c r="N67" s="310">
        <v>10</v>
      </c>
      <c r="O67" s="190">
        <v>14</v>
      </c>
      <c r="P67" s="222">
        <v>13</v>
      </c>
      <c r="Q67" s="309">
        <v>137</v>
      </c>
      <c r="R67" s="310">
        <v>76</v>
      </c>
      <c r="S67" s="188">
        <f t="shared" si="1"/>
        <v>526</v>
      </c>
    </row>
    <row r="68" spans="1:19" ht="10" customHeight="1" x14ac:dyDescent="0.25">
      <c r="A68" s="40"/>
      <c r="B68" s="24">
        <v>54</v>
      </c>
      <c r="C68" s="24"/>
      <c r="D68" s="24"/>
      <c r="E68" s="307">
        <v>76</v>
      </c>
      <c r="F68" s="308">
        <v>30</v>
      </c>
      <c r="G68" s="194">
        <v>88</v>
      </c>
      <c r="H68" s="221">
        <v>26</v>
      </c>
      <c r="I68" s="307">
        <v>13</v>
      </c>
      <c r="J68" s="308">
        <v>7</v>
      </c>
      <c r="K68" s="194">
        <v>20</v>
      </c>
      <c r="L68" s="194">
        <v>8</v>
      </c>
      <c r="M68" s="307">
        <v>22</v>
      </c>
      <c r="N68" s="308">
        <v>9</v>
      </c>
      <c r="O68" s="194">
        <v>11</v>
      </c>
      <c r="P68" s="221">
        <v>9</v>
      </c>
      <c r="Q68" s="307">
        <v>145</v>
      </c>
      <c r="R68" s="308">
        <v>116</v>
      </c>
      <c r="S68" s="192">
        <f t="shared" si="1"/>
        <v>580</v>
      </c>
    </row>
    <row r="69" spans="1:19" ht="10" customHeight="1" x14ac:dyDescent="0.25">
      <c r="A69" s="37"/>
      <c r="B69" s="38">
        <v>55</v>
      </c>
      <c r="C69" s="38"/>
      <c r="D69" s="38"/>
      <c r="E69" s="309">
        <v>43</v>
      </c>
      <c r="F69" s="310">
        <v>34</v>
      </c>
      <c r="G69" s="190">
        <v>74</v>
      </c>
      <c r="H69" s="222">
        <v>46</v>
      </c>
      <c r="I69" s="309">
        <v>21</v>
      </c>
      <c r="J69" s="310">
        <v>6</v>
      </c>
      <c r="K69" s="190">
        <v>16</v>
      </c>
      <c r="L69" s="190">
        <v>6</v>
      </c>
      <c r="M69" s="309">
        <v>20</v>
      </c>
      <c r="N69" s="310">
        <v>10</v>
      </c>
      <c r="O69" s="190">
        <v>16</v>
      </c>
      <c r="P69" s="222">
        <v>9</v>
      </c>
      <c r="Q69" s="309">
        <v>179</v>
      </c>
      <c r="R69" s="310">
        <v>103</v>
      </c>
      <c r="S69" s="188">
        <f t="shared" si="1"/>
        <v>583</v>
      </c>
    </row>
    <row r="70" spans="1:19" ht="10" customHeight="1" x14ac:dyDescent="0.25">
      <c r="A70" s="40"/>
      <c r="B70" s="24">
        <v>56</v>
      </c>
      <c r="C70" s="24"/>
      <c r="D70" s="24"/>
      <c r="E70" s="307">
        <v>56</v>
      </c>
      <c r="F70" s="308">
        <v>31</v>
      </c>
      <c r="G70" s="194">
        <v>71</v>
      </c>
      <c r="H70" s="221">
        <v>43</v>
      </c>
      <c r="I70" s="307">
        <v>19</v>
      </c>
      <c r="J70" s="308">
        <v>13</v>
      </c>
      <c r="K70" s="194">
        <v>21</v>
      </c>
      <c r="L70" s="194">
        <v>11</v>
      </c>
      <c r="M70" s="307">
        <v>26</v>
      </c>
      <c r="N70" s="308">
        <v>13</v>
      </c>
      <c r="O70" s="194">
        <v>22</v>
      </c>
      <c r="P70" s="221">
        <v>7</v>
      </c>
      <c r="Q70" s="307">
        <v>172</v>
      </c>
      <c r="R70" s="308">
        <v>116</v>
      </c>
      <c r="S70" s="192">
        <f t="shared" si="1"/>
        <v>621</v>
      </c>
    </row>
    <row r="71" spans="1:19" ht="10" customHeight="1" x14ac:dyDescent="0.25">
      <c r="A71" s="37"/>
      <c r="B71" s="38">
        <v>57</v>
      </c>
      <c r="C71" s="38"/>
      <c r="D71" s="38"/>
      <c r="E71" s="309">
        <v>73</v>
      </c>
      <c r="F71" s="310">
        <v>26</v>
      </c>
      <c r="G71" s="190">
        <v>102</v>
      </c>
      <c r="H71" s="222">
        <v>33</v>
      </c>
      <c r="I71" s="309">
        <v>25</v>
      </c>
      <c r="J71" s="310">
        <v>13</v>
      </c>
      <c r="K71" s="190">
        <v>23</v>
      </c>
      <c r="L71" s="190">
        <v>17</v>
      </c>
      <c r="M71" s="309">
        <v>15</v>
      </c>
      <c r="N71" s="310">
        <v>14</v>
      </c>
      <c r="O71" s="190">
        <v>23</v>
      </c>
      <c r="P71" s="222">
        <v>12</v>
      </c>
      <c r="Q71" s="309">
        <v>155</v>
      </c>
      <c r="R71" s="310">
        <v>133</v>
      </c>
      <c r="S71" s="188">
        <f t="shared" si="1"/>
        <v>664</v>
      </c>
    </row>
    <row r="72" spans="1:19" ht="10" customHeight="1" x14ac:dyDescent="0.25">
      <c r="A72" s="40"/>
      <c r="B72" s="24">
        <v>58</v>
      </c>
      <c r="C72" s="24"/>
      <c r="D72" s="24"/>
      <c r="E72" s="307">
        <v>53</v>
      </c>
      <c r="F72" s="308">
        <v>40</v>
      </c>
      <c r="G72" s="194">
        <v>74</v>
      </c>
      <c r="H72" s="221">
        <v>44</v>
      </c>
      <c r="I72" s="307">
        <v>26</v>
      </c>
      <c r="J72" s="308">
        <v>9</v>
      </c>
      <c r="K72" s="194">
        <v>19</v>
      </c>
      <c r="L72" s="194">
        <v>12</v>
      </c>
      <c r="M72" s="307">
        <v>25</v>
      </c>
      <c r="N72" s="308">
        <v>13</v>
      </c>
      <c r="O72" s="194">
        <v>19</v>
      </c>
      <c r="P72" s="221">
        <v>8</v>
      </c>
      <c r="Q72" s="307">
        <v>151</v>
      </c>
      <c r="R72" s="308">
        <v>126</v>
      </c>
      <c r="S72" s="192">
        <f t="shared" si="1"/>
        <v>619</v>
      </c>
    </row>
    <row r="73" spans="1:19" ht="10" customHeight="1" x14ac:dyDescent="0.25">
      <c r="A73" s="37"/>
      <c r="B73" s="38">
        <v>59</v>
      </c>
      <c r="C73" s="38"/>
      <c r="D73" s="38"/>
      <c r="E73" s="309">
        <v>55</v>
      </c>
      <c r="F73" s="310">
        <v>52</v>
      </c>
      <c r="G73" s="190">
        <v>77</v>
      </c>
      <c r="H73" s="222">
        <v>53</v>
      </c>
      <c r="I73" s="309">
        <v>20</v>
      </c>
      <c r="J73" s="310">
        <v>11</v>
      </c>
      <c r="K73" s="190">
        <v>19</v>
      </c>
      <c r="L73" s="190">
        <v>12</v>
      </c>
      <c r="M73" s="309">
        <v>17</v>
      </c>
      <c r="N73" s="310">
        <v>11</v>
      </c>
      <c r="O73" s="190">
        <v>11</v>
      </c>
      <c r="P73" s="222">
        <v>13</v>
      </c>
      <c r="Q73" s="309">
        <v>177</v>
      </c>
      <c r="R73" s="310">
        <v>142</v>
      </c>
      <c r="S73" s="188">
        <f t="shared" si="1"/>
        <v>670</v>
      </c>
    </row>
    <row r="74" spans="1:19" ht="10" customHeight="1" x14ac:dyDescent="0.25">
      <c r="A74" s="40"/>
      <c r="B74" s="24">
        <v>60</v>
      </c>
      <c r="C74" s="24"/>
      <c r="D74" s="24"/>
      <c r="E74" s="307">
        <v>61</v>
      </c>
      <c r="F74" s="308">
        <v>33</v>
      </c>
      <c r="G74" s="194">
        <v>96</v>
      </c>
      <c r="H74" s="221">
        <v>45</v>
      </c>
      <c r="I74" s="307">
        <v>18</v>
      </c>
      <c r="J74" s="308">
        <v>6</v>
      </c>
      <c r="K74" s="194">
        <v>21</v>
      </c>
      <c r="L74" s="194">
        <v>7</v>
      </c>
      <c r="M74" s="307">
        <v>20</v>
      </c>
      <c r="N74" s="308">
        <v>9</v>
      </c>
      <c r="O74" s="194">
        <v>24</v>
      </c>
      <c r="P74" s="221">
        <v>13</v>
      </c>
      <c r="Q74" s="307">
        <v>166</v>
      </c>
      <c r="R74" s="308">
        <v>140</v>
      </c>
      <c r="S74" s="192">
        <f t="shared" si="1"/>
        <v>659</v>
      </c>
    </row>
    <row r="75" spans="1:19" ht="10" customHeight="1" x14ac:dyDescent="0.25">
      <c r="A75" s="37"/>
      <c r="B75" s="38">
        <v>61</v>
      </c>
      <c r="C75" s="38"/>
      <c r="D75" s="38"/>
      <c r="E75" s="309">
        <v>63</v>
      </c>
      <c r="F75" s="310">
        <v>29</v>
      </c>
      <c r="G75" s="190">
        <v>90</v>
      </c>
      <c r="H75" s="222">
        <v>40</v>
      </c>
      <c r="I75" s="309">
        <v>25</v>
      </c>
      <c r="J75" s="310">
        <v>17</v>
      </c>
      <c r="K75" s="190">
        <v>12</v>
      </c>
      <c r="L75" s="190">
        <v>12</v>
      </c>
      <c r="M75" s="309">
        <v>22</v>
      </c>
      <c r="N75" s="310">
        <v>8</v>
      </c>
      <c r="O75" s="190">
        <v>20</v>
      </c>
      <c r="P75" s="222">
        <v>13</v>
      </c>
      <c r="Q75" s="309">
        <v>166</v>
      </c>
      <c r="R75" s="310">
        <v>111</v>
      </c>
      <c r="S75" s="188">
        <f t="shared" si="1"/>
        <v>628</v>
      </c>
    </row>
    <row r="76" spans="1:19" ht="10" customHeight="1" x14ac:dyDescent="0.25">
      <c r="A76" s="40"/>
      <c r="B76" s="24">
        <v>62</v>
      </c>
      <c r="C76" s="24"/>
      <c r="D76" s="24"/>
      <c r="E76" s="307">
        <v>49</v>
      </c>
      <c r="F76" s="308">
        <v>37</v>
      </c>
      <c r="G76" s="194">
        <v>67</v>
      </c>
      <c r="H76" s="221">
        <v>45</v>
      </c>
      <c r="I76" s="307">
        <v>14</v>
      </c>
      <c r="J76" s="308">
        <v>12</v>
      </c>
      <c r="K76" s="194">
        <v>15</v>
      </c>
      <c r="L76" s="194">
        <v>10</v>
      </c>
      <c r="M76" s="307">
        <v>19</v>
      </c>
      <c r="N76" s="308">
        <v>9</v>
      </c>
      <c r="O76" s="194">
        <v>17</v>
      </c>
      <c r="P76" s="221">
        <v>7</v>
      </c>
      <c r="Q76" s="307">
        <v>161</v>
      </c>
      <c r="R76" s="308">
        <v>101</v>
      </c>
      <c r="S76" s="192">
        <f t="shared" si="1"/>
        <v>563</v>
      </c>
    </row>
    <row r="77" spans="1:19" ht="10" customHeight="1" x14ac:dyDescent="0.25">
      <c r="A77" s="37"/>
      <c r="B77" s="38">
        <v>63</v>
      </c>
      <c r="C77" s="38"/>
      <c r="D77" s="38"/>
      <c r="E77" s="309">
        <v>45</v>
      </c>
      <c r="F77" s="310">
        <v>29</v>
      </c>
      <c r="G77" s="190">
        <v>88</v>
      </c>
      <c r="H77" s="222">
        <v>49</v>
      </c>
      <c r="I77" s="309">
        <v>14</v>
      </c>
      <c r="J77" s="310">
        <v>10</v>
      </c>
      <c r="K77" s="190">
        <v>22</v>
      </c>
      <c r="L77" s="190">
        <v>8</v>
      </c>
      <c r="M77" s="309">
        <v>19</v>
      </c>
      <c r="N77" s="310">
        <v>11</v>
      </c>
      <c r="O77" s="190">
        <v>23</v>
      </c>
      <c r="P77" s="222">
        <v>10</v>
      </c>
      <c r="Q77" s="309">
        <v>162</v>
      </c>
      <c r="R77" s="310">
        <v>125</v>
      </c>
      <c r="S77" s="188">
        <f t="shared" si="1"/>
        <v>615</v>
      </c>
    </row>
    <row r="78" spans="1:19" ht="10" customHeight="1" x14ac:dyDescent="0.25">
      <c r="A78" s="40"/>
      <c r="B78" s="24">
        <v>64</v>
      </c>
      <c r="C78" s="24"/>
      <c r="D78" s="24"/>
      <c r="E78" s="307">
        <v>62</v>
      </c>
      <c r="F78" s="308">
        <v>38</v>
      </c>
      <c r="G78" s="194">
        <v>84</v>
      </c>
      <c r="H78" s="221">
        <v>53</v>
      </c>
      <c r="I78" s="307">
        <v>14</v>
      </c>
      <c r="J78" s="308">
        <v>8</v>
      </c>
      <c r="K78" s="194">
        <v>24</v>
      </c>
      <c r="L78" s="194">
        <v>5</v>
      </c>
      <c r="M78" s="307">
        <v>26</v>
      </c>
      <c r="N78" s="308">
        <v>14</v>
      </c>
      <c r="O78" s="194">
        <v>17</v>
      </c>
      <c r="P78" s="221">
        <v>5</v>
      </c>
      <c r="Q78" s="307">
        <v>175</v>
      </c>
      <c r="R78" s="308">
        <v>82</v>
      </c>
      <c r="S78" s="192">
        <f t="shared" ref="S78:S115" si="2">SUM(E78:R78)</f>
        <v>607</v>
      </c>
    </row>
    <row r="79" spans="1:19" ht="10" customHeight="1" x14ac:dyDescent="0.25">
      <c r="A79" s="37"/>
      <c r="B79" s="38">
        <v>65</v>
      </c>
      <c r="C79" s="38"/>
      <c r="D79" s="38"/>
      <c r="E79" s="309">
        <v>49</v>
      </c>
      <c r="F79" s="310">
        <v>35</v>
      </c>
      <c r="G79" s="190">
        <v>80</v>
      </c>
      <c r="H79" s="222">
        <v>51</v>
      </c>
      <c r="I79" s="309">
        <v>17</v>
      </c>
      <c r="J79" s="310">
        <v>6</v>
      </c>
      <c r="K79" s="190">
        <v>7</v>
      </c>
      <c r="L79" s="190">
        <v>3</v>
      </c>
      <c r="M79" s="309">
        <v>19</v>
      </c>
      <c r="N79" s="310">
        <v>5</v>
      </c>
      <c r="O79" s="190">
        <v>15</v>
      </c>
      <c r="P79" s="222">
        <v>5</v>
      </c>
      <c r="Q79" s="309">
        <v>174</v>
      </c>
      <c r="R79" s="310">
        <v>95</v>
      </c>
      <c r="S79" s="188">
        <f t="shared" si="2"/>
        <v>561</v>
      </c>
    </row>
    <row r="80" spans="1:19" ht="10" customHeight="1" x14ac:dyDescent="0.25">
      <c r="A80" s="40"/>
      <c r="B80" s="24">
        <v>66</v>
      </c>
      <c r="C80" s="24"/>
      <c r="D80" s="24"/>
      <c r="E80" s="307">
        <v>39</v>
      </c>
      <c r="F80" s="308">
        <v>16</v>
      </c>
      <c r="G80" s="194">
        <v>53</v>
      </c>
      <c r="H80" s="221">
        <v>30</v>
      </c>
      <c r="I80" s="307">
        <v>10</v>
      </c>
      <c r="J80" s="308">
        <v>5</v>
      </c>
      <c r="K80" s="194">
        <v>16</v>
      </c>
      <c r="L80" s="194">
        <v>7</v>
      </c>
      <c r="M80" s="307">
        <v>15</v>
      </c>
      <c r="N80" s="308">
        <v>7</v>
      </c>
      <c r="O80" s="194">
        <v>8</v>
      </c>
      <c r="P80" s="221">
        <v>2</v>
      </c>
      <c r="Q80" s="307">
        <v>146</v>
      </c>
      <c r="R80" s="308">
        <v>89</v>
      </c>
      <c r="S80" s="192">
        <f t="shared" si="2"/>
        <v>443</v>
      </c>
    </row>
    <row r="81" spans="1:19" ht="10" customHeight="1" thickBot="1" x14ac:dyDescent="0.3">
      <c r="A81" s="41"/>
      <c r="B81" s="42">
        <v>67</v>
      </c>
      <c r="C81" s="42"/>
      <c r="D81" s="42"/>
      <c r="E81" s="313">
        <v>38</v>
      </c>
      <c r="F81" s="338">
        <v>19</v>
      </c>
      <c r="G81" s="228">
        <v>45</v>
      </c>
      <c r="H81" s="317">
        <v>23</v>
      </c>
      <c r="I81" s="313">
        <v>10</v>
      </c>
      <c r="J81" s="338">
        <v>14</v>
      </c>
      <c r="K81" s="228">
        <v>11</v>
      </c>
      <c r="L81" s="228">
        <v>15</v>
      </c>
      <c r="M81" s="313">
        <v>14</v>
      </c>
      <c r="N81" s="338">
        <v>11</v>
      </c>
      <c r="O81" s="228">
        <v>13</v>
      </c>
      <c r="P81" s="317">
        <v>8</v>
      </c>
      <c r="Q81" s="313">
        <v>124</v>
      </c>
      <c r="R81" s="338">
        <v>102</v>
      </c>
      <c r="S81" s="230">
        <f t="shared" si="2"/>
        <v>447</v>
      </c>
    </row>
    <row r="82" spans="1:19" ht="10" customHeight="1" x14ac:dyDescent="0.25">
      <c r="A82" s="40"/>
      <c r="B82" s="24">
        <v>68</v>
      </c>
      <c r="C82" s="24"/>
      <c r="D82" s="24"/>
      <c r="E82" s="307">
        <v>29</v>
      </c>
      <c r="F82" s="308">
        <v>17</v>
      </c>
      <c r="G82" s="194">
        <v>46</v>
      </c>
      <c r="H82" s="221">
        <v>29</v>
      </c>
      <c r="I82" s="307">
        <v>9</v>
      </c>
      <c r="J82" s="308">
        <v>10</v>
      </c>
      <c r="K82" s="194">
        <v>10</v>
      </c>
      <c r="L82" s="194">
        <v>6</v>
      </c>
      <c r="M82" s="307">
        <v>13</v>
      </c>
      <c r="N82" s="308">
        <v>7</v>
      </c>
      <c r="O82" s="194">
        <v>15</v>
      </c>
      <c r="P82" s="221">
        <v>5</v>
      </c>
      <c r="Q82" s="307">
        <v>151</v>
      </c>
      <c r="R82" s="308">
        <v>81</v>
      </c>
      <c r="S82" s="192">
        <f t="shared" si="2"/>
        <v>428</v>
      </c>
    </row>
    <row r="83" spans="1:19" ht="10" customHeight="1" x14ac:dyDescent="0.25">
      <c r="A83" s="37"/>
      <c r="B83" s="38">
        <v>69</v>
      </c>
      <c r="C83" s="38"/>
      <c r="D83" s="38"/>
      <c r="E83" s="309">
        <v>22</v>
      </c>
      <c r="F83" s="310">
        <v>21</v>
      </c>
      <c r="G83" s="190">
        <v>46</v>
      </c>
      <c r="H83" s="222">
        <v>26</v>
      </c>
      <c r="I83" s="309">
        <v>10</v>
      </c>
      <c r="J83" s="310">
        <v>6</v>
      </c>
      <c r="K83" s="190">
        <v>7</v>
      </c>
      <c r="L83" s="190">
        <v>6</v>
      </c>
      <c r="M83" s="309">
        <v>13</v>
      </c>
      <c r="N83" s="310">
        <v>5</v>
      </c>
      <c r="O83" s="190">
        <v>18</v>
      </c>
      <c r="P83" s="222">
        <v>7</v>
      </c>
      <c r="Q83" s="309">
        <v>142</v>
      </c>
      <c r="R83" s="310">
        <v>91</v>
      </c>
      <c r="S83" s="188">
        <f t="shared" si="2"/>
        <v>420</v>
      </c>
    </row>
    <row r="84" spans="1:19" ht="10" customHeight="1" x14ac:dyDescent="0.25">
      <c r="A84" s="40"/>
      <c r="B84" s="24">
        <v>70</v>
      </c>
      <c r="C84" s="24"/>
      <c r="D84" s="24"/>
      <c r="E84" s="307">
        <v>22</v>
      </c>
      <c r="F84" s="308">
        <v>9</v>
      </c>
      <c r="G84" s="194">
        <v>33</v>
      </c>
      <c r="H84" s="221">
        <v>11</v>
      </c>
      <c r="I84" s="307">
        <v>8</v>
      </c>
      <c r="J84" s="308">
        <v>5</v>
      </c>
      <c r="K84" s="194">
        <v>11</v>
      </c>
      <c r="L84" s="194">
        <v>3</v>
      </c>
      <c r="M84" s="307">
        <v>16</v>
      </c>
      <c r="N84" s="308">
        <v>8</v>
      </c>
      <c r="O84" s="194">
        <v>15</v>
      </c>
      <c r="P84" s="221">
        <v>11</v>
      </c>
      <c r="Q84" s="307">
        <v>122</v>
      </c>
      <c r="R84" s="308">
        <v>99</v>
      </c>
      <c r="S84" s="192">
        <f t="shared" si="2"/>
        <v>373</v>
      </c>
    </row>
    <row r="85" spans="1:19" ht="10" customHeight="1" x14ac:dyDescent="0.25">
      <c r="A85" s="37"/>
      <c r="B85" s="38">
        <v>71</v>
      </c>
      <c r="C85" s="38"/>
      <c r="D85" s="38"/>
      <c r="E85" s="309">
        <v>11</v>
      </c>
      <c r="F85" s="310">
        <v>11</v>
      </c>
      <c r="G85" s="190">
        <v>35</v>
      </c>
      <c r="H85" s="222">
        <v>19</v>
      </c>
      <c r="I85" s="309">
        <v>9</v>
      </c>
      <c r="J85" s="310">
        <v>4</v>
      </c>
      <c r="K85" s="190">
        <v>12</v>
      </c>
      <c r="L85" s="190">
        <v>5</v>
      </c>
      <c r="M85" s="309">
        <v>13</v>
      </c>
      <c r="N85" s="310">
        <v>6</v>
      </c>
      <c r="O85" s="190">
        <v>12</v>
      </c>
      <c r="P85" s="222">
        <v>3</v>
      </c>
      <c r="Q85" s="309">
        <v>124</v>
      </c>
      <c r="R85" s="310">
        <v>63</v>
      </c>
      <c r="S85" s="188">
        <f t="shared" si="2"/>
        <v>327</v>
      </c>
    </row>
    <row r="86" spans="1:19" ht="10" customHeight="1" x14ac:dyDescent="0.25">
      <c r="A86" s="40"/>
      <c r="B86" s="24">
        <v>72</v>
      </c>
      <c r="C86" s="24"/>
      <c r="D86" s="24"/>
      <c r="E86" s="307">
        <v>11</v>
      </c>
      <c r="F86" s="308">
        <v>8</v>
      </c>
      <c r="G86" s="194">
        <v>18</v>
      </c>
      <c r="H86" s="221">
        <v>10</v>
      </c>
      <c r="I86" s="307">
        <v>4</v>
      </c>
      <c r="J86" s="308">
        <v>2</v>
      </c>
      <c r="K86" s="194">
        <v>5</v>
      </c>
      <c r="L86" s="194">
        <v>8</v>
      </c>
      <c r="M86" s="307">
        <v>11</v>
      </c>
      <c r="N86" s="308">
        <v>4</v>
      </c>
      <c r="O86" s="194">
        <v>5</v>
      </c>
      <c r="P86" s="221">
        <v>8</v>
      </c>
      <c r="Q86" s="307">
        <v>85</v>
      </c>
      <c r="R86" s="308">
        <v>84</v>
      </c>
      <c r="S86" s="192">
        <f t="shared" si="2"/>
        <v>263</v>
      </c>
    </row>
    <row r="87" spans="1:19" ht="10" customHeight="1" x14ac:dyDescent="0.25">
      <c r="A87" s="37"/>
      <c r="B87" s="38">
        <v>73</v>
      </c>
      <c r="C87" s="38"/>
      <c r="D87" s="38"/>
      <c r="E87" s="309">
        <v>9</v>
      </c>
      <c r="F87" s="310">
        <v>4</v>
      </c>
      <c r="G87" s="190">
        <v>22</v>
      </c>
      <c r="H87" s="222">
        <v>8</v>
      </c>
      <c r="I87" s="309">
        <v>0</v>
      </c>
      <c r="J87" s="310">
        <v>0</v>
      </c>
      <c r="K87" s="190">
        <v>8</v>
      </c>
      <c r="L87" s="190">
        <v>1</v>
      </c>
      <c r="M87" s="309">
        <v>13</v>
      </c>
      <c r="N87" s="310">
        <v>7</v>
      </c>
      <c r="O87" s="190">
        <v>7</v>
      </c>
      <c r="P87" s="222">
        <v>6</v>
      </c>
      <c r="Q87" s="309">
        <v>112</v>
      </c>
      <c r="R87" s="310">
        <v>68</v>
      </c>
      <c r="S87" s="188">
        <f t="shared" si="2"/>
        <v>265</v>
      </c>
    </row>
    <row r="88" spans="1:19" ht="10" customHeight="1" x14ac:dyDescent="0.25">
      <c r="A88" s="40"/>
      <c r="B88" s="24">
        <v>74</v>
      </c>
      <c r="C88" s="24"/>
      <c r="D88" s="24"/>
      <c r="E88" s="307">
        <v>7</v>
      </c>
      <c r="F88" s="308">
        <v>7</v>
      </c>
      <c r="G88" s="194">
        <v>27</v>
      </c>
      <c r="H88" s="221">
        <v>7</v>
      </c>
      <c r="I88" s="307">
        <v>2</v>
      </c>
      <c r="J88" s="308">
        <v>1</v>
      </c>
      <c r="K88" s="194">
        <v>1</v>
      </c>
      <c r="L88" s="194">
        <v>1</v>
      </c>
      <c r="M88" s="307">
        <v>1</v>
      </c>
      <c r="N88" s="308">
        <v>2</v>
      </c>
      <c r="O88" s="194">
        <v>9</v>
      </c>
      <c r="P88" s="221">
        <v>3</v>
      </c>
      <c r="Q88" s="307">
        <v>89</v>
      </c>
      <c r="R88" s="308">
        <v>63</v>
      </c>
      <c r="S88" s="192">
        <f t="shared" si="2"/>
        <v>220</v>
      </c>
    </row>
    <row r="89" spans="1:19" ht="10" customHeight="1" x14ac:dyDescent="0.25">
      <c r="A89" s="37"/>
      <c r="B89" s="38">
        <v>75</v>
      </c>
      <c r="C89" s="38"/>
      <c r="D89" s="38"/>
      <c r="E89" s="309">
        <v>12</v>
      </c>
      <c r="F89" s="310">
        <v>6</v>
      </c>
      <c r="G89" s="190">
        <v>18</v>
      </c>
      <c r="H89" s="222">
        <v>7</v>
      </c>
      <c r="I89" s="309">
        <v>0</v>
      </c>
      <c r="J89" s="310">
        <v>0</v>
      </c>
      <c r="K89" s="190">
        <v>3</v>
      </c>
      <c r="L89" s="190">
        <v>1</v>
      </c>
      <c r="M89" s="309">
        <v>0</v>
      </c>
      <c r="N89" s="310">
        <v>2</v>
      </c>
      <c r="O89" s="190">
        <v>7</v>
      </c>
      <c r="P89" s="222">
        <v>6</v>
      </c>
      <c r="Q89" s="309">
        <v>83</v>
      </c>
      <c r="R89" s="310">
        <v>66</v>
      </c>
      <c r="S89" s="188">
        <f t="shared" si="2"/>
        <v>211</v>
      </c>
    </row>
    <row r="90" spans="1:19" ht="10" customHeight="1" x14ac:dyDescent="0.25">
      <c r="A90" s="40"/>
      <c r="B90" s="24">
        <v>76</v>
      </c>
      <c r="C90" s="24"/>
      <c r="D90" s="24"/>
      <c r="E90" s="307">
        <v>10</v>
      </c>
      <c r="F90" s="308">
        <v>5</v>
      </c>
      <c r="G90" s="194">
        <v>23</v>
      </c>
      <c r="H90" s="221">
        <v>12</v>
      </c>
      <c r="I90" s="307">
        <v>1</v>
      </c>
      <c r="J90" s="308">
        <v>0</v>
      </c>
      <c r="K90" s="194">
        <v>4</v>
      </c>
      <c r="L90" s="194">
        <v>0</v>
      </c>
      <c r="M90" s="307">
        <v>1</v>
      </c>
      <c r="N90" s="308">
        <v>1</v>
      </c>
      <c r="O90" s="194">
        <v>1</v>
      </c>
      <c r="P90" s="221">
        <v>3</v>
      </c>
      <c r="Q90" s="307">
        <v>63</v>
      </c>
      <c r="R90" s="308">
        <v>43</v>
      </c>
      <c r="S90" s="192">
        <f t="shared" si="2"/>
        <v>167</v>
      </c>
    </row>
    <row r="91" spans="1:19" ht="10" customHeight="1" x14ac:dyDescent="0.25">
      <c r="A91" s="37"/>
      <c r="B91" s="38">
        <v>77</v>
      </c>
      <c r="C91" s="38"/>
      <c r="D91" s="38"/>
      <c r="E91" s="309">
        <v>6</v>
      </c>
      <c r="F91" s="310">
        <v>5</v>
      </c>
      <c r="G91" s="190">
        <v>16</v>
      </c>
      <c r="H91" s="222">
        <v>4</v>
      </c>
      <c r="I91" s="309">
        <v>1</v>
      </c>
      <c r="J91" s="310">
        <v>0</v>
      </c>
      <c r="K91" s="190">
        <v>2</v>
      </c>
      <c r="L91" s="190">
        <v>0</v>
      </c>
      <c r="M91" s="309">
        <v>1</v>
      </c>
      <c r="N91" s="310">
        <v>0</v>
      </c>
      <c r="O91" s="190">
        <v>1</v>
      </c>
      <c r="P91" s="222">
        <v>0</v>
      </c>
      <c r="Q91" s="309">
        <v>74</v>
      </c>
      <c r="R91" s="310">
        <v>34</v>
      </c>
      <c r="S91" s="188">
        <f t="shared" si="2"/>
        <v>144</v>
      </c>
    </row>
    <row r="92" spans="1:19" ht="10" customHeight="1" x14ac:dyDescent="0.25">
      <c r="A92" s="40"/>
      <c r="B92" s="24">
        <v>78</v>
      </c>
      <c r="C92" s="24"/>
      <c r="D92" s="24"/>
      <c r="E92" s="307">
        <v>4</v>
      </c>
      <c r="F92" s="308">
        <v>4</v>
      </c>
      <c r="G92" s="194">
        <v>6</v>
      </c>
      <c r="H92" s="221">
        <v>7</v>
      </c>
      <c r="I92" s="307">
        <v>0</v>
      </c>
      <c r="J92" s="308">
        <v>1</v>
      </c>
      <c r="K92" s="194">
        <v>2</v>
      </c>
      <c r="L92" s="194">
        <v>1</v>
      </c>
      <c r="M92" s="307">
        <v>1</v>
      </c>
      <c r="N92" s="308">
        <v>1</v>
      </c>
      <c r="O92" s="194">
        <v>0</v>
      </c>
      <c r="P92" s="221">
        <v>1</v>
      </c>
      <c r="Q92" s="307">
        <v>52</v>
      </c>
      <c r="R92" s="308">
        <v>28</v>
      </c>
      <c r="S92" s="192">
        <f t="shared" si="2"/>
        <v>108</v>
      </c>
    </row>
    <row r="93" spans="1:19" ht="10" customHeight="1" x14ac:dyDescent="0.25">
      <c r="A93" s="37"/>
      <c r="B93" s="38">
        <v>79</v>
      </c>
      <c r="C93" s="38"/>
      <c r="D93" s="38"/>
      <c r="E93" s="309">
        <v>3</v>
      </c>
      <c r="F93" s="310">
        <v>1</v>
      </c>
      <c r="G93" s="190">
        <v>5</v>
      </c>
      <c r="H93" s="222">
        <v>8</v>
      </c>
      <c r="I93" s="309">
        <v>0</v>
      </c>
      <c r="J93" s="310">
        <v>1</v>
      </c>
      <c r="K93" s="190">
        <v>0</v>
      </c>
      <c r="L93" s="190">
        <v>0</v>
      </c>
      <c r="M93" s="309">
        <v>2</v>
      </c>
      <c r="N93" s="310">
        <v>0</v>
      </c>
      <c r="O93" s="190">
        <v>0</v>
      </c>
      <c r="P93" s="222">
        <v>0</v>
      </c>
      <c r="Q93" s="309">
        <v>37</v>
      </c>
      <c r="R93" s="310">
        <v>31</v>
      </c>
      <c r="S93" s="188">
        <f t="shared" si="2"/>
        <v>88</v>
      </c>
    </row>
    <row r="94" spans="1:19" ht="10" customHeight="1" x14ac:dyDescent="0.25">
      <c r="A94" s="40"/>
      <c r="B94" s="24">
        <v>80</v>
      </c>
      <c r="C94" s="24"/>
      <c r="D94" s="24"/>
      <c r="E94" s="307">
        <v>2</v>
      </c>
      <c r="F94" s="308">
        <v>1</v>
      </c>
      <c r="G94" s="194">
        <v>4</v>
      </c>
      <c r="H94" s="221">
        <v>1</v>
      </c>
      <c r="I94" s="307">
        <v>0</v>
      </c>
      <c r="J94" s="308">
        <v>1</v>
      </c>
      <c r="K94" s="194">
        <v>0</v>
      </c>
      <c r="L94" s="194">
        <v>0</v>
      </c>
      <c r="M94" s="307">
        <v>0</v>
      </c>
      <c r="N94" s="308">
        <v>0</v>
      </c>
      <c r="O94" s="194">
        <v>1</v>
      </c>
      <c r="P94" s="221">
        <v>0</v>
      </c>
      <c r="Q94" s="307">
        <v>46</v>
      </c>
      <c r="R94" s="308">
        <v>21</v>
      </c>
      <c r="S94" s="192">
        <f t="shared" si="2"/>
        <v>77</v>
      </c>
    </row>
    <row r="95" spans="1:19" ht="10" customHeight="1" x14ac:dyDescent="0.25">
      <c r="A95" s="37"/>
      <c r="B95" s="38">
        <v>81</v>
      </c>
      <c r="C95" s="38"/>
      <c r="D95" s="38"/>
      <c r="E95" s="309">
        <v>7</v>
      </c>
      <c r="F95" s="310">
        <v>4</v>
      </c>
      <c r="G95" s="190">
        <v>9</v>
      </c>
      <c r="H95" s="222">
        <v>6</v>
      </c>
      <c r="I95" s="309">
        <v>1</v>
      </c>
      <c r="J95" s="310">
        <v>0</v>
      </c>
      <c r="K95" s="190">
        <v>1</v>
      </c>
      <c r="L95" s="190">
        <v>2</v>
      </c>
      <c r="M95" s="309">
        <v>0</v>
      </c>
      <c r="N95" s="310">
        <v>0</v>
      </c>
      <c r="O95" s="190">
        <v>0</v>
      </c>
      <c r="P95" s="222">
        <v>1</v>
      </c>
      <c r="Q95" s="309">
        <v>36</v>
      </c>
      <c r="R95" s="310">
        <v>27</v>
      </c>
      <c r="S95" s="188">
        <f t="shared" si="2"/>
        <v>94</v>
      </c>
    </row>
    <row r="96" spans="1:19" ht="10" customHeight="1" x14ac:dyDescent="0.25">
      <c r="A96" s="40"/>
      <c r="B96" s="24">
        <v>82</v>
      </c>
      <c r="C96" s="24"/>
      <c r="D96" s="24"/>
      <c r="E96" s="307">
        <v>1</v>
      </c>
      <c r="F96" s="308">
        <v>4</v>
      </c>
      <c r="G96" s="194">
        <v>3</v>
      </c>
      <c r="H96" s="221">
        <v>1</v>
      </c>
      <c r="I96" s="307">
        <v>0</v>
      </c>
      <c r="J96" s="308">
        <v>0</v>
      </c>
      <c r="K96" s="194">
        <v>0</v>
      </c>
      <c r="L96" s="194">
        <v>3</v>
      </c>
      <c r="M96" s="307">
        <v>1</v>
      </c>
      <c r="N96" s="308">
        <v>0</v>
      </c>
      <c r="O96" s="194">
        <v>0</v>
      </c>
      <c r="P96" s="221">
        <v>0</v>
      </c>
      <c r="Q96" s="307">
        <v>26</v>
      </c>
      <c r="R96" s="308">
        <v>13</v>
      </c>
      <c r="S96" s="192">
        <f t="shared" si="2"/>
        <v>52</v>
      </c>
    </row>
    <row r="97" spans="1:19" ht="10" customHeight="1" x14ac:dyDescent="0.25">
      <c r="A97" s="37"/>
      <c r="B97" s="38">
        <v>83</v>
      </c>
      <c r="C97" s="38"/>
      <c r="D97" s="38"/>
      <c r="E97" s="309">
        <v>1</v>
      </c>
      <c r="F97" s="310">
        <v>3</v>
      </c>
      <c r="G97" s="190">
        <v>11</v>
      </c>
      <c r="H97" s="222">
        <v>3</v>
      </c>
      <c r="I97" s="309">
        <v>0</v>
      </c>
      <c r="J97" s="310">
        <v>0</v>
      </c>
      <c r="K97" s="190">
        <v>0</v>
      </c>
      <c r="L97" s="190">
        <v>0</v>
      </c>
      <c r="M97" s="309">
        <v>1</v>
      </c>
      <c r="N97" s="310">
        <v>1</v>
      </c>
      <c r="O97" s="190">
        <v>0</v>
      </c>
      <c r="P97" s="222">
        <v>1</v>
      </c>
      <c r="Q97" s="309">
        <v>18</v>
      </c>
      <c r="R97" s="310">
        <v>20</v>
      </c>
      <c r="S97" s="188">
        <f t="shared" si="2"/>
        <v>59</v>
      </c>
    </row>
    <row r="98" spans="1:19" ht="10" customHeight="1" x14ac:dyDescent="0.25">
      <c r="A98" s="40"/>
      <c r="B98" s="24">
        <v>84</v>
      </c>
      <c r="C98" s="24"/>
      <c r="D98" s="24"/>
      <c r="E98" s="307">
        <v>0</v>
      </c>
      <c r="F98" s="308">
        <v>5</v>
      </c>
      <c r="G98" s="194">
        <v>3</v>
      </c>
      <c r="H98" s="221">
        <v>3</v>
      </c>
      <c r="I98" s="307">
        <v>0</v>
      </c>
      <c r="J98" s="308">
        <v>1</v>
      </c>
      <c r="K98" s="194">
        <v>0</v>
      </c>
      <c r="L98" s="194">
        <v>0</v>
      </c>
      <c r="M98" s="307">
        <v>4</v>
      </c>
      <c r="N98" s="308">
        <v>1</v>
      </c>
      <c r="O98" s="194">
        <v>1</v>
      </c>
      <c r="P98" s="221">
        <v>0</v>
      </c>
      <c r="Q98" s="307">
        <v>16</v>
      </c>
      <c r="R98" s="308">
        <v>8</v>
      </c>
      <c r="S98" s="192">
        <f t="shared" si="2"/>
        <v>42</v>
      </c>
    </row>
    <row r="99" spans="1:19" ht="10" customHeight="1" x14ac:dyDescent="0.25">
      <c r="A99" s="37"/>
      <c r="B99" s="38">
        <v>85</v>
      </c>
      <c r="C99" s="38"/>
      <c r="D99" s="38"/>
      <c r="E99" s="309">
        <v>6</v>
      </c>
      <c r="F99" s="310">
        <v>2</v>
      </c>
      <c r="G99" s="190">
        <v>7</v>
      </c>
      <c r="H99" s="222">
        <v>9</v>
      </c>
      <c r="I99" s="309">
        <v>0</v>
      </c>
      <c r="J99" s="310">
        <v>1</v>
      </c>
      <c r="K99" s="190">
        <v>1</v>
      </c>
      <c r="L99" s="190">
        <v>1</v>
      </c>
      <c r="M99" s="309">
        <v>1</v>
      </c>
      <c r="N99" s="310">
        <v>0</v>
      </c>
      <c r="O99" s="190">
        <v>0</v>
      </c>
      <c r="P99" s="222">
        <v>1</v>
      </c>
      <c r="Q99" s="309">
        <v>18</v>
      </c>
      <c r="R99" s="310">
        <v>29</v>
      </c>
      <c r="S99" s="188">
        <f t="shared" si="2"/>
        <v>76</v>
      </c>
    </row>
    <row r="100" spans="1:19" ht="10" customHeight="1" x14ac:dyDescent="0.25">
      <c r="A100" s="40"/>
      <c r="B100" s="24">
        <v>86</v>
      </c>
      <c r="C100" s="24"/>
      <c r="D100" s="24"/>
      <c r="E100" s="307">
        <v>6</v>
      </c>
      <c r="F100" s="308">
        <v>1</v>
      </c>
      <c r="G100" s="194">
        <v>8</v>
      </c>
      <c r="H100" s="221">
        <v>5</v>
      </c>
      <c r="I100" s="307">
        <v>0</v>
      </c>
      <c r="J100" s="308">
        <v>0</v>
      </c>
      <c r="K100" s="194">
        <v>0</v>
      </c>
      <c r="L100" s="194">
        <v>0</v>
      </c>
      <c r="M100" s="307">
        <v>1</v>
      </c>
      <c r="N100" s="308">
        <v>1</v>
      </c>
      <c r="O100" s="194">
        <v>1</v>
      </c>
      <c r="P100" s="221">
        <v>0</v>
      </c>
      <c r="Q100" s="307">
        <v>18</v>
      </c>
      <c r="R100" s="308">
        <v>15</v>
      </c>
      <c r="S100" s="192">
        <f t="shared" si="2"/>
        <v>56</v>
      </c>
    </row>
    <row r="101" spans="1:19" ht="10" customHeight="1" x14ac:dyDescent="0.25">
      <c r="A101" s="37"/>
      <c r="B101" s="38">
        <v>87</v>
      </c>
      <c r="C101" s="38"/>
      <c r="D101" s="38"/>
      <c r="E101" s="309">
        <v>5</v>
      </c>
      <c r="F101" s="310">
        <v>2</v>
      </c>
      <c r="G101" s="190">
        <v>13</v>
      </c>
      <c r="H101" s="222">
        <v>6</v>
      </c>
      <c r="I101" s="309">
        <v>1</v>
      </c>
      <c r="J101" s="310">
        <v>0</v>
      </c>
      <c r="K101" s="190">
        <v>2</v>
      </c>
      <c r="L101" s="190">
        <v>0</v>
      </c>
      <c r="M101" s="309">
        <v>3</v>
      </c>
      <c r="N101" s="310">
        <v>0</v>
      </c>
      <c r="O101" s="190">
        <v>1</v>
      </c>
      <c r="P101" s="222">
        <v>0</v>
      </c>
      <c r="Q101" s="309">
        <v>10</v>
      </c>
      <c r="R101" s="310">
        <v>8</v>
      </c>
      <c r="S101" s="188">
        <f t="shared" si="2"/>
        <v>51</v>
      </c>
    </row>
    <row r="102" spans="1:19" ht="10" customHeight="1" x14ac:dyDescent="0.25">
      <c r="A102" s="40"/>
      <c r="B102" s="24">
        <v>88</v>
      </c>
      <c r="C102" s="24"/>
      <c r="D102" s="24"/>
      <c r="E102" s="307">
        <v>1</v>
      </c>
      <c r="F102" s="308">
        <v>1</v>
      </c>
      <c r="G102" s="194">
        <v>5</v>
      </c>
      <c r="H102" s="221">
        <v>6</v>
      </c>
      <c r="I102" s="307">
        <v>1</v>
      </c>
      <c r="J102" s="308">
        <v>0</v>
      </c>
      <c r="K102" s="194">
        <v>0</v>
      </c>
      <c r="L102" s="194">
        <v>0</v>
      </c>
      <c r="M102" s="307">
        <v>0</v>
      </c>
      <c r="N102" s="308">
        <v>0</v>
      </c>
      <c r="O102" s="194">
        <v>1</v>
      </c>
      <c r="P102" s="221">
        <v>0</v>
      </c>
      <c r="Q102" s="307">
        <v>7</v>
      </c>
      <c r="R102" s="308">
        <v>6</v>
      </c>
      <c r="S102" s="192">
        <f t="shared" si="2"/>
        <v>28</v>
      </c>
    </row>
    <row r="103" spans="1:19" ht="10" customHeight="1" x14ac:dyDescent="0.25">
      <c r="A103" s="37"/>
      <c r="B103" s="38">
        <v>89</v>
      </c>
      <c r="C103" s="38"/>
      <c r="D103" s="38"/>
      <c r="E103" s="309">
        <v>3</v>
      </c>
      <c r="F103" s="310">
        <v>0</v>
      </c>
      <c r="G103" s="190">
        <v>6</v>
      </c>
      <c r="H103" s="222">
        <v>1</v>
      </c>
      <c r="I103" s="309">
        <v>1</v>
      </c>
      <c r="J103" s="310">
        <v>0</v>
      </c>
      <c r="K103" s="190">
        <v>0</v>
      </c>
      <c r="L103" s="190">
        <v>0</v>
      </c>
      <c r="M103" s="309">
        <v>3</v>
      </c>
      <c r="N103" s="310">
        <v>0</v>
      </c>
      <c r="O103" s="190">
        <v>0</v>
      </c>
      <c r="P103" s="222">
        <v>0</v>
      </c>
      <c r="Q103" s="309">
        <v>10</v>
      </c>
      <c r="R103" s="310">
        <v>11</v>
      </c>
      <c r="S103" s="188">
        <f t="shared" si="2"/>
        <v>35</v>
      </c>
    </row>
    <row r="104" spans="1:19" ht="10" customHeight="1" x14ac:dyDescent="0.25">
      <c r="A104" s="40"/>
      <c r="B104" s="24">
        <v>90</v>
      </c>
      <c r="C104" s="24"/>
      <c r="D104" s="24"/>
      <c r="E104" s="307">
        <v>3</v>
      </c>
      <c r="F104" s="308">
        <v>3</v>
      </c>
      <c r="G104" s="194">
        <v>7</v>
      </c>
      <c r="H104" s="221">
        <v>6</v>
      </c>
      <c r="I104" s="307">
        <v>0</v>
      </c>
      <c r="J104" s="308">
        <v>0</v>
      </c>
      <c r="K104" s="194">
        <v>0</v>
      </c>
      <c r="L104" s="194">
        <v>0</v>
      </c>
      <c r="M104" s="307">
        <v>1</v>
      </c>
      <c r="N104" s="308">
        <v>0</v>
      </c>
      <c r="O104" s="194">
        <v>0</v>
      </c>
      <c r="P104" s="221">
        <v>0</v>
      </c>
      <c r="Q104" s="307">
        <v>2</v>
      </c>
      <c r="R104" s="308">
        <v>2</v>
      </c>
      <c r="S104" s="192">
        <f t="shared" si="2"/>
        <v>24</v>
      </c>
    </row>
    <row r="105" spans="1:19" ht="10" customHeight="1" x14ac:dyDescent="0.25">
      <c r="A105" s="37"/>
      <c r="B105" s="38">
        <v>91</v>
      </c>
      <c r="C105" s="38"/>
      <c r="D105" s="38"/>
      <c r="E105" s="309">
        <v>1</v>
      </c>
      <c r="F105" s="310">
        <v>2</v>
      </c>
      <c r="G105" s="190">
        <v>1</v>
      </c>
      <c r="H105" s="222">
        <v>2</v>
      </c>
      <c r="I105" s="309">
        <v>0</v>
      </c>
      <c r="J105" s="310">
        <v>0</v>
      </c>
      <c r="K105" s="190">
        <v>1</v>
      </c>
      <c r="L105" s="190">
        <v>2</v>
      </c>
      <c r="M105" s="309">
        <v>1</v>
      </c>
      <c r="N105" s="310">
        <v>1</v>
      </c>
      <c r="O105" s="190">
        <v>0</v>
      </c>
      <c r="P105" s="222">
        <v>1</v>
      </c>
      <c r="Q105" s="309">
        <v>1</v>
      </c>
      <c r="R105" s="310">
        <v>0</v>
      </c>
      <c r="S105" s="188">
        <f t="shared" si="2"/>
        <v>13</v>
      </c>
    </row>
    <row r="106" spans="1:19" ht="10" customHeight="1" x14ac:dyDescent="0.25">
      <c r="A106" s="40"/>
      <c r="B106" s="24">
        <v>92</v>
      </c>
      <c r="C106" s="24"/>
      <c r="D106" s="24"/>
      <c r="E106" s="307">
        <v>0</v>
      </c>
      <c r="F106" s="308">
        <v>0</v>
      </c>
      <c r="G106" s="194">
        <v>2</v>
      </c>
      <c r="H106" s="221">
        <v>2</v>
      </c>
      <c r="I106" s="307">
        <v>1</v>
      </c>
      <c r="J106" s="308">
        <v>0</v>
      </c>
      <c r="K106" s="194">
        <v>1</v>
      </c>
      <c r="L106" s="194">
        <v>1</v>
      </c>
      <c r="M106" s="307">
        <v>0</v>
      </c>
      <c r="N106" s="308">
        <v>0</v>
      </c>
      <c r="O106" s="194">
        <v>0</v>
      </c>
      <c r="P106" s="221">
        <v>0</v>
      </c>
      <c r="Q106" s="307">
        <v>4</v>
      </c>
      <c r="R106" s="308">
        <v>7</v>
      </c>
      <c r="S106" s="192">
        <f t="shared" si="2"/>
        <v>18</v>
      </c>
    </row>
    <row r="107" spans="1:19" ht="10" customHeight="1" x14ac:dyDescent="0.25">
      <c r="A107" s="37"/>
      <c r="B107" s="38">
        <v>93</v>
      </c>
      <c r="C107" s="38"/>
      <c r="D107" s="38"/>
      <c r="E107" s="309">
        <v>2</v>
      </c>
      <c r="F107" s="310">
        <v>3</v>
      </c>
      <c r="G107" s="190">
        <v>0</v>
      </c>
      <c r="H107" s="222">
        <v>2</v>
      </c>
      <c r="I107" s="309">
        <v>0</v>
      </c>
      <c r="J107" s="310">
        <v>0</v>
      </c>
      <c r="K107" s="190">
        <v>0</v>
      </c>
      <c r="L107" s="190">
        <v>0</v>
      </c>
      <c r="M107" s="309">
        <v>0</v>
      </c>
      <c r="N107" s="310">
        <v>0</v>
      </c>
      <c r="O107" s="190">
        <v>0</v>
      </c>
      <c r="P107" s="222">
        <v>0</v>
      </c>
      <c r="Q107" s="309">
        <v>2</v>
      </c>
      <c r="R107" s="310">
        <v>4</v>
      </c>
      <c r="S107" s="188">
        <f t="shared" si="2"/>
        <v>13</v>
      </c>
    </row>
    <row r="108" spans="1:19" ht="10" customHeight="1" x14ac:dyDescent="0.25">
      <c r="A108" s="40"/>
      <c r="B108" s="24">
        <v>94</v>
      </c>
      <c r="C108" s="24"/>
      <c r="D108" s="24"/>
      <c r="E108" s="307">
        <v>1</v>
      </c>
      <c r="F108" s="308">
        <v>0</v>
      </c>
      <c r="G108" s="194">
        <v>3</v>
      </c>
      <c r="H108" s="221">
        <v>2</v>
      </c>
      <c r="I108" s="307">
        <v>0</v>
      </c>
      <c r="J108" s="308">
        <v>0</v>
      </c>
      <c r="K108" s="194">
        <v>0</v>
      </c>
      <c r="L108" s="194">
        <v>0</v>
      </c>
      <c r="M108" s="307">
        <v>0</v>
      </c>
      <c r="N108" s="308">
        <v>0</v>
      </c>
      <c r="O108" s="194">
        <v>0</v>
      </c>
      <c r="P108" s="221">
        <v>1</v>
      </c>
      <c r="Q108" s="307">
        <v>0</v>
      </c>
      <c r="R108" s="308">
        <v>4</v>
      </c>
      <c r="S108" s="192">
        <f t="shared" si="2"/>
        <v>11</v>
      </c>
    </row>
    <row r="109" spans="1:19" ht="10" customHeight="1" x14ac:dyDescent="0.25">
      <c r="A109" s="37"/>
      <c r="B109" s="38">
        <v>95</v>
      </c>
      <c r="C109" s="38"/>
      <c r="D109" s="38"/>
      <c r="E109" s="309">
        <v>0</v>
      </c>
      <c r="F109" s="310">
        <v>1</v>
      </c>
      <c r="G109" s="190">
        <v>3</v>
      </c>
      <c r="H109" s="222">
        <v>0</v>
      </c>
      <c r="I109" s="309">
        <v>0</v>
      </c>
      <c r="J109" s="310">
        <v>0</v>
      </c>
      <c r="K109" s="190">
        <v>0</v>
      </c>
      <c r="L109" s="190">
        <v>0</v>
      </c>
      <c r="M109" s="309">
        <v>0</v>
      </c>
      <c r="N109" s="310">
        <v>0</v>
      </c>
      <c r="O109" s="190">
        <v>0</v>
      </c>
      <c r="P109" s="222">
        <v>1</v>
      </c>
      <c r="Q109" s="309">
        <v>2</v>
      </c>
      <c r="R109" s="310">
        <v>1</v>
      </c>
      <c r="S109" s="188">
        <f t="shared" si="2"/>
        <v>8</v>
      </c>
    </row>
    <row r="110" spans="1:19" ht="10" customHeight="1" x14ac:dyDescent="0.25">
      <c r="A110" s="40"/>
      <c r="B110" s="24">
        <v>96</v>
      </c>
      <c r="C110" s="24"/>
      <c r="D110" s="24"/>
      <c r="E110" s="307">
        <v>0</v>
      </c>
      <c r="F110" s="308">
        <v>0</v>
      </c>
      <c r="G110" s="194">
        <v>1</v>
      </c>
      <c r="H110" s="221">
        <v>1</v>
      </c>
      <c r="I110" s="307">
        <v>0</v>
      </c>
      <c r="J110" s="308">
        <v>0</v>
      </c>
      <c r="K110" s="194">
        <v>0</v>
      </c>
      <c r="L110" s="194">
        <v>0</v>
      </c>
      <c r="M110" s="307">
        <v>0</v>
      </c>
      <c r="N110" s="308">
        <v>0</v>
      </c>
      <c r="O110" s="194">
        <v>0</v>
      </c>
      <c r="P110" s="221">
        <v>0</v>
      </c>
      <c r="Q110" s="307">
        <v>0</v>
      </c>
      <c r="R110" s="308">
        <v>0</v>
      </c>
      <c r="S110" s="192">
        <f t="shared" si="2"/>
        <v>2</v>
      </c>
    </row>
    <row r="111" spans="1:19" ht="10" customHeight="1" x14ac:dyDescent="0.25">
      <c r="A111" s="37"/>
      <c r="B111" s="38">
        <v>97</v>
      </c>
      <c r="C111" s="38"/>
      <c r="D111" s="38"/>
      <c r="E111" s="309">
        <v>0</v>
      </c>
      <c r="F111" s="310">
        <v>1</v>
      </c>
      <c r="G111" s="190">
        <v>1</v>
      </c>
      <c r="H111" s="222">
        <v>1</v>
      </c>
      <c r="I111" s="309">
        <v>0</v>
      </c>
      <c r="J111" s="310">
        <v>0</v>
      </c>
      <c r="K111" s="190">
        <v>0</v>
      </c>
      <c r="L111" s="190">
        <v>0</v>
      </c>
      <c r="M111" s="309">
        <v>0</v>
      </c>
      <c r="N111" s="310">
        <v>0</v>
      </c>
      <c r="O111" s="190">
        <v>0</v>
      </c>
      <c r="P111" s="222">
        <v>0</v>
      </c>
      <c r="Q111" s="309">
        <v>0</v>
      </c>
      <c r="R111" s="310">
        <v>0</v>
      </c>
      <c r="S111" s="188">
        <f t="shared" si="2"/>
        <v>3</v>
      </c>
    </row>
    <row r="112" spans="1:19" ht="10" customHeight="1" x14ac:dyDescent="0.25">
      <c r="A112" s="40"/>
      <c r="B112" s="24">
        <v>98</v>
      </c>
      <c r="C112" s="24"/>
      <c r="D112" s="24"/>
      <c r="E112" s="307">
        <v>0</v>
      </c>
      <c r="F112" s="308">
        <v>0</v>
      </c>
      <c r="G112" s="194">
        <v>0</v>
      </c>
      <c r="H112" s="221">
        <v>0</v>
      </c>
      <c r="I112" s="307">
        <v>0</v>
      </c>
      <c r="J112" s="308">
        <v>0</v>
      </c>
      <c r="K112" s="194">
        <v>0</v>
      </c>
      <c r="L112" s="194">
        <v>0</v>
      </c>
      <c r="M112" s="307">
        <v>0</v>
      </c>
      <c r="N112" s="308">
        <v>0</v>
      </c>
      <c r="O112" s="194">
        <v>0</v>
      </c>
      <c r="P112" s="221">
        <v>0</v>
      </c>
      <c r="Q112" s="307">
        <v>0</v>
      </c>
      <c r="R112" s="308">
        <v>0</v>
      </c>
      <c r="S112" s="192">
        <f t="shared" si="2"/>
        <v>0</v>
      </c>
    </row>
    <row r="113" spans="1:19" ht="10" customHeight="1" x14ac:dyDescent="0.25">
      <c r="A113" s="37"/>
      <c r="B113" s="38">
        <v>99</v>
      </c>
      <c r="C113" s="38"/>
      <c r="D113" s="38"/>
      <c r="E113" s="309">
        <v>1</v>
      </c>
      <c r="F113" s="310">
        <v>1</v>
      </c>
      <c r="G113" s="190">
        <v>0</v>
      </c>
      <c r="H113" s="222">
        <v>0</v>
      </c>
      <c r="I113" s="309">
        <v>0</v>
      </c>
      <c r="J113" s="310">
        <v>0</v>
      </c>
      <c r="K113" s="190">
        <v>0</v>
      </c>
      <c r="L113" s="190">
        <v>0</v>
      </c>
      <c r="M113" s="309">
        <v>0</v>
      </c>
      <c r="N113" s="310">
        <v>0</v>
      </c>
      <c r="O113" s="190">
        <v>0</v>
      </c>
      <c r="P113" s="222">
        <v>0</v>
      </c>
      <c r="Q113" s="309">
        <v>0</v>
      </c>
      <c r="R113" s="310">
        <v>0</v>
      </c>
      <c r="S113" s="188">
        <f t="shared" si="2"/>
        <v>2</v>
      </c>
    </row>
    <row r="114" spans="1:19" ht="11.15" customHeight="1" x14ac:dyDescent="0.25">
      <c r="A114" s="33" t="s">
        <v>53</v>
      </c>
      <c r="B114" s="24" t="s">
        <v>269</v>
      </c>
      <c r="C114" s="34" t="s">
        <v>55</v>
      </c>
      <c r="D114" s="24"/>
      <c r="E114" s="307">
        <v>0</v>
      </c>
      <c r="F114" s="311">
        <v>0</v>
      </c>
      <c r="G114" s="194">
        <v>0</v>
      </c>
      <c r="H114" s="224">
        <v>1</v>
      </c>
      <c r="I114" s="307">
        <v>0</v>
      </c>
      <c r="J114" s="311">
        <v>0</v>
      </c>
      <c r="K114" s="194">
        <v>0</v>
      </c>
      <c r="L114" s="198">
        <v>0</v>
      </c>
      <c r="M114" s="307">
        <v>0</v>
      </c>
      <c r="N114" s="311">
        <v>0</v>
      </c>
      <c r="O114" s="198">
        <v>0</v>
      </c>
      <c r="P114" s="224">
        <v>0</v>
      </c>
      <c r="Q114" s="307">
        <v>0</v>
      </c>
      <c r="R114" s="311">
        <v>0</v>
      </c>
      <c r="S114" s="192">
        <f t="shared" si="2"/>
        <v>1</v>
      </c>
    </row>
    <row r="115" spans="1:19" s="23" customFormat="1" ht="11.15" customHeight="1" thickBot="1" x14ac:dyDescent="0.35">
      <c r="A115" s="442" t="s">
        <v>8</v>
      </c>
      <c r="B115" s="404"/>
      <c r="C115" s="404"/>
      <c r="D115" s="404"/>
      <c r="E115" s="444">
        <f>SUM(E14:E114)</f>
        <v>2178</v>
      </c>
      <c r="F115" s="446">
        <f t="shared" ref="F115:R115" si="3">SUM(F14:F114)</f>
        <v>1193</v>
      </c>
      <c r="G115" s="571">
        <f t="shared" si="3"/>
        <v>2831</v>
      </c>
      <c r="H115" s="549">
        <f t="shared" si="3"/>
        <v>1476</v>
      </c>
      <c r="I115" s="444">
        <f t="shared" si="3"/>
        <v>609</v>
      </c>
      <c r="J115" s="446">
        <f t="shared" si="3"/>
        <v>317</v>
      </c>
      <c r="K115" s="571">
        <f t="shared" si="3"/>
        <v>590</v>
      </c>
      <c r="L115" s="439">
        <f t="shared" si="3"/>
        <v>333</v>
      </c>
      <c r="M115" s="444">
        <f t="shared" si="3"/>
        <v>666</v>
      </c>
      <c r="N115" s="446">
        <f t="shared" si="3"/>
        <v>362</v>
      </c>
      <c r="O115" s="439">
        <f t="shared" si="3"/>
        <v>526</v>
      </c>
      <c r="P115" s="549">
        <f t="shared" si="3"/>
        <v>290</v>
      </c>
      <c r="Q115" s="444">
        <f t="shared" si="3"/>
        <v>4966</v>
      </c>
      <c r="R115" s="446">
        <f t="shared" si="3"/>
        <v>3540</v>
      </c>
      <c r="S115" s="441">
        <f t="shared" si="2"/>
        <v>19877</v>
      </c>
    </row>
    <row r="116" spans="1:19" ht="5.25" customHeight="1" x14ac:dyDescent="0.25">
      <c r="A116" s="44"/>
      <c r="B116" s="44"/>
      <c r="C116" s="44"/>
      <c r="D116" s="44"/>
      <c r="E116" s="47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</row>
    <row r="117" spans="1:19" ht="11.15" customHeight="1" x14ac:dyDescent="0.25">
      <c r="A117" s="46" t="s">
        <v>310</v>
      </c>
      <c r="B117" s="24"/>
      <c r="C117" s="24"/>
      <c r="D117" s="24"/>
    </row>
    <row r="118" spans="1:19" ht="9" customHeight="1" x14ac:dyDescent="0.25">
      <c r="A118" s="24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8">
    <mergeCell ref="A7:S7"/>
    <mergeCell ref="A2:S2"/>
    <mergeCell ref="A3:S3"/>
    <mergeCell ref="A4:S4"/>
    <mergeCell ref="A5:S5"/>
    <mergeCell ref="A6:S6"/>
    <mergeCell ref="M12:N12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61" transitionEvaluation="1" codeName="Hoja15">
    <pageSetUpPr fitToPage="1"/>
  </sheetPr>
  <dimension ref="A2:S202"/>
  <sheetViews>
    <sheetView showGridLines="0" view="pageBreakPreview" topLeftCell="A61" zoomScaleNormal="98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2" spans="1:19" ht="13" x14ac:dyDescent="0.25">
      <c r="A2" s="736" t="s">
        <v>63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</row>
    <row r="3" spans="1:19" ht="13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</row>
    <row r="5" spans="1:19" x14ac:dyDescent="0.25">
      <c r="A5" s="738" t="s">
        <v>302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</row>
    <row r="7" spans="1:19" ht="13" x14ac:dyDescent="0.25">
      <c r="A7" s="739"/>
      <c r="B7" s="739"/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/>
      <c r="Q7" s="739"/>
      <c r="R7" s="739"/>
      <c r="S7" s="739"/>
    </row>
    <row r="8" spans="1:19" x14ac:dyDescent="0.25">
      <c r="A8" s="729" t="s">
        <v>38</v>
      </c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</row>
    <row r="9" spans="1:19" ht="10.5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</row>
    <row r="10" spans="1:19" ht="10.5" customHeight="1" thickBot="1" x14ac:dyDescent="0.3">
      <c r="A10" s="248"/>
      <c r="B10" s="248"/>
      <c r="C10" s="248"/>
      <c r="D10" s="248"/>
      <c r="E10" s="272">
        <v>2</v>
      </c>
      <c r="F10" s="272">
        <v>3</v>
      </c>
      <c r="G10" s="272">
        <v>4</v>
      </c>
      <c r="H10" s="272">
        <v>5</v>
      </c>
      <c r="I10" s="272">
        <v>6</v>
      </c>
      <c r="J10" s="272">
        <v>7</v>
      </c>
      <c r="K10" s="272">
        <v>8</v>
      </c>
      <c r="L10" s="272">
        <v>9</v>
      </c>
      <c r="M10" s="272">
        <v>10</v>
      </c>
      <c r="N10" s="272">
        <v>11</v>
      </c>
      <c r="O10" s="272">
        <v>12</v>
      </c>
      <c r="P10" s="272">
        <v>13</v>
      </c>
      <c r="Q10" s="272">
        <v>14</v>
      </c>
      <c r="R10" s="272">
        <v>15</v>
      </c>
      <c r="S10" s="248"/>
    </row>
    <row r="11" spans="1:19" s="23" customFormat="1" ht="11.15" customHeight="1" thickBot="1" x14ac:dyDescent="0.35">
      <c r="A11" s="731" t="s">
        <v>39</v>
      </c>
      <c r="B11" s="732"/>
      <c r="C11" s="732"/>
      <c r="D11" s="732"/>
      <c r="E11" s="746" t="s">
        <v>61</v>
      </c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8"/>
      <c r="S11" s="573"/>
    </row>
    <row r="12" spans="1:19" s="23" customFormat="1" ht="11.15" customHeight="1" x14ac:dyDescent="0.3">
      <c r="A12" s="724" t="s">
        <v>42</v>
      </c>
      <c r="B12" s="725"/>
      <c r="C12" s="725"/>
      <c r="D12" s="725"/>
      <c r="E12" s="741" t="s">
        <v>44</v>
      </c>
      <c r="F12" s="742"/>
      <c r="G12" s="744" t="s">
        <v>45</v>
      </c>
      <c r="H12" s="744"/>
      <c r="I12" s="741" t="s">
        <v>46</v>
      </c>
      <c r="J12" s="742"/>
      <c r="K12" s="744" t="s">
        <v>47</v>
      </c>
      <c r="L12" s="745"/>
      <c r="M12" s="741" t="s">
        <v>48</v>
      </c>
      <c r="N12" s="742"/>
      <c r="O12" s="743" t="s">
        <v>49</v>
      </c>
      <c r="P12" s="744"/>
      <c r="Q12" s="741" t="s">
        <v>50</v>
      </c>
      <c r="R12" s="742"/>
      <c r="S12" s="45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77" t="s">
        <v>51</v>
      </c>
      <c r="F13" s="478" t="s">
        <v>52</v>
      </c>
      <c r="G13" s="415" t="s">
        <v>51</v>
      </c>
      <c r="H13" s="416" t="s">
        <v>52</v>
      </c>
      <c r="I13" s="477" t="s">
        <v>51</v>
      </c>
      <c r="J13" s="478" t="s">
        <v>52</v>
      </c>
      <c r="K13" s="415" t="s">
        <v>51</v>
      </c>
      <c r="L13" s="415" t="s">
        <v>52</v>
      </c>
      <c r="M13" s="477" t="s">
        <v>51</v>
      </c>
      <c r="N13" s="478" t="s">
        <v>52</v>
      </c>
      <c r="O13" s="415" t="s">
        <v>51</v>
      </c>
      <c r="P13" s="416" t="s">
        <v>52</v>
      </c>
      <c r="Q13" s="477" t="s">
        <v>51</v>
      </c>
      <c r="R13" s="478" t="s">
        <v>52</v>
      </c>
      <c r="S13" s="569"/>
    </row>
    <row r="14" spans="1:19" ht="10.5" customHeight="1" x14ac:dyDescent="0.25">
      <c r="A14" s="33" t="s">
        <v>53</v>
      </c>
      <c r="B14" s="24">
        <v>0</v>
      </c>
      <c r="C14" s="34" t="s">
        <v>54</v>
      </c>
      <c r="D14" s="24"/>
      <c r="E14" s="307">
        <v>0</v>
      </c>
      <c r="F14" s="308">
        <v>0</v>
      </c>
      <c r="G14" s="194">
        <v>0</v>
      </c>
      <c r="H14" s="221">
        <v>0</v>
      </c>
      <c r="I14" s="307">
        <v>0</v>
      </c>
      <c r="J14" s="308">
        <v>0</v>
      </c>
      <c r="K14" s="194">
        <v>0</v>
      </c>
      <c r="L14" s="194">
        <v>0</v>
      </c>
      <c r="M14" s="307">
        <v>0</v>
      </c>
      <c r="N14" s="308">
        <v>0</v>
      </c>
      <c r="O14" s="194">
        <v>0</v>
      </c>
      <c r="P14" s="221">
        <v>0</v>
      </c>
      <c r="Q14" s="307">
        <v>0</v>
      </c>
      <c r="R14" s="308">
        <v>0</v>
      </c>
      <c r="S14" s="195">
        <f t="shared" ref="S14:S45" si="0">SUM(E14:R14)</f>
        <v>0</v>
      </c>
    </row>
    <row r="15" spans="1:19" ht="10.5" customHeight="1" x14ac:dyDescent="0.25">
      <c r="A15" s="37"/>
      <c r="B15" s="38">
        <v>1</v>
      </c>
      <c r="C15" s="38"/>
      <c r="D15" s="38"/>
      <c r="E15" s="309">
        <v>0</v>
      </c>
      <c r="F15" s="310">
        <v>0</v>
      </c>
      <c r="G15" s="190">
        <v>0</v>
      </c>
      <c r="H15" s="222">
        <v>0</v>
      </c>
      <c r="I15" s="309">
        <v>0</v>
      </c>
      <c r="J15" s="310">
        <v>0</v>
      </c>
      <c r="K15" s="190">
        <v>0</v>
      </c>
      <c r="L15" s="190">
        <v>0</v>
      </c>
      <c r="M15" s="309">
        <v>0</v>
      </c>
      <c r="N15" s="310">
        <v>0</v>
      </c>
      <c r="O15" s="190">
        <v>0</v>
      </c>
      <c r="P15" s="222">
        <v>0</v>
      </c>
      <c r="Q15" s="309">
        <v>0</v>
      </c>
      <c r="R15" s="310">
        <v>0</v>
      </c>
      <c r="S15" s="191">
        <f t="shared" si="0"/>
        <v>0</v>
      </c>
    </row>
    <row r="16" spans="1:19" ht="10.5" customHeight="1" x14ac:dyDescent="0.25">
      <c r="A16" s="40"/>
      <c r="B16" s="24">
        <v>2</v>
      </c>
      <c r="C16" s="24"/>
      <c r="D16" s="24"/>
      <c r="E16" s="307">
        <v>0</v>
      </c>
      <c r="F16" s="308">
        <v>0</v>
      </c>
      <c r="G16" s="194">
        <v>0</v>
      </c>
      <c r="H16" s="221">
        <v>0</v>
      </c>
      <c r="I16" s="307">
        <v>0</v>
      </c>
      <c r="J16" s="308">
        <v>0</v>
      </c>
      <c r="K16" s="194">
        <v>0</v>
      </c>
      <c r="L16" s="194">
        <v>0</v>
      </c>
      <c r="M16" s="307">
        <v>0</v>
      </c>
      <c r="N16" s="308">
        <v>0</v>
      </c>
      <c r="O16" s="194">
        <v>0</v>
      </c>
      <c r="P16" s="221">
        <v>0</v>
      </c>
      <c r="Q16" s="307">
        <v>0</v>
      </c>
      <c r="R16" s="308">
        <v>0</v>
      </c>
      <c r="S16" s="195">
        <f t="shared" si="0"/>
        <v>0</v>
      </c>
    </row>
    <row r="17" spans="1:19" ht="10.5" customHeight="1" x14ac:dyDescent="0.25">
      <c r="A17" s="37"/>
      <c r="B17" s="38">
        <v>3</v>
      </c>
      <c r="C17" s="38"/>
      <c r="D17" s="38"/>
      <c r="E17" s="309">
        <v>0</v>
      </c>
      <c r="F17" s="310">
        <v>0</v>
      </c>
      <c r="G17" s="190">
        <v>0</v>
      </c>
      <c r="H17" s="222">
        <v>0</v>
      </c>
      <c r="I17" s="309">
        <v>0</v>
      </c>
      <c r="J17" s="310">
        <v>0</v>
      </c>
      <c r="K17" s="190">
        <v>0</v>
      </c>
      <c r="L17" s="190">
        <v>0</v>
      </c>
      <c r="M17" s="309">
        <v>0</v>
      </c>
      <c r="N17" s="310">
        <v>0</v>
      </c>
      <c r="O17" s="190">
        <v>0</v>
      </c>
      <c r="P17" s="222">
        <v>0</v>
      </c>
      <c r="Q17" s="309">
        <v>0</v>
      </c>
      <c r="R17" s="310">
        <v>0</v>
      </c>
      <c r="S17" s="191">
        <f t="shared" si="0"/>
        <v>0</v>
      </c>
    </row>
    <row r="18" spans="1:19" ht="10.5" customHeight="1" x14ac:dyDescent="0.25">
      <c r="A18" s="40"/>
      <c r="B18" s="24">
        <v>4</v>
      </c>
      <c r="C18" s="24"/>
      <c r="D18" s="24"/>
      <c r="E18" s="307">
        <v>0</v>
      </c>
      <c r="F18" s="308">
        <v>0</v>
      </c>
      <c r="G18" s="194">
        <v>0</v>
      </c>
      <c r="H18" s="221">
        <v>0</v>
      </c>
      <c r="I18" s="307">
        <v>0</v>
      </c>
      <c r="J18" s="308">
        <v>0</v>
      </c>
      <c r="K18" s="194">
        <v>0</v>
      </c>
      <c r="L18" s="194">
        <v>0</v>
      </c>
      <c r="M18" s="307">
        <v>0</v>
      </c>
      <c r="N18" s="308">
        <v>0</v>
      </c>
      <c r="O18" s="194">
        <v>0</v>
      </c>
      <c r="P18" s="221">
        <v>0</v>
      </c>
      <c r="Q18" s="307">
        <v>0</v>
      </c>
      <c r="R18" s="308">
        <v>0</v>
      </c>
      <c r="S18" s="195">
        <f t="shared" si="0"/>
        <v>0</v>
      </c>
    </row>
    <row r="19" spans="1:19" ht="10.5" customHeight="1" x14ac:dyDescent="0.25">
      <c r="A19" s="37"/>
      <c r="B19" s="38">
        <v>5</v>
      </c>
      <c r="C19" s="38"/>
      <c r="D19" s="38"/>
      <c r="E19" s="309">
        <v>0</v>
      </c>
      <c r="F19" s="310">
        <v>0</v>
      </c>
      <c r="G19" s="190">
        <v>0</v>
      </c>
      <c r="H19" s="222">
        <v>0</v>
      </c>
      <c r="I19" s="309">
        <v>0</v>
      </c>
      <c r="J19" s="310">
        <v>0</v>
      </c>
      <c r="K19" s="190">
        <v>0</v>
      </c>
      <c r="L19" s="190">
        <v>0</v>
      </c>
      <c r="M19" s="309">
        <v>0</v>
      </c>
      <c r="N19" s="310">
        <v>0</v>
      </c>
      <c r="O19" s="190">
        <v>0</v>
      </c>
      <c r="P19" s="222">
        <v>0</v>
      </c>
      <c r="Q19" s="309">
        <v>0</v>
      </c>
      <c r="R19" s="310">
        <v>0</v>
      </c>
      <c r="S19" s="191">
        <f t="shared" si="0"/>
        <v>0</v>
      </c>
    </row>
    <row r="20" spans="1:19" ht="10.5" customHeight="1" x14ac:dyDescent="0.25">
      <c r="A20" s="40"/>
      <c r="B20" s="24">
        <v>6</v>
      </c>
      <c r="C20" s="24"/>
      <c r="D20" s="24"/>
      <c r="E20" s="307">
        <v>0</v>
      </c>
      <c r="F20" s="308">
        <v>0</v>
      </c>
      <c r="G20" s="194">
        <v>0</v>
      </c>
      <c r="H20" s="221">
        <v>0</v>
      </c>
      <c r="I20" s="307">
        <v>0</v>
      </c>
      <c r="J20" s="308">
        <v>0</v>
      </c>
      <c r="K20" s="194">
        <v>0</v>
      </c>
      <c r="L20" s="194">
        <v>0</v>
      </c>
      <c r="M20" s="307">
        <v>0</v>
      </c>
      <c r="N20" s="308">
        <v>0</v>
      </c>
      <c r="O20" s="194">
        <v>0</v>
      </c>
      <c r="P20" s="221">
        <v>0</v>
      </c>
      <c r="Q20" s="307">
        <v>0</v>
      </c>
      <c r="R20" s="308">
        <v>0</v>
      </c>
      <c r="S20" s="195">
        <f t="shared" si="0"/>
        <v>0</v>
      </c>
    </row>
    <row r="21" spans="1:19" ht="10.5" customHeight="1" x14ac:dyDescent="0.25">
      <c r="A21" s="37"/>
      <c r="B21" s="38">
        <v>7</v>
      </c>
      <c r="C21" s="38"/>
      <c r="D21" s="38"/>
      <c r="E21" s="309">
        <v>0</v>
      </c>
      <c r="F21" s="310">
        <v>0</v>
      </c>
      <c r="G21" s="190">
        <v>0</v>
      </c>
      <c r="H21" s="222">
        <v>0</v>
      </c>
      <c r="I21" s="309">
        <v>0</v>
      </c>
      <c r="J21" s="310">
        <v>0</v>
      </c>
      <c r="K21" s="190">
        <v>0</v>
      </c>
      <c r="L21" s="190">
        <v>0</v>
      </c>
      <c r="M21" s="309">
        <v>0</v>
      </c>
      <c r="N21" s="310">
        <v>0</v>
      </c>
      <c r="O21" s="190">
        <v>0</v>
      </c>
      <c r="P21" s="222">
        <v>0</v>
      </c>
      <c r="Q21" s="309">
        <v>0</v>
      </c>
      <c r="R21" s="310">
        <v>0</v>
      </c>
      <c r="S21" s="191">
        <f t="shared" si="0"/>
        <v>0</v>
      </c>
    </row>
    <row r="22" spans="1:19" ht="10.5" customHeight="1" x14ac:dyDescent="0.25">
      <c r="A22" s="40"/>
      <c r="B22" s="24">
        <v>8</v>
      </c>
      <c r="C22" s="24"/>
      <c r="D22" s="24"/>
      <c r="E22" s="307">
        <v>0</v>
      </c>
      <c r="F22" s="308">
        <v>0</v>
      </c>
      <c r="G22" s="194">
        <v>0</v>
      </c>
      <c r="H22" s="221">
        <v>0</v>
      </c>
      <c r="I22" s="307">
        <v>0</v>
      </c>
      <c r="J22" s="308">
        <v>0</v>
      </c>
      <c r="K22" s="194">
        <v>0</v>
      </c>
      <c r="L22" s="194">
        <v>0</v>
      </c>
      <c r="M22" s="307">
        <v>0</v>
      </c>
      <c r="N22" s="308">
        <v>0</v>
      </c>
      <c r="O22" s="194">
        <v>0</v>
      </c>
      <c r="P22" s="221">
        <v>0</v>
      </c>
      <c r="Q22" s="307">
        <v>0</v>
      </c>
      <c r="R22" s="308">
        <v>0</v>
      </c>
      <c r="S22" s="195">
        <f t="shared" si="0"/>
        <v>0</v>
      </c>
    </row>
    <row r="23" spans="1:19" ht="10.5" customHeight="1" x14ac:dyDescent="0.25">
      <c r="A23" s="37"/>
      <c r="B23" s="38">
        <v>9</v>
      </c>
      <c r="C23" s="38"/>
      <c r="D23" s="38"/>
      <c r="E23" s="309">
        <v>0</v>
      </c>
      <c r="F23" s="310">
        <v>0</v>
      </c>
      <c r="G23" s="190">
        <v>0</v>
      </c>
      <c r="H23" s="222">
        <v>0</v>
      </c>
      <c r="I23" s="309">
        <v>0</v>
      </c>
      <c r="J23" s="310">
        <v>0</v>
      </c>
      <c r="K23" s="190">
        <v>0</v>
      </c>
      <c r="L23" s="190">
        <v>0</v>
      </c>
      <c r="M23" s="309">
        <v>0</v>
      </c>
      <c r="N23" s="310">
        <v>0</v>
      </c>
      <c r="O23" s="190">
        <v>0</v>
      </c>
      <c r="P23" s="222">
        <v>0</v>
      </c>
      <c r="Q23" s="309">
        <v>0</v>
      </c>
      <c r="R23" s="310">
        <v>0</v>
      </c>
      <c r="S23" s="191">
        <f t="shared" si="0"/>
        <v>0</v>
      </c>
    </row>
    <row r="24" spans="1:19" ht="10.5" customHeight="1" x14ac:dyDescent="0.25">
      <c r="A24" s="40"/>
      <c r="B24" s="24">
        <v>10</v>
      </c>
      <c r="C24" s="24"/>
      <c r="D24" s="24"/>
      <c r="E24" s="307">
        <v>0</v>
      </c>
      <c r="F24" s="308">
        <v>0</v>
      </c>
      <c r="G24" s="194">
        <v>0</v>
      </c>
      <c r="H24" s="221">
        <v>0</v>
      </c>
      <c r="I24" s="307">
        <v>0</v>
      </c>
      <c r="J24" s="308">
        <v>0</v>
      </c>
      <c r="K24" s="194">
        <v>0</v>
      </c>
      <c r="L24" s="194">
        <v>0</v>
      </c>
      <c r="M24" s="307">
        <v>0</v>
      </c>
      <c r="N24" s="308">
        <v>0</v>
      </c>
      <c r="O24" s="194">
        <v>0</v>
      </c>
      <c r="P24" s="221">
        <v>0</v>
      </c>
      <c r="Q24" s="307">
        <v>0</v>
      </c>
      <c r="R24" s="308">
        <v>0</v>
      </c>
      <c r="S24" s="195">
        <f t="shared" si="0"/>
        <v>0</v>
      </c>
    </row>
    <row r="25" spans="1:19" ht="10.5" customHeight="1" x14ac:dyDescent="0.25">
      <c r="A25" s="37"/>
      <c r="B25" s="38">
        <v>11</v>
      </c>
      <c r="C25" s="38"/>
      <c r="D25" s="38"/>
      <c r="E25" s="309">
        <v>0</v>
      </c>
      <c r="F25" s="310">
        <v>0</v>
      </c>
      <c r="G25" s="190">
        <v>0</v>
      </c>
      <c r="H25" s="222">
        <v>0</v>
      </c>
      <c r="I25" s="309">
        <v>0</v>
      </c>
      <c r="J25" s="310">
        <v>0</v>
      </c>
      <c r="K25" s="190">
        <v>0</v>
      </c>
      <c r="L25" s="190">
        <v>0</v>
      </c>
      <c r="M25" s="309">
        <v>0</v>
      </c>
      <c r="N25" s="310">
        <v>0</v>
      </c>
      <c r="O25" s="190">
        <v>0</v>
      </c>
      <c r="P25" s="222">
        <v>0</v>
      </c>
      <c r="Q25" s="309">
        <v>0</v>
      </c>
      <c r="R25" s="310">
        <v>0</v>
      </c>
      <c r="S25" s="191">
        <f t="shared" si="0"/>
        <v>0</v>
      </c>
    </row>
    <row r="26" spans="1:19" ht="10.5" customHeight="1" x14ac:dyDescent="0.25">
      <c r="A26" s="40"/>
      <c r="B26" s="24">
        <v>12</v>
      </c>
      <c r="C26" s="24"/>
      <c r="D26" s="24"/>
      <c r="E26" s="307">
        <v>0</v>
      </c>
      <c r="F26" s="308">
        <v>0</v>
      </c>
      <c r="G26" s="194">
        <v>0</v>
      </c>
      <c r="H26" s="221">
        <v>0</v>
      </c>
      <c r="I26" s="307">
        <v>0</v>
      </c>
      <c r="J26" s="308">
        <v>0</v>
      </c>
      <c r="K26" s="194">
        <v>0</v>
      </c>
      <c r="L26" s="194">
        <v>0</v>
      </c>
      <c r="M26" s="307">
        <v>0</v>
      </c>
      <c r="N26" s="308">
        <v>0</v>
      </c>
      <c r="O26" s="194">
        <v>0</v>
      </c>
      <c r="P26" s="221">
        <v>0</v>
      </c>
      <c r="Q26" s="307">
        <v>0</v>
      </c>
      <c r="R26" s="308">
        <v>1</v>
      </c>
      <c r="S26" s="195">
        <f t="shared" si="0"/>
        <v>1</v>
      </c>
    </row>
    <row r="27" spans="1:19" ht="10.5" customHeight="1" x14ac:dyDescent="0.25">
      <c r="A27" s="37"/>
      <c r="B27" s="38">
        <v>13</v>
      </c>
      <c r="C27" s="38"/>
      <c r="D27" s="38"/>
      <c r="E27" s="309">
        <v>0</v>
      </c>
      <c r="F27" s="310">
        <v>0</v>
      </c>
      <c r="G27" s="190">
        <v>0</v>
      </c>
      <c r="H27" s="222">
        <v>0</v>
      </c>
      <c r="I27" s="309">
        <v>0</v>
      </c>
      <c r="J27" s="310">
        <v>0</v>
      </c>
      <c r="K27" s="190">
        <v>0</v>
      </c>
      <c r="L27" s="190">
        <v>0</v>
      </c>
      <c r="M27" s="309">
        <v>0</v>
      </c>
      <c r="N27" s="310">
        <v>0</v>
      </c>
      <c r="O27" s="190">
        <v>0</v>
      </c>
      <c r="P27" s="222">
        <v>0</v>
      </c>
      <c r="Q27" s="309">
        <v>0</v>
      </c>
      <c r="R27" s="310">
        <v>0</v>
      </c>
      <c r="S27" s="191">
        <f t="shared" si="0"/>
        <v>0</v>
      </c>
    </row>
    <row r="28" spans="1:19" ht="10.5" customHeight="1" x14ac:dyDescent="0.25">
      <c r="A28" s="40"/>
      <c r="B28" s="24">
        <v>14</v>
      </c>
      <c r="C28" s="24"/>
      <c r="D28" s="24"/>
      <c r="E28" s="307">
        <v>0</v>
      </c>
      <c r="F28" s="308">
        <v>0</v>
      </c>
      <c r="G28" s="194">
        <v>0</v>
      </c>
      <c r="H28" s="221">
        <v>0</v>
      </c>
      <c r="I28" s="307">
        <v>0</v>
      </c>
      <c r="J28" s="308">
        <v>0</v>
      </c>
      <c r="K28" s="194">
        <v>0</v>
      </c>
      <c r="L28" s="194">
        <v>0</v>
      </c>
      <c r="M28" s="307">
        <v>0</v>
      </c>
      <c r="N28" s="308">
        <v>0</v>
      </c>
      <c r="O28" s="194">
        <v>0</v>
      </c>
      <c r="P28" s="221">
        <v>0</v>
      </c>
      <c r="Q28" s="307">
        <v>1</v>
      </c>
      <c r="R28" s="308">
        <v>0</v>
      </c>
      <c r="S28" s="195">
        <f t="shared" si="0"/>
        <v>1</v>
      </c>
    </row>
    <row r="29" spans="1:19" ht="10.5" customHeight="1" x14ac:dyDescent="0.25">
      <c r="A29" s="37"/>
      <c r="B29" s="38">
        <v>15</v>
      </c>
      <c r="C29" s="38"/>
      <c r="D29" s="38"/>
      <c r="E29" s="309">
        <v>0</v>
      </c>
      <c r="F29" s="310">
        <v>0</v>
      </c>
      <c r="G29" s="190">
        <v>0</v>
      </c>
      <c r="H29" s="222">
        <v>0</v>
      </c>
      <c r="I29" s="309">
        <v>0</v>
      </c>
      <c r="J29" s="310">
        <v>0</v>
      </c>
      <c r="K29" s="190">
        <v>0</v>
      </c>
      <c r="L29" s="190">
        <v>0</v>
      </c>
      <c r="M29" s="309">
        <v>0</v>
      </c>
      <c r="N29" s="310">
        <v>0</v>
      </c>
      <c r="O29" s="190">
        <v>0</v>
      </c>
      <c r="P29" s="222">
        <v>0</v>
      </c>
      <c r="Q29" s="309">
        <v>0</v>
      </c>
      <c r="R29" s="310">
        <v>0</v>
      </c>
      <c r="S29" s="191">
        <f t="shared" si="0"/>
        <v>0</v>
      </c>
    </row>
    <row r="30" spans="1:19" ht="10.5" customHeight="1" x14ac:dyDescent="0.25">
      <c r="A30" s="40"/>
      <c r="B30" s="24">
        <v>16</v>
      </c>
      <c r="C30" s="24"/>
      <c r="D30" s="24"/>
      <c r="E30" s="307">
        <v>0</v>
      </c>
      <c r="F30" s="308">
        <v>0</v>
      </c>
      <c r="G30" s="194">
        <v>0</v>
      </c>
      <c r="H30" s="221">
        <v>0</v>
      </c>
      <c r="I30" s="307">
        <v>0</v>
      </c>
      <c r="J30" s="308">
        <v>0</v>
      </c>
      <c r="K30" s="194">
        <v>0</v>
      </c>
      <c r="L30" s="194">
        <v>0</v>
      </c>
      <c r="M30" s="307">
        <v>0</v>
      </c>
      <c r="N30" s="308">
        <v>0</v>
      </c>
      <c r="O30" s="194">
        <v>0</v>
      </c>
      <c r="P30" s="221">
        <v>0</v>
      </c>
      <c r="Q30" s="307">
        <v>0</v>
      </c>
      <c r="R30" s="308">
        <v>0</v>
      </c>
      <c r="S30" s="195">
        <f t="shared" si="0"/>
        <v>0</v>
      </c>
    </row>
    <row r="31" spans="1:19" ht="10.5" customHeight="1" x14ac:dyDescent="0.25">
      <c r="A31" s="37"/>
      <c r="B31" s="38">
        <v>17</v>
      </c>
      <c r="C31" s="38"/>
      <c r="D31" s="38"/>
      <c r="E31" s="309">
        <v>0</v>
      </c>
      <c r="F31" s="310">
        <v>0</v>
      </c>
      <c r="G31" s="190">
        <v>0</v>
      </c>
      <c r="H31" s="222">
        <v>0</v>
      </c>
      <c r="I31" s="309">
        <v>0</v>
      </c>
      <c r="J31" s="310">
        <v>0</v>
      </c>
      <c r="K31" s="190">
        <v>0</v>
      </c>
      <c r="L31" s="190">
        <v>0</v>
      </c>
      <c r="M31" s="309">
        <v>0</v>
      </c>
      <c r="N31" s="310">
        <v>0</v>
      </c>
      <c r="O31" s="190">
        <v>0</v>
      </c>
      <c r="P31" s="222">
        <v>0</v>
      </c>
      <c r="Q31" s="309">
        <v>0</v>
      </c>
      <c r="R31" s="310">
        <v>0</v>
      </c>
      <c r="S31" s="191">
        <f t="shared" si="0"/>
        <v>0</v>
      </c>
    </row>
    <row r="32" spans="1:19" ht="10.5" customHeight="1" x14ac:dyDescent="0.25">
      <c r="A32" s="40"/>
      <c r="B32" s="24">
        <v>18</v>
      </c>
      <c r="C32" s="24"/>
      <c r="D32" s="24"/>
      <c r="E32" s="307">
        <v>0</v>
      </c>
      <c r="F32" s="308">
        <v>0</v>
      </c>
      <c r="G32" s="194">
        <v>0</v>
      </c>
      <c r="H32" s="221">
        <v>0</v>
      </c>
      <c r="I32" s="307">
        <v>0</v>
      </c>
      <c r="J32" s="308">
        <v>0</v>
      </c>
      <c r="K32" s="194">
        <v>0</v>
      </c>
      <c r="L32" s="194">
        <v>0</v>
      </c>
      <c r="M32" s="307">
        <v>0</v>
      </c>
      <c r="N32" s="308">
        <v>0</v>
      </c>
      <c r="O32" s="194">
        <v>0</v>
      </c>
      <c r="P32" s="221">
        <v>0</v>
      </c>
      <c r="Q32" s="307">
        <v>0</v>
      </c>
      <c r="R32" s="308">
        <v>0</v>
      </c>
      <c r="S32" s="195">
        <f t="shared" si="0"/>
        <v>0</v>
      </c>
    </row>
    <row r="33" spans="1:19" ht="10.5" customHeight="1" x14ac:dyDescent="0.25">
      <c r="A33" s="37"/>
      <c r="B33" s="38">
        <v>19</v>
      </c>
      <c r="C33" s="38"/>
      <c r="D33" s="38"/>
      <c r="E33" s="309">
        <v>0</v>
      </c>
      <c r="F33" s="310">
        <v>0</v>
      </c>
      <c r="G33" s="190">
        <v>0</v>
      </c>
      <c r="H33" s="222">
        <v>0</v>
      </c>
      <c r="I33" s="309">
        <v>0</v>
      </c>
      <c r="J33" s="310">
        <v>0</v>
      </c>
      <c r="K33" s="190">
        <v>0</v>
      </c>
      <c r="L33" s="190">
        <v>0</v>
      </c>
      <c r="M33" s="309">
        <v>0</v>
      </c>
      <c r="N33" s="310">
        <v>0</v>
      </c>
      <c r="O33" s="190">
        <v>0</v>
      </c>
      <c r="P33" s="222">
        <v>0</v>
      </c>
      <c r="Q33" s="309">
        <v>1</v>
      </c>
      <c r="R33" s="310">
        <v>0</v>
      </c>
      <c r="S33" s="191">
        <f t="shared" si="0"/>
        <v>1</v>
      </c>
    </row>
    <row r="34" spans="1:19" ht="10.5" customHeight="1" x14ac:dyDescent="0.25">
      <c r="A34" s="40"/>
      <c r="B34" s="24">
        <v>20</v>
      </c>
      <c r="C34" s="24"/>
      <c r="D34" s="24"/>
      <c r="E34" s="307">
        <v>0</v>
      </c>
      <c r="F34" s="308">
        <v>0</v>
      </c>
      <c r="G34" s="194">
        <v>0</v>
      </c>
      <c r="H34" s="221">
        <v>0</v>
      </c>
      <c r="I34" s="307">
        <v>0</v>
      </c>
      <c r="J34" s="308">
        <v>0</v>
      </c>
      <c r="K34" s="194">
        <v>0</v>
      </c>
      <c r="L34" s="194">
        <v>0</v>
      </c>
      <c r="M34" s="307">
        <v>0</v>
      </c>
      <c r="N34" s="308">
        <v>0</v>
      </c>
      <c r="O34" s="194">
        <v>0</v>
      </c>
      <c r="P34" s="221">
        <v>0</v>
      </c>
      <c r="Q34" s="307">
        <v>2</v>
      </c>
      <c r="R34" s="308">
        <v>0</v>
      </c>
      <c r="S34" s="195">
        <f t="shared" si="0"/>
        <v>2</v>
      </c>
    </row>
    <row r="35" spans="1:19" ht="10.5" customHeight="1" x14ac:dyDescent="0.25">
      <c r="A35" s="37"/>
      <c r="B35" s="38">
        <v>21</v>
      </c>
      <c r="C35" s="38"/>
      <c r="D35" s="38"/>
      <c r="E35" s="309">
        <v>0</v>
      </c>
      <c r="F35" s="310">
        <v>0</v>
      </c>
      <c r="G35" s="190">
        <v>0</v>
      </c>
      <c r="H35" s="222">
        <v>0</v>
      </c>
      <c r="I35" s="309">
        <v>0</v>
      </c>
      <c r="J35" s="310">
        <v>0</v>
      </c>
      <c r="K35" s="190">
        <v>0</v>
      </c>
      <c r="L35" s="190">
        <v>0</v>
      </c>
      <c r="M35" s="309">
        <v>0</v>
      </c>
      <c r="N35" s="310">
        <v>0</v>
      </c>
      <c r="O35" s="190">
        <v>0</v>
      </c>
      <c r="P35" s="222">
        <v>0</v>
      </c>
      <c r="Q35" s="309">
        <v>2</v>
      </c>
      <c r="R35" s="310">
        <v>0</v>
      </c>
      <c r="S35" s="191">
        <f t="shared" si="0"/>
        <v>2</v>
      </c>
    </row>
    <row r="36" spans="1:19" ht="10.5" customHeight="1" x14ac:dyDescent="0.25">
      <c r="A36" s="40"/>
      <c r="B36" s="24">
        <v>22</v>
      </c>
      <c r="C36" s="24"/>
      <c r="D36" s="24"/>
      <c r="E36" s="307">
        <v>0</v>
      </c>
      <c r="F36" s="308">
        <v>0</v>
      </c>
      <c r="G36" s="194">
        <v>0</v>
      </c>
      <c r="H36" s="221">
        <v>0</v>
      </c>
      <c r="I36" s="307">
        <v>0</v>
      </c>
      <c r="J36" s="308">
        <v>0</v>
      </c>
      <c r="K36" s="194">
        <v>0</v>
      </c>
      <c r="L36" s="194">
        <v>0</v>
      </c>
      <c r="M36" s="307">
        <v>0</v>
      </c>
      <c r="N36" s="308">
        <v>0</v>
      </c>
      <c r="O36" s="194">
        <v>0</v>
      </c>
      <c r="P36" s="221">
        <v>0</v>
      </c>
      <c r="Q36" s="307">
        <v>1</v>
      </c>
      <c r="R36" s="308">
        <v>3</v>
      </c>
      <c r="S36" s="195">
        <f t="shared" si="0"/>
        <v>4</v>
      </c>
    </row>
    <row r="37" spans="1:19" ht="10.5" customHeight="1" x14ac:dyDescent="0.25">
      <c r="A37" s="37"/>
      <c r="B37" s="38">
        <v>23</v>
      </c>
      <c r="C37" s="38"/>
      <c r="D37" s="38"/>
      <c r="E37" s="309">
        <v>0</v>
      </c>
      <c r="F37" s="310">
        <v>0</v>
      </c>
      <c r="G37" s="190">
        <v>0</v>
      </c>
      <c r="H37" s="222">
        <v>0</v>
      </c>
      <c r="I37" s="309">
        <v>0</v>
      </c>
      <c r="J37" s="310">
        <v>0</v>
      </c>
      <c r="K37" s="190">
        <v>0</v>
      </c>
      <c r="L37" s="190">
        <v>0</v>
      </c>
      <c r="M37" s="309">
        <v>0</v>
      </c>
      <c r="N37" s="310">
        <v>0</v>
      </c>
      <c r="O37" s="190">
        <v>0</v>
      </c>
      <c r="P37" s="222">
        <v>0</v>
      </c>
      <c r="Q37" s="309">
        <v>4</v>
      </c>
      <c r="R37" s="310">
        <v>0</v>
      </c>
      <c r="S37" s="191">
        <f t="shared" si="0"/>
        <v>4</v>
      </c>
    </row>
    <row r="38" spans="1:19" ht="10.5" customHeight="1" x14ac:dyDescent="0.25">
      <c r="A38" s="40"/>
      <c r="B38" s="24">
        <v>24</v>
      </c>
      <c r="C38" s="24"/>
      <c r="D38" s="24"/>
      <c r="E38" s="307">
        <v>0</v>
      </c>
      <c r="F38" s="308">
        <v>0</v>
      </c>
      <c r="G38" s="194">
        <v>0</v>
      </c>
      <c r="H38" s="221">
        <v>0</v>
      </c>
      <c r="I38" s="307">
        <v>0</v>
      </c>
      <c r="J38" s="308">
        <v>0</v>
      </c>
      <c r="K38" s="194">
        <v>0</v>
      </c>
      <c r="L38" s="194">
        <v>0</v>
      </c>
      <c r="M38" s="307">
        <v>0</v>
      </c>
      <c r="N38" s="308">
        <v>0</v>
      </c>
      <c r="O38" s="194">
        <v>0</v>
      </c>
      <c r="P38" s="221">
        <v>0</v>
      </c>
      <c r="Q38" s="307">
        <v>4</v>
      </c>
      <c r="R38" s="308">
        <v>0</v>
      </c>
      <c r="S38" s="195">
        <f t="shared" si="0"/>
        <v>4</v>
      </c>
    </row>
    <row r="39" spans="1:19" ht="10.5" customHeight="1" x14ac:dyDescent="0.25">
      <c r="A39" s="37"/>
      <c r="B39" s="38">
        <v>25</v>
      </c>
      <c r="C39" s="38"/>
      <c r="D39" s="38"/>
      <c r="E39" s="309">
        <v>0</v>
      </c>
      <c r="F39" s="310">
        <v>0</v>
      </c>
      <c r="G39" s="190">
        <v>0</v>
      </c>
      <c r="H39" s="222">
        <v>0</v>
      </c>
      <c r="I39" s="309">
        <v>0</v>
      </c>
      <c r="J39" s="310">
        <v>0</v>
      </c>
      <c r="K39" s="190">
        <v>0</v>
      </c>
      <c r="L39" s="190">
        <v>0</v>
      </c>
      <c r="M39" s="309">
        <v>0</v>
      </c>
      <c r="N39" s="310">
        <v>0</v>
      </c>
      <c r="O39" s="190">
        <v>0</v>
      </c>
      <c r="P39" s="222">
        <v>0</v>
      </c>
      <c r="Q39" s="309">
        <v>3</v>
      </c>
      <c r="R39" s="310">
        <v>2</v>
      </c>
      <c r="S39" s="191">
        <f t="shared" si="0"/>
        <v>5</v>
      </c>
    </row>
    <row r="40" spans="1:19" ht="10.5" customHeight="1" x14ac:dyDescent="0.25">
      <c r="A40" s="40"/>
      <c r="B40" s="24">
        <v>26</v>
      </c>
      <c r="C40" s="24"/>
      <c r="D40" s="24"/>
      <c r="E40" s="307">
        <v>0</v>
      </c>
      <c r="F40" s="308">
        <v>0</v>
      </c>
      <c r="G40" s="194">
        <v>0</v>
      </c>
      <c r="H40" s="221">
        <v>0</v>
      </c>
      <c r="I40" s="307">
        <v>0</v>
      </c>
      <c r="J40" s="308">
        <v>0</v>
      </c>
      <c r="K40" s="194">
        <v>0</v>
      </c>
      <c r="L40" s="194">
        <v>0</v>
      </c>
      <c r="M40" s="307">
        <v>0</v>
      </c>
      <c r="N40" s="308">
        <v>0</v>
      </c>
      <c r="O40" s="194">
        <v>0</v>
      </c>
      <c r="P40" s="221">
        <v>0</v>
      </c>
      <c r="Q40" s="307">
        <v>6</v>
      </c>
      <c r="R40" s="308">
        <v>1</v>
      </c>
      <c r="S40" s="195">
        <f t="shared" si="0"/>
        <v>7</v>
      </c>
    </row>
    <row r="41" spans="1:19" ht="10.5" customHeight="1" x14ac:dyDescent="0.25">
      <c r="A41" s="37"/>
      <c r="B41" s="38">
        <v>27</v>
      </c>
      <c r="C41" s="38"/>
      <c r="D41" s="38"/>
      <c r="E41" s="309">
        <v>0</v>
      </c>
      <c r="F41" s="310">
        <v>0</v>
      </c>
      <c r="G41" s="190">
        <v>0</v>
      </c>
      <c r="H41" s="222">
        <v>0</v>
      </c>
      <c r="I41" s="309">
        <v>0</v>
      </c>
      <c r="J41" s="310">
        <v>0</v>
      </c>
      <c r="K41" s="190">
        <v>0</v>
      </c>
      <c r="L41" s="190">
        <v>0</v>
      </c>
      <c r="M41" s="309">
        <v>0</v>
      </c>
      <c r="N41" s="310">
        <v>0</v>
      </c>
      <c r="O41" s="190">
        <v>0</v>
      </c>
      <c r="P41" s="222">
        <v>0</v>
      </c>
      <c r="Q41" s="309">
        <v>9</v>
      </c>
      <c r="R41" s="310">
        <v>1</v>
      </c>
      <c r="S41" s="191">
        <f t="shared" si="0"/>
        <v>10</v>
      </c>
    </row>
    <row r="42" spans="1:19" ht="10.5" customHeight="1" x14ac:dyDescent="0.25">
      <c r="A42" s="40"/>
      <c r="B42" s="24">
        <v>28</v>
      </c>
      <c r="C42" s="24"/>
      <c r="D42" s="24"/>
      <c r="E42" s="307">
        <v>0</v>
      </c>
      <c r="F42" s="308">
        <v>0</v>
      </c>
      <c r="G42" s="194">
        <v>0</v>
      </c>
      <c r="H42" s="221">
        <v>0</v>
      </c>
      <c r="I42" s="307">
        <v>0</v>
      </c>
      <c r="J42" s="308">
        <v>0</v>
      </c>
      <c r="K42" s="194">
        <v>0</v>
      </c>
      <c r="L42" s="194">
        <v>0</v>
      </c>
      <c r="M42" s="307">
        <v>0</v>
      </c>
      <c r="N42" s="308">
        <v>0</v>
      </c>
      <c r="O42" s="194">
        <v>0</v>
      </c>
      <c r="P42" s="221">
        <v>0</v>
      </c>
      <c r="Q42" s="307">
        <v>9</v>
      </c>
      <c r="R42" s="308">
        <v>3</v>
      </c>
      <c r="S42" s="195">
        <f t="shared" si="0"/>
        <v>12</v>
      </c>
    </row>
    <row r="43" spans="1:19" ht="10.5" customHeight="1" x14ac:dyDescent="0.25">
      <c r="A43" s="37"/>
      <c r="B43" s="38">
        <v>29</v>
      </c>
      <c r="C43" s="38"/>
      <c r="D43" s="38"/>
      <c r="E43" s="309">
        <v>0</v>
      </c>
      <c r="F43" s="310">
        <v>0</v>
      </c>
      <c r="G43" s="190">
        <v>0</v>
      </c>
      <c r="H43" s="222">
        <v>0</v>
      </c>
      <c r="I43" s="309">
        <v>0</v>
      </c>
      <c r="J43" s="310">
        <v>0</v>
      </c>
      <c r="K43" s="190">
        <v>0</v>
      </c>
      <c r="L43" s="190">
        <v>0</v>
      </c>
      <c r="M43" s="309">
        <v>0</v>
      </c>
      <c r="N43" s="310">
        <v>0</v>
      </c>
      <c r="O43" s="190">
        <v>0</v>
      </c>
      <c r="P43" s="222">
        <v>0</v>
      </c>
      <c r="Q43" s="309">
        <v>7</v>
      </c>
      <c r="R43" s="310">
        <v>3</v>
      </c>
      <c r="S43" s="191">
        <f t="shared" si="0"/>
        <v>10</v>
      </c>
    </row>
    <row r="44" spans="1:19" ht="10.5" customHeight="1" x14ac:dyDescent="0.25">
      <c r="A44" s="40"/>
      <c r="B44" s="24">
        <v>30</v>
      </c>
      <c r="C44" s="24"/>
      <c r="D44" s="24"/>
      <c r="E44" s="307">
        <v>0</v>
      </c>
      <c r="F44" s="308">
        <v>0</v>
      </c>
      <c r="G44" s="194">
        <v>0</v>
      </c>
      <c r="H44" s="221">
        <v>0</v>
      </c>
      <c r="I44" s="307">
        <v>0</v>
      </c>
      <c r="J44" s="308">
        <v>0</v>
      </c>
      <c r="K44" s="194">
        <v>0</v>
      </c>
      <c r="L44" s="194">
        <v>0</v>
      </c>
      <c r="M44" s="307">
        <v>0</v>
      </c>
      <c r="N44" s="308">
        <v>0</v>
      </c>
      <c r="O44" s="194">
        <v>0</v>
      </c>
      <c r="P44" s="221">
        <v>0</v>
      </c>
      <c r="Q44" s="307">
        <v>12</v>
      </c>
      <c r="R44" s="308">
        <v>2</v>
      </c>
      <c r="S44" s="195">
        <f t="shared" si="0"/>
        <v>14</v>
      </c>
    </row>
    <row r="45" spans="1:19" ht="10.5" customHeight="1" x14ac:dyDescent="0.25">
      <c r="A45" s="37"/>
      <c r="B45" s="38">
        <v>31</v>
      </c>
      <c r="C45" s="38"/>
      <c r="D45" s="38"/>
      <c r="E45" s="309">
        <v>0</v>
      </c>
      <c r="F45" s="310">
        <v>0</v>
      </c>
      <c r="G45" s="190">
        <v>0</v>
      </c>
      <c r="H45" s="222">
        <v>0</v>
      </c>
      <c r="I45" s="309">
        <v>0</v>
      </c>
      <c r="J45" s="310">
        <v>0</v>
      </c>
      <c r="K45" s="190">
        <v>0</v>
      </c>
      <c r="L45" s="190">
        <v>0</v>
      </c>
      <c r="M45" s="309">
        <v>0</v>
      </c>
      <c r="N45" s="310">
        <v>0</v>
      </c>
      <c r="O45" s="190">
        <v>0</v>
      </c>
      <c r="P45" s="222">
        <v>0</v>
      </c>
      <c r="Q45" s="309">
        <v>8</v>
      </c>
      <c r="R45" s="310">
        <v>2</v>
      </c>
      <c r="S45" s="191">
        <f t="shared" si="0"/>
        <v>10</v>
      </c>
    </row>
    <row r="46" spans="1:19" ht="10.5" customHeight="1" x14ac:dyDescent="0.25">
      <c r="A46" s="40"/>
      <c r="B46" s="24">
        <v>32</v>
      </c>
      <c r="C46" s="24"/>
      <c r="D46" s="24"/>
      <c r="E46" s="307">
        <v>0</v>
      </c>
      <c r="F46" s="308">
        <v>0</v>
      </c>
      <c r="G46" s="194">
        <v>0</v>
      </c>
      <c r="H46" s="221">
        <v>0</v>
      </c>
      <c r="I46" s="307">
        <v>0</v>
      </c>
      <c r="J46" s="308">
        <v>0</v>
      </c>
      <c r="K46" s="194">
        <v>0</v>
      </c>
      <c r="L46" s="194">
        <v>0</v>
      </c>
      <c r="M46" s="307">
        <v>0</v>
      </c>
      <c r="N46" s="308">
        <v>0</v>
      </c>
      <c r="O46" s="194">
        <v>0</v>
      </c>
      <c r="P46" s="221">
        <v>0</v>
      </c>
      <c r="Q46" s="307">
        <v>14</v>
      </c>
      <c r="R46" s="308">
        <v>1</v>
      </c>
      <c r="S46" s="195">
        <f t="shared" ref="S46:S77" si="1">SUM(E46:R46)</f>
        <v>15</v>
      </c>
    </row>
    <row r="47" spans="1:19" ht="10.5" customHeight="1" thickBot="1" x14ac:dyDescent="0.3">
      <c r="A47" s="41"/>
      <c r="B47" s="42">
        <v>33</v>
      </c>
      <c r="C47" s="42"/>
      <c r="D47" s="42"/>
      <c r="E47" s="313">
        <v>0</v>
      </c>
      <c r="F47" s="338">
        <v>0</v>
      </c>
      <c r="G47" s="228">
        <v>0</v>
      </c>
      <c r="H47" s="317">
        <v>0</v>
      </c>
      <c r="I47" s="313">
        <v>0</v>
      </c>
      <c r="J47" s="338">
        <v>0</v>
      </c>
      <c r="K47" s="228">
        <v>0</v>
      </c>
      <c r="L47" s="228">
        <v>0</v>
      </c>
      <c r="M47" s="313">
        <v>0</v>
      </c>
      <c r="N47" s="338">
        <v>0</v>
      </c>
      <c r="O47" s="228">
        <v>0</v>
      </c>
      <c r="P47" s="317">
        <v>0</v>
      </c>
      <c r="Q47" s="313">
        <v>15</v>
      </c>
      <c r="R47" s="338">
        <v>2</v>
      </c>
      <c r="S47" s="227">
        <f t="shared" si="1"/>
        <v>17</v>
      </c>
    </row>
    <row r="48" spans="1:19" ht="10.5" customHeight="1" x14ac:dyDescent="0.25">
      <c r="A48" s="40"/>
      <c r="B48" s="24">
        <v>34</v>
      </c>
      <c r="C48" s="24"/>
      <c r="D48" s="24"/>
      <c r="E48" s="307">
        <v>0</v>
      </c>
      <c r="F48" s="308">
        <v>0</v>
      </c>
      <c r="G48" s="194">
        <v>0</v>
      </c>
      <c r="H48" s="221">
        <v>0</v>
      </c>
      <c r="I48" s="307">
        <v>0</v>
      </c>
      <c r="J48" s="308">
        <v>0</v>
      </c>
      <c r="K48" s="194">
        <v>0</v>
      </c>
      <c r="L48" s="194">
        <v>0</v>
      </c>
      <c r="M48" s="307">
        <v>0</v>
      </c>
      <c r="N48" s="308">
        <v>0</v>
      </c>
      <c r="O48" s="194">
        <v>0</v>
      </c>
      <c r="P48" s="221">
        <v>0</v>
      </c>
      <c r="Q48" s="307">
        <v>8</v>
      </c>
      <c r="R48" s="308">
        <v>5</v>
      </c>
      <c r="S48" s="195">
        <f t="shared" si="1"/>
        <v>13</v>
      </c>
    </row>
    <row r="49" spans="1:19" ht="10.5" customHeight="1" x14ac:dyDescent="0.25">
      <c r="A49" s="37"/>
      <c r="B49" s="38">
        <v>35</v>
      </c>
      <c r="C49" s="38"/>
      <c r="D49" s="38"/>
      <c r="E49" s="309">
        <v>0</v>
      </c>
      <c r="F49" s="310">
        <v>0</v>
      </c>
      <c r="G49" s="190">
        <v>0</v>
      </c>
      <c r="H49" s="222">
        <v>0</v>
      </c>
      <c r="I49" s="309">
        <v>0</v>
      </c>
      <c r="J49" s="310">
        <v>0</v>
      </c>
      <c r="K49" s="190">
        <v>0</v>
      </c>
      <c r="L49" s="190">
        <v>0</v>
      </c>
      <c r="M49" s="309">
        <v>0</v>
      </c>
      <c r="N49" s="310">
        <v>0</v>
      </c>
      <c r="O49" s="190">
        <v>0</v>
      </c>
      <c r="P49" s="222">
        <v>0</v>
      </c>
      <c r="Q49" s="309">
        <v>24</v>
      </c>
      <c r="R49" s="310">
        <v>11</v>
      </c>
      <c r="S49" s="191">
        <f t="shared" si="1"/>
        <v>35</v>
      </c>
    </row>
    <row r="50" spans="1:19" ht="10.5" customHeight="1" x14ac:dyDescent="0.25">
      <c r="A50" s="40"/>
      <c r="B50" s="24">
        <v>36</v>
      </c>
      <c r="C50" s="24"/>
      <c r="D50" s="24"/>
      <c r="E50" s="307">
        <v>0</v>
      </c>
      <c r="F50" s="308">
        <v>0</v>
      </c>
      <c r="G50" s="194">
        <v>0</v>
      </c>
      <c r="H50" s="221">
        <v>0</v>
      </c>
      <c r="I50" s="307">
        <v>0</v>
      </c>
      <c r="J50" s="308">
        <v>0</v>
      </c>
      <c r="K50" s="194">
        <v>0</v>
      </c>
      <c r="L50" s="194">
        <v>0</v>
      </c>
      <c r="M50" s="307">
        <v>0</v>
      </c>
      <c r="N50" s="308">
        <v>0</v>
      </c>
      <c r="O50" s="194">
        <v>0</v>
      </c>
      <c r="P50" s="221">
        <v>0</v>
      </c>
      <c r="Q50" s="307">
        <v>10</v>
      </c>
      <c r="R50" s="308">
        <v>5</v>
      </c>
      <c r="S50" s="195">
        <f t="shared" si="1"/>
        <v>15</v>
      </c>
    </row>
    <row r="51" spans="1:19" ht="10.5" customHeight="1" x14ac:dyDescent="0.25">
      <c r="A51" s="37"/>
      <c r="B51" s="38">
        <v>37</v>
      </c>
      <c r="C51" s="38"/>
      <c r="D51" s="38"/>
      <c r="E51" s="309">
        <v>0</v>
      </c>
      <c r="F51" s="310">
        <v>0</v>
      </c>
      <c r="G51" s="190">
        <v>0</v>
      </c>
      <c r="H51" s="222">
        <v>0</v>
      </c>
      <c r="I51" s="309">
        <v>0</v>
      </c>
      <c r="J51" s="310">
        <v>0</v>
      </c>
      <c r="K51" s="190">
        <v>0</v>
      </c>
      <c r="L51" s="190">
        <v>0</v>
      </c>
      <c r="M51" s="309">
        <v>0</v>
      </c>
      <c r="N51" s="310">
        <v>0</v>
      </c>
      <c r="O51" s="190">
        <v>0</v>
      </c>
      <c r="P51" s="222">
        <v>0</v>
      </c>
      <c r="Q51" s="309">
        <v>11</v>
      </c>
      <c r="R51" s="310">
        <v>5</v>
      </c>
      <c r="S51" s="191">
        <f t="shared" si="1"/>
        <v>16</v>
      </c>
    </row>
    <row r="52" spans="1:19" ht="10.5" customHeight="1" x14ac:dyDescent="0.25">
      <c r="A52" s="40"/>
      <c r="B52" s="24">
        <v>38</v>
      </c>
      <c r="C52" s="24"/>
      <c r="D52" s="24"/>
      <c r="E52" s="307">
        <v>0</v>
      </c>
      <c r="F52" s="308">
        <v>0</v>
      </c>
      <c r="G52" s="194">
        <v>0</v>
      </c>
      <c r="H52" s="221">
        <v>0</v>
      </c>
      <c r="I52" s="307">
        <v>0</v>
      </c>
      <c r="J52" s="308">
        <v>0</v>
      </c>
      <c r="K52" s="194">
        <v>0</v>
      </c>
      <c r="L52" s="194">
        <v>0</v>
      </c>
      <c r="M52" s="307">
        <v>0</v>
      </c>
      <c r="N52" s="308">
        <v>0</v>
      </c>
      <c r="O52" s="194">
        <v>0</v>
      </c>
      <c r="P52" s="221">
        <v>0</v>
      </c>
      <c r="Q52" s="307">
        <v>13</v>
      </c>
      <c r="R52" s="308">
        <v>9</v>
      </c>
      <c r="S52" s="195">
        <f t="shared" si="1"/>
        <v>22</v>
      </c>
    </row>
    <row r="53" spans="1:19" ht="10.5" customHeight="1" x14ac:dyDescent="0.25">
      <c r="A53" s="37"/>
      <c r="B53" s="38">
        <v>39</v>
      </c>
      <c r="C53" s="38"/>
      <c r="D53" s="38"/>
      <c r="E53" s="309">
        <v>0</v>
      </c>
      <c r="F53" s="310">
        <v>0</v>
      </c>
      <c r="G53" s="190">
        <v>0</v>
      </c>
      <c r="H53" s="222">
        <v>0</v>
      </c>
      <c r="I53" s="309">
        <v>0</v>
      </c>
      <c r="J53" s="310">
        <v>0</v>
      </c>
      <c r="K53" s="190">
        <v>0</v>
      </c>
      <c r="L53" s="190">
        <v>0</v>
      </c>
      <c r="M53" s="309">
        <v>0</v>
      </c>
      <c r="N53" s="310">
        <v>0</v>
      </c>
      <c r="O53" s="190">
        <v>0</v>
      </c>
      <c r="P53" s="222">
        <v>0</v>
      </c>
      <c r="Q53" s="309">
        <v>15</v>
      </c>
      <c r="R53" s="310">
        <v>5</v>
      </c>
      <c r="S53" s="191">
        <f t="shared" si="1"/>
        <v>20</v>
      </c>
    </row>
    <row r="54" spans="1:19" ht="10.5" customHeight="1" x14ac:dyDescent="0.25">
      <c r="A54" s="40"/>
      <c r="B54" s="24">
        <v>40</v>
      </c>
      <c r="C54" s="24"/>
      <c r="D54" s="24"/>
      <c r="E54" s="307">
        <v>0</v>
      </c>
      <c r="F54" s="308">
        <v>0</v>
      </c>
      <c r="G54" s="194">
        <v>0</v>
      </c>
      <c r="H54" s="221">
        <v>0</v>
      </c>
      <c r="I54" s="307">
        <v>0</v>
      </c>
      <c r="J54" s="308">
        <v>0</v>
      </c>
      <c r="K54" s="194">
        <v>0</v>
      </c>
      <c r="L54" s="194">
        <v>0</v>
      </c>
      <c r="M54" s="307">
        <v>0</v>
      </c>
      <c r="N54" s="308">
        <v>0</v>
      </c>
      <c r="O54" s="194">
        <v>0</v>
      </c>
      <c r="P54" s="221">
        <v>0</v>
      </c>
      <c r="Q54" s="307">
        <v>12</v>
      </c>
      <c r="R54" s="308">
        <v>7</v>
      </c>
      <c r="S54" s="195">
        <f t="shared" si="1"/>
        <v>19</v>
      </c>
    </row>
    <row r="55" spans="1:19" ht="10.5" customHeight="1" x14ac:dyDescent="0.25">
      <c r="A55" s="37"/>
      <c r="B55" s="38">
        <v>41</v>
      </c>
      <c r="C55" s="38"/>
      <c r="D55" s="38"/>
      <c r="E55" s="309">
        <v>0</v>
      </c>
      <c r="F55" s="310">
        <v>0</v>
      </c>
      <c r="G55" s="190">
        <v>0</v>
      </c>
      <c r="H55" s="222">
        <v>0</v>
      </c>
      <c r="I55" s="309">
        <v>0</v>
      </c>
      <c r="J55" s="310">
        <v>0</v>
      </c>
      <c r="K55" s="190">
        <v>0</v>
      </c>
      <c r="L55" s="190">
        <v>0</v>
      </c>
      <c r="M55" s="309">
        <v>0</v>
      </c>
      <c r="N55" s="310">
        <v>0</v>
      </c>
      <c r="O55" s="190">
        <v>0</v>
      </c>
      <c r="P55" s="222">
        <v>0</v>
      </c>
      <c r="Q55" s="309">
        <v>16</v>
      </c>
      <c r="R55" s="310">
        <v>1</v>
      </c>
      <c r="S55" s="191">
        <f t="shared" si="1"/>
        <v>17</v>
      </c>
    </row>
    <row r="56" spans="1:19" ht="10.5" customHeight="1" x14ac:dyDescent="0.25">
      <c r="A56" s="40"/>
      <c r="B56" s="24">
        <v>42</v>
      </c>
      <c r="C56" s="24"/>
      <c r="D56" s="24"/>
      <c r="E56" s="307">
        <v>0</v>
      </c>
      <c r="F56" s="308">
        <v>0</v>
      </c>
      <c r="G56" s="194">
        <v>0</v>
      </c>
      <c r="H56" s="221">
        <v>0</v>
      </c>
      <c r="I56" s="307">
        <v>0</v>
      </c>
      <c r="J56" s="308">
        <v>0</v>
      </c>
      <c r="K56" s="194">
        <v>0</v>
      </c>
      <c r="L56" s="194">
        <v>0</v>
      </c>
      <c r="M56" s="307">
        <v>0</v>
      </c>
      <c r="N56" s="308">
        <v>0</v>
      </c>
      <c r="O56" s="194">
        <v>0</v>
      </c>
      <c r="P56" s="221">
        <v>0</v>
      </c>
      <c r="Q56" s="307">
        <v>17</v>
      </c>
      <c r="R56" s="308">
        <v>2</v>
      </c>
      <c r="S56" s="195">
        <f t="shared" si="1"/>
        <v>19</v>
      </c>
    </row>
    <row r="57" spans="1:19" ht="10.5" customHeight="1" x14ac:dyDescent="0.25">
      <c r="A57" s="37"/>
      <c r="B57" s="38">
        <v>43</v>
      </c>
      <c r="C57" s="38"/>
      <c r="D57" s="38"/>
      <c r="E57" s="309">
        <v>0</v>
      </c>
      <c r="F57" s="310">
        <v>0</v>
      </c>
      <c r="G57" s="190">
        <v>0</v>
      </c>
      <c r="H57" s="222">
        <v>0</v>
      </c>
      <c r="I57" s="309">
        <v>0</v>
      </c>
      <c r="J57" s="310">
        <v>0</v>
      </c>
      <c r="K57" s="190">
        <v>0</v>
      </c>
      <c r="L57" s="190">
        <v>0</v>
      </c>
      <c r="M57" s="309">
        <v>0</v>
      </c>
      <c r="N57" s="310">
        <v>0</v>
      </c>
      <c r="O57" s="190">
        <v>0</v>
      </c>
      <c r="P57" s="222">
        <v>0</v>
      </c>
      <c r="Q57" s="309">
        <v>15</v>
      </c>
      <c r="R57" s="310">
        <v>5</v>
      </c>
      <c r="S57" s="191">
        <f t="shared" si="1"/>
        <v>20</v>
      </c>
    </row>
    <row r="58" spans="1:19" ht="10.5" customHeight="1" x14ac:dyDescent="0.25">
      <c r="A58" s="40"/>
      <c r="B58" s="24">
        <v>44</v>
      </c>
      <c r="C58" s="24"/>
      <c r="D58" s="24"/>
      <c r="E58" s="307">
        <v>0</v>
      </c>
      <c r="F58" s="308">
        <v>0</v>
      </c>
      <c r="G58" s="194">
        <v>0</v>
      </c>
      <c r="H58" s="221">
        <v>0</v>
      </c>
      <c r="I58" s="307">
        <v>0</v>
      </c>
      <c r="J58" s="308">
        <v>0</v>
      </c>
      <c r="K58" s="194">
        <v>0</v>
      </c>
      <c r="L58" s="194">
        <v>0</v>
      </c>
      <c r="M58" s="307">
        <v>0</v>
      </c>
      <c r="N58" s="308">
        <v>0</v>
      </c>
      <c r="O58" s="194">
        <v>0</v>
      </c>
      <c r="P58" s="221">
        <v>0</v>
      </c>
      <c r="Q58" s="307">
        <v>22</v>
      </c>
      <c r="R58" s="308">
        <v>8</v>
      </c>
      <c r="S58" s="195">
        <f t="shared" si="1"/>
        <v>30</v>
      </c>
    </row>
    <row r="59" spans="1:19" ht="10.5" customHeight="1" x14ac:dyDescent="0.25">
      <c r="A59" s="37"/>
      <c r="B59" s="38">
        <v>45</v>
      </c>
      <c r="C59" s="38"/>
      <c r="D59" s="38"/>
      <c r="E59" s="309">
        <v>0</v>
      </c>
      <c r="F59" s="310">
        <v>0</v>
      </c>
      <c r="G59" s="190">
        <v>0</v>
      </c>
      <c r="H59" s="222">
        <v>0</v>
      </c>
      <c r="I59" s="309">
        <v>0</v>
      </c>
      <c r="J59" s="310">
        <v>0</v>
      </c>
      <c r="K59" s="190">
        <v>0</v>
      </c>
      <c r="L59" s="190">
        <v>0</v>
      </c>
      <c r="M59" s="309">
        <v>0</v>
      </c>
      <c r="N59" s="310">
        <v>0</v>
      </c>
      <c r="O59" s="190">
        <v>0</v>
      </c>
      <c r="P59" s="222">
        <v>0</v>
      </c>
      <c r="Q59" s="309">
        <v>21</v>
      </c>
      <c r="R59" s="310">
        <v>7</v>
      </c>
      <c r="S59" s="191">
        <f t="shared" si="1"/>
        <v>28</v>
      </c>
    </row>
    <row r="60" spans="1:19" ht="10.5" customHeight="1" x14ac:dyDescent="0.25">
      <c r="A60" s="40"/>
      <c r="B60" s="24">
        <v>46</v>
      </c>
      <c r="C60" s="24"/>
      <c r="D60" s="24"/>
      <c r="E60" s="307">
        <v>0</v>
      </c>
      <c r="F60" s="308">
        <v>0</v>
      </c>
      <c r="G60" s="194">
        <v>0</v>
      </c>
      <c r="H60" s="221">
        <v>0</v>
      </c>
      <c r="I60" s="307">
        <v>0</v>
      </c>
      <c r="J60" s="308">
        <v>0</v>
      </c>
      <c r="K60" s="194">
        <v>0</v>
      </c>
      <c r="L60" s="194">
        <v>0</v>
      </c>
      <c r="M60" s="307">
        <v>0</v>
      </c>
      <c r="N60" s="308">
        <v>0</v>
      </c>
      <c r="O60" s="194">
        <v>0</v>
      </c>
      <c r="P60" s="221">
        <v>0</v>
      </c>
      <c r="Q60" s="307">
        <v>11</v>
      </c>
      <c r="R60" s="308">
        <v>6</v>
      </c>
      <c r="S60" s="195">
        <f t="shared" si="1"/>
        <v>17</v>
      </c>
    </row>
    <row r="61" spans="1:19" ht="10.5" customHeight="1" x14ac:dyDescent="0.25">
      <c r="A61" s="37"/>
      <c r="B61" s="38">
        <v>47</v>
      </c>
      <c r="C61" s="38"/>
      <c r="D61" s="38"/>
      <c r="E61" s="309">
        <v>0</v>
      </c>
      <c r="F61" s="310">
        <v>0</v>
      </c>
      <c r="G61" s="190">
        <v>0</v>
      </c>
      <c r="H61" s="222">
        <v>0</v>
      </c>
      <c r="I61" s="309">
        <v>0</v>
      </c>
      <c r="J61" s="310">
        <v>0</v>
      </c>
      <c r="K61" s="190">
        <v>0</v>
      </c>
      <c r="L61" s="190">
        <v>0</v>
      </c>
      <c r="M61" s="309">
        <v>0</v>
      </c>
      <c r="N61" s="310">
        <v>0</v>
      </c>
      <c r="O61" s="190">
        <v>0</v>
      </c>
      <c r="P61" s="222">
        <v>0</v>
      </c>
      <c r="Q61" s="309">
        <v>25</v>
      </c>
      <c r="R61" s="310">
        <v>10</v>
      </c>
      <c r="S61" s="191">
        <f t="shared" si="1"/>
        <v>35</v>
      </c>
    </row>
    <row r="62" spans="1:19" ht="10.5" customHeight="1" x14ac:dyDescent="0.25">
      <c r="A62" s="40"/>
      <c r="B62" s="24">
        <v>48</v>
      </c>
      <c r="C62" s="24"/>
      <c r="D62" s="24"/>
      <c r="E62" s="307">
        <v>0</v>
      </c>
      <c r="F62" s="308">
        <v>0</v>
      </c>
      <c r="G62" s="194">
        <v>0</v>
      </c>
      <c r="H62" s="221">
        <v>0</v>
      </c>
      <c r="I62" s="307">
        <v>0</v>
      </c>
      <c r="J62" s="308">
        <v>0</v>
      </c>
      <c r="K62" s="194">
        <v>0</v>
      </c>
      <c r="L62" s="194">
        <v>0</v>
      </c>
      <c r="M62" s="307">
        <v>0</v>
      </c>
      <c r="N62" s="308">
        <v>0</v>
      </c>
      <c r="O62" s="194">
        <v>0</v>
      </c>
      <c r="P62" s="221">
        <v>0</v>
      </c>
      <c r="Q62" s="307">
        <v>22</v>
      </c>
      <c r="R62" s="308">
        <v>16</v>
      </c>
      <c r="S62" s="195">
        <f t="shared" si="1"/>
        <v>38</v>
      </c>
    </row>
    <row r="63" spans="1:19" ht="10.5" customHeight="1" x14ac:dyDescent="0.25">
      <c r="A63" s="37"/>
      <c r="B63" s="38">
        <v>49</v>
      </c>
      <c r="C63" s="38"/>
      <c r="D63" s="38"/>
      <c r="E63" s="309">
        <v>0</v>
      </c>
      <c r="F63" s="310">
        <v>0</v>
      </c>
      <c r="G63" s="190">
        <v>0</v>
      </c>
      <c r="H63" s="222">
        <v>0</v>
      </c>
      <c r="I63" s="309">
        <v>0</v>
      </c>
      <c r="J63" s="310">
        <v>0</v>
      </c>
      <c r="K63" s="190">
        <v>0</v>
      </c>
      <c r="L63" s="190">
        <v>0</v>
      </c>
      <c r="M63" s="309">
        <v>0</v>
      </c>
      <c r="N63" s="310">
        <v>0</v>
      </c>
      <c r="O63" s="190">
        <v>0</v>
      </c>
      <c r="P63" s="222">
        <v>0</v>
      </c>
      <c r="Q63" s="309">
        <v>17</v>
      </c>
      <c r="R63" s="310">
        <v>17</v>
      </c>
      <c r="S63" s="191">
        <f t="shared" si="1"/>
        <v>34</v>
      </c>
    </row>
    <row r="64" spans="1:19" ht="10.5" customHeight="1" x14ac:dyDescent="0.25">
      <c r="A64" s="40"/>
      <c r="B64" s="24">
        <v>50</v>
      </c>
      <c r="C64" s="24"/>
      <c r="D64" s="24"/>
      <c r="E64" s="307">
        <v>0</v>
      </c>
      <c r="F64" s="308">
        <v>0</v>
      </c>
      <c r="G64" s="194">
        <v>0</v>
      </c>
      <c r="H64" s="221">
        <v>0</v>
      </c>
      <c r="I64" s="307">
        <v>0</v>
      </c>
      <c r="J64" s="308">
        <v>0</v>
      </c>
      <c r="K64" s="194">
        <v>0</v>
      </c>
      <c r="L64" s="194">
        <v>0</v>
      </c>
      <c r="M64" s="307">
        <v>0</v>
      </c>
      <c r="N64" s="308">
        <v>0</v>
      </c>
      <c r="O64" s="194">
        <v>0</v>
      </c>
      <c r="P64" s="221">
        <v>0</v>
      </c>
      <c r="Q64" s="307">
        <v>29</v>
      </c>
      <c r="R64" s="308">
        <v>12</v>
      </c>
      <c r="S64" s="195">
        <f t="shared" si="1"/>
        <v>41</v>
      </c>
    </row>
    <row r="65" spans="1:19" ht="10.5" customHeight="1" x14ac:dyDescent="0.25">
      <c r="A65" s="37"/>
      <c r="B65" s="38">
        <v>51</v>
      </c>
      <c r="C65" s="38"/>
      <c r="D65" s="38"/>
      <c r="E65" s="309">
        <v>0</v>
      </c>
      <c r="F65" s="310">
        <v>0</v>
      </c>
      <c r="G65" s="190">
        <v>0</v>
      </c>
      <c r="H65" s="222">
        <v>0</v>
      </c>
      <c r="I65" s="309">
        <v>0</v>
      </c>
      <c r="J65" s="310">
        <v>0</v>
      </c>
      <c r="K65" s="190">
        <v>0</v>
      </c>
      <c r="L65" s="190">
        <v>0</v>
      </c>
      <c r="M65" s="309">
        <v>0</v>
      </c>
      <c r="N65" s="310">
        <v>0</v>
      </c>
      <c r="O65" s="190">
        <v>0</v>
      </c>
      <c r="P65" s="222">
        <v>0</v>
      </c>
      <c r="Q65" s="309">
        <v>30</v>
      </c>
      <c r="R65" s="310">
        <v>20</v>
      </c>
      <c r="S65" s="191">
        <f t="shared" si="1"/>
        <v>50</v>
      </c>
    </row>
    <row r="66" spans="1:19" ht="10.5" customHeight="1" x14ac:dyDescent="0.25">
      <c r="A66" s="40"/>
      <c r="B66" s="24">
        <v>52</v>
      </c>
      <c r="C66" s="24"/>
      <c r="D66" s="24"/>
      <c r="E66" s="307">
        <v>0</v>
      </c>
      <c r="F66" s="308">
        <v>0</v>
      </c>
      <c r="G66" s="194">
        <v>0</v>
      </c>
      <c r="H66" s="221">
        <v>0</v>
      </c>
      <c r="I66" s="307">
        <v>0</v>
      </c>
      <c r="J66" s="308">
        <v>0</v>
      </c>
      <c r="K66" s="194">
        <v>0</v>
      </c>
      <c r="L66" s="194">
        <v>0</v>
      </c>
      <c r="M66" s="307">
        <v>0</v>
      </c>
      <c r="N66" s="308">
        <v>0</v>
      </c>
      <c r="O66" s="194">
        <v>0</v>
      </c>
      <c r="P66" s="221">
        <v>0</v>
      </c>
      <c r="Q66" s="307">
        <v>34</v>
      </c>
      <c r="R66" s="308">
        <v>13</v>
      </c>
      <c r="S66" s="195">
        <f t="shared" si="1"/>
        <v>47</v>
      </c>
    </row>
    <row r="67" spans="1:19" ht="10.5" customHeight="1" x14ac:dyDescent="0.25">
      <c r="A67" s="37"/>
      <c r="B67" s="38">
        <v>53</v>
      </c>
      <c r="C67" s="38"/>
      <c r="D67" s="38"/>
      <c r="E67" s="309">
        <v>0</v>
      </c>
      <c r="F67" s="310">
        <v>0</v>
      </c>
      <c r="G67" s="190">
        <v>0</v>
      </c>
      <c r="H67" s="222">
        <v>0</v>
      </c>
      <c r="I67" s="309">
        <v>0</v>
      </c>
      <c r="J67" s="310">
        <v>0</v>
      </c>
      <c r="K67" s="190">
        <v>0</v>
      </c>
      <c r="L67" s="190">
        <v>0</v>
      </c>
      <c r="M67" s="309">
        <v>0</v>
      </c>
      <c r="N67" s="310">
        <v>0</v>
      </c>
      <c r="O67" s="190">
        <v>0</v>
      </c>
      <c r="P67" s="222">
        <v>0</v>
      </c>
      <c r="Q67" s="309">
        <v>36</v>
      </c>
      <c r="R67" s="310">
        <v>19</v>
      </c>
      <c r="S67" s="191">
        <f t="shared" si="1"/>
        <v>55</v>
      </c>
    </row>
    <row r="68" spans="1:19" ht="10.5" customHeight="1" x14ac:dyDescent="0.25">
      <c r="A68" s="40"/>
      <c r="B68" s="24">
        <v>54</v>
      </c>
      <c r="C68" s="24"/>
      <c r="D68" s="24"/>
      <c r="E68" s="307">
        <v>0</v>
      </c>
      <c r="F68" s="308">
        <v>0</v>
      </c>
      <c r="G68" s="194">
        <v>0</v>
      </c>
      <c r="H68" s="221">
        <v>0</v>
      </c>
      <c r="I68" s="307">
        <v>0</v>
      </c>
      <c r="J68" s="308">
        <v>0</v>
      </c>
      <c r="K68" s="194">
        <v>0</v>
      </c>
      <c r="L68" s="194">
        <v>0</v>
      </c>
      <c r="M68" s="307">
        <v>0</v>
      </c>
      <c r="N68" s="308">
        <v>0</v>
      </c>
      <c r="O68" s="194">
        <v>0</v>
      </c>
      <c r="P68" s="221">
        <v>0</v>
      </c>
      <c r="Q68" s="307">
        <v>34</v>
      </c>
      <c r="R68" s="308">
        <v>19</v>
      </c>
      <c r="S68" s="195">
        <f t="shared" si="1"/>
        <v>53</v>
      </c>
    </row>
    <row r="69" spans="1:19" ht="10.5" customHeight="1" x14ac:dyDescent="0.25">
      <c r="A69" s="37"/>
      <c r="B69" s="38">
        <v>55</v>
      </c>
      <c r="C69" s="38"/>
      <c r="D69" s="38"/>
      <c r="E69" s="309">
        <v>0</v>
      </c>
      <c r="F69" s="310">
        <v>0</v>
      </c>
      <c r="G69" s="190">
        <v>0</v>
      </c>
      <c r="H69" s="222">
        <v>0</v>
      </c>
      <c r="I69" s="309">
        <v>0</v>
      </c>
      <c r="J69" s="310">
        <v>0</v>
      </c>
      <c r="K69" s="190">
        <v>0</v>
      </c>
      <c r="L69" s="190">
        <v>0</v>
      </c>
      <c r="M69" s="309">
        <v>0</v>
      </c>
      <c r="N69" s="310">
        <v>0</v>
      </c>
      <c r="O69" s="190">
        <v>0</v>
      </c>
      <c r="P69" s="222">
        <v>0</v>
      </c>
      <c r="Q69" s="309">
        <v>26</v>
      </c>
      <c r="R69" s="310">
        <v>29</v>
      </c>
      <c r="S69" s="191">
        <f t="shared" si="1"/>
        <v>55</v>
      </c>
    </row>
    <row r="70" spans="1:19" ht="10.5" customHeight="1" x14ac:dyDescent="0.25">
      <c r="A70" s="40"/>
      <c r="B70" s="24">
        <v>56</v>
      </c>
      <c r="C70" s="24"/>
      <c r="D70" s="24"/>
      <c r="E70" s="307">
        <v>0</v>
      </c>
      <c r="F70" s="308">
        <v>0</v>
      </c>
      <c r="G70" s="194">
        <v>0</v>
      </c>
      <c r="H70" s="221">
        <v>0</v>
      </c>
      <c r="I70" s="307">
        <v>0</v>
      </c>
      <c r="J70" s="308">
        <v>0</v>
      </c>
      <c r="K70" s="194">
        <v>0</v>
      </c>
      <c r="L70" s="194">
        <v>0</v>
      </c>
      <c r="M70" s="307">
        <v>0</v>
      </c>
      <c r="N70" s="308">
        <v>0</v>
      </c>
      <c r="O70" s="194">
        <v>0</v>
      </c>
      <c r="P70" s="221">
        <v>0</v>
      </c>
      <c r="Q70" s="307">
        <v>48</v>
      </c>
      <c r="R70" s="308">
        <v>28</v>
      </c>
      <c r="S70" s="195">
        <f t="shared" si="1"/>
        <v>76</v>
      </c>
    </row>
    <row r="71" spans="1:19" ht="10.5" customHeight="1" x14ac:dyDescent="0.25">
      <c r="A71" s="37"/>
      <c r="B71" s="38">
        <v>57</v>
      </c>
      <c r="C71" s="38"/>
      <c r="D71" s="38"/>
      <c r="E71" s="309">
        <v>0</v>
      </c>
      <c r="F71" s="310">
        <v>0</v>
      </c>
      <c r="G71" s="190">
        <v>0</v>
      </c>
      <c r="H71" s="222">
        <v>0</v>
      </c>
      <c r="I71" s="309">
        <v>0</v>
      </c>
      <c r="J71" s="310">
        <v>0</v>
      </c>
      <c r="K71" s="190">
        <v>0</v>
      </c>
      <c r="L71" s="190">
        <v>0</v>
      </c>
      <c r="M71" s="309">
        <v>0</v>
      </c>
      <c r="N71" s="310">
        <v>0</v>
      </c>
      <c r="O71" s="190">
        <v>0</v>
      </c>
      <c r="P71" s="222">
        <v>0</v>
      </c>
      <c r="Q71" s="309">
        <v>44</v>
      </c>
      <c r="R71" s="310">
        <v>27</v>
      </c>
      <c r="S71" s="191">
        <f t="shared" si="1"/>
        <v>71</v>
      </c>
    </row>
    <row r="72" spans="1:19" ht="10.5" customHeight="1" x14ac:dyDescent="0.25">
      <c r="A72" s="40"/>
      <c r="B72" s="24">
        <v>58</v>
      </c>
      <c r="C72" s="24"/>
      <c r="D72" s="24"/>
      <c r="E72" s="307">
        <v>0</v>
      </c>
      <c r="F72" s="308">
        <v>0</v>
      </c>
      <c r="G72" s="194">
        <v>0</v>
      </c>
      <c r="H72" s="221">
        <v>0</v>
      </c>
      <c r="I72" s="307">
        <v>0</v>
      </c>
      <c r="J72" s="308">
        <v>0</v>
      </c>
      <c r="K72" s="194">
        <v>0</v>
      </c>
      <c r="L72" s="194">
        <v>0</v>
      </c>
      <c r="M72" s="307">
        <v>0</v>
      </c>
      <c r="N72" s="308">
        <v>0</v>
      </c>
      <c r="O72" s="194">
        <v>0</v>
      </c>
      <c r="P72" s="221">
        <v>0</v>
      </c>
      <c r="Q72" s="307">
        <v>38</v>
      </c>
      <c r="R72" s="308">
        <v>46</v>
      </c>
      <c r="S72" s="195">
        <f t="shared" si="1"/>
        <v>84</v>
      </c>
    </row>
    <row r="73" spans="1:19" ht="10.5" customHeight="1" x14ac:dyDescent="0.25">
      <c r="A73" s="37"/>
      <c r="B73" s="38">
        <v>59</v>
      </c>
      <c r="C73" s="38"/>
      <c r="D73" s="38"/>
      <c r="E73" s="309">
        <v>0</v>
      </c>
      <c r="F73" s="310">
        <v>0</v>
      </c>
      <c r="G73" s="190">
        <v>0</v>
      </c>
      <c r="H73" s="222">
        <v>0</v>
      </c>
      <c r="I73" s="309">
        <v>0</v>
      </c>
      <c r="J73" s="310">
        <v>0</v>
      </c>
      <c r="K73" s="190">
        <v>0</v>
      </c>
      <c r="L73" s="190">
        <v>0</v>
      </c>
      <c r="M73" s="309">
        <v>0</v>
      </c>
      <c r="N73" s="310">
        <v>0</v>
      </c>
      <c r="O73" s="190">
        <v>0</v>
      </c>
      <c r="P73" s="222">
        <v>0</v>
      </c>
      <c r="Q73" s="309">
        <v>55</v>
      </c>
      <c r="R73" s="310">
        <v>29</v>
      </c>
      <c r="S73" s="191">
        <f t="shared" si="1"/>
        <v>84</v>
      </c>
    </row>
    <row r="74" spans="1:19" ht="10.5" customHeight="1" x14ac:dyDescent="0.25">
      <c r="A74" s="40"/>
      <c r="B74" s="24">
        <v>60</v>
      </c>
      <c r="C74" s="24"/>
      <c r="D74" s="24"/>
      <c r="E74" s="307">
        <v>0</v>
      </c>
      <c r="F74" s="308">
        <v>0</v>
      </c>
      <c r="G74" s="194">
        <v>0</v>
      </c>
      <c r="H74" s="221">
        <v>0</v>
      </c>
      <c r="I74" s="307">
        <v>0</v>
      </c>
      <c r="J74" s="308">
        <v>0</v>
      </c>
      <c r="K74" s="194">
        <v>0</v>
      </c>
      <c r="L74" s="194">
        <v>0</v>
      </c>
      <c r="M74" s="307">
        <v>0</v>
      </c>
      <c r="N74" s="308">
        <v>0</v>
      </c>
      <c r="O74" s="194">
        <v>0</v>
      </c>
      <c r="P74" s="221">
        <v>0</v>
      </c>
      <c r="Q74" s="307">
        <v>38</v>
      </c>
      <c r="R74" s="308">
        <v>33</v>
      </c>
      <c r="S74" s="195">
        <f t="shared" si="1"/>
        <v>71</v>
      </c>
    </row>
    <row r="75" spans="1:19" ht="10.5" customHeight="1" x14ac:dyDescent="0.25">
      <c r="A75" s="37"/>
      <c r="B75" s="38">
        <v>61</v>
      </c>
      <c r="C75" s="38"/>
      <c r="D75" s="38"/>
      <c r="E75" s="309">
        <v>0</v>
      </c>
      <c r="F75" s="310">
        <v>0</v>
      </c>
      <c r="G75" s="190">
        <v>0</v>
      </c>
      <c r="H75" s="222">
        <v>0</v>
      </c>
      <c r="I75" s="309">
        <v>0</v>
      </c>
      <c r="J75" s="310">
        <v>0</v>
      </c>
      <c r="K75" s="190">
        <v>0</v>
      </c>
      <c r="L75" s="190">
        <v>0</v>
      </c>
      <c r="M75" s="309">
        <v>0</v>
      </c>
      <c r="N75" s="310">
        <v>0</v>
      </c>
      <c r="O75" s="190">
        <v>0</v>
      </c>
      <c r="P75" s="222">
        <v>0</v>
      </c>
      <c r="Q75" s="309">
        <v>74</v>
      </c>
      <c r="R75" s="310">
        <v>32</v>
      </c>
      <c r="S75" s="191">
        <f t="shared" si="1"/>
        <v>106</v>
      </c>
    </row>
    <row r="76" spans="1:19" ht="10.5" customHeight="1" x14ac:dyDescent="0.25">
      <c r="A76" s="40"/>
      <c r="B76" s="24">
        <v>62</v>
      </c>
      <c r="C76" s="24"/>
      <c r="D76" s="24"/>
      <c r="E76" s="307">
        <v>0</v>
      </c>
      <c r="F76" s="308">
        <v>0</v>
      </c>
      <c r="G76" s="194">
        <v>0</v>
      </c>
      <c r="H76" s="221">
        <v>0</v>
      </c>
      <c r="I76" s="307">
        <v>0</v>
      </c>
      <c r="J76" s="308">
        <v>0</v>
      </c>
      <c r="K76" s="194">
        <v>0</v>
      </c>
      <c r="L76" s="194">
        <v>0</v>
      </c>
      <c r="M76" s="307">
        <v>0</v>
      </c>
      <c r="N76" s="308">
        <v>0</v>
      </c>
      <c r="O76" s="194">
        <v>0</v>
      </c>
      <c r="P76" s="221">
        <v>0</v>
      </c>
      <c r="Q76" s="307">
        <v>46</v>
      </c>
      <c r="R76" s="308">
        <v>31</v>
      </c>
      <c r="S76" s="195">
        <f t="shared" si="1"/>
        <v>77</v>
      </c>
    </row>
    <row r="77" spans="1:19" ht="10.5" customHeight="1" x14ac:dyDescent="0.25">
      <c r="A77" s="37"/>
      <c r="B77" s="38">
        <v>63</v>
      </c>
      <c r="C77" s="38"/>
      <c r="D77" s="38"/>
      <c r="E77" s="309">
        <v>0</v>
      </c>
      <c r="F77" s="310">
        <v>0</v>
      </c>
      <c r="G77" s="190">
        <v>0</v>
      </c>
      <c r="H77" s="222">
        <v>0</v>
      </c>
      <c r="I77" s="309">
        <v>0</v>
      </c>
      <c r="J77" s="310">
        <v>0</v>
      </c>
      <c r="K77" s="190">
        <v>0</v>
      </c>
      <c r="L77" s="190">
        <v>0</v>
      </c>
      <c r="M77" s="309">
        <v>0</v>
      </c>
      <c r="N77" s="310">
        <v>0</v>
      </c>
      <c r="O77" s="190">
        <v>0</v>
      </c>
      <c r="P77" s="222">
        <v>0</v>
      </c>
      <c r="Q77" s="309">
        <v>63</v>
      </c>
      <c r="R77" s="310">
        <v>33</v>
      </c>
      <c r="S77" s="191">
        <f t="shared" si="1"/>
        <v>96</v>
      </c>
    </row>
    <row r="78" spans="1:19" ht="10.5" customHeight="1" x14ac:dyDescent="0.25">
      <c r="A78" s="40"/>
      <c r="B78" s="24">
        <v>64</v>
      </c>
      <c r="C78" s="24"/>
      <c r="D78" s="24"/>
      <c r="E78" s="307">
        <v>0</v>
      </c>
      <c r="F78" s="308">
        <v>0</v>
      </c>
      <c r="G78" s="194">
        <v>0</v>
      </c>
      <c r="H78" s="221">
        <v>0</v>
      </c>
      <c r="I78" s="307">
        <v>0</v>
      </c>
      <c r="J78" s="308">
        <v>0</v>
      </c>
      <c r="K78" s="194">
        <v>0</v>
      </c>
      <c r="L78" s="194">
        <v>0</v>
      </c>
      <c r="M78" s="307">
        <v>0</v>
      </c>
      <c r="N78" s="308">
        <v>0</v>
      </c>
      <c r="O78" s="194">
        <v>0</v>
      </c>
      <c r="P78" s="221">
        <v>0</v>
      </c>
      <c r="Q78" s="307">
        <v>56</v>
      </c>
      <c r="R78" s="308">
        <v>24</v>
      </c>
      <c r="S78" s="195">
        <f t="shared" ref="S78:S115" si="2">SUM(E78:R78)</f>
        <v>80</v>
      </c>
    </row>
    <row r="79" spans="1:19" ht="10.5" customHeight="1" x14ac:dyDescent="0.25">
      <c r="A79" s="37"/>
      <c r="B79" s="38">
        <v>65</v>
      </c>
      <c r="C79" s="38"/>
      <c r="D79" s="38"/>
      <c r="E79" s="309">
        <v>0</v>
      </c>
      <c r="F79" s="310">
        <v>0</v>
      </c>
      <c r="G79" s="190">
        <v>0</v>
      </c>
      <c r="H79" s="222">
        <v>0</v>
      </c>
      <c r="I79" s="309">
        <v>0</v>
      </c>
      <c r="J79" s="310">
        <v>0</v>
      </c>
      <c r="K79" s="190">
        <v>0</v>
      </c>
      <c r="L79" s="190">
        <v>0</v>
      </c>
      <c r="M79" s="309">
        <v>0</v>
      </c>
      <c r="N79" s="310">
        <v>0</v>
      </c>
      <c r="O79" s="190">
        <v>0</v>
      </c>
      <c r="P79" s="222">
        <v>0</v>
      </c>
      <c r="Q79" s="309">
        <v>60</v>
      </c>
      <c r="R79" s="310">
        <v>36</v>
      </c>
      <c r="S79" s="191">
        <f t="shared" si="2"/>
        <v>96</v>
      </c>
    </row>
    <row r="80" spans="1:19" ht="10.5" customHeight="1" x14ac:dyDescent="0.25">
      <c r="A80" s="40"/>
      <c r="B80" s="24">
        <v>66</v>
      </c>
      <c r="C80" s="24"/>
      <c r="D80" s="24"/>
      <c r="E80" s="307">
        <v>0</v>
      </c>
      <c r="F80" s="308">
        <v>0</v>
      </c>
      <c r="G80" s="194">
        <v>0</v>
      </c>
      <c r="H80" s="221">
        <v>0</v>
      </c>
      <c r="I80" s="307">
        <v>0</v>
      </c>
      <c r="J80" s="308">
        <v>0</v>
      </c>
      <c r="K80" s="194">
        <v>0</v>
      </c>
      <c r="L80" s="194">
        <v>0</v>
      </c>
      <c r="M80" s="307">
        <v>0</v>
      </c>
      <c r="N80" s="308">
        <v>0</v>
      </c>
      <c r="O80" s="194">
        <v>0</v>
      </c>
      <c r="P80" s="221">
        <v>0</v>
      </c>
      <c r="Q80" s="307">
        <v>50</v>
      </c>
      <c r="R80" s="308">
        <v>39</v>
      </c>
      <c r="S80" s="195">
        <f t="shared" si="2"/>
        <v>89</v>
      </c>
    </row>
    <row r="81" spans="1:19" ht="10.5" customHeight="1" thickBot="1" x14ac:dyDescent="0.3">
      <c r="A81" s="41"/>
      <c r="B81" s="42">
        <v>67</v>
      </c>
      <c r="C81" s="42"/>
      <c r="D81" s="42"/>
      <c r="E81" s="313">
        <v>0</v>
      </c>
      <c r="F81" s="338">
        <v>0</v>
      </c>
      <c r="G81" s="228">
        <v>0</v>
      </c>
      <c r="H81" s="317">
        <v>0</v>
      </c>
      <c r="I81" s="313">
        <v>0</v>
      </c>
      <c r="J81" s="338">
        <v>0</v>
      </c>
      <c r="K81" s="228">
        <v>0</v>
      </c>
      <c r="L81" s="228">
        <v>0</v>
      </c>
      <c r="M81" s="313">
        <v>0</v>
      </c>
      <c r="N81" s="338">
        <v>0</v>
      </c>
      <c r="O81" s="228">
        <v>0</v>
      </c>
      <c r="P81" s="317">
        <v>0</v>
      </c>
      <c r="Q81" s="313">
        <v>67</v>
      </c>
      <c r="R81" s="338">
        <v>38</v>
      </c>
      <c r="S81" s="227">
        <f t="shared" si="2"/>
        <v>105</v>
      </c>
    </row>
    <row r="82" spans="1:19" ht="10.5" customHeight="1" x14ac:dyDescent="0.25">
      <c r="A82" s="40"/>
      <c r="B82" s="24">
        <v>68</v>
      </c>
      <c r="C82" s="24"/>
      <c r="D82" s="24"/>
      <c r="E82" s="307">
        <v>0</v>
      </c>
      <c r="F82" s="308">
        <v>0</v>
      </c>
      <c r="G82" s="194">
        <v>0</v>
      </c>
      <c r="H82" s="221">
        <v>0</v>
      </c>
      <c r="I82" s="307">
        <v>0</v>
      </c>
      <c r="J82" s="308">
        <v>0</v>
      </c>
      <c r="K82" s="194">
        <v>0</v>
      </c>
      <c r="L82" s="194">
        <v>0</v>
      </c>
      <c r="M82" s="307">
        <v>0</v>
      </c>
      <c r="N82" s="308">
        <v>0</v>
      </c>
      <c r="O82" s="194">
        <v>0</v>
      </c>
      <c r="P82" s="221">
        <v>0</v>
      </c>
      <c r="Q82" s="307">
        <v>56</v>
      </c>
      <c r="R82" s="308">
        <v>38</v>
      </c>
      <c r="S82" s="195">
        <f t="shared" si="2"/>
        <v>94</v>
      </c>
    </row>
    <row r="83" spans="1:19" ht="10.5" customHeight="1" x14ac:dyDescent="0.25">
      <c r="A83" s="37"/>
      <c r="B83" s="38">
        <v>69</v>
      </c>
      <c r="C83" s="38"/>
      <c r="D83" s="38"/>
      <c r="E83" s="309">
        <v>0</v>
      </c>
      <c r="F83" s="310">
        <v>0</v>
      </c>
      <c r="G83" s="190">
        <v>0</v>
      </c>
      <c r="H83" s="222">
        <v>0</v>
      </c>
      <c r="I83" s="309">
        <v>0</v>
      </c>
      <c r="J83" s="310">
        <v>0</v>
      </c>
      <c r="K83" s="190">
        <v>0</v>
      </c>
      <c r="L83" s="190">
        <v>0</v>
      </c>
      <c r="M83" s="309">
        <v>0</v>
      </c>
      <c r="N83" s="310">
        <v>0</v>
      </c>
      <c r="O83" s="190">
        <v>0</v>
      </c>
      <c r="P83" s="222">
        <v>0</v>
      </c>
      <c r="Q83" s="309">
        <v>57</v>
      </c>
      <c r="R83" s="310">
        <v>31</v>
      </c>
      <c r="S83" s="191">
        <f t="shared" si="2"/>
        <v>88</v>
      </c>
    </row>
    <row r="84" spans="1:19" ht="10.5" customHeight="1" x14ac:dyDescent="0.25">
      <c r="A84" s="40"/>
      <c r="B84" s="24">
        <v>70</v>
      </c>
      <c r="C84" s="24"/>
      <c r="D84" s="24"/>
      <c r="E84" s="307">
        <v>0</v>
      </c>
      <c r="F84" s="308">
        <v>0</v>
      </c>
      <c r="G84" s="194">
        <v>0</v>
      </c>
      <c r="H84" s="221">
        <v>0</v>
      </c>
      <c r="I84" s="307">
        <v>0</v>
      </c>
      <c r="J84" s="308">
        <v>0</v>
      </c>
      <c r="K84" s="194">
        <v>0</v>
      </c>
      <c r="L84" s="194">
        <v>0</v>
      </c>
      <c r="M84" s="307">
        <v>0</v>
      </c>
      <c r="N84" s="308">
        <v>0</v>
      </c>
      <c r="O84" s="194">
        <v>0</v>
      </c>
      <c r="P84" s="221">
        <v>0</v>
      </c>
      <c r="Q84" s="307">
        <v>25</v>
      </c>
      <c r="R84" s="308">
        <v>27</v>
      </c>
      <c r="S84" s="195">
        <f t="shared" si="2"/>
        <v>52</v>
      </c>
    </row>
    <row r="85" spans="1:19" ht="10.5" customHeight="1" x14ac:dyDescent="0.25">
      <c r="A85" s="37"/>
      <c r="B85" s="38">
        <v>71</v>
      </c>
      <c r="C85" s="38"/>
      <c r="D85" s="38"/>
      <c r="E85" s="309">
        <v>0</v>
      </c>
      <c r="F85" s="310">
        <v>0</v>
      </c>
      <c r="G85" s="190">
        <v>0</v>
      </c>
      <c r="H85" s="222">
        <v>0</v>
      </c>
      <c r="I85" s="309">
        <v>0</v>
      </c>
      <c r="J85" s="310">
        <v>0</v>
      </c>
      <c r="K85" s="190">
        <v>0</v>
      </c>
      <c r="L85" s="190">
        <v>0</v>
      </c>
      <c r="M85" s="309">
        <v>0</v>
      </c>
      <c r="N85" s="310">
        <v>0</v>
      </c>
      <c r="O85" s="190">
        <v>0</v>
      </c>
      <c r="P85" s="222">
        <v>0</v>
      </c>
      <c r="Q85" s="309">
        <v>32</v>
      </c>
      <c r="R85" s="310">
        <v>19</v>
      </c>
      <c r="S85" s="191">
        <f t="shared" si="2"/>
        <v>51</v>
      </c>
    </row>
    <row r="86" spans="1:19" ht="10.5" customHeight="1" x14ac:dyDescent="0.25">
      <c r="A86" s="40"/>
      <c r="B86" s="24">
        <v>72</v>
      </c>
      <c r="C86" s="24"/>
      <c r="D86" s="24"/>
      <c r="E86" s="307">
        <v>0</v>
      </c>
      <c r="F86" s="308">
        <v>0</v>
      </c>
      <c r="G86" s="194">
        <v>0</v>
      </c>
      <c r="H86" s="221">
        <v>0</v>
      </c>
      <c r="I86" s="307">
        <v>0</v>
      </c>
      <c r="J86" s="308">
        <v>0</v>
      </c>
      <c r="K86" s="194">
        <v>0</v>
      </c>
      <c r="L86" s="194">
        <v>0</v>
      </c>
      <c r="M86" s="307">
        <v>0</v>
      </c>
      <c r="N86" s="308">
        <v>0</v>
      </c>
      <c r="O86" s="194">
        <v>0</v>
      </c>
      <c r="P86" s="221">
        <v>0</v>
      </c>
      <c r="Q86" s="307">
        <v>31</v>
      </c>
      <c r="R86" s="308">
        <v>20</v>
      </c>
      <c r="S86" s="195">
        <f t="shared" si="2"/>
        <v>51</v>
      </c>
    </row>
    <row r="87" spans="1:19" ht="10.5" customHeight="1" x14ac:dyDescent="0.25">
      <c r="A87" s="37"/>
      <c r="B87" s="38">
        <v>73</v>
      </c>
      <c r="C87" s="38"/>
      <c r="D87" s="38"/>
      <c r="E87" s="309">
        <v>0</v>
      </c>
      <c r="F87" s="310">
        <v>0</v>
      </c>
      <c r="G87" s="190">
        <v>0</v>
      </c>
      <c r="H87" s="222">
        <v>0</v>
      </c>
      <c r="I87" s="309">
        <v>0</v>
      </c>
      <c r="J87" s="310">
        <v>0</v>
      </c>
      <c r="K87" s="190">
        <v>0</v>
      </c>
      <c r="L87" s="190">
        <v>0</v>
      </c>
      <c r="M87" s="309">
        <v>0</v>
      </c>
      <c r="N87" s="310">
        <v>0</v>
      </c>
      <c r="O87" s="190">
        <v>0</v>
      </c>
      <c r="P87" s="222">
        <v>0</v>
      </c>
      <c r="Q87" s="309">
        <v>27</v>
      </c>
      <c r="R87" s="310">
        <v>21</v>
      </c>
      <c r="S87" s="191">
        <f t="shared" si="2"/>
        <v>48</v>
      </c>
    </row>
    <row r="88" spans="1:19" ht="10.5" customHeight="1" x14ac:dyDescent="0.25">
      <c r="A88" s="40"/>
      <c r="B88" s="24">
        <v>74</v>
      </c>
      <c r="C88" s="24"/>
      <c r="D88" s="24"/>
      <c r="E88" s="307">
        <v>0</v>
      </c>
      <c r="F88" s="308">
        <v>0</v>
      </c>
      <c r="G88" s="194">
        <v>0</v>
      </c>
      <c r="H88" s="221">
        <v>0</v>
      </c>
      <c r="I88" s="307">
        <v>0</v>
      </c>
      <c r="J88" s="308">
        <v>0</v>
      </c>
      <c r="K88" s="194">
        <v>0</v>
      </c>
      <c r="L88" s="194">
        <v>0</v>
      </c>
      <c r="M88" s="307">
        <v>0</v>
      </c>
      <c r="N88" s="308">
        <v>0</v>
      </c>
      <c r="O88" s="194">
        <v>0</v>
      </c>
      <c r="P88" s="221">
        <v>0</v>
      </c>
      <c r="Q88" s="307">
        <v>27</v>
      </c>
      <c r="R88" s="308">
        <v>11</v>
      </c>
      <c r="S88" s="195">
        <f t="shared" si="2"/>
        <v>38</v>
      </c>
    </row>
    <row r="89" spans="1:19" ht="10.5" customHeight="1" x14ac:dyDescent="0.25">
      <c r="A89" s="37"/>
      <c r="B89" s="38">
        <v>75</v>
      </c>
      <c r="C89" s="38"/>
      <c r="D89" s="38"/>
      <c r="E89" s="309">
        <v>0</v>
      </c>
      <c r="F89" s="310">
        <v>0</v>
      </c>
      <c r="G89" s="190">
        <v>0</v>
      </c>
      <c r="H89" s="222">
        <v>0</v>
      </c>
      <c r="I89" s="309">
        <v>0</v>
      </c>
      <c r="J89" s="310">
        <v>0</v>
      </c>
      <c r="K89" s="190">
        <v>0</v>
      </c>
      <c r="L89" s="190">
        <v>0</v>
      </c>
      <c r="M89" s="309">
        <v>0</v>
      </c>
      <c r="N89" s="310">
        <v>0</v>
      </c>
      <c r="O89" s="190">
        <v>0</v>
      </c>
      <c r="P89" s="222">
        <v>0</v>
      </c>
      <c r="Q89" s="309">
        <v>15</v>
      </c>
      <c r="R89" s="310">
        <v>9</v>
      </c>
      <c r="S89" s="191">
        <f t="shared" si="2"/>
        <v>24</v>
      </c>
    </row>
    <row r="90" spans="1:19" ht="10.5" customHeight="1" x14ac:dyDescent="0.25">
      <c r="A90" s="40"/>
      <c r="B90" s="24">
        <v>76</v>
      </c>
      <c r="C90" s="24"/>
      <c r="D90" s="24"/>
      <c r="E90" s="307">
        <v>0</v>
      </c>
      <c r="F90" s="308">
        <v>0</v>
      </c>
      <c r="G90" s="194">
        <v>0</v>
      </c>
      <c r="H90" s="221">
        <v>0</v>
      </c>
      <c r="I90" s="307">
        <v>0</v>
      </c>
      <c r="J90" s="308">
        <v>0</v>
      </c>
      <c r="K90" s="194">
        <v>0</v>
      </c>
      <c r="L90" s="194">
        <v>0</v>
      </c>
      <c r="M90" s="307">
        <v>0</v>
      </c>
      <c r="N90" s="308">
        <v>0</v>
      </c>
      <c r="O90" s="194">
        <v>0</v>
      </c>
      <c r="P90" s="221">
        <v>0</v>
      </c>
      <c r="Q90" s="307">
        <v>22</v>
      </c>
      <c r="R90" s="308">
        <v>11</v>
      </c>
      <c r="S90" s="195">
        <f t="shared" si="2"/>
        <v>33</v>
      </c>
    </row>
    <row r="91" spans="1:19" ht="10.5" customHeight="1" x14ac:dyDescent="0.25">
      <c r="A91" s="37"/>
      <c r="B91" s="38">
        <v>77</v>
      </c>
      <c r="C91" s="38"/>
      <c r="D91" s="38"/>
      <c r="E91" s="309">
        <v>0</v>
      </c>
      <c r="F91" s="310">
        <v>0</v>
      </c>
      <c r="G91" s="190">
        <v>0</v>
      </c>
      <c r="H91" s="222">
        <v>0</v>
      </c>
      <c r="I91" s="309">
        <v>0</v>
      </c>
      <c r="J91" s="310">
        <v>0</v>
      </c>
      <c r="K91" s="190">
        <v>0</v>
      </c>
      <c r="L91" s="190">
        <v>0</v>
      </c>
      <c r="M91" s="309">
        <v>0</v>
      </c>
      <c r="N91" s="310">
        <v>0</v>
      </c>
      <c r="O91" s="190">
        <v>0</v>
      </c>
      <c r="P91" s="222">
        <v>0</v>
      </c>
      <c r="Q91" s="309">
        <v>17</v>
      </c>
      <c r="R91" s="310">
        <v>7</v>
      </c>
      <c r="S91" s="191">
        <f t="shared" si="2"/>
        <v>24</v>
      </c>
    </row>
    <row r="92" spans="1:19" ht="10.5" customHeight="1" x14ac:dyDescent="0.25">
      <c r="A92" s="40"/>
      <c r="B92" s="24">
        <v>78</v>
      </c>
      <c r="C92" s="24"/>
      <c r="D92" s="24"/>
      <c r="E92" s="307">
        <v>0</v>
      </c>
      <c r="F92" s="308">
        <v>0</v>
      </c>
      <c r="G92" s="194">
        <v>0</v>
      </c>
      <c r="H92" s="221">
        <v>0</v>
      </c>
      <c r="I92" s="307">
        <v>0</v>
      </c>
      <c r="J92" s="308">
        <v>0</v>
      </c>
      <c r="K92" s="194">
        <v>0</v>
      </c>
      <c r="L92" s="194">
        <v>0</v>
      </c>
      <c r="M92" s="307">
        <v>0</v>
      </c>
      <c r="N92" s="308">
        <v>0</v>
      </c>
      <c r="O92" s="194">
        <v>0</v>
      </c>
      <c r="P92" s="221">
        <v>0</v>
      </c>
      <c r="Q92" s="307">
        <v>19</v>
      </c>
      <c r="R92" s="308">
        <v>15</v>
      </c>
      <c r="S92" s="195">
        <f t="shared" si="2"/>
        <v>34</v>
      </c>
    </row>
    <row r="93" spans="1:19" ht="10.5" customHeight="1" x14ac:dyDescent="0.25">
      <c r="A93" s="37"/>
      <c r="B93" s="38">
        <v>79</v>
      </c>
      <c r="C93" s="38"/>
      <c r="D93" s="38"/>
      <c r="E93" s="309">
        <v>0</v>
      </c>
      <c r="F93" s="310">
        <v>0</v>
      </c>
      <c r="G93" s="190">
        <v>0</v>
      </c>
      <c r="H93" s="222">
        <v>0</v>
      </c>
      <c r="I93" s="309">
        <v>0</v>
      </c>
      <c r="J93" s="310">
        <v>0</v>
      </c>
      <c r="K93" s="190">
        <v>0</v>
      </c>
      <c r="L93" s="190">
        <v>0</v>
      </c>
      <c r="M93" s="309">
        <v>0</v>
      </c>
      <c r="N93" s="310">
        <v>0</v>
      </c>
      <c r="O93" s="190">
        <v>0</v>
      </c>
      <c r="P93" s="222">
        <v>0</v>
      </c>
      <c r="Q93" s="309">
        <v>19</v>
      </c>
      <c r="R93" s="310">
        <v>6</v>
      </c>
      <c r="S93" s="191">
        <f t="shared" si="2"/>
        <v>25</v>
      </c>
    </row>
    <row r="94" spans="1:19" ht="10.5" customHeight="1" x14ac:dyDescent="0.25">
      <c r="A94" s="40"/>
      <c r="B94" s="24">
        <v>80</v>
      </c>
      <c r="C94" s="24"/>
      <c r="D94" s="24"/>
      <c r="E94" s="307">
        <v>0</v>
      </c>
      <c r="F94" s="308">
        <v>0</v>
      </c>
      <c r="G94" s="194">
        <v>0</v>
      </c>
      <c r="H94" s="221">
        <v>0</v>
      </c>
      <c r="I94" s="307">
        <v>0</v>
      </c>
      <c r="J94" s="308">
        <v>0</v>
      </c>
      <c r="K94" s="194">
        <v>0</v>
      </c>
      <c r="L94" s="194">
        <v>0</v>
      </c>
      <c r="M94" s="307">
        <v>0</v>
      </c>
      <c r="N94" s="308">
        <v>0</v>
      </c>
      <c r="O94" s="194">
        <v>0</v>
      </c>
      <c r="P94" s="221">
        <v>0</v>
      </c>
      <c r="Q94" s="307">
        <v>14</v>
      </c>
      <c r="R94" s="308">
        <v>13</v>
      </c>
      <c r="S94" s="195">
        <f t="shared" si="2"/>
        <v>27</v>
      </c>
    </row>
    <row r="95" spans="1:19" ht="10.5" customHeight="1" x14ac:dyDescent="0.25">
      <c r="A95" s="37"/>
      <c r="B95" s="38">
        <v>81</v>
      </c>
      <c r="C95" s="38"/>
      <c r="D95" s="38"/>
      <c r="E95" s="309">
        <v>0</v>
      </c>
      <c r="F95" s="310">
        <v>0</v>
      </c>
      <c r="G95" s="190">
        <v>0</v>
      </c>
      <c r="H95" s="222">
        <v>0</v>
      </c>
      <c r="I95" s="309">
        <v>0</v>
      </c>
      <c r="J95" s="310">
        <v>0</v>
      </c>
      <c r="K95" s="190">
        <v>0</v>
      </c>
      <c r="L95" s="190">
        <v>0</v>
      </c>
      <c r="M95" s="309">
        <v>0</v>
      </c>
      <c r="N95" s="310">
        <v>0</v>
      </c>
      <c r="O95" s="190">
        <v>0</v>
      </c>
      <c r="P95" s="222">
        <v>0</v>
      </c>
      <c r="Q95" s="309">
        <v>10</v>
      </c>
      <c r="R95" s="310">
        <v>4</v>
      </c>
      <c r="S95" s="191">
        <f t="shared" si="2"/>
        <v>14</v>
      </c>
    </row>
    <row r="96" spans="1:19" ht="10.5" customHeight="1" x14ac:dyDescent="0.25">
      <c r="A96" s="40"/>
      <c r="B96" s="24">
        <v>82</v>
      </c>
      <c r="C96" s="24"/>
      <c r="D96" s="24"/>
      <c r="E96" s="307">
        <v>0</v>
      </c>
      <c r="F96" s="308">
        <v>0</v>
      </c>
      <c r="G96" s="194">
        <v>0</v>
      </c>
      <c r="H96" s="221">
        <v>0</v>
      </c>
      <c r="I96" s="307">
        <v>0</v>
      </c>
      <c r="J96" s="308">
        <v>0</v>
      </c>
      <c r="K96" s="194">
        <v>0</v>
      </c>
      <c r="L96" s="194">
        <v>0</v>
      </c>
      <c r="M96" s="307">
        <v>0</v>
      </c>
      <c r="N96" s="308">
        <v>0</v>
      </c>
      <c r="O96" s="194">
        <v>0</v>
      </c>
      <c r="P96" s="221">
        <v>0</v>
      </c>
      <c r="Q96" s="307">
        <v>12</v>
      </c>
      <c r="R96" s="308">
        <v>10</v>
      </c>
      <c r="S96" s="195">
        <f t="shared" si="2"/>
        <v>22</v>
      </c>
    </row>
    <row r="97" spans="1:19" ht="10.5" customHeight="1" x14ac:dyDescent="0.25">
      <c r="A97" s="37"/>
      <c r="B97" s="38">
        <v>83</v>
      </c>
      <c r="C97" s="38"/>
      <c r="D97" s="38"/>
      <c r="E97" s="309">
        <v>0</v>
      </c>
      <c r="F97" s="310">
        <v>0</v>
      </c>
      <c r="G97" s="190">
        <v>0</v>
      </c>
      <c r="H97" s="222">
        <v>0</v>
      </c>
      <c r="I97" s="309">
        <v>0</v>
      </c>
      <c r="J97" s="310">
        <v>0</v>
      </c>
      <c r="K97" s="190">
        <v>0</v>
      </c>
      <c r="L97" s="190">
        <v>0</v>
      </c>
      <c r="M97" s="309">
        <v>0</v>
      </c>
      <c r="N97" s="310">
        <v>0</v>
      </c>
      <c r="O97" s="190">
        <v>0</v>
      </c>
      <c r="P97" s="222">
        <v>0</v>
      </c>
      <c r="Q97" s="309">
        <v>12</v>
      </c>
      <c r="R97" s="310">
        <v>5</v>
      </c>
      <c r="S97" s="191">
        <f t="shared" si="2"/>
        <v>17</v>
      </c>
    </row>
    <row r="98" spans="1:19" ht="10.5" customHeight="1" x14ac:dyDescent="0.25">
      <c r="A98" s="40"/>
      <c r="B98" s="24">
        <v>84</v>
      </c>
      <c r="C98" s="24"/>
      <c r="D98" s="24"/>
      <c r="E98" s="307">
        <v>0</v>
      </c>
      <c r="F98" s="308">
        <v>0</v>
      </c>
      <c r="G98" s="194">
        <v>0</v>
      </c>
      <c r="H98" s="221">
        <v>0</v>
      </c>
      <c r="I98" s="307">
        <v>0</v>
      </c>
      <c r="J98" s="308">
        <v>0</v>
      </c>
      <c r="K98" s="194">
        <v>0</v>
      </c>
      <c r="L98" s="194">
        <v>0</v>
      </c>
      <c r="M98" s="307">
        <v>0</v>
      </c>
      <c r="N98" s="308">
        <v>0</v>
      </c>
      <c r="O98" s="194">
        <v>0</v>
      </c>
      <c r="P98" s="221">
        <v>0</v>
      </c>
      <c r="Q98" s="307">
        <v>18</v>
      </c>
      <c r="R98" s="308">
        <v>3</v>
      </c>
      <c r="S98" s="195">
        <f t="shared" si="2"/>
        <v>21</v>
      </c>
    </row>
    <row r="99" spans="1:19" ht="10.5" customHeight="1" x14ac:dyDescent="0.25">
      <c r="A99" s="37"/>
      <c r="B99" s="38">
        <v>85</v>
      </c>
      <c r="C99" s="38"/>
      <c r="D99" s="38"/>
      <c r="E99" s="309">
        <v>0</v>
      </c>
      <c r="F99" s="310">
        <v>0</v>
      </c>
      <c r="G99" s="190">
        <v>0</v>
      </c>
      <c r="H99" s="222">
        <v>0</v>
      </c>
      <c r="I99" s="309">
        <v>0</v>
      </c>
      <c r="J99" s="310">
        <v>0</v>
      </c>
      <c r="K99" s="190">
        <v>0</v>
      </c>
      <c r="L99" s="190">
        <v>0</v>
      </c>
      <c r="M99" s="309">
        <v>0</v>
      </c>
      <c r="N99" s="310">
        <v>0</v>
      </c>
      <c r="O99" s="190">
        <v>0</v>
      </c>
      <c r="P99" s="222">
        <v>0</v>
      </c>
      <c r="Q99" s="309">
        <v>11</v>
      </c>
      <c r="R99" s="310">
        <v>0</v>
      </c>
      <c r="S99" s="191">
        <f t="shared" si="2"/>
        <v>11</v>
      </c>
    </row>
    <row r="100" spans="1:19" ht="10.5" customHeight="1" x14ac:dyDescent="0.25">
      <c r="A100" s="40"/>
      <c r="B100" s="24">
        <v>86</v>
      </c>
      <c r="C100" s="24"/>
      <c r="D100" s="24"/>
      <c r="E100" s="307">
        <v>0</v>
      </c>
      <c r="F100" s="308">
        <v>0</v>
      </c>
      <c r="G100" s="194">
        <v>0</v>
      </c>
      <c r="H100" s="221">
        <v>0</v>
      </c>
      <c r="I100" s="307">
        <v>0</v>
      </c>
      <c r="J100" s="308">
        <v>0</v>
      </c>
      <c r="K100" s="194">
        <v>0</v>
      </c>
      <c r="L100" s="194">
        <v>0</v>
      </c>
      <c r="M100" s="307">
        <v>0</v>
      </c>
      <c r="N100" s="308">
        <v>0</v>
      </c>
      <c r="O100" s="194">
        <v>0</v>
      </c>
      <c r="P100" s="221">
        <v>0</v>
      </c>
      <c r="Q100" s="307">
        <v>6</v>
      </c>
      <c r="R100" s="308">
        <v>2</v>
      </c>
      <c r="S100" s="195">
        <f t="shared" si="2"/>
        <v>8</v>
      </c>
    </row>
    <row r="101" spans="1:19" ht="10.5" customHeight="1" x14ac:dyDescent="0.25">
      <c r="A101" s="37"/>
      <c r="B101" s="38">
        <v>87</v>
      </c>
      <c r="C101" s="38"/>
      <c r="D101" s="38"/>
      <c r="E101" s="309">
        <v>0</v>
      </c>
      <c r="F101" s="310">
        <v>0</v>
      </c>
      <c r="G101" s="190">
        <v>0</v>
      </c>
      <c r="H101" s="222">
        <v>0</v>
      </c>
      <c r="I101" s="309">
        <v>0</v>
      </c>
      <c r="J101" s="310">
        <v>0</v>
      </c>
      <c r="K101" s="190">
        <v>0</v>
      </c>
      <c r="L101" s="190">
        <v>0</v>
      </c>
      <c r="M101" s="309">
        <v>0</v>
      </c>
      <c r="N101" s="310">
        <v>0</v>
      </c>
      <c r="O101" s="190">
        <v>0</v>
      </c>
      <c r="P101" s="222">
        <v>0</v>
      </c>
      <c r="Q101" s="309">
        <v>4</v>
      </c>
      <c r="R101" s="310">
        <v>2</v>
      </c>
      <c r="S101" s="191">
        <f t="shared" si="2"/>
        <v>6</v>
      </c>
    </row>
    <row r="102" spans="1:19" ht="10.5" customHeight="1" x14ac:dyDescent="0.25">
      <c r="A102" s="40"/>
      <c r="B102" s="24">
        <v>88</v>
      </c>
      <c r="C102" s="24"/>
      <c r="D102" s="24"/>
      <c r="E102" s="307">
        <v>0</v>
      </c>
      <c r="F102" s="308">
        <v>0</v>
      </c>
      <c r="G102" s="194">
        <v>0</v>
      </c>
      <c r="H102" s="221">
        <v>0</v>
      </c>
      <c r="I102" s="307">
        <v>0</v>
      </c>
      <c r="J102" s="308">
        <v>0</v>
      </c>
      <c r="K102" s="194">
        <v>0</v>
      </c>
      <c r="L102" s="194">
        <v>0</v>
      </c>
      <c r="M102" s="307">
        <v>0</v>
      </c>
      <c r="N102" s="308">
        <v>0</v>
      </c>
      <c r="O102" s="194">
        <v>0</v>
      </c>
      <c r="P102" s="221">
        <v>0</v>
      </c>
      <c r="Q102" s="307">
        <v>4</v>
      </c>
      <c r="R102" s="308">
        <v>0</v>
      </c>
      <c r="S102" s="195">
        <f t="shared" si="2"/>
        <v>4</v>
      </c>
    </row>
    <row r="103" spans="1:19" ht="10.5" customHeight="1" x14ac:dyDescent="0.25">
      <c r="A103" s="37"/>
      <c r="B103" s="38">
        <v>89</v>
      </c>
      <c r="C103" s="38"/>
      <c r="D103" s="38"/>
      <c r="E103" s="309">
        <v>0</v>
      </c>
      <c r="F103" s="310">
        <v>0</v>
      </c>
      <c r="G103" s="190">
        <v>0</v>
      </c>
      <c r="H103" s="222">
        <v>0</v>
      </c>
      <c r="I103" s="309">
        <v>0</v>
      </c>
      <c r="J103" s="310">
        <v>0</v>
      </c>
      <c r="K103" s="190">
        <v>0</v>
      </c>
      <c r="L103" s="190">
        <v>0</v>
      </c>
      <c r="M103" s="309">
        <v>0</v>
      </c>
      <c r="N103" s="310">
        <v>0</v>
      </c>
      <c r="O103" s="190">
        <v>0</v>
      </c>
      <c r="P103" s="222">
        <v>0</v>
      </c>
      <c r="Q103" s="309">
        <v>2</v>
      </c>
      <c r="R103" s="310">
        <v>4</v>
      </c>
      <c r="S103" s="191">
        <f t="shared" si="2"/>
        <v>6</v>
      </c>
    </row>
    <row r="104" spans="1:19" ht="10.5" customHeight="1" x14ac:dyDescent="0.25">
      <c r="A104" s="40"/>
      <c r="B104" s="24">
        <v>90</v>
      </c>
      <c r="C104" s="24"/>
      <c r="D104" s="24"/>
      <c r="E104" s="307">
        <v>0</v>
      </c>
      <c r="F104" s="308">
        <v>0</v>
      </c>
      <c r="G104" s="194">
        <v>0</v>
      </c>
      <c r="H104" s="221">
        <v>0</v>
      </c>
      <c r="I104" s="307">
        <v>0</v>
      </c>
      <c r="J104" s="308">
        <v>0</v>
      </c>
      <c r="K104" s="194">
        <v>0</v>
      </c>
      <c r="L104" s="194">
        <v>0</v>
      </c>
      <c r="M104" s="307">
        <v>0</v>
      </c>
      <c r="N104" s="308">
        <v>0</v>
      </c>
      <c r="O104" s="194">
        <v>0</v>
      </c>
      <c r="P104" s="221">
        <v>0</v>
      </c>
      <c r="Q104" s="307">
        <v>4</v>
      </c>
      <c r="R104" s="308">
        <v>1</v>
      </c>
      <c r="S104" s="195">
        <f t="shared" si="2"/>
        <v>5</v>
      </c>
    </row>
    <row r="105" spans="1:19" ht="10.5" customHeight="1" x14ac:dyDescent="0.25">
      <c r="A105" s="37"/>
      <c r="B105" s="38">
        <v>91</v>
      </c>
      <c r="C105" s="38"/>
      <c r="D105" s="38"/>
      <c r="E105" s="309">
        <v>0</v>
      </c>
      <c r="F105" s="310">
        <v>0</v>
      </c>
      <c r="G105" s="190">
        <v>0</v>
      </c>
      <c r="H105" s="222">
        <v>0</v>
      </c>
      <c r="I105" s="309">
        <v>0</v>
      </c>
      <c r="J105" s="310">
        <v>0</v>
      </c>
      <c r="K105" s="190">
        <v>0</v>
      </c>
      <c r="L105" s="190">
        <v>0</v>
      </c>
      <c r="M105" s="309">
        <v>0</v>
      </c>
      <c r="N105" s="310">
        <v>0</v>
      </c>
      <c r="O105" s="190">
        <v>0</v>
      </c>
      <c r="P105" s="222">
        <v>0</v>
      </c>
      <c r="Q105" s="309">
        <v>2</v>
      </c>
      <c r="R105" s="310">
        <v>3</v>
      </c>
      <c r="S105" s="191">
        <f t="shared" si="2"/>
        <v>5</v>
      </c>
    </row>
    <row r="106" spans="1:19" ht="10.5" customHeight="1" x14ac:dyDescent="0.25">
      <c r="A106" s="40"/>
      <c r="B106" s="24">
        <v>92</v>
      </c>
      <c r="C106" s="24"/>
      <c r="D106" s="24"/>
      <c r="E106" s="307">
        <v>0</v>
      </c>
      <c r="F106" s="308">
        <v>0</v>
      </c>
      <c r="G106" s="194">
        <v>0</v>
      </c>
      <c r="H106" s="221">
        <v>0</v>
      </c>
      <c r="I106" s="307">
        <v>0</v>
      </c>
      <c r="J106" s="308">
        <v>0</v>
      </c>
      <c r="K106" s="194">
        <v>0</v>
      </c>
      <c r="L106" s="194">
        <v>0</v>
      </c>
      <c r="M106" s="307">
        <v>0</v>
      </c>
      <c r="N106" s="308">
        <v>0</v>
      </c>
      <c r="O106" s="194">
        <v>0</v>
      </c>
      <c r="P106" s="221">
        <v>0</v>
      </c>
      <c r="Q106" s="307">
        <v>1</v>
      </c>
      <c r="R106" s="308">
        <v>1</v>
      </c>
      <c r="S106" s="195">
        <f t="shared" si="2"/>
        <v>2</v>
      </c>
    </row>
    <row r="107" spans="1:19" ht="10.5" customHeight="1" x14ac:dyDescent="0.25">
      <c r="A107" s="37"/>
      <c r="B107" s="38">
        <v>93</v>
      </c>
      <c r="C107" s="38"/>
      <c r="D107" s="38"/>
      <c r="E107" s="309">
        <v>0</v>
      </c>
      <c r="F107" s="310">
        <v>0</v>
      </c>
      <c r="G107" s="190">
        <v>0</v>
      </c>
      <c r="H107" s="222">
        <v>0</v>
      </c>
      <c r="I107" s="309">
        <v>0</v>
      </c>
      <c r="J107" s="310">
        <v>0</v>
      </c>
      <c r="K107" s="190">
        <v>0</v>
      </c>
      <c r="L107" s="190">
        <v>0</v>
      </c>
      <c r="M107" s="309">
        <v>0</v>
      </c>
      <c r="N107" s="310">
        <v>0</v>
      </c>
      <c r="O107" s="190">
        <v>0</v>
      </c>
      <c r="P107" s="222">
        <v>0</v>
      </c>
      <c r="Q107" s="309">
        <v>2</v>
      </c>
      <c r="R107" s="310">
        <v>4</v>
      </c>
      <c r="S107" s="191">
        <f t="shared" si="2"/>
        <v>6</v>
      </c>
    </row>
    <row r="108" spans="1:19" ht="10.5" customHeight="1" x14ac:dyDescent="0.25">
      <c r="A108" s="40"/>
      <c r="B108" s="24">
        <v>94</v>
      </c>
      <c r="C108" s="24"/>
      <c r="D108" s="24"/>
      <c r="E108" s="307">
        <v>0</v>
      </c>
      <c r="F108" s="308">
        <v>0</v>
      </c>
      <c r="G108" s="194">
        <v>0</v>
      </c>
      <c r="H108" s="221">
        <v>0</v>
      </c>
      <c r="I108" s="307">
        <v>0</v>
      </c>
      <c r="J108" s="308">
        <v>0</v>
      </c>
      <c r="K108" s="194">
        <v>0</v>
      </c>
      <c r="L108" s="194">
        <v>0</v>
      </c>
      <c r="M108" s="307">
        <v>0</v>
      </c>
      <c r="N108" s="308">
        <v>0</v>
      </c>
      <c r="O108" s="194">
        <v>0</v>
      </c>
      <c r="P108" s="221">
        <v>0</v>
      </c>
      <c r="Q108" s="307">
        <v>2</v>
      </c>
      <c r="R108" s="308">
        <v>1</v>
      </c>
      <c r="S108" s="195">
        <f t="shared" si="2"/>
        <v>3</v>
      </c>
    </row>
    <row r="109" spans="1:19" ht="10.5" customHeight="1" x14ac:dyDescent="0.25">
      <c r="A109" s="37"/>
      <c r="B109" s="38">
        <v>95</v>
      </c>
      <c r="C109" s="38"/>
      <c r="D109" s="38"/>
      <c r="E109" s="309">
        <v>0</v>
      </c>
      <c r="F109" s="310">
        <v>0</v>
      </c>
      <c r="G109" s="190">
        <v>0</v>
      </c>
      <c r="H109" s="222">
        <v>0</v>
      </c>
      <c r="I109" s="309">
        <v>0</v>
      </c>
      <c r="J109" s="310">
        <v>0</v>
      </c>
      <c r="K109" s="190">
        <v>0</v>
      </c>
      <c r="L109" s="190">
        <v>0</v>
      </c>
      <c r="M109" s="309">
        <v>0</v>
      </c>
      <c r="N109" s="310">
        <v>0</v>
      </c>
      <c r="O109" s="190">
        <v>0</v>
      </c>
      <c r="P109" s="222">
        <v>0</v>
      </c>
      <c r="Q109" s="309">
        <v>0</v>
      </c>
      <c r="R109" s="310">
        <v>0</v>
      </c>
      <c r="S109" s="191">
        <f t="shared" si="2"/>
        <v>0</v>
      </c>
    </row>
    <row r="110" spans="1:19" ht="10.5" customHeight="1" x14ac:dyDescent="0.25">
      <c r="A110" s="40"/>
      <c r="B110" s="24">
        <v>96</v>
      </c>
      <c r="C110" s="24"/>
      <c r="D110" s="24"/>
      <c r="E110" s="307">
        <v>0</v>
      </c>
      <c r="F110" s="308">
        <v>0</v>
      </c>
      <c r="G110" s="194">
        <v>0</v>
      </c>
      <c r="H110" s="221">
        <v>0</v>
      </c>
      <c r="I110" s="307">
        <v>0</v>
      </c>
      <c r="J110" s="308">
        <v>0</v>
      </c>
      <c r="K110" s="194">
        <v>0</v>
      </c>
      <c r="L110" s="194">
        <v>0</v>
      </c>
      <c r="M110" s="307">
        <v>0</v>
      </c>
      <c r="N110" s="308">
        <v>0</v>
      </c>
      <c r="O110" s="194">
        <v>0</v>
      </c>
      <c r="P110" s="221">
        <v>0</v>
      </c>
      <c r="Q110" s="307">
        <v>3</v>
      </c>
      <c r="R110" s="308">
        <v>0</v>
      </c>
      <c r="S110" s="195">
        <f t="shared" si="2"/>
        <v>3</v>
      </c>
    </row>
    <row r="111" spans="1:19" ht="10.5" customHeight="1" x14ac:dyDescent="0.25">
      <c r="A111" s="37"/>
      <c r="B111" s="38">
        <v>97</v>
      </c>
      <c r="C111" s="38"/>
      <c r="D111" s="38"/>
      <c r="E111" s="309">
        <v>0</v>
      </c>
      <c r="F111" s="310">
        <v>0</v>
      </c>
      <c r="G111" s="190">
        <v>0</v>
      </c>
      <c r="H111" s="222">
        <v>0</v>
      </c>
      <c r="I111" s="309">
        <v>0</v>
      </c>
      <c r="J111" s="310">
        <v>0</v>
      </c>
      <c r="K111" s="190">
        <v>0</v>
      </c>
      <c r="L111" s="190">
        <v>0</v>
      </c>
      <c r="M111" s="309">
        <v>0</v>
      </c>
      <c r="N111" s="310">
        <v>0</v>
      </c>
      <c r="O111" s="190">
        <v>0</v>
      </c>
      <c r="P111" s="222">
        <v>0</v>
      </c>
      <c r="Q111" s="309">
        <v>0</v>
      </c>
      <c r="R111" s="310">
        <v>3</v>
      </c>
      <c r="S111" s="191">
        <f t="shared" si="2"/>
        <v>3</v>
      </c>
    </row>
    <row r="112" spans="1:19" ht="10.5" customHeight="1" x14ac:dyDescent="0.25">
      <c r="A112" s="40"/>
      <c r="B112" s="24">
        <v>98</v>
      </c>
      <c r="C112" s="24"/>
      <c r="D112" s="24"/>
      <c r="E112" s="307">
        <v>0</v>
      </c>
      <c r="F112" s="308">
        <v>0</v>
      </c>
      <c r="G112" s="194">
        <v>0</v>
      </c>
      <c r="H112" s="221">
        <v>0</v>
      </c>
      <c r="I112" s="307">
        <v>0</v>
      </c>
      <c r="J112" s="308">
        <v>0</v>
      </c>
      <c r="K112" s="194">
        <v>0</v>
      </c>
      <c r="L112" s="194">
        <v>0</v>
      </c>
      <c r="M112" s="307">
        <v>0</v>
      </c>
      <c r="N112" s="308">
        <v>0</v>
      </c>
      <c r="O112" s="194">
        <v>0</v>
      </c>
      <c r="P112" s="221">
        <v>0</v>
      </c>
      <c r="Q112" s="307">
        <v>1</v>
      </c>
      <c r="R112" s="308">
        <v>0</v>
      </c>
      <c r="S112" s="195">
        <f t="shared" si="2"/>
        <v>1</v>
      </c>
    </row>
    <row r="113" spans="1:19" ht="10.5" customHeight="1" x14ac:dyDescent="0.25">
      <c r="A113" s="37"/>
      <c r="B113" s="38">
        <v>99</v>
      </c>
      <c r="C113" s="38"/>
      <c r="D113" s="38"/>
      <c r="E113" s="309">
        <v>0</v>
      </c>
      <c r="F113" s="310">
        <v>0</v>
      </c>
      <c r="G113" s="190">
        <v>0</v>
      </c>
      <c r="H113" s="222">
        <v>0</v>
      </c>
      <c r="I113" s="309">
        <v>0</v>
      </c>
      <c r="J113" s="310">
        <v>0</v>
      </c>
      <c r="K113" s="190">
        <v>0</v>
      </c>
      <c r="L113" s="190">
        <v>0</v>
      </c>
      <c r="M113" s="309">
        <v>0</v>
      </c>
      <c r="N113" s="310">
        <v>0</v>
      </c>
      <c r="O113" s="190">
        <v>0</v>
      </c>
      <c r="P113" s="222">
        <v>0</v>
      </c>
      <c r="Q113" s="309">
        <v>1</v>
      </c>
      <c r="R113" s="310">
        <v>0</v>
      </c>
      <c r="S113" s="191">
        <f t="shared" si="2"/>
        <v>1</v>
      </c>
    </row>
    <row r="114" spans="1:19" ht="10.5" customHeight="1" x14ac:dyDescent="0.25">
      <c r="A114" s="33" t="s">
        <v>53</v>
      </c>
      <c r="B114" s="24" t="s">
        <v>269</v>
      </c>
      <c r="C114" s="34" t="s">
        <v>55</v>
      </c>
      <c r="D114" s="24"/>
      <c r="E114" s="307">
        <v>0</v>
      </c>
      <c r="F114" s="311">
        <v>0</v>
      </c>
      <c r="G114" s="194">
        <v>0</v>
      </c>
      <c r="H114" s="224">
        <v>0</v>
      </c>
      <c r="I114" s="307">
        <v>0</v>
      </c>
      <c r="J114" s="311">
        <v>0</v>
      </c>
      <c r="K114" s="194">
        <v>0</v>
      </c>
      <c r="L114" s="198">
        <v>0</v>
      </c>
      <c r="M114" s="307">
        <v>0</v>
      </c>
      <c r="N114" s="311">
        <v>0</v>
      </c>
      <c r="O114" s="198">
        <v>0</v>
      </c>
      <c r="P114" s="224">
        <v>0</v>
      </c>
      <c r="Q114" s="307">
        <v>0</v>
      </c>
      <c r="R114" s="311">
        <v>2</v>
      </c>
      <c r="S114" s="195">
        <f t="shared" si="2"/>
        <v>2</v>
      </c>
    </row>
    <row r="115" spans="1:19" s="23" customFormat="1" ht="11.15" customHeight="1" thickBot="1" x14ac:dyDescent="0.35">
      <c r="A115" s="436" t="s">
        <v>8</v>
      </c>
      <c r="B115" s="437"/>
      <c r="C115" s="437"/>
      <c r="D115" s="437"/>
      <c r="E115" s="444">
        <f>SUM(E14:E114)</f>
        <v>0</v>
      </c>
      <c r="F115" s="446">
        <f t="shared" ref="F115:R115" si="3">SUM(F14:F114)</f>
        <v>0</v>
      </c>
      <c r="G115" s="571">
        <f t="shared" si="3"/>
        <v>0</v>
      </c>
      <c r="H115" s="549">
        <f t="shared" si="3"/>
        <v>0</v>
      </c>
      <c r="I115" s="444">
        <f t="shared" si="3"/>
        <v>0</v>
      </c>
      <c r="J115" s="446">
        <f t="shared" si="3"/>
        <v>0</v>
      </c>
      <c r="K115" s="571">
        <f t="shared" si="3"/>
        <v>0</v>
      </c>
      <c r="L115" s="439">
        <f t="shared" si="3"/>
        <v>0</v>
      </c>
      <c r="M115" s="444">
        <f t="shared" si="3"/>
        <v>0</v>
      </c>
      <c r="N115" s="446">
        <f t="shared" si="3"/>
        <v>0</v>
      </c>
      <c r="O115" s="439">
        <f t="shared" si="3"/>
        <v>0</v>
      </c>
      <c r="P115" s="549">
        <f t="shared" si="3"/>
        <v>0</v>
      </c>
      <c r="Q115" s="444">
        <f t="shared" si="3"/>
        <v>1641</v>
      </c>
      <c r="R115" s="446">
        <f t="shared" si="3"/>
        <v>921</v>
      </c>
      <c r="S115" s="572">
        <f t="shared" si="2"/>
        <v>2562</v>
      </c>
    </row>
    <row r="116" spans="1:19" ht="0.75" customHeight="1" x14ac:dyDescent="0.25">
      <c r="A116" s="44"/>
      <c r="B116" s="44"/>
      <c r="C116" s="44"/>
      <c r="D116" s="44"/>
      <c r="G116" s="45"/>
      <c r="H116" s="45"/>
      <c r="K116" s="45"/>
      <c r="L116" s="45"/>
      <c r="M116" s="45"/>
      <c r="N116" s="45"/>
      <c r="O116" s="45"/>
      <c r="P116" s="45"/>
      <c r="S116" s="45"/>
    </row>
    <row r="117" spans="1:19" ht="11.15" customHeight="1" x14ac:dyDescent="0.25">
      <c r="A117" s="46" t="s">
        <v>312</v>
      </c>
      <c r="B117" s="24"/>
      <c r="C117" s="24"/>
      <c r="D117" s="24"/>
    </row>
    <row r="118" spans="1:19" ht="9" customHeight="1" x14ac:dyDescent="0.25">
      <c r="A118" s="53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6">
    <mergeCell ref="A9:S9"/>
    <mergeCell ref="A2:S2"/>
    <mergeCell ref="A3:S3"/>
    <mergeCell ref="A5:S5"/>
    <mergeCell ref="A7:S7"/>
    <mergeCell ref="A8:S8"/>
    <mergeCell ref="Q12:R12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3D3E-05BB-4B18-BE74-7A4DA119A220}">
  <dimension ref="A1:U187"/>
  <sheetViews>
    <sheetView showGridLines="0" view="pageBreakPreview" zoomScaleNormal="100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36328125" style="25" customWidth="1"/>
    <col min="3" max="3" width="3.26953125" style="25" customWidth="1"/>
    <col min="4" max="4" width="4" style="25" customWidth="1"/>
    <col min="5" max="16384" width="6.7265625" style="25"/>
  </cols>
  <sheetData>
    <row r="1" spans="1:21" ht="12" customHeight="1" x14ac:dyDescent="0.25"/>
    <row r="2" spans="1:21" ht="12" customHeight="1" x14ac:dyDescent="0.25">
      <c r="A2" s="736" t="s">
        <v>60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</row>
    <row r="3" spans="1:21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</row>
    <row r="4" spans="1:21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</row>
    <row r="5" spans="1:21" ht="12" customHeight="1" x14ac:dyDescent="0.25">
      <c r="A5" s="738" t="str">
        <f>'1 Total'!A4:N4</f>
        <v>DICIEMBRE DE 2019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</row>
    <row r="6" spans="1:21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</row>
    <row r="7" spans="1:21" ht="12" customHeight="1" x14ac:dyDescent="0.25">
      <c r="A7" s="729" t="s">
        <v>58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1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</row>
    <row r="9" spans="1:21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</row>
    <row r="10" spans="1:21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21" s="23" customFormat="1" ht="11.15" customHeight="1" thickBot="1" x14ac:dyDescent="0.35">
      <c r="A11" s="731" t="s">
        <v>39</v>
      </c>
      <c r="B11" s="732"/>
      <c r="C11" s="732"/>
      <c r="D11" s="732"/>
      <c r="E11" s="733" t="s">
        <v>61</v>
      </c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4"/>
      <c r="S11" s="27"/>
    </row>
    <row r="12" spans="1:21" s="23" customFormat="1" ht="11.15" customHeight="1" x14ac:dyDescent="0.3">
      <c r="A12" s="724" t="s">
        <v>42</v>
      </c>
      <c r="B12" s="725"/>
      <c r="C12" s="725"/>
      <c r="D12" s="725"/>
      <c r="E12" s="749" t="s">
        <v>44</v>
      </c>
      <c r="F12" s="751"/>
      <c r="G12" s="749" t="s">
        <v>45</v>
      </c>
      <c r="H12" s="750"/>
      <c r="I12" s="751" t="s">
        <v>46</v>
      </c>
      <c r="J12" s="751"/>
      <c r="K12" s="749" t="s">
        <v>47</v>
      </c>
      <c r="L12" s="750"/>
      <c r="M12" s="751" t="s">
        <v>48</v>
      </c>
      <c r="N12" s="751"/>
      <c r="O12" s="749" t="s">
        <v>49</v>
      </c>
      <c r="P12" s="750"/>
      <c r="Q12" s="751" t="s">
        <v>50</v>
      </c>
      <c r="R12" s="750"/>
      <c r="S12" s="412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70" t="s">
        <v>51</v>
      </c>
      <c r="F13" s="471" t="s">
        <v>52</v>
      </c>
      <c r="G13" s="570" t="s">
        <v>51</v>
      </c>
      <c r="H13" s="473" t="s">
        <v>52</v>
      </c>
      <c r="I13" s="470" t="s">
        <v>51</v>
      </c>
      <c r="J13" s="471" t="s">
        <v>52</v>
      </c>
      <c r="K13" s="570" t="s">
        <v>51</v>
      </c>
      <c r="L13" s="473" t="s">
        <v>52</v>
      </c>
      <c r="M13" s="470" t="s">
        <v>51</v>
      </c>
      <c r="N13" s="471" t="s">
        <v>52</v>
      </c>
      <c r="O13" s="570" t="s">
        <v>51</v>
      </c>
      <c r="P13" s="473" t="s">
        <v>52</v>
      </c>
      <c r="Q13" s="470" t="s">
        <v>51</v>
      </c>
      <c r="R13" s="473" t="s">
        <v>52</v>
      </c>
      <c r="S13" s="32"/>
    </row>
    <row r="14" spans="1:21" ht="10" customHeight="1" x14ac:dyDescent="0.25">
      <c r="A14" s="37"/>
      <c r="B14" s="38" t="s">
        <v>301</v>
      </c>
      <c r="C14" s="38"/>
      <c r="D14" s="38"/>
      <c r="E14" s="337">
        <v>45</v>
      </c>
      <c r="F14" s="222">
        <v>10</v>
      </c>
      <c r="G14" s="337">
        <v>105</v>
      </c>
      <c r="H14" s="310">
        <v>14</v>
      </c>
      <c r="I14" s="337">
        <v>3</v>
      </c>
      <c r="J14" s="310">
        <v>1</v>
      </c>
      <c r="K14" s="337">
        <v>1</v>
      </c>
      <c r="L14" s="310">
        <v>0</v>
      </c>
      <c r="M14" s="337">
        <v>0</v>
      </c>
      <c r="N14" s="310">
        <v>0</v>
      </c>
      <c r="O14" s="337">
        <v>0</v>
      </c>
      <c r="P14" s="310">
        <v>0</v>
      </c>
      <c r="Q14" s="337">
        <v>0</v>
      </c>
      <c r="R14" s="190">
        <v>0</v>
      </c>
      <c r="S14" s="188">
        <f t="shared" ref="S14:S77" si="0">SUM(E14:R14)</f>
        <v>179</v>
      </c>
    </row>
    <row r="15" spans="1:21" ht="10" customHeight="1" x14ac:dyDescent="0.25">
      <c r="A15" s="40"/>
      <c r="B15" s="24">
        <v>16</v>
      </c>
      <c r="C15" s="24"/>
      <c r="D15" s="24"/>
      <c r="E15" s="336">
        <v>5</v>
      </c>
      <c r="F15" s="221">
        <v>2</v>
      </c>
      <c r="G15" s="336">
        <v>7</v>
      </c>
      <c r="H15" s="308">
        <v>6</v>
      </c>
      <c r="I15" s="336">
        <v>0</v>
      </c>
      <c r="J15" s="308">
        <v>0</v>
      </c>
      <c r="K15" s="336">
        <v>0</v>
      </c>
      <c r="L15" s="308">
        <v>0</v>
      </c>
      <c r="M15" s="336">
        <v>0</v>
      </c>
      <c r="N15" s="308">
        <v>0</v>
      </c>
      <c r="O15" s="336">
        <v>0</v>
      </c>
      <c r="P15" s="308">
        <v>0</v>
      </c>
      <c r="Q15" s="336">
        <v>0</v>
      </c>
      <c r="R15" s="194">
        <v>0</v>
      </c>
      <c r="S15" s="192">
        <f t="shared" si="0"/>
        <v>20</v>
      </c>
      <c r="U15" s="35"/>
    </row>
    <row r="16" spans="1:21" ht="10" customHeight="1" x14ac:dyDescent="0.25">
      <c r="A16" s="37"/>
      <c r="B16" s="38">
        <v>17</v>
      </c>
      <c r="C16" s="38"/>
      <c r="D16" s="38"/>
      <c r="E16" s="337">
        <v>7</v>
      </c>
      <c r="F16" s="222">
        <v>6</v>
      </c>
      <c r="G16" s="337">
        <v>8</v>
      </c>
      <c r="H16" s="310">
        <v>1</v>
      </c>
      <c r="I16" s="337">
        <v>5</v>
      </c>
      <c r="J16" s="310">
        <v>0</v>
      </c>
      <c r="K16" s="337">
        <v>0</v>
      </c>
      <c r="L16" s="310">
        <v>0</v>
      </c>
      <c r="M16" s="337">
        <v>0</v>
      </c>
      <c r="N16" s="310">
        <v>0</v>
      </c>
      <c r="O16" s="337">
        <v>0</v>
      </c>
      <c r="P16" s="310">
        <v>0</v>
      </c>
      <c r="Q16" s="337">
        <v>0</v>
      </c>
      <c r="R16" s="190">
        <v>0</v>
      </c>
      <c r="S16" s="188">
        <f t="shared" si="0"/>
        <v>27</v>
      </c>
    </row>
    <row r="17" spans="1:19" ht="10" customHeight="1" x14ac:dyDescent="0.25">
      <c r="A17" s="40"/>
      <c r="B17" s="24">
        <v>18</v>
      </c>
      <c r="C17" s="24"/>
      <c r="D17" s="24"/>
      <c r="E17" s="336">
        <v>9</v>
      </c>
      <c r="F17" s="221">
        <v>3</v>
      </c>
      <c r="G17" s="336">
        <v>5</v>
      </c>
      <c r="H17" s="308">
        <v>2</v>
      </c>
      <c r="I17" s="336">
        <v>0</v>
      </c>
      <c r="J17" s="308">
        <v>0</v>
      </c>
      <c r="K17" s="336">
        <v>0</v>
      </c>
      <c r="L17" s="308">
        <v>0</v>
      </c>
      <c r="M17" s="336">
        <v>0</v>
      </c>
      <c r="N17" s="308">
        <v>0</v>
      </c>
      <c r="O17" s="336">
        <v>0</v>
      </c>
      <c r="P17" s="308">
        <v>0</v>
      </c>
      <c r="Q17" s="336">
        <v>0</v>
      </c>
      <c r="R17" s="194">
        <v>0</v>
      </c>
      <c r="S17" s="192">
        <f t="shared" si="0"/>
        <v>19</v>
      </c>
    </row>
    <row r="18" spans="1:19" ht="10" customHeight="1" x14ac:dyDescent="0.25">
      <c r="A18" s="37"/>
      <c r="B18" s="38">
        <v>19</v>
      </c>
      <c r="C18" s="38"/>
      <c r="D18" s="38"/>
      <c r="E18" s="309">
        <v>36</v>
      </c>
      <c r="F18" s="190">
        <v>14</v>
      </c>
      <c r="G18" s="309">
        <v>33</v>
      </c>
      <c r="H18" s="310">
        <v>6</v>
      </c>
      <c r="I18" s="309">
        <v>1</v>
      </c>
      <c r="J18" s="310">
        <v>0</v>
      </c>
      <c r="K18" s="309">
        <v>0</v>
      </c>
      <c r="L18" s="310">
        <v>0</v>
      </c>
      <c r="M18" s="309">
        <v>0</v>
      </c>
      <c r="N18" s="310">
        <v>0</v>
      </c>
      <c r="O18" s="309">
        <v>0</v>
      </c>
      <c r="P18" s="310">
        <v>0</v>
      </c>
      <c r="Q18" s="190">
        <v>0</v>
      </c>
      <c r="R18" s="191">
        <v>0</v>
      </c>
      <c r="S18" s="188">
        <f t="shared" si="0"/>
        <v>90</v>
      </c>
    </row>
    <row r="19" spans="1:19" ht="10" customHeight="1" x14ac:dyDescent="0.25">
      <c r="A19" s="40"/>
      <c r="B19" s="24">
        <v>20</v>
      </c>
      <c r="C19" s="24"/>
      <c r="D19" s="24"/>
      <c r="E19" s="307">
        <v>57</v>
      </c>
      <c r="F19" s="194">
        <v>24</v>
      </c>
      <c r="G19" s="307">
        <v>97</v>
      </c>
      <c r="H19" s="308">
        <v>21</v>
      </c>
      <c r="I19" s="307">
        <v>7</v>
      </c>
      <c r="J19" s="308">
        <v>1</v>
      </c>
      <c r="K19" s="307">
        <v>0</v>
      </c>
      <c r="L19" s="308">
        <v>0</v>
      </c>
      <c r="M19" s="307">
        <v>0</v>
      </c>
      <c r="N19" s="308">
        <v>0</v>
      </c>
      <c r="O19" s="307">
        <v>0</v>
      </c>
      <c r="P19" s="308">
        <v>0</v>
      </c>
      <c r="Q19" s="194">
        <v>0</v>
      </c>
      <c r="R19" s="195">
        <v>0</v>
      </c>
      <c r="S19" s="192">
        <f t="shared" si="0"/>
        <v>207</v>
      </c>
    </row>
    <row r="20" spans="1:19" ht="10" customHeight="1" x14ac:dyDescent="0.25">
      <c r="A20" s="37"/>
      <c r="B20" s="38">
        <v>21</v>
      </c>
      <c r="C20" s="38"/>
      <c r="D20" s="38"/>
      <c r="E20" s="309">
        <v>77</v>
      </c>
      <c r="F20" s="190">
        <v>20</v>
      </c>
      <c r="G20" s="309">
        <v>126</v>
      </c>
      <c r="H20" s="310">
        <v>20</v>
      </c>
      <c r="I20" s="309">
        <v>10</v>
      </c>
      <c r="J20" s="310">
        <v>2</v>
      </c>
      <c r="K20" s="309">
        <v>2</v>
      </c>
      <c r="L20" s="310">
        <v>0</v>
      </c>
      <c r="M20" s="309">
        <v>0</v>
      </c>
      <c r="N20" s="310">
        <v>0</v>
      </c>
      <c r="O20" s="309">
        <v>0</v>
      </c>
      <c r="P20" s="310">
        <v>0</v>
      </c>
      <c r="Q20" s="190">
        <v>0</v>
      </c>
      <c r="R20" s="191">
        <v>0</v>
      </c>
      <c r="S20" s="188">
        <f t="shared" si="0"/>
        <v>257</v>
      </c>
    </row>
    <row r="21" spans="1:19" ht="10" customHeight="1" x14ac:dyDescent="0.25">
      <c r="A21" s="40"/>
      <c r="B21" s="24">
        <v>22</v>
      </c>
      <c r="C21" s="24"/>
      <c r="D21" s="24"/>
      <c r="E21" s="307">
        <v>84</v>
      </c>
      <c r="F21" s="194">
        <v>31</v>
      </c>
      <c r="G21" s="307">
        <v>169</v>
      </c>
      <c r="H21" s="308">
        <v>30</v>
      </c>
      <c r="I21" s="307">
        <v>12</v>
      </c>
      <c r="J21" s="308">
        <v>3</v>
      </c>
      <c r="K21" s="307">
        <v>2</v>
      </c>
      <c r="L21" s="308">
        <v>2</v>
      </c>
      <c r="M21" s="307">
        <v>0</v>
      </c>
      <c r="N21" s="308">
        <v>0</v>
      </c>
      <c r="O21" s="307">
        <v>0</v>
      </c>
      <c r="P21" s="308">
        <v>0</v>
      </c>
      <c r="Q21" s="194">
        <v>1</v>
      </c>
      <c r="R21" s="195">
        <v>0</v>
      </c>
      <c r="S21" s="192">
        <f t="shared" si="0"/>
        <v>334</v>
      </c>
    </row>
    <row r="22" spans="1:19" ht="10" customHeight="1" x14ac:dyDescent="0.25">
      <c r="A22" s="37"/>
      <c r="B22" s="38">
        <v>23</v>
      </c>
      <c r="C22" s="38"/>
      <c r="D22" s="38"/>
      <c r="E22" s="309">
        <v>118</v>
      </c>
      <c r="F22" s="190">
        <v>64</v>
      </c>
      <c r="G22" s="309">
        <v>211</v>
      </c>
      <c r="H22" s="310">
        <v>25</v>
      </c>
      <c r="I22" s="309">
        <v>27</v>
      </c>
      <c r="J22" s="310">
        <v>8</v>
      </c>
      <c r="K22" s="309">
        <v>6</v>
      </c>
      <c r="L22" s="310">
        <v>2</v>
      </c>
      <c r="M22" s="309">
        <v>0</v>
      </c>
      <c r="N22" s="310">
        <v>0</v>
      </c>
      <c r="O22" s="309">
        <v>0</v>
      </c>
      <c r="P22" s="310">
        <v>0</v>
      </c>
      <c r="Q22" s="190">
        <v>0</v>
      </c>
      <c r="R22" s="191">
        <v>0</v>
      </c>
      <c r="S22" s="188">
        <f t="shared" si="0"/>
        <v>461</v>
      </c>
    </row>
    <row r="23" spans="1:19" ht="10" customHeight="1" x14ac:dyDescent="0.25">
      <c r="A23" s="40"/>
      <c r="B23" s="24">
        <v>24</v>
      </c>
      <c r="C23" s="24"/>
      <c r="D23" s="24"/>
      <c r="E23" s="307">
        <v>117</v>
      </c>
      <c r="F23" s="194">
        <v>32</v>
      </c>
      <c r="G23" s="307">
        <v>169</v>
      </c>
      <c r="H23" s="308">
        <v>55</v>
      </c>
      <c r="I23" s="307">
        <v>21</v>
      </c>
      <c r="J23" s="308">
        <v>6</v>
      </c>
      <c r="K23" s="307">
        <v>5</v>
      </c>
      <c r="L23" s="308">
        <v>1</v>
      </c>
      <c r="M23" s="307">
        <v>1</v>
      </c>
      <c r="N23" s="308">
        <v>0</v>
      </c>
      <c r="O23" s="307">
        <v>0</v>
      </c>
      <c r="P23" s="308">
        <v>0</v>
      </c>
      <c r="Q23" s="194">
        <v>0</v>
      </c>
      <c r="R23" s="195">
        <v>0</v>
      </c>
      <c r="S23" s="192">
        <f t="shared" si="0"/>
        <v>407</v>
      </c>
    </row>
    <row r="24" spans="1:19" ht="10" customHeight="1" x14ac:dyDescent="0.25">
      <c r="A24" s="37"/>
      <c r="B24" s="38">
        <v>25</v>
      </c>
      <c r="C24" s="38"/>
      <c r="D24" s="38"/>
      <c r="E24" s="309">
        <v>126</v>
      </c>
      <c r="F24" s="190">
        <v>47</v>
      </c>
      <c r="G24" s="309">
        <v>310</v>
      </c>
      <c r="H24" s="310">
        <v>48</v>
      </c>
      <c r="I24" s="309">
        <v>22</v>
      </c>
      <c r="J24" s="310">
        <v>7</v>
      </c>
      <c r="K24" s="309">
        <v>3</v>
      </c>
      <c r="L24" s="310">
        <v>4</v>
      </c>
      <c r="M24" s="309">
        <v>0</v>
      </c>
      <c r="N24" s="310">
        <v>0</v>
      </c>
      <c r="O24" s="309">
        <v>0</v>
      </c>
      <c r="P24" s="310">
        <v>0</v>
      </c>
      <c r="Q24" s="190">
        <v>1</v>
      </c>
      <c r="R24" s="191">
        <v>0</v>
      </c>
      <c r="S24" s="188">
        <f t="shared" si="0"/>
        <v>568</v>
      </c>
    </row>
    <row r="25" spans="1:19" ht="10" customHeight="1" x14ac:dyDescent="0.25">
      <c r="A25" s="40"/>
      <c r="B25" s="24">
        <v>26</v>
      </c>
      <c r="C25" s="24"/>
      <c r="D25" s="24"/>
      <c r="E25" s="307">
        <v>118</v>
      </c>
      <c r="F25" s="194">
        <v>43</v>
      </c>
      <c r="G25" s="307">
        <v>181</v>
      </c>
      <c r="H25" s="308">
        <v>71</v>
      </c>
      <c r="I25" s="307">
        <v>19</v>
      </c>
      <c r="J25" s="308">
        <v>11</v>
      </c>
      <c r="K25" s="307">
        <v>5</v>
      </c>
      <c r="L25" s="308">
        <v>1</v>
      </c>
      <c r="M25" s="307">
        <v>0</v>
      </c>
      <c r="N25" s="308">
        <v>0</v>
      </c>
      <c r="O25" s="307">
        <v>0</v>
      </c>
      <c r="P25" s="308">
        <v>0</v>
      </c>
      <c r="Q25" s="194">
        <v>0</v>
      </c>
      <c r="R25" s="195">
        <v>1</v>
      </c>
      <c r="S25" s="192">
        <f t="shared" si="0"/>
        <v>450</v>
      </c>
    </row>
    <row r="26" spans="1:19" ht="10" customHeight="1" x14ac:dyDescent="0.25">
      <c r="A26" s="37"/>
      <c r="B26" s="38">
        <v>27</v>
      </c>
      <c r="C26" s="38"/>
      <c r="D26" s="38"/>
      <c r="E26" s="309">
        <v>140</v>
      </c>
      <c r="F26" s="190">
        <v>48</v>
      </c>
      <c r="G26" s="309">
        <v>6522</v>
      </c>
      <c r="H26" s="310">
        <v>78</v>
      </c>
      <c r="I26" s="309">
        <v>26</v>
      </c>
      <c r="J26" s="310">
        <v>21</v>
      </c>
      <c r="K26" s="309">
        <v>3</v>
      </c>
      <c r="L26" s="310">
        <v>2</v>
      </c>
      <c r="M26" s="309">
        <v>0</v>
      </c>
      <c r="N26" s="310">
        <v>0</v>
      </c>
      <c r="O26" s="309">
        <v>0</v>
      </c>
      <c r="P26" s="310">
        <v>0</v>
      </c>
      <c r="Q26" s="190">
        <v>0</v>
      </c>
      <c r="R26" s="191">
        <v>0</v>
      </c>
      <c r="S26" s="188">
        <f t="shared" si="0"/>
        <v>6840</v>
      </c>
    </row>
    <row r="27" spans="1:19" ht="10" customHeight="1" x14ac:dyDescent="0.25">
      <c r="A27" s="40"/>
      <c r="B27" s="24">
        <v>28</v>
      </c>
      <c r="C27" s="24"/>
      <c r="D27" s="24"/>
      <c r="E27" s="307">
        <v>175</v>
      </c>
      <c r="F27" s="194">
        <v>52</v>
      </c>
      <c r="G27" s="307">
        <v>243</v>
      </c>
      <c r="H27" s="308">
        <v>72</v>
      </c>
      <c r="I27" s="307">
        <v>27</v>
      </c>
      <c r="J27" s="308">
        <v>16</v>
      </c>
      <c r="K27" s="307">
        <v>3</v>
      </c>
      <c r="L27" s="308">
        <v>1</v>
      </c>
      <c r="M27" s="307">
        <v>1</v>
      </c>
      <c r="N27" s="308">
        <v>0</v>
      </c>
      <c r="O27" s="307">
        <v>0</v>
      </c>
      <c r="P27" s="308">
        <v>0</v>
      </c>
      <c r="Q27" s="194">
        <v>1</v>
      </c>
      <c r="R27" s="195">
        <v>0</v>
      </c>
      <c r="S27" s="192">
        <f t="shared" si="0"/>
        <v>591</v>
      </c>
    </row>
    <row r="28" spans="1:19" ht="10" customHeight="1" x14ac:dyDescent="0.25">
      <c r="A28" s="37"/>
      <c r="B28" s="38">
        <v>29</v>
      </c>
      <c r="C28" s="38"/>
      <c r="D28" s="38"/>
      <c r="E28" s="309">
        <v>704</v>
      </c>
      <c r="F28" s="190">
        <v>40</v>
      </c>
      <c r="G28" s="309">
        <v>548</v>
      </c>
      <c r="H28" s="310">
        <v>75</v>
      </c>
      <c r="I28" s="309">
        <v>30</v>
      </c>
      <c r="J28" s="310">
        <v>18</v>
      </c>
      <c r="K28" s="309">
        <v>3</v>
      </c>
      <c r="L28" s="310">
        <v>2</v>
      </c>
      <c r="M28" s="309">
        <v>6</v>
      </c>
      <c r="N28" s="310">
        <v>0</v>
      </c>
      <c r="O28" s="309">
        <v>0</v>
      </c>
      <c r="P28" s="310">
        <v>0</v>
      </c>
      <c r="Q28" s="190">
        <v>0</v>
      </c>
      <c r="R28" s="191">
        <v>0</v>
      </c>
      <c r="S28" s="188">
        <f t="shared" si="0"/>
        <v>1426</v>
      </c>
    </row>
    <row r="29" spans="1:19" ht="10" customHeight="1" x14ac:dyDescent="0.25">
      <c r="A29" s="40"/>
      <c r="B29" s="24">
        <v>30</v>
      </c>
      <c r="C29" s="24"/>
      <c r="D29" s="24"/>
      <c r="E29" s="307">
        <v>205</v>
      </c>
      <c r="F29" s="194">
        <v>66</v>
      </c>
      <c r="G29" s="307">
        <v>290</v>
      </c>
      <c r="H29" s="308">
        <v>65</v>
      </c>
      <c r="I29" s="307">
        <v>30</v>
      </c>
      <c r="J29" s="308">
        <v>11</v>
      </c>
      <c r="K29" s="307">
        <v>6</v>
      </c>
      <c r="L29" s="308">
        <v>2</v>
      </c>
      <c r="M29" s="307">
        <v>1</v>
      </c>
      <c r="N29" s="308">
        <v>0</v>
      </c>
      <c r="O29" s="307">
        <v>0</v>
      </c>
      <c r="P29" s="308">
        <v>1</v>
      </c>
      <c r="Q29" s="194">
        <v>1</v>
      </c>
      <c r="R29" s="195">
        <v>0</v>
      </c>
      <c r="S29" s="192">
        <f t="shared" si="0"/>
        <v>678</v>
      </c>
    </row>
    <row r="30" spans="1:19" ht="10" customHeight="1" x14ac:dyDescent="0.25">
      <c r="A30" s="37"/>
      <c r="B30" s="38">
        <v>31</v>
      </c>
      <c r="C30" s="38"/>
      <c r="D30" s="38"/>
      <c r="E30" s="309">
        <v>177</v>
      </c>
      <c r="F30" s="190">
        <v>58</v>
      </c>
      <c r="G30" s="309">
        <v>284</v>
      </c>
      <c r="H30" s="310">
        <v>101</v>
      </c>
      <c r="I30" s="309">
        <v>31</v>
      </c>
      <c r="J30" s="310">
        <v>15</v>
      </c>
      <c r="K30" s="309">
        <v>12</v>
      </c>
      <c r="L30" s="310">
        <v>1</v>
      </c>
      <c r="M30" s="309">
        <v>1</v>
      </c>
      <c r="N30" s="310">
        <v>0</v>
      </c>
      <c r="O30" s="309">
        <v>0</v>
      </c>
      <c r="P30" s="310">
        <v>0</v>
      </c>
      <c r="Q30" s="190">
        <v>2</v>
      </c>
      <c r="R30" s="191">
        <v>0</v>
      </c>
      <c r="S30" s="188">
        <f t="shared" si="0"/>
        <v>682</v>
      </c>
    </row>
    <row r="31" spans="1:19" ht="10" customHeight="1" x14ac:dyDescent="0.25">
      <c r="A31" s="40"/>
      <c r="B31" s="24">
        <v>32</v>
      </c>
      <c r="C31" s="24"/>
      <c r="D31" s="24"/>
      <c r="E31" s="307">
        <v>205</v>
      </c>
      <c r="F31" s="194">
        <v>65</v>
      </c>
      <c r="G31" s="307">
        <v>310</v>
      </c>
      <c r="H31" s="308">
        <v>92</v>
      </c>
      <c r="I31" s="307">
        <v>20</v>
      </c>
      <c r="J31" s="308">
        <v>27</v>
      </c>
      <c r="K31" s="307">
        <v>5</v>
      </c>
      <c r="L31" s="308">
        <v>3</v>
      </c>
      <c r="M31" s="307">
        <v>3</v>
      </c>
      <c r="N31" s="308">
        <v>0</v>
      </c>
      <c r="O31" s="307">
        <v>0</v>
      </c>
      <c r="P31" s="308">
        <v>0</v>
      </c>
      <c r="Q31" s="194">
        <v>3</v>
      </c>
      <c r="R31" s="195">
        <v>0</v>
      </c>
      <c r="S31" s="192">
        <f t="shared" si="0"/>
        <v>733</v>
      </c>
    </row>
    <row r="32" spans="1:19" ht="10" customHeight="1" thickBot="1" x14ac:dyDescent="0.3">
      <c r="A32" s="41"/>
      <c r="B32" s="42">
        <v>33</v>
      </c>
      <c r="C32" s="42"/>
      <c r="D32" s="42"/>
      <c r="E32" s="313">
        <v>187</v>
      </c>
      <c r="F32" s="228">
        <v>88</v>
      </c>
      <c r="G32" s="313">
        <v>272</v>
      </c>
      <c r="H32" s="338">
        <v>102</v>
      </c>
      <c r="I32" s="313">
        <v>22</v>
      </c>
      <c r="J32" s="338">
        <v>23</v>
      </c>
      <c r="K32" s="313">
        <v>6</v>
      </c>
      <c r="L32" s="338">
        <v>4</v>
      </c>
      <c r="M32" s="313">
        <v>3</v>
      </c>
      <c r="N32" s="338">
        <v>0</v>
      </c>
      <c r="O32" s="313">
        <v>0</v>
      </c>
      <c r="P32" s="338">
        <v>0</v>
      </c>
      <c r="Q32" s="228">
        <v>2</v>
      </c>
      <c r="R32" s="227">
        <v>0</v>
      </c>
      <c r="S32" s="230">
        <f t="shared" si="0"/>
        <v>709</v>
      </c>
    </row>
    <row r="33" spans="1:19" ht="10" customHeight="1" x14ac:dyDescent="0.25">
      <c r="A33" s="40"/>
      <c r="B33" s="24">
        <v>34</v>
      </c>
      <c r="C33" s="24"/>
      <c r="D33" s="24"/>
      <c r="E33" s="307">
        <v>250</v>
      </c>
      <c r="F33" s="194">
        <v>10163</v>
      </c>
      <c r="G33" s="307">
        <v>425</v>
      </c>
      <c r="H33" s="308">
        <v>92</v>
      </c>
      <c r="I33" s="307">
        <v>41</v>
      </c>
      <c r="J33" s="308">
        <v>20</v>
      </c>
      <c r="K33" s="307">
        <v>18</v>
      </c>
      <c r="L33" s="308">
        <v>3</v>
      </c>
      <c r="M33" s="307">
        <v>2</v>
      </c>
      <c r="N33" s="308">
        <v>1</v>
      </c>
      <c r="O33" s="307">
        <v>2</v>
      </c>
      <c r="P33" s="308">
        <v>0</v>
      </c>
      <c r="Q33" s="194">
        <v>2</v>
      </c>
      <c r="R33" s="195">
        <v>0</v>
      </c>
      <c r="S33" s="192">
        <f t="shared" si="0"/>
        <v>11019</v>
      </c>
    </row>
    <row r="34" spans="1:19" ht="10" customHeight="1" x14ac:dyDescent="0.25">
      <c r="A34" s="37"/>
      <c r="B34" s="38">
        <v>35</v>
      </c>
      <c r="C34" s="38"/>
      <c r="D34" s="38"/>
      <c r="E34" s="309">
        <v>209</v>
      </c>
      <c r="F34" s="190">
        <v>73</v>
      </c>
      <c r="G34" s="309">
        <v>335</v>
      </c>
      <c r="H34" s="310">
        <v>114</v>
      </c>
      <c r="I34" s="309">
        <v>46</v>
      </c>
      <c r="J34" s="310">
        <v>27</v>
      </c>
      <c r="K34" s="309">
        <v>8</v>
      </c>
      <c r="L34" s="310">
        <v>5</v>
      </c>
      <c r="M34" s="309">
        <v>0</v>
      </c>
      <c r="N34" s="310">
        <v>0</v>
      </c>
      <c r="O34" s="309">
        <v>0</v>
      </c>
      <c r="P34" s="310">
        <v>0</v>
      </c>
      <c r="Q34" s="190">
        <v>0</v>
      </c>
      <c r="R34" s="191">
        <v>0</v>
      </c>
      <c r="S34" s="188">
        <f t="shared" si="0"/>
        <v>817</v>
      </c>
    </row>
    <row r="35" spans="1:19" ht="10" customHeight="1" x14ac:dyDescent="0.25">
      <c r="A35" s="40"/>
      <c r="B35" s="24">
        <v>36</v>
      </c>
      <c r="C35" s="24"/>
      <c r="D35" s="24"/>
      <c r="E35" s="307">
        <v>241</v>
      </c>
      <c r="F35" s="194">
        <v>96</v>
      </c>
      <c r="G35" s="307">
        <v>352</v>
      </c>
      <c r="H35" s="308">
        <v>124</v>
      </c>
      <c r="I35" s="307">
        <v>41</v>
      </c>
      <c r="J35" s="308">
        <v>14</v>
      </c>
      <c r="K35" s="307">
        <v>6</v>
      </c>
      <c r="L35" s="308">
        <v>2</v>
      </c>
      <c r="M35" s="307">
        <v>3</v>
      </c>
      <c r="N35" s="308">
        <v>0</v>
      </c>
      <c r="O35" s="307">
        <v>0</v>
      </c>
      <c r="P35" s="308">
        <v>0</v>
      </c>
      <c r="Q35" s="194">
        <v>0</v>
      </c>
      <c r="R35" s="195">
        <v>2</v>
      </c>
      <c r="S35" s="192">
        <f t="shared" si="0"/>
        <v>881</v>
      </c>
    </row>
    <row r="36" spans="1:19" ht="10" customHeight="1" x14ac:dyDescent="0.25">
      <c r="A36" s="37"/>
      <c r="B36" s="38">
        <v>37</v>
      </c>
      <c r="C36" s="38"/>
      <c r="D36" s="38"/>
      <c r="E36" s="309">
        <v>310</v>
      </c>
      <c r="F36" s="190">
        <v>427</v>
      </c>
      <c r="G36" s="309">
        <v>348</v>
      </c>
      <c r="H36" s="310">
        <v>120</v>
      </c>
      <c r="I36" s="309">
        <v>50</v>
      </c>
      <c r="J36" s="310">
        <v>16</v>
      </c>
      <c r="K36" s="309">
        <v>8</v>
      </c>
      <c r="L36" s="310">
        <v>5</v>
      </c>
      <c r="M36" s="309">
        <v>4</v>
      </c>
      <c r="N36" s="310">
        <v>2</v>
      </c>
      <c r="O36" s="309">
        <v>1</v>
      </c>
      <c r="P36" s="310">
        <v>0</v>
      </c>
      <c r="Q36" s="190">
        <v>1</v>
      </c>
      <c r="R36" s="191">
        <v>1</v>
      </c>
      <c r="S36" s="188">
        <f t="shared" si="0"/>
        <v>1293</v>
      </c>
    </row>
    <row r="37" spans="1:19" ht="10" customHeight="1" x14ac:dyDescent="0.25">
      <c r="A37" s="40"/>
      <c r="B37" s="24">
        <v>38</v>
      </c>
      <c r="C37" s="24"/>
      <c r="D37" s="24"/>
      <c r="E37" s="307">
        <v>234</v>
      </c>
      <c r="F37" s="194">
        <v>91</v>
      </c>
      <c r="G37" s="307">
        <v>376</v>
      </c>
      <c r="H37" s="308">
        <v>131</v>
      </c>
      <c r="I37" s="307">
        <v>40</v>
      </c>
      <c r="J37" s="308">
        <v>22</v>
      </c>
      <c r="K37" s="307">
        <v>8</v>
      </c>
      <c r="L37" s="308">
        <v>6</v>
      </c>
      <c r="M37" s="307">
        <v>2</v>
      </c>
      <c r="N37" s="308">
        <v>1</v>
      </c>
      <c r="O37" s="307">
        <v>2</v>
      </c>
      <c r="P37" s="308">
        <v>0</v>
      </c>
      <c r="Q37" s="194">
        <v>2</v>
      </c>
      <c r="R37" s="195">
        <v>1</v>
      </c>
      <c r="S37" s="192">
        <f t="shared" si="0"/>
        <v>916</v>
      </c>
    </row>
    <row r="38" spans="1:19" ht="10" customHeight="1" x14ac:dyDescent="0.25">
      <c r="A38" s="37"/>
      <c r="B38" s="38">
        <v>39</v>
      </c>
      <c r="C38" s="38"/>
      <c r="D38" s="38"/>
      <c r="E38" s="309">
        <v>263</v>
      </c>
      <c r="F38" s="190">
        <v>84</v>
      </c>
      <c r="G38" s="309">
        <v>951</v>
      </c>
      <c r="H38" s="310">
        <v>134</v>
      </c>
      <c r="I38" s="309">
        <v>55</v>
      </c>
      <c r="J38" s="310">
        <v>34</v>
      </c>
      <c r="K38" s="309">
        <v>7</v>
      </c>
      <c r="L38" s="310">
        <v>4</v>
      </c>
      <c r="M38" s="309">
        <v>1</v>
      </c>
      <c r="N38" s="310">
        <v>1</v>
      </c>
      <c r="O38" s="309">
        <v>1</v>
      </c>
      <c r="P38" s="310">
        <v>0</v>
      </c>
      <c r="Q38" s="190">
        <v>3</v>
      </c>
      <c r="R38" s="191">
        <v>1</v>
      </c>
      <c r="S38" s="188">
        <f t="shared" si="0"/>
        <v>1539</v>
      </c>
    </row>
    <row r="39" spans="1:19" ht="10" customHeight="1" x14ac:dyDescent="0.25">
      <c r="A39" s="40"/>
      <c r="B39" s="24">
        <v>40</v>
      </c>
      <c r="C39" s="24"/>
      <c r="D39" s="24"/>
      <c r="E39" s="307">
        <v>243</v>
      </c>
      <c r="F39" s="194">
        <v>93</v>
      </c>
      <c r="G39" s="307">
        <v>345</v>
      </c>
      <c r="H39" s="308">
        <v>147</v>
      </c>
      <c r="I39" s="307">
        <v>30</v>
      </c>
      <c r="J39" s="308">
        <v>17</v>
      </c>
      <c r="K39" s="307">
        <v>13</v>
      </c>
      <c r="L39" s="308">
        <v>2</v>
      </c>
      <c r="M39" s="307">
        <v>3</v>
      </c>
      <c r="N39" s="308">
        <v>0</v>
      </c>
      <c r="O39" s="307">
        <v>0</v>
      </c>
      <c r="P39" s="308">
        <v>0</v>
      </c>
      <c r="Q39" s="194">
        <v>2</v>
      </c>
      <c r="R39" s="195">
        <v>0</v>
      </c>
      <c r="S39" s="192">
        <f t="shared" si="0"/>
        <v>895</v>
      </c>
    </row>
    <row r="40" spans="1:19" ht="10" customHeight="1" x14ac:dyDescent="0.25">
      <c r="A40" s="37"/>
      <c r="B40" s="38">
        <v>41</v>
      </c>
      <c r="C40" s="38"/>
      <c r="D40" s="38"/>
      <c r="E40" s="309">
        <v>263</v>
      </c>
      <c r="F40" s="190">
        <v>95</v>
      </c>
      <c r="G40" s="309">
        <v>485</v>
      </c>
      <c r="H40" s="310">
        <v>155</v>
      </c>
      <c r="I40" s="309">
        <v>45</v>
      </c>
      <c r="J40" s="310">
        <v>23</v>
      </c>
      <c r="K40" s="309">
        <v>17</v>
      </c>
      <c r="L40" s="310">
        <v>8</v>
      </c>
      <c r="M40" s="309">
        <v>2</v>
      </c>
      <c r="N40" s="310">
        <v>0</v>
      </c>
      <c r="O40" s="309">
        <v>1</v>
      </c>
      <c r="P40" s="310">
        <v>1</v>
      </c>
      <c r="Q40" s="190">
        <v>4</v>
      </c>
      <c r="R40" s="191">
        <v>2</v>
      </c>
      <c r="S40" s="188">
        <f t="shared" si="0"/>
        <v>1101</v>
      </c>
    </row>
    <row r="41" spans="1:19" ht="10" customHeight="1" x14ac:dyDescent="0.25">
      <c r="A41" s="40"/>
      <c r="B41" s="24">
        <v>42</v>
      </c>
      <c r="C41" s="24"/>
      <c r="D41" s="24"/>
      <c r="E41" s="307">
        <v>1354</v>
      </c>
      <c r="F41" s="194">
        <v>464</v>
      </c>
      <c r="G41" s="307">
        <v>392</v>
      </c>
      <c r="H41" s="308">
        <v>598</v>
      </c>
      <c r="I41" s="307">
        <v>38</v>
      </c>
      <c r="J41" s="308">
        <v>20</v>
      </c>
      <c r="K41" s="307">
        <v>22</v>
      </c>
      <c r="L41" s="308">
        <v>2</v>
      </c>
      <c r="M41" s="307">
        <v>4</v>
      </c>
      <c r="N41" s="308">
        <v>1</v>
      </c>
      <c r="O41" s="307">
        <v>0</v>
      </c>
      <c r="P41" s="308">
        <v>0</v>
      </c>
      <c r="Q41" s="194">
        <v>1</v>
      </c>
      <c r="R41" s="195">
        <v>1</v>
      </c>
      <c r="S41" s="192">
        <f t="shared" si="0"/>
        <v>2897</v>
      </c>
    </row>
    <row r="42" spans="1:19" ht="10" customHeight="1" x14ac:dyDescent="0.25">
      <c r="A42" s="37"/>
      <c r="B42" s="38">
        <v>43</v>
      </c>
      <c r="C42" s="38"/>
      <c r="D42" s="38"/>
      <c r="E42" s="309">
        <v>2349</v>
      </c>
      <c r="F42" s="190">
        <v>160</v>
      </c>
      <c r="G42" s="309">
        <v>1858</v>
      </c>
      <c r="H42" s="310">
        <v>592</v>
      </c>
      <c r="I42" s="309">
        <v>46</v>
      </c>
      <c r="J42" s="310">
        <v>31</v>
      </c>
      <c r="K42" s="309">
        <v>12</v>
      </c>
      <c r="L42" s="310">
        <v>3</v>
      </c>
      <c r="M42" s="309">
        <v>2</v>
      </c>
      <c r="N42" s="310">
        <v>2</v>
      </c>
      <c r="O42" s="309">
        <v>1</v>
      </c>
      <c r="P42" s="310">
        <v>0</v>
      </c>
      <c r="Q42" s="190">
        <v>3</v>
      </c>
      <c r="R42" s="191">
        <v>0</v>
      </c>
      <c r="S42" s="188">
        <f t="shared" si="0"/>
        <v>5059</v>
      </c>
    </row>
    <row r="43" spans="1:19" ht="10" customHeight="1" x14ac:dyDescent="0.25">
      <c r="A43" s="40"/>
      <c r="B43" s="24">
        <v>44</v>
      </c>
      <c r="C43" s="24"/>
      <c r="D43" s="24"/>
      <c r="E43" s="307">
        <v>314</v>
      </c>
      <c r="F43" s="194">
        <v>159</v>
      </c>
      <c r="G43" s="307">
        <v>488</v>
      </c>
      <c r="H43" s="308">
        <v>263</v>
      </c>
      <c r="I43" s="307">
        <v>46</v>
      </c>
      <c r="J43" s="308">
        <v>32</v>
      </c>
      <c r="K43" s="307">
        <v>14</v>
      </c>
      <c r="L43" s="308">
        <v>3</v>
      </c>
      <c r="M43" s="307">
        <v>8</v>
      </c>
      <c r="N43" s="308">
        <v>1</v>
      </c>
      <c r="O43" s="307">
        <v>0</v>
      </c>
      <c r="P43" s="308">
        <v>0</v>
      </c>
      <c r="Q43" s="194">
        <v>5</v>
      </c>
      <c r="R43" s="195">
        <v>3</v>
      </c>
      <c r="S43" s="192">
        <f t="shared" si="0"/>
        <v>1336</v>
      </c>
    </row>
    <row r="44" spans="1:19" ht="10" customHeight="1" x14ac:dyDescent="0.25">
      <c r="A44" s="37"/>
      <c r="B44" s="38">
        <v>45</v>
      </c>
      <c r="C44" s="38"/>
      <c r="D44" s="38"/>
      <c r="E44" s="309">
        <v>3274</v>
      </c>
      <c r="F44" s="190">
        <v>150</v>
      </c>
      <c r="G44" s="309">
        <v>690</v>
      </c>
      <c r="H44" s="310">
        <v>218</v>
      </c>
      <c r="I44" s="309">
        <v>39</v>
      </c>
      <c r="J44" s="310">
        <v>35</v>
      </c>
      <c r="K44" s="309">
        <v>13</v>
      </c>
      <c r="L44" s="310">
        <v>7</v>
      </c>
      <c r="M44" s="309">
        <v>3</v>
      </c>
      <c r="N44" s="310">
        <v>6</v>
      </c>
      <c r="O44" s="309">
        <v>1</v>
      </c>
      <c r="P44" s="310">
        <v>0</v>
      </c>
      <c r="Q44" s="190">
        <v>2</v>
      </c>
      <c r="R44" s="191">
        <v>2</v>
      </c>
      <c r="S44" s="188">
        <f t="shared" si="0"/>
        <v>4440</v>
      </c>
    </row>
    <row r="45" spans="1:19" ht="10" customHeight="1" x14ac:dyDescent="0.25">
      <c r="A45" s="40"/>
      <c r="B45" s="24">
        <v>46</v>
      </c>
      <c r="C45" s="24"/>
      <c r="D45" s="24"/>
      <c r="E45" s="307">
        <v>421</v>
      </c>
      <c r="F45" s="194">
        <v>148</v>
      </c>
      <c r="G45" s="307">
        <v>576</v>
      </c>
      <c r="H45" s="308">
        <v>230</v>
      </c>
      <c r="I45" s="307">
        <v>57</v>
      </c>
      <c r="J45" s="308">
        <v>46</v>
      </c>
      <c r="K45" s="307">
        <v>15</v>
      </c>
      <c r="L45" s="308">
        <v>9</v>
      </c>
      <c r="M45" s="307">
        <v>7</v>
      </c>
      <c r="N45" s="308">
        <v>3</v>
      </c>
      <c r="O45" s="307">
        <v>1</v>
      </c>
      <c r="P45" s="308">
        <v>1</v>
      </c>
      <c r="Q45" s="194">
        <v>5</v>
      </c>
      <c r="R45" s="195">
        <v>1</v>
      </c>
      <c r="S45" s="192">
        <f t="shared" si="0"/>
        <v>1520</v>
      </c>
    </row>
    <row r="46" spans="1:19" ht="10" customHeight="1" x14ac:dyDescent="0.25">
      <c r="A46" s="37"/>
      <c r="B46" s="38">
        <v>47</v>
      </c>
      <c r="C46" s="38"/>
      <c r="D46" s="38"/>
      <c r="E46" s="309">
        <v>450</v>
      </c>
      <c r="F46" s="190">
        <v>159</v>
      </c>
      <c r="G46" s="309">
        <v>548</v>
      </c>
      <c r="H46" s="310">
        <v>249</v>
      </c>
      <c r="I46" s="309">
        <v>60</v>
      </c>
      <c r="J46" s="310">
        <v>26</v>
      </c>
      <c r="K46" s="309">
        <v>12</v>
      </c>
      <c r="L46" s="310">
        <v>3</v>
      </c>
      <c r="M46" s="309">
        <v>4</v>
      </c>
      <c r="N46" s="310">
        <v>3</v>
      </c>
      <c r="O46" s="309">
        <v>0</v>
      </c>
      <c r="P46" s="310">
        <v>3</v>
      </c>
      <c r="Q46" s="190">
        <v>2</v>
      </c>
      <c r="R46" s="191">
        <v>1</v>
      </c>
      <c r="S46" s="188">
        <f t="shared" si="0"/>
        <v>1520</v>
      </c>
    </row>
    <row r="47" spans="1:19" ht="10" customHeight="1" x14ac:dyDescent="0.25">
      <c r="A47" s="40"/>
      <c r="B47" s="24">
        <v>48</v>
      </c>
      <c r="C47" s="24"/>
      <c r="D47" s="24"/>
      <c r="E47" s="307">
        <v>434</v>
      </c>
      <c r="F47" s="194">
        <v>201</v>
      </c>
      <c r="G47" s="307">
        <v>655</v>
      </c>
      <c r="H47" s="308">
        <v>396</v>
      </c>
      <c r="I47" s="307">
        <v>62</v>
      </c>
      <c r="J47" s="308">
        <v>39</v>
      </c>
      <c r="K47" s="307">
        <v>22</v>
      </c>
      <c r="L47" s="308">
        <v>15</v>
      </c>
      <c r="M47" s="307">
        <v>4</v>
      </c>
      <c r="N47" s="308">
        <v>1</v>
      </c>
      <c r="O47" s="307">
        <v>2</v>
      </c>
      <c r="P47" s="308">
        <v>2</v>
      </c>
      <c r="Q47" s="194">
        <v>4</v>
      </c>
      <c r="R47" s="195">
        <v>0</v>
      </c>
      <c r="S47" s="192">
        <f t="shared" si="0"/>
        <v>1837</v>
      </c>
    </row>
    <row r="48" spans="1:19" ht="10" customHeight="1" x14ac:dyDescent="0.25">
      <c r="A48" s="37"/>
      <c r="B48" s="38">
        <v>49</v>
      </c>
      <c r="C48" s="38"/>
      <c r="D48" s="38"/>
      <c r="E48" s="309">
        <v>1872</v>
      </c>
      <c r="F48" s="190">
        <v>211</v>
      </c>
      <c r="G48" s="309">
        <v>1400</v>
      </c>
      <c r="H48" s="310">
        <v>275</v>
      </c>
      <c r="I48" s="309">
        <v>84</v>
      </c>
      <c r="J48" s="310">
        <v>43</v>
      </c>
      <c r="K48" s="309">
        <v>22</v>
      </c>
      <c r="L48" s="310">
        <v>7</v>
      </c>
      <c r="M48" s="309">
        <v>2</v>
      </c>
      <c r="N48" s="310">
        <v>2</v>
      </c>
      <c r="O48" s="309">
        <v>2</v>
      </c>
      <c r="P48" s="310">
        <v>1</v>
      </c>
      <c r="Q48" s="190">
        <v>3</v>
      </c>
      <c r="R48" s="191">
        <v>1</v>
      </c>
      <c r="S48" s="188">
        <f t="shared" si="0"/>
        <v>3925</v>
      </c>
    </row>
    <row r="49" spans="1:19" ht="10" customHeight="1" x14ac:dyDescent="0.25">
      <c r="A49" s="40"/>
      <c r="B49" s="24">
        <v>50</v>
      </c>
      <c r="C49" s="24"/>
      <c r="D49" s="24"/>
      <c r="E49" s="307">
        <v>473</v>
      </c>
      <c r="F49" s="194">
        <v>180</v>
      </c>
      <c r="G49" s="307">
        <v>661</v>
      </c>
      <c r="H49" s="308">
        <v>305</v>
      </c>
      <c r="I49" s="307">
        <v>65</v>
      </c>
      <c r="J49" s="308">
        <v>45</v>
      </c>
      <c r="K49" s="307">
        <v>17</v>
      </c>
      <c r="L49" s="308">
        <v>6</v>
      </c>
      <c r="M49" s="307">
        <v>8</v>
      </c>
      <c r="N49" s="308">
        <v>5</v>
      </c>
      <c r="O49" s="307">
        <v>4</v>
      </c>
      <c r="P49" s="308">
        <v>2</v>
      </c>
      <c r="Q49" s="194">
        <v>3</v>
      </c>
      <c r="R49" s="195">
        <v>1</v>
      </c>
      <c r="S49" s="192">
        <f t="shared" si="0"/>
        <v>1775</v>
      </c>
    </row>
    <row r="50" spans="1:19" ht="10" customHeight="1" x14ac:dyDescent="0.25">
      <c r="A50" s="37"/>
      <c r="B50" s="38">
        <v>51</v>
      </c>
      <c r="C50" s="38"/>
      <c r="D50" s="38"/>
      <c r="E50" s="309">
        <v>494</v>
      </c>
      <c r="F50" s="190">
        <v>212</v>
      </c>
      <c r="G50" s="309">
        <v>611</v>
      </c>
      <c r="H50" s="310">
        <v>296</v>
      </c>
      <c r="I50" s="309">
        <v>73</v>
      </c>
      <c r="J50" s="310">
        <v>38</v>
      </c>
      <c r="K50" s="309">
        <v>18</v>
      </c>
      <c r="L50" s="310">
        <v>12</v>
      </c>
      <c r="M50" s="309">
        <v>10</v>
      </c>
      <c r="N50" s="310">
        <v>4</v>
      </c>
      <c r="O50" s="309">
        <v>2</v>
      </c>
      <c r="P50" s="310">
        <v>1</v>
      </c>
      <c r="Q50" s="190">
        <v>3</v>
      </c>
      <c r="R50" s="191">
        <v>5</v>
      </c>
      <c r="S50" s="188">
        <f t="shared" si="0"/>
        <v>1779</v>
      </c>
    </row>
    <row r="51" spans="1:19" ht="10" customHeight="1" x14ac:dyDescent="0.25">
      <c r="A51" s="40"/>
      <c r="B51" s="24">
        <v>52</v>
      </c>
      <c r="C51" s="24"/>
      <c r="D51" s="24"/>
      <c r="E51" s="307">
        <v>458</v>
      </c>
      <c r="F51" s="194">
        <v>216</v>
      </c>
      <c r="G51" s="307">
        <v>711</v>
      </c>
      <c r="H51" s="308">
        <v>306</v>
      </c>
      <c r="I51" s="307">
        <v>80</v>
      </c>
      <c r="J51" s="308">
        <v>47</v>
      </c>
      <c r="K51" s="307">
        <v>18</v>
      </c>
      <c r="L51" s="308">
        <v>10</v>
      </c>
      <c r="M51" s="307">
        <v>9</v>
      </c>
      <c r="N51" s="308">
        <v>3</v>
      </c>
      <c r="O51" s="307">
        <v>3</v>
      </c>
      <c r="P51" s="308">
        <v>0</v>
      </c>
      <c r="Q51" s="194">
        <v>2</v>
      </c>
      <c r="R51" s="195">
        <v>1</v>
      </c>
      <c r="S51" s="192">
        <f t="shared" si="0"/>
        <v>1864</v>
      </c>
    </row>
    <row r="52" spans="1:19" ht="10" customHeight="1" x14ac:dyDescent="0.25">
      <c r="A52" s="37"/>
      <c r="B52" s="38">
        <v>53</v>
      </c>
      <c r="C52" s="38"/>
      <c r="D52" s="38"/>
      <c r="E52" s="309">
        <v>561</v>
      </c>
      <c r="F52" s="190">
        <v>223</v>
      </c>
      <c r="G52" s="309">
        <v>735</v>
      </c>
      <c r="H52" s="310">
        <v>363</v>
      </c>
      <c r="I52" s="309">
        <v>90</v>
      </c>
      <c r="J52" s="310">
        <v>40</v>
      </c>
      <c r="K52" s="309">
        <v>23</v>
      </c>
      <c r="L52" s="310">
        <v>13</v>
      </c>
      <c r="M52" s="309">
        <v>8</v>
      </c>
      <c r="N52" s="310">
        <v>1</v>
      </c>
      <c r="O52" s="309">
        <v>3</v>
      </c>
      <c r="P52" s="310">
        <v>0</v>
      </c>
      <c r="Q52" s="190">
        <v>5</v>
      </c>
      <c r="R52" s="191">
        <v>2</v>
      </c>
      <c r="S52" s="188">
        <f t="shared" si="0"/>
        <v>2067</v>
      </c>
    </row>
    <row r="53" spans="1:19" ht="10" customHeight="1" x14ac:dyDescent="0.25">
      <c r="A53" s="40"/>
      <c r="B53" s="24">
        <v>54</v>
      </c>
      <c r="C53" s="24"/>
      <c r="D53" s="24"/>
      <c r="E53" s="307">
        <v>609</v>
      </c>
      <c r="F53" s="194">
        <v>283</v>
      </c>
      <c r="G53" s="307">
        <v>794</v>
      </c>
      <c r="H53" s="308">
        <v>345</v>
      </c>
      <c r="I53" s="307">
        <v>97</v>
      </c>
      <c r="J53" s="308">
        <v>60</v>
      </c>
      <c r="K53" s="307">
        <v>24</v>
      </c>
      <c r="L53" s="308">
        <v>10</v>
      </c>
      <c r="M53" s="307">
        <v>10</v>
      </c>
      <c r="N53" s="308">
        <v>6</v>
      </c>
      <c r="O53" s="307">
        <v>4</v>
      </c>
      <c r="P53" s="308">
        <v>2</v>
      </c>
      <c r="Q53" s="194">
        <v>0</v>
      </c>
      <c r="R53" s="195">
        <v>2</v>
      </c>
      <c r="S53" s="192">
        <f t="shared" si="0"/>
        <v>2246</v>
      </c>
    </row>
    <row r="54" spans="1:19" ht="10" customHeight="1" x14ac:dyDescent="0.25">
      <c r="A54" s="37"/>
      <c r="B54" s="38">
        <v>55</v>
      </c>
      <c r="C54" s="38"/>
      <c r="D54" s="38"/>
      <c r="E54" s="309">
        <v>640</v>
      </c>
      <c r="F54" s="190">
        <v>291</v>
      </c>
      <c r="G54" s="309">
        <v>864</v>
      </c>
      <c r="H54" s="310">
        <v>340</v>
      </c>
      <c r="I54" s="309">
        <v>91</v>
      </c>
      <c r="J54" s="310">
        <v>51</v>
      </c>
      <c r="K54" s="309">
        <v>29</v>
      </c>
      <c r="L54" s="310">
        <v>10</v>
      </c>
      <c r="M54" s="309">
        <v>10</v>
      </c>
      <c r="N54" s="310">
        <v>6</v>
      </c>
      <c r="O54" s="309">
        <v>3</v>
      </c>
      <c r="P54" s="310">
        <v>1</v>
      </c>
      <c r="Q54" s="190">
        <v>4</v>
      </c>
      <c r="R54" s="191">
        <v>0</v>
      </c>
      <c r="S54" s="188">
        <f t="shared" si="0"/>
        <v>2340</v>
      </c>
    </row>
    <row r="55" spans="1:19" ht="10" customHeight="1" x14ac:dyDescent="0.25">
      <c r="A55" s="40"/>
      <c r="B55" s="24">
        <v>56</v>
      </c>
      <c r="C55" s="24"/>
      <c r="D55" s="24"/>
      <c r="E55" s="307">
        <v>644</v>
      </c>
      <c r="F55" s="194">
        <v>298</v>
      </c>
      <c r="G55" s="307">
        <v>895</v>
      </c>
      <c r="H55" s="308">
        <v>377</v>
      </c>
      <c r="I55" s="307">
        <v>95</v>
      </c>
      <c r="J55" s="308">
        <v>57</v>
      </c>
      <c r="K55" s="307">
        <v>19</v>
      </c>
      <c r="L55" s="308">
        <v>8</v>
      </c>
      <c r="M55" s="307">
        <v>13</v>
      </c>
      <c r="N55" s="308">
        <v>6</v>
      </c>
      <c r="O55" s="307">
        <v>6</v>
      </c>
      <c r="P55" s="308">
        <v>2</v>
      </c>
      <c r="Q55" s="194">
        <v>8</v>
      </c>
      <c r="R55" s="195">
        <v>3</v>
      </c>
      <c r="S55" s="192">
        <f t="shared" si="0"/>
        <v>2431</v>
      </c>
    </row>
    <row r="56" spans="1:19" ht="10" customHeight="1" x14ac:dyDescent="0.25">
      <c r="A56" s="37"/>
      <c r="B56" s="38">
        <v>57</v>
      </c>
      <c r="C56" s="38"/>
      <c r="D56" s="38"/>
      <c r="E56" s="309">
        <v>670</v>
      </c>
      <c r="F56" s="190">
        <v>322</v>
      </c>
      <c r="G56" s="309">
        <v>1121</v>
      </c>
      <c r="H56" s="310">
        <v>468</v>
      </c>
      <c r="I56" s="309">
        <v>101</v>
      </c>
      <c r="J56" s="310">
        <v>72</v>
      </c>
      <c r="K56" s="309">
        <v>30</v>
      </c>
      <c r="L56" s="310">
        <v>15</v>
      </c>
      <c r="M56" s="309">
        <v>9</v>
      </c>
      <c r="N56" s="310">
        <v>3</v>
      </c>
      <c r="O56" s="309">
        <v>5</v>
      </c>
      <c r="P56" s="310">
        <v>0</v>
      </c>
      <c r="Q56" s="190">
        <v>5</v>
      </c>
      <c r="R56" s="191">
        <v>2</v>
      </c>
      <c r="S56" s="188">
        <f t="shared" si="0"/>
        <v>2823</v>
      </c>
    </row>
    <row r="57" spans="1:19" ht="10" customHeight="1" x14ac:dyDescent="0.25">
      <c r="A57" s="40"/>
      <c r="B57" s="24">
        <v>58</v>
      </c>
      <c r="C57" s="24"/>
      <c r="D57" s="24"/>
      <c r="E57" s="307">
        <v>676</v>
      </c>
      <c r="F57" s="194">
        <v>305</v>
      </c>
      <c r="G57" s="307">
        <v>1000</v>
      </c>
      <c r="H57" s="308">
        <v>445</v>
      </c>
      <c r="I57" s="307">
        <v>113</v>
      </c>
      <c r="J57" s="308">
        <v>68</v>
      </c>
      <c r="K57" s="307">
        <v>18</v>
      </c>
      <c r="L57" s="308">
        <v>16</v>
      </c>
      <c r="M57" s="307">
        <v>8</v>
      </c>
      <c r="N57" s="308">
        <v>3</v>
      </c>
      <c r="O57" s="307">
        <v>6</v>
      </c>
      <c r="P57" s="308">
        <v>1</v>
      </c>
      <c r="Q57" s="194">
        <v>5</v>
      </c>
      <c r="R57" s="195">
        <v>3</v>
      </c>
      <c r="S57" s="192">
        <f t="shared" si="0"/>
        <v>2667</v>
      </c>
    </row>
    <row r="58" spans="1:19" ht="10" customHeight="1" x14ac:dyDescent="0.25">
      <c r="A58" s="37"/>
      <c r="B58" s="38">
        <v>59</v>
      </c>
      <c r="C58" s="38"/>
      <c r="D58" s="38"/>
      <c r="E58" s="309">
        <v>821</v>
      </c>
      <c r="F58" s="190">
        <v>355</v>
      </c>
      <c r="G58" s="309">
        <v>1037</v>
      </c>
      <c r="H58" s="310">
        <v>478</v>
      </c>
      <c r="I58" s="309">
        <v>93</v>
      </c>
      <c r="J58" s="310">
        <v>65</v>
      </c>
      <c r="K58" s="309">
        <v>29</v>
      </c>
      <c r="L58" s="310">
        <v>12</v>
      </c>
      <c r="M58" s="309">
        <v>16</v>
      </c>
      <c r="N58" s="310">
        <v>7</v>
      </c>
      <c r="O58" s="309">
        <v>3</v>
      </c>
      <c r="P58" s="310">
        <v>3</v>
      </c>
      <c r="Q58" s="190">
        <v>7</v>
      </c>
      <c r="R58" s="191">
        <v>2</v>
      </c>
      <c r="S58" s="188">
        <f t="shared" si="0"/>
        <v>2928</v>
      </c>
    </row>
    <row r="59" spans="1:19" ht="10" customHeight="1" x14ac:dyDescent="0.25">
      <c r="A59" s="40"/>
      <c r="B59" s="24">
        <v>60</v>
      </c>
      <c r="C59" s="24"/>
      <c r="D59" s="24"/>
      <c r="E59" s="307">
        <v>758</v>
      </c>
      <c r="F59" s="194">
        <v>390</v>
      </c>
      <c r="G59" s="307">
        <v>1041</v>
      </c>
      <c r="H59" s="308">
        <v>473</v>
      </c>
      <c r="I59" s="307">
        <v>125</v>
      </c>
      <c r="J59" s="308">
        <v>72</v>
      </c>
      <c r="K59" s="307">
        <v>27</v>
      </c>
      <c r="L59" s="308">
        <v>18</v>
      </c>
      <c r="M59" s="307">
        <v>14</v>
      </c>
      <c r="N59" s="308">
        <v>7</v>
      </c>
      <c r="O59" s="307">
        <v>2</v>
      </c>
      <c r="P59" s="308">
        <v>0</v>
      </c>
      <c r="Q59" s="194">
        <v>13</v>
      </c>
      <c r="R59" s="195">
        <v>2</v>
      </c>
      <c r="S59" s="192">
        <f t="shared" si="0"/>
        <v>2942</v>
      </c>
    </row>
    <row r="60" spans="1:19" ht="10" customHeight="1" x14ac:dyDescent="0.25">
      <c r="A60" s="37"/>
      <c r="B60" s="38">
        <v>61</v>
      </c>
      <c r="C60" s="38"/>
      <c r="D60" s="38"/>
      <c r="E60" s="309">
        <v>908</v>
      </c>
      <c r="F60" s="190">
        <v>417</v>
      </c>
      <c r="G60" s="309">
        <v>1111</v>
      </c>
      <c r="H60" s="310">
        <v>500</v>
      </c>
      <c r="I60" s="309">
        <v>120</v>
      </c>
      <c r="J60" s="310">
        <v>60</v>
      </c>
      <c r="K60" s="309">
        <v>25</v>
      </c>
      <c r="L60" s="310">
        <v>22</v>
      </c>
      <c r="M60" s="309">
        <v>17</v>
      </c>
      <c r="N60" s="310">
        <v>8</v>
      </c>
      <c r="O60" s="309">
        <v>5</v>
      </c>
      <c r="P60" s="310">
        <v>3</v>
      </c>
      <c r="Q60" s="190">
        <v>5</v>
      </c>
      <c r="R60" s="191">
        <v>4</v>
      </c>
      <c r="S60" s="188">
        <f t="shared" si="0"/>
        <v>3205</v>
      </c>
    </row>
    <row r="61" spans="1:19" ht="10" customHeight="1" x14ac:dyDescent="0.25">
      <c r="A61" s="40"/>
      <c r="B61" s="24">
        <v>62</v>
      </c>
      <c r="C61" s="24"/>
      <c r="D61" s="24"/>
      <c r="E61" s="307">
        <v>898</v>
      </c>
      <c r="F61" s="194">
        <v>335</v>
      </c>
      <c r="G61" s="307">
        <v>1167</v>
      </c>
      <c r="H61" s="308">
        <v>459</v>
      </c>
      <c r="I61" s="307">
        <v>106</v>
      </c>
      <c r="J61" s="308">
        <v>74</v>
      </c>
      <c r="K61" s="307">
        <v>31</v>
      </c>
      <c r="L61" s="308">
        <v>19</v>
      </c>
      <c r="M61" s="307">
        <v>13</v>
      </c>
      <c r="N61" s="308">
        <v>6</v>
      </c>
      <c r="O61" s="307">
        <v>5</v>
      </c>
      <c r="P61" s="308">
        <v>0</v>
      </c>
      <c r="Q61" s="194">
        <v>7</v>
      </c>
      <c r="R61" s="195">
        <v>2</v>
      </c>
      <c r="S61" s="192">
        <f t="shared" si="0"/>
        <v>3122</v>
      </c>
    </row>
    <row r="62" spans="1:19" ht="10" customHeight="1" x14ac:dyDescent="0.25">
      <c r="A62" s="37"/>
      <c r="B62" s="38">
        <v>63</v>
      </c>
      <c r="C62" s="38"/>
      <c r="D62" s="38"/>
      <c r="E62" s="309">
        <v>808</v>
      </c>
      <c r="F62" s="190">
        <v>386</v>
      </c>
      <c r="G62" s="309">
        <v>1238</v>
      </c>
      <c r="H62" s="310">
        <v>531</v>
      </c>
      <c r="I62" s="309">
        <v>126</v>
      </c>
      <c r="J62" s="310">
        <v>83</v>
      </c>
      <c r="K62" s="309">
        <v>33</v>
      </c>
      <c r="L62" s="310">
        <v>13</v>
      </c>
      <c r="M62" s="309">
        <v>7</v>
      </c>
      <c r="N62" s="310">
        <v>3</v>
      </c>
      <c r="O62" s="309">
        <v>3</v>
      </c>
      <c r="P62" s="310">
        <v>1</v>
      </c>
      <c r="Q62" s="190">
        <v>15</v>
      </c>
      <c r="R62" s="191">
        <v>6</v>
      </c>
      <c r="S62" s="188">
        <f t="shared" si="0"/>
        <v>3253</v>
      </c>
    </row>
    <row r="63" spans="1:19" ht="10" customHeight="1" x14ac:dyDescent="0.25">
      <c r="A63" s="40"/>
      <c r="B63" s="24">
        <v>64</v>
      </c>
      <c r="C63" s="24"/>
      <c r="D63" s="24"/>
      <c r="E63" s="307">
        <v>952</v>
      </c>
      <c r="F63" s="194">
        <v>402</v>
      </c>
      <c r="G63" s="307">
        <v>1320</v>
      </c>
      <c r="H63" s="308">
        <v>504</v>
      </c>
      <c r="I63" s="307">
        <v>133</v>
      </c>
      <c r="J63" s="308">
        <v>72</v>
      </c>
      <c r="K63" s="307">
        <v>44</v>
      </c>
      <c r="L63" s="308">
        <v>15</v>
      </c>
      <c r="M63" s="307">
        <v>9</v>
      </c>
      <c r="N63" s="308">
        <v>4</v>
      </c>
      <c r="O63" s="307">
        <v>1</v>
      </c>
      <c r="P63" s="308">
        <v>2</v>
      </c>
      <c r="Q63" s="194">
        <v>7</v>
      </c>
      <c r="R63" s="195">
        <v>3</v>
      </c>
      <c r="S63" s="192">
        <f t="shared" si="0"/>
        <v>3468</v>
      </c>
    </row>
    <row r="64" spans="1:19" ht="10" customHeight="1" x14ac:dyDescent="0.25">
      <c r="A64" s="37"/>
      <c r="B64" s="38">
        <v>65</v>
      </c>
      <c r="C64" s="38"/>
      <c r="D64" s="38"/>
      <c r="E64" s="309">
        <v>904</v>
      </c>
      <c r="F64" s="190">
        <v>408</v>
      </c>
      <c r="G64" s="309">
        <v>1262</v>
      </c>
      <c r="H64" s="310">
        <v>487</v>
      </c>
      <c r="I64" s="309">
        <v>157</v>
      </c>
      <c r="J64" s="310">
        <v>57</v>
      </c>
      <c r="K64" s="309">
        <v>46</v>
      </c>
      <c r="L64" s="310">
        <v>20</v>
      </c>
      <c r="M64" s="309">
        <v>13</v>
      </c>
      <c r="N64" s="310">
        <v>7</v>
      </c>
      <c r="O64" s="309">
        <v>1</v>
      </c>
      <c r="P64" s="310">
        <v>0</v>
      </c>
      <c r="Q64" s="190">
        <v>9</v>
      </c>
      <c r="R64" s="191">
        <v>6</v>
      </c>
      <c r="S64" s="188">
        <f t="shared" si="0"/>
        <v>3377</v>
      </c>
    </row>
    <row r="65" spans="1:19" ht="10" customHeight="1" x14ac:dyDescent="0.25">
      <c r="A65" s="40"/>
      <c r="B65" s="24">
        <v>66</v>
      </c>
      <c r="C65" s="24"/>
      <c r="D65" s="24"/>
      <c r="E65" s="307">
        <v>977</v>
      </c>
      <c r="F65" s="194">
        <v>325</v>
      </c>
      <c r="G65" s="307">
        <v>1241</v>
      </c>
      <c r="H65" s="308">
        <v>445</v>
      </c>
      <c r="I65" s="307">
        <v>133</v>
      </c>
      <c r="J65" s="308">
        <v>61</v>
      </c>
      <c r="K65" s="307">
        <v>37</v>
      </c>
      <c r="L65" s="308">
        <v>13</v>
      </c>
      <c r="M65" s="307">
        <v>10</v>
      </c>
      <c r="N65" s="308">
        <v>6</v>
      </c>
      <c r="O65" s="307">
        <v>3</v>
      </c>
      <c r="P65" s="308">
        <v>1</v>
      </c>
      <c r="Q65" s="194">
        <v>4</v>
      </c>
      <c r="R65" s="195">
        <v>2</v>
      </c>
      <c r="S65" s="192">
        <f t="shared" si="0"/>
        <v>3258</v>
      </c>
    </row>
    <row r="66" spans="1:19" ht="10" customHeight="1" thickBot="1" x14ac:dyDescent="0.3">
      <c r="A66" s="41"/>
      <c r="B66" s="42">
        <v>67</v>
      </c>
      <c r="C66" s="42"/>
      <c r="D66" s="42"/>
      <c r="E66" s="313">
        <v>916</v>
      </c>
      <c r="F66" s="228">
        <v>374</v>
      </c>
      <c r="G66" s="313">
        <v>1195</v>
      </c>
      <c r="H66" s="338">
        <v>439</v>
      </c>
      <c r="I66" s="313">
        <v>123</v>
      </c>
      <c r="J66" s="338">
        <v>62</v>
      </c>
      <c r="K66" s="313">
        <v>38</v>
      </c>
      <c r="L66" s="338">
        <v>19</v>
      </c>
      <c r="M66" s="313">
        <v>8</v>
      </c>
      <c r="N66" s="338">
        <v>2</v>
      </c>
      <c r="O66" s="313">
        <v>4</v>
      </c>
      <c r="P66" s="338">
        <v>3</v>
      </c>
      <c r="Q66" s="228">
        <v>8</v>
      </c>
      <c r="R66" s="227">
        <v>4</v>
      </c>
      <c r="S66" s="230">
        <f t="shared" si="0"/>
        <v>3195</v>
      </c>
    </row>
    <row r="67" spans="1:19" ht="10" customHeight="1" x14ac:dyDescent="0.25">
      <c r="A67" s="40"/>
      <c r="B67" s="24">
        <v>68</v>
      </c>
      <c r="C67" s="24"/>
      <c r="D67" s="24"/>
      <c r="E67" s="307">
        <v>895</v>
      </c>
      <c r="F67" s="194">
        <v>368</v>
      </c>
      <c r="G67" s="307">
        <v>1201</v>
      </c>
      <c r="H67" s="308">
        <v>459</v>
      </c>
      <c r="I67" s="307">
        <v>124</v>
      </c>
      <c r="J67" s="308">
        <v>49</v>
      </c>
      <c r="K67" s="307">
        <v>34</v>
      </c>
      <c r="L67" s="308">
        <v>26</v>
      </c>
      <c r="M67" s="307">
        <v>12</v>
      </c>
      <c r="N67" s="308">
        <v>3</v>
      </c>
      <c r="O67" s="307">
        <v>2</v>
      </c>
      <c r="P67" s="308">
        <v>1</v>
      </c>
      <c r="Q67" s="194">
        <v>11</v>
      </c>
      <c r="R67" s="195">
        <v>6</v>
      </c>
      <c r="S67" s="192">
        <f t="shared" si="0"/>
        <v>3191</v>
      </c>
    </row>
    <row r="68" spans="1:19" ht="10" customHeight="1" x14ac:dyDescent="0.25">
      <c r="A68" s="37"/>
      <c r="B68" s="38">
        <v>69</v>
      </c>
      <c r="C68" s="38"/>
      <c r="D68" s="38"/>
      <c r="E68" s="309">
        <v>939</v>
      </c>
      <c r="F68" s="190">
        <v>320</v>
      </c>
      <c r="G68" s="309">
        <v>1252</v>
      </c>
      <c r="H68" s="310">
        <v>452</v>
      </c>
      <c r="I68" s="309">
        <v>128</v>
      </c>
      <c r="J68" s="310">
        <v>48</v>
      </c>
      <c r="K68" s="309">
        <v>63</v>
      </c>
      <c r="L68" s="310">
        <v>19</v>
      </c>
      <c r="M68" s="309">
        <v>11</v>
      </c>
      <c r="N68" s="310">
        <v>7</v>
      </c>
      <c r="O68" s="309">
        <v>3</v>
      </c>
      <c r="P68" s="310">
        <v>2</v>
      </c>
      <c r="Q68" s="190">
        <v>5</v>
      </c>
      <c r="R68" s="191">
        <v>0</v>
      </c>
      <c r="S68" s="188">
        <f t="shared" si="0"/>
        <v>3249</v>
      </c>
    </row>
    <row r="69" spans="1:19" ht="10" customHeight="1" x14ac:dyDescent="0.25">
      <c r="A69" s="40"/>
      <c r="B69" s="24">
        <v>70</v>
      </c>
      <c r="C69" s="24"/>
      <c r="D69" s="24"/>
      <c r="E69" s="307">
        <v>847</v>
      </c>
      <c r="F69" s="194">
        <v>313</v>
      </c>
      <c r="G69" s="307">
        <v>1184</v>
      </c>
      <c r="H69" s="308">
        <v>407</v>
      </c>
      <c r="I69" s="307">
        <v>118</v>
      </c>
      <c r="J69" s="308">
        <v>47</v>
      </c>
      <c r="K69" s="307">
        <v>53</v>
      </c>
      <c r="L69" s="308">
        <v>18</v>
      </c>
      <c r="M69" s="307">
        <v>10</v>
      </c>
      <c r="N69" s="308">
        <v>4</v>
      </c>
      <c r="O69" s="307">
        <v>3</v>
      </c>
      <c r="P69" s="308">
        <v>3</v>
      </c>
      <c r="Q69" s="194">
        <v>12</v>
      </c>
      <c r="R69" s="195">
        <v>1</v>
      </c>
      <c r="S69" s="192">
        <f t="shared" si="0"/>
        <v>3020</v>
      </c>
    </row>
    <row r="70" spans="1:19" ht="10" customHeight="1" x14ac:dyDescent="0.25">
      <c r="A70" s="37"/>
      <c r="B70" s="38">
        <v>71</v>
      </c>
      <c r="C70" s="38"/>
      <c r="D70" s="38"/>
      <c r="E70" s="309">
        <v>733</v>
      </c>
      <c r="F70" s="190">
        <v>280</v>
      </c>
      <c r="G70" s="309">
        <v>1062</v>
      </c>
      <c r="H70" s="310">
        <v>380</v>
      </c>
      <c r="I70" s="309">
        <v>115</v>
      </c>
      <c r="J70" s="310">
        <v>48</v>
      </c>
      <c r="K70" s="309">
        <v>41</v>
      </c>
      <c r="L70" s="310">
        <v>23</v>
      </c>
      <c r="M70" s="309">
        <v>13</v>
      </c>
      <c r="N70" s="310">
        <v>5</v>
      </c>
      <c r="O70" s="309">
        <v>1</v>
      </c>
      <c r="P70" s="310">
        <v>1</v>
      </c>
      <c r="Q70" s="190">
        <v>9</v>
      </c>
      <c r="R70" s="191">
        <v>1</v>
      </c>
      <c r="S70" s="188">
        <f t="shared" si="0"/>
        <v>2712</v>
      </c>
    </row>
    <row r="71" spans="1:19" ht="10" customHeight="1" x14ac:dyDescent="0.25">
      <c r="A71" s="40"/>
      <c r="B71" s="24">
        <v>72</v>
      </c>
      <c r="C71" s="24"/>
      <c r="D71" s="24"/>
      <c r="E71" s="307">
        <v>713</v>
      </c>
      <c r="F71" s="194">
        <v>287</v>
      </c>
      <c r="G71" s="307">
        <v>1059</v>
      </c>
      <c r="H71" s="308">
        <v>425</v>
      </c>
      <c r="I71" s="307">
        <v>109</v>
      </c>
      <c r="J71" s="308">
        <v>45</v>
      </c>
      <c r="K71" s="307">
        <v>56</v>
      </c>
      <c r="L71" s="308">
        <v>23</v>
      </c>
      <c r="M71" s="307">
        <v>10</v>
      </c>
      <c r="N71" s="308">
        <v>8</v>
      </c>
      <c r="O71" s="307">
        <v>3</v>
      </c>
      <c r="P71" s="308">
        <v>2</v>
      </c>
      <c r="Q71" s="194">
        <v>4</v>
      </c>
      <c r="R71" s="195">
        <v>1</v>
      </c>
      <c r="S71" s="192">
        <f t="shared" si="0"/>
        <v>2745</v>
      </c>
    </row>
    <row r="72" spans="1:19" ht="10" customHeight="1" x14ac:dyDescent="0.25">
      <c r="A72" s="37"/>
      <c r="B72" s="38">
        <v>73</v>
      </c>
      <c r="C72" s="38"/>
      <c r="D72" s="38"/>
      <c r="E72" s="309">
        <v>704</v>
      </c>
      <c r="F72" s="190">
        <v>283</v>
      </c>
      <c r="G72" s="309">
        <v>1004</v>
      </c>
      <c r="H72" s="310">
        <v>312</v>
      </c>
      <c r="I72" s="309">
        <v>81</v>
      </c>
      <c r="J72" s="310">
        <v>43</v>
      </c>
      <c r="K72" s="309">
        <v>29</v>
      </c>
      <c r="L72" s="310">
        <v>21</v>
      </c>
      <c r="M72" s="309">
        <v>13</v>
      </c>
      <c r="N72" s="310">
        <v>12</v>
      </c>
      <c r="O72" s="309">
        <v>2</v>
      </c>
      <c r="P72" s="310">
        <v>2</v>
      </c>
      <c r="Q72" s="190">
        <v>6</v>
      </c>
      <c r="R72" s="191">
        <v>0</v>
      </c>
      <c r="S72" s="188">
        <f t="shared" si="0"/>
        <v>2512</v>
      </c>
    </row>
    <row r="73" spans="1:19" ht="10" customHeight="1" x14ac:dyDescent="0.25">
      <c r="A73" s="40"/>
      <c r="B73" s="24">
        <v>74</v>
      </c>
      <c r="C73" s="24"/>
      <c r="D73" s="24"/>
      <c r="E73" s="307">
        <v>707</v>
      </c>
      <c r="F73" s="194">
        <v>246</v>
      </c>
      <c r="G73" s="307">
        <v>1018</v>
      </c>
      <c r="H73" s="308">
        <v>340</v>
      </c>
      <c r="I73" s="307">
        <v>72</v>
      </c>
      <c r="J73" s="308">
        <v>35</v>
      </c>
      <c r="K73" s="307">
        <v>29</v>
      </c>
      <c r="L73" s="308">
        <v>5</v>
      </c>
      <c r="M73" s="307">
        <v>11</v>
      </c>
      <c r="N73" s="308">
        <v>2</v>
      </c>
      <c r="O73" s="307">
        <v>4</v>
      </c>
      <c r="P73" s="308">
        <v>0</v>
      </c>
      <c r="Q73" s="194">
        <v>4</v>
      </c>
      <c r="R73" s="195">
        <v>0</v>
      </c>
      <c r="S73" s="192">
        <f t="shared" si="0"/>
        <v>2473</v>
      </c>
    </row>
    <row r="74" spans="1:19" ht="10" customHeight="1" x14ac:dyDescent="0.25">
      <c r="A74" s="37"/>
      <c r="B74" s="38">
        <v>75</v>
      </c>
      <c r="C74" s="38"/>
      <c r="D74" s="38"/>
      <c r="E74" s="309">
        <v>619</v>
      </c>
      <c r="F74" s="190">
        <v>232</v>
      </c>
      <c r="G74" s="309">
        <v>801</v>
      </c>
      <c r="H74" s="310">
        <v>270</v>
      </c>
      <c r="I74" s="309">
        <v>66</v>
      </c>
      <c r="J74" s="310">
        <v>28</v>
      </c>
      <c r="K74" s="309">
        <v>11</v>
      </c>
      <c r="L74" s="310">
        <v>7</v>
      </c>
      <c r="M74" s="309">
        <v>6</v>
      </c>
      <c r="N74" s="310">
        <v>2</v>
      </c>
      <c r="O74" s="309">
        <v>3</v>
      </c>
      <c r="P74" s="310">
        <v>3</v>
      </c>
      <c r="Q74" s="190">
        <v>3</v>
      </c>
      <c r="R74" s="191">
        <v>2</v>
      </c>
      <c r="S74" s="188">
        <f t="shared" si="0"/>
        <v>2053</v>
      </c>
    </row>
    <row r="75" spans="1:19" ht="10" customHeight="1" x14ac:dyDescent="0.25">
      <c r="A75" s="40"/>
      <c r="B75" s="24">
        <v>76</v>
      </c>
      <c r="C75" s="24"/>
      <c r="D75" s="24"/>
      <c r="E75" s="307">
        <v>526</v>
      </c>
      <c r="F75" s="194">
        <v>209</v>
      </c>
      <c r="G75" s="307">
        <v>732</v>
      </c>
      <c r="H75" s="308">
        <v>258</v>
      </c>
      <c r="I75" s="307">
        <v>50</v>
      </c>
      <c r="J75" s="308">
        <v>24</v>
      </c>
      <c r="K75" s="307">
        <v>13</v>
      </c>
      <c r="L75" s="308">
        <v>4</v>
      </c>
      <c r="M75" s="307">
        <v>5</v>
      </c>
      <c r="N75" s="308">
        <v>1</v>
      </c>
      <c r="O75" s="307">
        <v>1</v>
      </c>
      <c r="P75" s="308">
        <v>0</v>
      </c>
      <c r="Q75" s="194">
        <v>3</v>
      </c>
      <c r="R75" s="195">
        <v>1</v>
      </c>
      <c r="S75" s="192">
        <f t="shared" si="0"/>
        <v>1827</v>
      </c>
    </row>
    <row r="76" spans="1:19" ht="10" customHeight="1" x14ac:dyDescent="0.25">
      <c r="A76" s="37"/>
      <c r="B76" s="38">
        <v>77</v>
      </c>
      <c r="C76" s="38"/>
      <c r="D76" s="38"/>
      <c r="E76" s="309">
        <v>536</v>
      </c>
      <c r="F76" s="190">
        <v>192</v>
      </c>
      <c r="G76" s="309">
        <v>661</v>
      </c>
      <c r="H76" s="310">
        <v>246</v>
      </c>
      <c r="I76" s="309">
        <v>48</v>
      </c>
      <c r="J76" s="310">
        <v>22</v>
      </c>
      <c r="K76" s="309">
        <v>10</v>
      </c>
      <c r="L76" s="310">
        <v>5</v>
      </c>
      <c r="M76" s="309">
        <v>1</v>
      </c>
      <c r="N76" s="310">
        <v>0</v>
      </c>
      <c r="O76" s="309">
        <v>0</v>
      </c>
      <c r="P76" s="310">
        <v>0</v>
      </c>
      <c r="Q76" s="190">
        <v>5</v>
      </c>
      <c r="R76" s="191">
        <v>2</v>
      </c>
      <c r="S76" s="188">
        <f t="shared" si="0"/>
        <v>1728</v>
      </c>
    </row>
    <row r="77" spans="1:19" ht="10" customHeight="1" x14ac:dyDescent="0.25">
      <c r="A77" s="40"/>
      <c r="B77" s="24">
        <v>78</v>
      </c>
      <c r="C77" s="24"/>
      <c r="D77" s="24"/>
      <c r="E77" s="307">
        <v>374</v>
      </c>
      <c r="F77" s="194">
        <v>178</v>
      </c>
      <c r="G77" s="307">
        <v>583</v>
      </c>
      <c r="H77" s="308">
        <v>205</v>
      </c>
      <c r="I77" s="307">
        <v>28</v>
      </c>
      <c r="J77" s="308">
        <v>8</v>
      </c>
      <c r="K77" s="307">
        <v>11</v>
      </c>
      <c r="L77" s="308">
        <v>4</v>
      </c>
      <c r="M77" s="307">
        <v>2</v>
      </c>
      <c r="N77" s="308">
        <v>2</v>
      </c>
      <c r="O77" s="307">
        <v>1</v>
      </c>
      <c r="P77" s="308">
        <v>0</v>
      </c>
      <c r="Q77" s="194">
        <v>1</v>
      </c>
      <c r="R77" s="195">
        <v>1</v>
      </c>
      <c r="S77" s="192">
        <f t="shared" si="0"/>
        <v>1398</v>
      </c>
    </row>
    <row r="78" spans="1:19" ht="10" customHeight="1" x14ac:dyDescent="0.25">
      <c r="A78" s="37"/>
      <c r="B78" s="38">
        <v>79</v>
      </c>
      <c r="C78" s="38"/>
      <c r="D78" s="38"/>
      <c r="E78" s="309">
        <v>428</v>
      </c>
      <c r="F78" s="190">
        <v>189</v>
      </c>
      <c r="G78" s="309">
        <v>586</v>
      </c>
      <c r="H78" s="310">
        <v>217</v>
      </c>
      <c r="I78" s="309">
        <v>14</v>
      </c>
      <c r="J78" s="310">
        <v>7</v>
      </c>
      <c r="K78" s="309">
        <v>6</v>
      </c>
      <c r="L78" s="310">
        <v>1</v>
      </c>
      <c r="M78" s="309">
        <v>1</v>
      </c>
      <c r="N78" s="310">
        <v>2</v>
      </c>
      <c r="O78" s="309">
        <v>0</v>
      </c>
      <c r="P78" s="310">
        <v>0</v>
      </c>
      <c r="Q78" s="190">
        <v>6</v>
      </c>
      <c r="R78" s="191">
        <v>0</v>
      </c>
      <c r="S78" s="188">
        <f t="shared" ref="S78:S99" si="1">SUM(E78:R78)</f>
        <v>1457</v>
      </c>
    </row>
    <row r="79" spans="1:19" ht="10" customHeight="1" x14ac:dyDescent="0.25">
      <c r="A79" s="40"/>
      <c r="B79" s="24">
        <v>80</v>
      </c>
      <c r="C79" s="24"/>
      <c r="D79" s="24"/>
      <c r="E79" s="307">
        <v>361</v>
      </c>
      <c r="F79" s="194">
        <v>153</v>
      </c>
      <c r="G79" s="307">
        <v>547</v>
      </c>
      <c r="H79" s="308">
        <v>220</v>
      </c>
      <c r="I79" s="307">
        <v>13</v>
      </c>
      <c r="J79" s="308">
        <v>10</v>
      </c>
      <c r="K79" s="307">
        <v>6</v>
      </c>
      <c r="L79" s="308">
        <v>1</v>
      </c>
      <c r="M79" s="307">
        <v>0</v>
      </c>
      <c r="N79" s="308">
        <v>0</v>
      </c>
      <c r="O79" s="307">
        <v>0</v>
      </c>
      <c r="P79" s="308">
        <v>0</v>
      </c>
      <c r="Q79" s="194">
        <v>2</v>
      </c>
      <c r="R79" s="195">
        <v>0</v>
      </c>
      <c r="S79" s="192">
        <f t="shared" si="1"/>
        <v>1313</v>
      </c>
    </row>
    <row r="80" spans="1:19" ht="10" customHeight="1" x14ac:dyDescent="0.25">
      <c r="A80" s="37"/>
      <c r="B80" s="38">
        <v>81</v>
      </c>
      <c r="C80" s="38"/>
      <c r="D80" s="38"/>
      <c r="E80" s="309">
        <v>303</v>
      </c>
      <c r="F80" s="190">
        <v>143</v>
      </c>
      <c r="G80" s="309">
        <v>427</v>
      </c>
      <c r="H80" s="310">
        <v>185</v>
      </c>
      <c r="I80" s="309">
        <v>18</v>
      </c>
      <c r="J80" s="310">
        <v>9</v>
      </c>
      <c r="K80" s="309">
        <v>5</v>
      </c>
      <c r="L80" s="310">
        <v>0</v>
      </c>
      <c r="M80" s="309">
        <v>0</v>
      </c>
      <c r="N80" s="310">
        <v>1</v>
      </c>
      <c r="O80" s="309">
        <v>0</v>
      </c>
      <c r="P80" s="310">
        <v>0</v>
      </c>
      <c r="Q80" s="190">
        <v>0</v>
      </c>
      <c r="R80" s="191">
        <v>0</v>
      </c>
      <c r="S80" s="188">
        <f t="shared" si="1"/>
        <v>1091</v>
      </c>
    </row>
    <row r="81" spans="1:19" ht="10" customHeight="1" x14ac:dyDescent="0.25">
      <c r="A81" s="40"/>
      <c r="B81" s="24">
        <v>82</v>
      </c>
      <c r="C81" s="24"/>
      <c r="D81" s="24"/>
      <c r="E81" s="307">
        <v>305</v>
      </c>
      <c r="F81" s="194">
        <v>130</v>
      </c>
      <c r="G81" s="307">
        <v>383</v>
      </c>
      <c r="H81" s="308">
        <v>179</v>
      </c>
      <c r="I81" s="307">
        <v>17</v>
      </c>
      <c r="J81" s="308">
        <v>6</v>
      </c>
      <c r="K81" s="307">
        <v>4</v>
      </c>
      <c r="L81" s="308">
        <v>4</v>
      </c>
      <c r="M81" s="307">
        <v>2</v>
      </c>
      <c r="N81" s="308">
        <v>1</v>
      </c>
      <c r="O81" s="307">
        <v>0</v>
      </c>
      <c r="P81" s="308">
        <v>0</v>
      </c>
      <c r="Q81" s="194">
        <v>1</v>
      </c>
      <c r="R81" s="195">
        <v>3</v>
      </c>
      <c r="S81" s="192">
        <f t="shared" si="1"/>
        <v>1035</v>
      </c>
    </row>
    <row r="82" spans="1:19" ht="10" customHeight="1" x14ac:dyDescent="0.25">
      <c r="A82" s="37"/>
      <c r="B82" s="38">
        <v>83</v>
      </c>
      <c r="C82" s="38"/>
      <c r="D82" s="38"/>
      <c r="E82" s="309">
        <v>234</v>
      </c>
      <c r="F82" s="190">
        <v>126</v>
      </c>
      <c r="G82" s="309">
        <v>358</v>
      </c>
      <c r="H82" s="310">
        <v>130</v>
      </c>
      <c r="I82" s="309">
        <v>9</v>
      </c>
      <c r="J82" s="310">
        <v>5</v>
      </c>
      <c r="K82" s="309">
        <v>7</v>
      </c>
      <c r="L82" s="310">
        <v>4</v>
      </c>
      <c r="M82" s="309">
        <v>1</v>
      </c>
      <c r="N82" s="310">
        <v>1</v>
      </c>
      <c r="O82" s="309">
        <v>1</v>
      </c>
      <c r="P82" s="310">
        <v>0</v>
      </c>
      <c r="Q82" s="190">
        <v>4</v>
      </c>
      <c r="R82" s="191">
        <v>0</v>
      </c>
      <c r="S82" s="188">
        <f t="shared" si="1"/>
        <v>880</v>
      </c>
    </row>
    <row r="83" spans="1:19" ht="10" customHeight="1" x14ac:dyDescent="0.25">
      <c r="A83" s="40"/>
      <c r="B83" s="24">
        <v>84</v>
      </c>
      <c r="C83" s="24"/>
      <c r="D83" s="24"/>
      <c r="E83" s="307">
        <v>240</v>
      </c>
      <c r="F83" s="194">
        <v>93</v>
      </c>
      <c r="G83" s="307">
        <v>338</v>
      </c>
      <c r="H83" s="308">
        <v>124</v>
      </c>
      <c r="I83" s="307">
        <v>6</v>
      </c>
      <c r="J83" s="308">
        <v>3</v>
      </c>
      <c r="K83" s="307">
        <v>3</v>
      </c>
      <c r="L83" s="308">
        <v>1</v>
      </c>
      <c r="M83" s="307">
        <v>1</v>
      </c>
      <c r="N83" s="308">
        <v>1</v>
      </c>
      <c r="O83" s="307">
        <v>0</v>
      </c>
      <c r="P83" s="308">
        <v>0</v>
      </c>
      <c r="Q83" s="194">
        <v>2</v>
      </c>
      <c r="R83" s="195">
        <v>0</v>
      </c>
      <c r="S83" s="192">
        <f t="shared" si="1"/>
        <v>812</v>
      </c>
    </row>
    <row r="84" spans="1:19" ht="10" customHeight="1" x14ac:dyDescent="0.25">
      <c r="A84" s="37"/>
      <c r="B84" s="38">
        <v>85</v>
      </c>
      <c r="C84" s="38"/>
      <c r="D84" s="38"/>
      <c r="E84" s="309">
        <v>218</v>
      </c>
      <c r="F84" s="190">
        <v>80</v>
      </c>
      <c r="G84" s="309">
        <v>265</v>
      </c>
      <c r="H84" s="310">
        <v>112</v>
      </c>
      <c r="I84" s="309">
        <v>5</v>
      </c>
      <c r="J84" s="310">
        <v>5</v>
      </c>
      <c r="K84" s="309">
        <v>1</v>
      </c>
      <c r="L84" s="310">
        <v>0</v>
      </c>
      <c r="M84" s="309">
        <v>0</v>
      </c>
      <c r="N84" s="310">
        <v>0</v>
      </c>
      <c r="O84" s="309">
        <v>1</v>
      </c>
      <c r="P84" s="310">
        <v>0</v>
      </c>
      <c r="Q84" s="190">
        <v>3</v>
      </c>
      <c r="R84" s="191">
        <v>2</v>
      </c>
      <c r="S84" s="188">
        <f t="shared" si="1"/>
        <v>692</v>
      </c>
    </row>
    <row r="85" spans="1:19" ht="10" customHeight="1" x14ac:dyDescent="0.25">
      <c r="A85" s="40"/>
      <c r="B85" s="24">
        <v>86</v>
      </c>
      <c r="C85" s="24"/>
      <c r="D85" s="24"/>
      <c r="E85" s="307">
        <v>253</v>
      </c>
      <c r="F85" s="194">
        <v>93</v>
      </c>
      <c r="G85" s="307">
        <v>249</v>
      </c>
      <c r="H85" s="308">
        <v>119</v>
      </c>
      <c r="I85" s="307">
        <v>5</v>
      </c>
      <c r="J85" s="308">
        <v>5</v>
      </c>
      <c r="K85" s="307">
        <v>1</v>
      </c>
      <c r="L85" s="308">
        <v>0</v>
      </c>
      <c r="M85" s="307">
        <v>0</v>
      </c>
      <c r="N85" s="308">
        <v>0</v>
      </c>
      <c r="O85" s="307">
        <v>0</v>
      </c>
      <c r="P85" s="308">
        <v>0</v>
      </c>
      <c r="Q85" s="194">
        <v>2</v>
      </c>
      <c r="R85" s="195">
        <v>5</v>
      </c>
      <c r="S85" s="192">
        <f t="shared" si="1"/>
        <v>732</v>
      </c>
    </row>
    <row r="86" spans="1:19" ht="10" customHeight="1" x14ac:dyDescent="0.25">
      <c r="A86" s="37"/>
      <c r="B86" s="38">
        <v>87</v>
      </c>
      <c r="C86" s="38"/>
      <c r="D86" s="38"/>
      <c r="E86" s="309">
        <v>184</v>
      </c>
      <c r="F86" s="190">
        <v>72</v>
      </c>
      <c r="G86" s="309">
        <v>187</v>
      </c>
      <c r="H86" s="310">
        <v>97</v>
      </c>
      <c r="I86" s="309">
        <v>4</v>
      </c>
      <c r="J86" s="310">
        <v>0</v>
      </c>
      <c r="K86" s="309">
        <v>1</v>
      </c>
      <c r="L86" s="310">
        <v>2</v>
      </c>
      <c r="M86" s="309">
        <v>0</v>
      </c>
      <c r="N86" s="310">
        <v>0</v>
      </c>
      <c r="O86" s="309">
        <v>0</v>
      </c>
      <c r="P86" s="310">
        <v>0</v>
      </c>
      <c r="Q86" s="190">
        <v>2</v>
      </c>
      <c r="R86" s="191">
        <v>1</v>
      </c>
      <c r="S86" s="188">
        <f t="shared" si="1"/>
        <v>550</v>
      </c>
    </row>
    <row r="87" spans="1:19" ht="10" customHeight="1" x14ac:dyDescent="0.25">
      <c r="A87" s="40"/>
      <c r="B87" s="24">
        <v>88</v>
      </c>
      <c r="C87" s="24"/>
      <c r="D87" s="24"/>
      <c r="E87" s="307">
        <v>190</v>
      </c>
      <c r="F87" s="194">
        <v>82</v>
      </c>
      <c r="G87" s="307">
        <v>184</v>
      </c>
      <c r="H87" s="308">
        <v>80</v>
      </c>
      <c r="I87" s="307">
        <v>4</v>
      </c>
      <c r="J87" s="308">
        <v>2</v>
      </c>
      <c r="K87" s="307">
        <v>1</v>
      </c>
      <c r="L87" s="308">
        <v>1</v>
      </c>
      <c r="M87" s="307">
        <v>0</v>
      </c>
      <c r="N87" s="308">
        <v>0</v>
      </c>
      <c r="O87" s="307">
        <v>0</v>
      </c>
      <c r="P87" s="308">
        <v>0</v>
      </c>
      <c r="Q87" s="194">
        <v>3</v>
      </c>
      <c r="R87" s="195">
        <v>0</v>
      </c>
      <c r="S87" s="192">
        <f t="shared" si="1"/>
        <v>547</v>
      </c>
    </row>
    <row r="88" spans="1:19" ht="10" customHeight="1" x14ac:dyDescent="0.25">
      <c r="A88" s="37"/>
      <c r="B88" s="38">
        <v>89</v>
      </c>
      <c r="C88" s="38"/>
      <c r="D88" s="38"/>
      <c r="E88" s="309">
        <v>166</v>
      </c>
      <c r="F88" s="190">
        <v>74</v>
      </c>
      <c r="G88" s="309">
        <v>156</v>
      </c>
      <c r="H88" s="310">
        <v>72</v>
      </c>
      <c r="I88" s="309">
        <v>3</v>
      </c>
      <c r="J88" s="310">
        <v>4</v>
      </c>
      <c r="K88" s="309">
        <v>0</v>
      </c>
      <c r="L88" s="310">
        <v>1</v>
      </c>
      <c r="M88" s="309">
        <v>0</v>
      </c>
      <c r="N88" s="310">
        <v>0</v>
      </c>
      <c r="O88" s="309">
        <v>0</v>
      </c>
      <c r="P88" s="310">
        <v>0</v>
      </c>
      <c r="Q88" s="190">
        <v>5</v>
      </c>
      <c r="R88" s="191">
        <v>0</v>
      </c>
      <c r="S88" s="188">
        <f t="shared" si="1"/>
        <v>481</v>
      </c>
    </row>
    <row r="89" spans="1:19" ht="10" customHeight="1" x14ac:dyDescent="0.25">
      <c r="A89" s="40"/>
      <c r="B89" s="24">
        <v>90</v>
      </c>
      <c r="C89" s="24"/>
      <c r="D89" s="24"/>
      <c r="E89" s="307">
        <v>153</v>
      </c>
      <c r="F89" s="194">
        <v>73</v>
      </c>
      <c r="G89" s="307">
        <v>173</v>
      </c>
      <c r="H89" s="308">
        <v>69</v>
      </c>
      <c r="I89" s="307">
        <v>3</v>
      </c>
      <c r="J89" s="308">
        <v>0</v>
      </c>
      <c r="K89" s="307">
        <v>0</v>
      </c>
      <c r="L89" s="308">
        <v>0</v>
      </c>
      <c r="M89" s="307">
        <v>0</v>
      </c>
      <c r="N89" s="308">
        <v>0</v>
      </c>
      <c r="O89" s="307">
        <v>0</v>
      </c>
      <c r="P89" s="308">
        <v>0</v>
      </c>
      <c r="Q89" s="194">
        <v>0</v>
      </c>
      <c r="R89" s="195">
        <v>3</v>
      </c>
      <c r="S89" s="192">
        <f t="shared" si="1"/>
        <v>474</v>
      </c>
    </row>
    <row r="90" spans="1:19" ht="10" customHeight="1" x14ac:dyDescent="0.25">
      <c r="A90" s="37"/>
      <c r="B90" s="38">
        <v>91</v>
      </c>
      <c r="C90" s="38"/>
      <c r="D90" s="38"/>
      <c r="E90" s="309">
        <v>108</v>
      </c>
      <c r="F90" s="190">
        <v>48</v>
      </c>
      <c r="G90" s="309">
        <v>143</v>
      </c>
      <c r="H90" s="310">
        <v>43</v>
      </c>
      <c r="I90" s="309">
        <v>6</v>
      </c>
      <c r="J90" s="310">
        <v>3</v>
      </c>
      <c r="K90" s="309">
        <v>0</v>
      </c>
      <c r="L90" s="310">
        <v>1</v>
      </c>
      <c r="M90" s="309">
        <v>0</v>
      </c>
      <c r="N90" s="310">
        <v>0</v>
      </c>
      <c r="O90" s="309">
        <v>0</v>
      </c>
      <c r="P90" s="310">
        <v>1</v>
      </c>
      <c r="Q90" s="190">
        <v>5</v>
      </c>
      <c r="R90" s="191">
        <v>0</v>
      </c>
      <c r="S90" s="188">
        <f t="shared" si="1"/>
        <v>358</v>
      </c>
    </row>
    <row r="91" spans="1:19" ht="10" customHeight="1" x14ac:dyDescent="0.25">
      <c r="A91" s="40"/>
      <c r="B91" s="24">
        <v>92</v>
      </c>
      <c r="C91" s="24"/>
      <c r="D91" s="24"/>
      <c r="E91" s="307">
        <v>109</v>
      </c>
      <c r="F91" s="194">
        <v>37</v>
      </c>
      <c r="G91" s="307">
        <v>105</v>
      </c>
      <c r="H91" s="308">
        <v>57</v>
      </c>
      <c r="I91" s="307">
        <v>3</v>
      </c>
      <c r="J91" s="308">
        <v>1</v>
      </c>
      <c r="K91" s="307">
        <v>1</v>
      </c>
      <c r="L91" s="308">
        <v>0</v>
      </c>
      <c r="M91" s="307">
        <v>0</v>
      </c>
      <c r="N91" s="308">
        <v>0</v>
      </c>
      <c r="O91" s="307">
        <v>0</v>
      </c>
      <c r="P91" s="308">
        <v>0</v>
      </c>
      <c r="Q91" s="194">
        <v>1</v>
      </c>
      <c r="R91" s="195">
        <v>0</v>
      </c>
      <c r="S91" s="192">
        <f t="shared" si="1"/>
        <v>314</v>
      </c>
    </row>
    <row r="92" spans="1:19" ht="10" customHeight="1" x14ac:dyDescent="0.25">
      <c r="A92" s="37"/>
      <c r="B92" s="38">
        <v>93</v>
      </c>
      <c r="C92" s="38"/>
      <c r="D92" s="38"/>
      <c r="E92" s="309">
        <v>76</v>
      </c>
      <c r="F92" s="190">
        <v>37</v>
      </c>
      <c r="G92" s="309">
        <v>87</v>
      </c>
      <c r="H92" s="310">
        <v>47</v>
      </c>
      <c r="I92" s="309">
        <v>2</v>
      </c>
      <c r="J92" s="310">
        <v>3</v>
      </c>
      <c r="K92" s="309">
        <v>0</v>
      </c>
      <c r="L92" s="310">
        <v>1</v>
      </c>
      <c r="M92" s="309">
        <v>0</v>
      </c>
      <c r="N92" s="310">
        <v>1</v>
      </c>
      <c r="O92" s="309">
        <v>0</v>
      </c>
      <c r="P92" s="310">
        <v>0</v>
      </c>
      <c r="Q92" s="190">
        <v>4</v>
      </c>
      <c r="R92" s="191">
        <v>0</v>
      </c>
      <c r="S92" s="188">
        <f t="shared" si="1"/>
        <v>258</v>
      </c>
    </row>
    <row r="93" spans="1:19" ht="10" customHeight="1" x14ac:dyDescent="0.25">
      <c r="A93" s="40"/>
      <c r="B93" s="24">
        <v>94</v>
      </c>
      <c r="C93" s="24"/>
      <c r="D93" s="24"/>
      <c r="E93" s="307">
        <v>72</v>
      </c>
      <c r="F93" s="194">
        <v>32</v>
      </c>
      <c r="G93" s="307">
        <v>83</v>
      </c>
      <c r="H93" s="308">
        <v>46</v>
      </c>
      <c r="I93" s="307">
        <v>3</v>
      </c>
      <c r="J93" s="308">
        <v>1</v>
      </c>
      <c r="K93" s="307">
        <v>0</v>
      </c>
      <c r="L93" s="308">
        <v>0</v>
      </c>
      <c r="M93" s="307">
        <v>1</v>
      </c>
      <c r="N93" s="308">
        <v>0</v>
      </c>
      <c r="O93" s="307">
        <v>0</v>
      </c>
      <c r="P93" s="308">
        <v>0</v>
      </c>
      <c r="Q93" s="194">
        <v>3</v>
      </c>
      <c r="R93" s="195">
        <v>2</v>
      </c>
      <c r="S93" s="192">
        <f t="shared" si="1"/>
        <v>243</v>
      </c>
    </row>
    <row r="94" spans="1:19" ht="10" customHeight="1" x14ac:dyDescent="0.25">
      <c r="A94" s="37"/>
      <c r="B94" s="38">
        <v>95</v>
      </c>
      <c r="C94" s="38"/>
      <c r="D94" s="38"/>
      <c r="E94" s="309">
        <v>59</v>
      </c>
      <c r="F94" s="190">
        <v>25</v>
      </c>
      <c r="G94" s="309">
        <v>67</v>
      </c>
      <c r="H94" s="310">
        <v>39</v>
      </c>
      <c r="I94" s="309">
        <v>1</v>
      </c>
      <c r="J94" s="310">
        <v>2</v>
      </c>
      <c r="K94" s="309">
        <v>0</v>
      </c>
      <c r="L94" s="310">
        <v>0</v>
      </c>
      <c r="M94" s="309">
        <v>0</v>
      </c>
      <c r="N94" s="310">
        <v>0</v>
      </c>
      <c r="O94" s="309">
        <v>0</v>
      </c>
      <c r="P94" s="310">
        <v>0</v>
      </c>
      <c r="Q94" s="190">
        <v>3</v>
      </c>
      <c r="R94" s="191">
        <v>0</v>
      </c>
      <c r="S94" s="188">
        <f t="shared" si="1"/>
        <v>196</v>
      </c>
    </row>
    <row r="95" spans="1:19" ht="10" customHeight="1" x14ac:dyDescent="0.25">
      <c r="A95" s="40"/>
      <c r="B95" s="24">
        <v>96</v>
      </c>
      <c r="C95" s="24"/>
      <c r="D95" s="24"/>
      <c r="E95" s="307">
        <v>45</v>
      </c>
      <c r="F95" s="194">
        <v>16</v>
      </c>
      <c r="G95" s="307">
        <v>55</v>
      </c>
      <c r="H95" s="308">
        <v>22</v>
      </c>
      <c r="I95" s="307">
        <v>0</v>
      </c>
      <c r="J95" s="308">
        <v>2</v>
      </c>
      <c r="K95" s="307">
        <v>0</v>
      </c>
      <c r="L95" s="308">
        <v>0</v>
      </c>
      <c r="M95" s="307">
        <v>0</v>
      </c>
      <c r="N95" s="308">
        <v>0</v>
      </c>
      <c r="O95" s="307">
        <v>0</v>
      </c>
      <c r="P95" s="308">
        <v>0</v>
      </c>
      <c r="Q95" s="194">
        <v>1</v>
      </c>
      <c r="R95" s="195">
        <v>1</v>
      </c>
      <c r="S95" s="192">
        <f t="shared" si="1"/>
        <v>142</v>
      </c>
    </row>
    <row r="96" spans="1:19" ht="10" customHeight="1" x14ac:dyDescent="0.25">
      <c r="A96" s="37"/>
      <c r="B96" s="38">
        <v>97</v>
      </c>
      <c r="C96" s="38"/>
      <c r="D96" s="38"/>
      <c r="E96" s="309">
        <v>39</v>
      </c>
      <c r="F96" s="190">
        <v>21</v>
      </c>
      <c r="G96" s="309">
        <v>31</v>
      </c>
      <c r="H96" s="310">
        <v>29</v>
      </c>
      <c r="I96" s="309">
        <v>0</v>
      </c>
      <c r="J96" s="310">
        <v>1</v>
      </c>
      <c r="K96" s="309">
        <v>1</v>
      </c>
      <c r="L96" s="310">
        <v>1</v>
      </c>
      <c r="M96" s="309">
        <v>0</v>
      </c>
      <c r="N96" s="310">
        <v>0</v>
      </c>
      <c r="O96" s="309">
        <v>0</v>
      </c>
      <c r="P96" s="310">
        <v>0</v>
      </c>
      <c r="Q96" s="190">
        <v>1</v>
      </c>
      <c r="R96" s="191">
        <v>0</v>
      </c>
      <c r="S96" s="188">
        <f t="shared" si="1"/>
        <v>124</v>
      </c>
    </row>
    <row r="97" spans="1:19" ht="10" customHeight="1" x14ac:dyDescent="0.25">
      <c r="A97" s="40"/>
      <c r="B97" s="24">
        <v>98</v>
      </c>
      <c r="C97" s="24"/>
      <c r="D97" s="24"/>
      <c r="E97" s="307">
        <v>33</v>
      </c>
      <c r="F97" s="194">
        <v>20</v>
      </c>
      <c r="G97" s="307">
        <v>26</v>
      </c>
      <c r="H97" s="308">
        <v>18</v>
      </c>
      <c r="I97" s="307">
        <v>2</v>
      </c>
      <c r="J97" s="308">
        <v>0</v>
      </c>
      <c r="K97" s="307">
        <v>0</v>
      </c>
      <c r="L97" s="308">
        <v>0</v>
      </c>
      <c r="M97" s="307">
        <v>0</v>
      </c>
      <c r="N97" s="308">
        <v>0</v>
      </c>
      <c r="O97" s="307">
        <v>0</v>
      </c>
      <c r="P97" s="308">
        <v>0</v>
      </c>
      <c r="Q97" s="194">
        <v>0</v>
      </c>
      <c r="R97" s="195">
        <v>0</v>
      </c>
      <c r="S97" s="192">
        <f t="shared" si="1"/>
        <v>99</v>
      </c>
    </row>
    <row r="98" spans="1:19" ht="10" customHeight="1" x14ac:dyDescent="0.25">
      <c r="A98" s="37"/>
      <c r="B98" s="38">
        <v>99</v>
      </c>
      <c r="C98" s="38"/>
      <c r="D98" s="38"/>
      <c r="E98" s="309">
        <v>25</v>
      </c>
      <c r="F98" s="190">
        <v>10</v>
      </c>
      <c r="G98" s="309">
        <v>17</v>
      </c>
      <c r="H98" s="310">
        <v>19</v>
      </c>
      <c r="I98" s="309">
        <v>0</v>
      </c>
      <c r="J98" s="310">
        <v>0</v>
      </c>
      <c r="K98" s="309">
        <v>0</v>
      </c>
      <c r="L98" s="310">
        <v>0</v>
      </c>
      <c r="M98" s="309">
        <v>0</v>
      </c>
      <c r="N98" s="310">
        <v>0</v>
      </c>
      <c r="O98" s="309">
        <v>0</v>
      </c>
      <c r="P98" s="310">
        <v>0</v>
      </c>
      <c r="Q98" s="190">
        <v>0</v>
      </c>
      <c r="R98" s="191">
        <v>0</v>
      </c>
      <c r="S98" s="188">
        <f t="shared" si="1"/>
        <v>71</v>
      </c>
    </row>
    <row r="99" spans="1:19" ht="11.15" customHeight="1" x14ac:dyDescent="0.25">
      <c r="A99" s="33" t="s">
        <v>53</v>
      </c>
      <c r="B99" s="24" t="s">
        <v>269</v>
      </c>
      <c r="C99" s="34" t="s">
        <v>55</v>
      </c>
      <c r="D99" s="24"/>
      <c r="E99" s="307">
        <v>27</v>
      </c>
      <c r="F99" s="198">
        <v>20</v>
      </c>
      <c r="G99" s="307">
        <v>19</v>
      </c>
      <c r="H99" s="311">
        <v>25</v>
      </c>
      <c r="I99" s="307">
        <v>1</v>
      </c>
      <c r="J99" s="311">
        <v>0</v>
      </c>
      <c r="K99" s="307">
        <v>0</v>
      </c>
      <c r="L99" s="311">
        <v>0</v>
      </c>
      <c r="M99" s="307">
        <v>0</v>
      </c>
      <c r="N99" s="311">
        <v>0</v>
      </c>
      <c r="O99" s="307">
        <v>0</v>
      </c>
      <c r="P99" s="311">
        <v>0</v>
      </c>
      <c r="Q99" s="198">
        <v>2</v>
      </c>
      <c r="R99" s="197">
        <v>0</v>
      </c>
      <c r="S99" s="192">
        <f t="shared" si="1"/>
        <v>94</v>
      </c>
    </row>
    <row r="100" spans="1:19" s="23" customFormat="1" ht="11.15" customHeight="1" thickBot="1" x14ac:dyDescent="0.35">
      <c r="A100" s="442" t="s">
        <v>8</v>
      </c>
      <c r="B100" s="404"/>
      <c r="C100" s="404"/>
      <c r="D100" s="404"/>
      <c r="E100" s="444">
        <f>SUM(E14:E99)</f>
        <v>39461</v>
      </c>
      <c r="F100" s="445">
        <f t="shared" ref="F100:R100" si="2">SUM(F14:F99)</f>
        <v>23691</v>
      </c>
      <c r="G100" s="444">
        <f t="shared" si="2"/>
        <v>53161</v>
      </c>
      <c r="H100" s="446">
        <f t="shared" si="2"/>
        <v>17986</v>
      </c>
      <c r="I100" s="444">
        <f t="shared" si="2"/>
        <v>4072</v>
      </c>
      <c r="J100" s="446">
        <f t="shared" si="2"/>
        <v>2165</v>
      </c>
      <c r="K100" s="444">
        <f t="shared" si="2"/>
        <v>1172</v>
      </c>
      <c r="L100" s="446">
        <f t="shared" si="2"/>
        <v>533</v>
      </c>
      <c r="M100" s="444">
        <f t="shared" si="2"/>
        <v>359</v>
      </c>
      <c r="N100" s="446">
        <f t="shared" si="2"/>
        <v>164</v>
      </c>
      <c r="O100" s="444">
        <f t="shared" si="2"/>
        <v>102</v>
      </c>
      <c r="P100" s="446">
        <f t="shared" si="2"/>
        <v>46</v>
      </c>
      <c r="Q100" s="439">
        <f t="shared" si="2"/>
        <v>273</v>
      </c>
      <c r="R100" s="440">
        <f t="shared" si="2"/>
        <v>99</v>
      </c>
      <c r="S100" s="441">
        <f>SUM(E100:R100)</f>
        <v>143284</v>
      </c>
    </row>
    <row r="101" spans="1:19" x14ac:dyDescent="0.25">
      <c r="A101" s="44" t="s">
        <v>315</v>
      </c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25">
      <c r="A102" s="46"/>
      <c r="B102" s="24"/>
      <c r="C102" s="24"/>
      <c r="D102" s="24"/>
    </row>
    <row r="103" spans="1:19" ht="9" customHeight="1" x14ac:dyDescent="0.25">
      <c r="A103" s="24"/>
      <c r="B103" s="24"/>
      <c r="C103" s="24"/>
      <c r="D103" s="24"/>
    </row>
    <row r="104" spans="1:19" ht="9" customHeight="1" x14ac:dyDescent="0.25">
      <c r="A104" s="24"/>
      <c r="B104" s="24"/>
      <c r="C104" s="24"/>
      <c r="D104" s="24"/>
    </row>
    <row r="105" spans="1:19" ht="9" customHeight="1" x14ac:dyDescent="0.25">
      <c r="A105" s="24"/>
      <c r="B105" s="24"/>
      <c r="C105" s="24"/>
      <c r="D105" s="24"/>
    </row>
    <row r="106" spans="1:19" ht="9" customHeight="1" x14ac:dyDescent="0.25">
      <c r="A106" s="24"/>
      <c r="B106" s="24"/>
      <c r="C106" s="24"/>
      <c r="D106" s="24"/>
    </row>
    <row r="107" spans="1:19" ht="9" customHeight="1" x14ac:dyDescent="0.25">
      <c r="A107" s="24"/>
      <c r="B107" s="24"/>
      <c r="C107" s="24"/>
      <c r="D107" s="24"/>
    </row>
    <row r="108" spans="1:19" ht="9" customHeight="1" x14ac:dyDescent="0.25">
      <c r="A108" s="24"/>
      <c r="B108" s="24"/>
      <c r="C108" s="24"/>
      <c r="D108" s="24"/>
    </row>
    <row r="109" spans="1:19" ht="9" customHeight="1" x14ac:dyDescent="0.25">
      <c r="A109" s="24"/>
      <c r="B109" s="24"/>
      <c r="C109" s="24"/>
      <c r="D109" s="24"/>
    </row>
    <row r="110" spans="1:19" ht="11.15" customHeight="1" x14ac:dyDescent="0.25">
      <c r="A110" s="24"/>
      <c r="B110" s="24"/>
      <c r="C110" s="24"/>
      <c r="D110" s="24"/>
    </row>
    <row r="111" spans="1:19" ht="9" customHeight="1" x14ac:dyDescent="0.25">
      <c r="A111" s="24"/>
      <c r="B111" s="24"/>
      <c r="C111" s="24"/>
      <c r="D111" s="24"/>
    </row>
    <row r="112" spans="1:19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8"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  <mergeCell ref="A7:S7"/>
    <mergeCell ref="A2:S2"/>
    <mergeCell ref="A3:S3"/>
    <mergeCell ref="A4:S4"/>
    <mergeCell ref="A5:S5"/>
    <mergeCell ref="A6:S6"/>
  </mergeCells>
  <pageMargins left="0.7" right="0.7" top="0.75" bottom="0.75" header="0.3" footer="0.3"/>
  <pageSetup scale="6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codeName="Hoja40">
    <pageSetUpPr fitToPage="1"/>
  </sheetPr>
  <dimension ref="A1:U187"/>
  <sheetViews>
    <sheetView showGridLines="0" view="pageBreakPreview" zoomScale="115" zoomScaleNormal="75" zoomScaleSheetLayoutView="115" workbookViewId="0">
      <selection sqref="A1:XFD1048576"/>
    </sheetView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21" ht="12" customHeight="1" x14ac:dyDescent="0.25"/>
    <row r="2" spans="1:21" ht="12" customHeight="1" x14ac:dyDescent="0.25">
      <c r="A2" s="736" t="s">
        <v>62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</row>
    <row r="3" spans="1:21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</row>
    <row r="4" spans="1:21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</row>
    <row r="5" spans="1:21" ht="12" customHeight="1" x14ac:dyDescent="0.25">
      <c r="A5" s="738" t="s">
        <v>302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</row>
    <row r="6" spans="1:21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</row>
    <row r="7" spans="1:21" ht="12" customHeight="1" x14ac:dyDescent="0.25">
      <c r="A7" s="729" t="s">
        <v>58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</row>
    <row r="8" spans="1:21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</row>
    <row r="9" spans="1:21" ht="12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</row>
    <row r="10" spans="1:21" ht="12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21" s="23" customFormat="1" ht="11.15" customHeight="1" thickBot="1" x14ac:dyDescent="0.35">
      <c r="A11" s="731" t="s">
        <v>39</v>
      </c>
      <c r="B11" s="732"/>
      <c r="C11" s="732"/>
      <c r="D11" s="732"/>
      <c r="E11" s="733" t="s">
        <v>61</v>
      </c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4"/>
      <c r="S11" s="27"/>
    </row>
    <row r="12" spans="1:21" s="23" customFormat="1" ht="11.15" customHeight="1" x14ac:dyDescent="0.3">
      <c r="A12" s="724" t="s">
        <v>42</v>
      </c>
      <c r="B12" s="725"/>
      <c r="C12" s="725"/>
      <c r="D12" s="725"/>
      <c r="E12" s="749" t="s">
        <v>44</v>
      </c>
      <c r="F12" s="751"/>
      <c r="G12" s="749" t="s">
        <v>45</v>
      </c>
      <c r="H12" s="750"/>
      <c r="I12" s="751" t="s">
        <v>46</v>
      </c>
      <c r="J12" s="751"/>
      <c r="K12" s="749" t="s">
        <v>47</v>
      </c>
      <c r="L12" s="750"/>
      <c r="M12" s="751" t="s">
        <v>48</v>
      </c>
      <c r="N12" s="751"/>
      <c r="O12" s="749" t="s">
        <v>49</v>
      </c>
      <c r="P12" s="750"/>
      <c r="Q12" s="751" t="s">
        <v>50</v>
      </c>
      <c r="R12" s="750"/>
      <c r="S12" s="412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70" t="s">
        <v>51</v>
      </c>
      <c r="F13" s="471" t="s">
        <v>52</v>
      </c>
      <c r="G13" s="570" t="s">
        <v>51</v>
      </c>
      <c r="H13" s="473" t="s">
        <v>52</v>
      </c>
      <c r="I13" s="470" t="s">
        <v>51</v>
      </c>
      <c r="J13" s="471" t="s">
        <v>52</v>
      </c>
      <c r="K13" s="570" t="s">
        <v>51</v>
      </c>
      <c r="L13" s="473" t="s">
        <v>52</v>
      </c>
      <c r="M13" s="470" t="s">
        <v>51</v>
      </c>
      <c r="N13" s="471" t="s">
        <v>52</v>
      </c>
      <c r="O13" s="570" t="s">
        <v>51</v>
      </c>
      <c r="P13" s="473" t="s">
        <v>52</v>
      </c>
      <c r="Q13" s="470" t="s">
        <v>51</v>
      </c>
      <c r="R13" s="473" t="s">
        <v>52</v>
      </c>
      <c r="S13" s="32"/>
    </row>
    <row r="14" spans="1:21" ht="10" customHeight="1" x14ac:dyDescent="0.25">
      <c r="A14" s="37"/>
      <c r="B14" s="38" t="s">
        <v>301</v>
      </c>
      <c r="C14" s="38"/>
      <c r="D14" s="38"/>
      <c r="E14" s="337">
        <v>45</v>
      </c>
      <c r="F14" s="222">
        <v>10</v>
      </c>
      <c r="G14" s="337">
        <v>105</v>
      </c>
      <c r="H14" s="310">
        <v>14</v>
      </c>
      <c r="I14" s="337">
        <v>3</v>
      </c>
      <c r="J14" s="310">
        <v>1</v>
      </c>
      <c r="K14" s="337">
        <v>1</v>
      </c>
      <c r="L14" s="310">
        <v>0</v>
      </c>
      <c r="M14" s="337">
        <v>0</v>
      </c>
      <c r="N14" s="310">
        <v>0</v>
      </c>
      <c r="O14" s="337">
        <v>0</v>
      </c>
      <c r="P14" s="310">
        <v>0</v>
      </c>
      <c r="Q14" s="337">
        <v>0</v>
      </c>
      <c r="R14" s="190">
        <v>0</v>
      </c>
      <c r="S14" s="188">
        <f t="shared" ref="S14:S30" si="0">SUM(E14:R14)</f>
        <v>179</v>
      </c>
    </row>
    <row r="15" spans="1:21" ht="10" customHeight="1" x14ac:dyDescent="0.25">
      <c r="A15" s="40"/>
      <c r="B15" s="24">
        <v>16</v>
      </c>
      <c r="C15" s="24"/>
      <c r="D15" s="24"/>
      <c r="E15" s="336">
        <v>5</v>
      </c>
      <c r="F15" s="221">
        <v>2</v>
      </c>
      <c r="G15" s="336">
        <v>7</v>
      </c>
      <c r="H15" s="308">
        <v>6</v>
      </c>
      <c r="I15" s="336">
        <v>0</v>
      </c>
      <c r="J15" s="308">
        <v>0</v>
      </c>
      <c r="K15" s="336">
        <v>0</v>
      </c>
      <c r="L15" s="308">
        <v>0</v>
      </c>
      <c r="M15" s="336">
        <v>0</v>
      </c>
      <c r="N15" s="308">
        <v>0</v>
      </c>
      <c r="O15" s="336">
        <v>0</v>
      </c>
      <c r="P15" s="308">
        <v>0</v>
      </c>
      <c r="Q15" s="336">
        <v>0</v>
      </c>
      <c r="R15" s="194">
        <v>0</v>
      </c>
      <c r="S15" s="192">
        <f t="shared" si="0"/>
        <v>20</v>
      </c>
      <c r="U15" s="35"/>
    </row>
    <row r="16" spans="1:21" ht="10" customHeight="1" x14ac:dyDescent="0.25">
      <c r="A16" s="37"/>
      <c r="B16" s="38">
        <v>17</v>
      </c>
      <c r="C16" s="38"/>
      <c r="D16" s="38"/>
      <c r="E16" s="337">
        <v>7</v>
      </c>
      <c r="F16" s="222">
        <v>6</v>
      </c>
      <c r="G16" s="337">
        <v>8</v>
      </c>
      <c r="H16" s="310">
        <v>1</v>
      </c>
      <c r="I16" s="337">
        <v>5</v>
      </c>
      <c r="J16" s="310">
        <v>0</v>
      </c>
      <c r="K16" s="337">
        <v>0</v>
      </c>
      <c r="L16" s="310">
        <v>0</v>
      </c>
      <c r="M16" s="337">
        <v>0</v>
      </c>
      <c r="N16" s="310">
        <v>0</v>
      </c>
      <c r="O16" s="337">
        <v>0</v>
      </c>
      <c r="P16" s="310">
        <v>0</v>
      </c>
      <c r="Q16" s="337">
        <v>0</v>
      </c>
      <c r="R16" s="190">
        <v>0</v>
      </c>
      <c r="S16" s="188">
        <f t="shared" si="0"/>
        <v>27</v>
      </c>
    </row>
    <row r="17" spans="1:19" ht="10" customHeight="1" x14ac:dyDescent="0.25">
      <c r="A17" s="40"/>
      <c r="B17" s="24">
        <v>18</v>
      </c>
      <c r="C17" s="24"/>
      <c r="D17" s="24"/>
      <c r="E17" s="336">
        <v>9</v>
      </c>
      <c r="F17" s="221">
        <v>3</v>
      </c>
      <c r="G17" s="336">
        <v>5</v>
      </c>
      <c r="H17" s="308">
        <v>2</v>
      </c>
      <c r="I17" s="336">
        <v>0</v>
      </c>
      <c r="J17" s="308">
        <v>0</v>
      </c>
      <c r="K17" s="336">
        <v>0</v>
      </c>
      <c r="L17" s="308">
        <v>0</v>
      </c>
      <c r="M17" s="336">
        <v>0</v>
      </c>
      <c r="N17" s="308">
        <v>0</v>
      </c>
      <c r="O17" s="336">
        <v>0</v>
      </c>
      <c r="P17" s="308">
        <v>0</v>
      </c>
      <c r="Q17" s="336">
        <v>0</v>
      </c>
      <c r="R17" s="194">
        <v>0</v>
      </c>
      <c r="S17" s="192">
        <f t="shared" si="0"/>
        <v>19</v>
      </c>
    </row>
    <row r="18" spans="1:19" ht="10" customHeight="1" x14ac:dyDescent="0.25">
      <c r="A18" s="37"/>
      <c r="B18" s="38">
        <v>19</v>
      </c>
      <c r="C18" s="38"/>
      <c r="D18" s="38"/>
      <c r="E18" s="309">
        <v>36</v>
      </c>
      <c r="F18" s="190">
        <v>14</v>
      </c>
      <c r="G18" s="309">
        <v>33</v>
      </c>
      <c r="H18" s="310">
        <v>6</v>
      </c>
      <c r="I18" s="309">
        <v>1</v>
      </c>
      <c r="J18" s="310">
        <v>0</v>
      </c>
      <c r="K18" s="309">
        <v>0</v>
      </c>
      <c r="L18" s="310">
        <v>0</v>
      </c>
      <c r="M18" s="309">
        <v>0</v>
      </c>
      <c r="N18" s="310">
        <v>0</v>
      </c>
      <c r="O18" s="309">
        <v>0</v>
      </c>
      <c r="P18" s="310">
        <v>0</v>
      </c>
      <c r="Q18" s="190">
        <v>0</v>
      </c>
      <c r="R18" s="191">
        <v>0</v>
      </c>
      <c r="S18" s="188">
        <f t="shared" si="0"/>
        <v>90</v>
      </c>
    </row>
    <row r="19" spans="1:19" ht="10" customHeight="1" x14ac:dyDescent="0.25">
      <c r="A19" s="40"/>
      <c r="B19" s="24">
        <v>20</v>
      </c>
      <c r="C19" s="24"/>
      <c r="D19" s="24"/>
      <c r="E19" s="307">
        <v>57</v>
      </c>
      <c r="F19" s="194">
        <v>24</v>
      </c>
      <c r="G19" s="307">
        <v>97</v>
      </c>
      <c r="H19" s="308">
        <v>21</v>
      </c>
      <c r="I19" s="307">
        <v>7</v>
      </c>
      <c r="J19" s="308">
        <v>1</v>
      </c>
      <c r="K19" s="307">
        <v>0</v>
      </c>
      <c r="L19" s="308">
        <v>0</v>
      </c>
      <c r="M19" s="307">
        <v>0</v>
      </c>
      <c r="N19" s="308">
        <v>0</v>
      </c>
      <c r="O19" s="307">
        <v>0</v>
      </c>
      <c r="P19" s="308">
        <v>0</v>
      </c>
      <c r="Q19" s="194">
        <v>0</v>
      </c>
      <c r="R19" s="195">
        <v>0</v>
      </c>
      <c r="S19" s="192">
        <f t="shared" si="0"/>
        <v>207</v>
      </c>
    </row>
    <row r="20" spans="1:19" ht="10" customHeight="1" x14ac:dyDescent="0.25">
      <c r="A20" s="37"/>
      <c r="B20" s="38">
        <v>21</v>
      </c>
      <c r="C20" s="38"/>
      <c r="D20" s="38"/>
      <c r="E20" s="309">
        <v>77</v>
      </c>
      <c r="F20" s="190">
        <v>20</v>
      </c>
      <c r="G20" s="309">
        <v>126</v>
      </c>
      <c r="H20" s="310">
        <v>20</v>
      </c>
      <c r="I20" s="309">
        <v>10</v>
      </c>
      <c r="J20" s="310">
        <v>2</v>
      </c>
      <c r="K20" s="309">
        <v>2</v>
      </c>
      <c r="L20" s="310">
        <v>0</v>
      </c>
      <c r="M20" s="309">
        <v>0</v>
      </c>
      <c r="N20" s="310">
        <v>0</v>
      </c>
      <c r="O20" s="309">
        <v>0</v>
      </c>
      <c r="P20" s="310">
        <v>0</v>
      </c>
      <c r="Q20" s="190">
        <v>0</v>
      </c>
      <c r="R20" s="191">
        <v>0</v>
      </c>
      <c r="S20" s="188">
        <f t="shared" si="0"/>
        <v>257</v>
      </c>
    </row>
    <row r="21" spans="1:19" ht="10" customHeight="1" x14ac:dyDescent="0.25">
      <c r="A21" s="40"/>
      <c r="B21" s="24">
        <v>22</v>
      </c>
      <c r="C21" s="24"/>
      <c r="D21" s="24"/>
      <c r="E21" s="307">
        <v>84</v>
      </c>
      <c r="F21" s="194">
        <v>31</v>
      </c>
      <c r="G21" s="307">
        <v>169</v>
      </c>
      <c r="H21" s="308">
        <v>30</v>
      </c>
      <c r="I21" s="307">
        <v>12</v>
      </c>
      <c r="J21" s="308">
        <v>3</v>
      </c>
      <c r="K21" s="307">
        <v>2</v>
      </c>
      <c r="L21" s="308">
        <v>2</v>
      </c>
      <c r="M21" s="307">
        <v>0</v>
      </c>
      <c r="N21" s="308">
        <v>0</v>
      </c>
      <c r="O21" s="307">
        <v>0</v>
      </c>
      <c r="P21" s="308">
        <v>0</v>
      </c>
      <c r="Q21" s="194">
        <v>1</v>
      </c>
      <c r="R21" s="195">
        <v>0</v>
      </c>
      <c r="S21" s="192">
        <f t="shared" si="0"/>
        <v>334</v>
      </c>
    </row>
    <row r="22" spans="1:19" ht="10" customHeight="1" x14ac:dyDescent="0.25">
      <c r="A22" s="37"/>
      <c r="B22" s="38">
        <v>23</v>
      </c>
      <c r="C22" s="38"/>
      <c r="D22" s="38"/>
      <c r="E22" s="309">
        <v>118</v>
      </c>
      <c r="F22" s="190">
        <v>64</v>
      </c>
      <c r="G22" s="309">
        <v>211</v>
      </c>
      <c r="H22" s="310">
        <v>25</v>
      </c>
      <c r="I22" s="309">
        <v>27</v>
      </c>
      <c r="J22" s="310">
        <v>8</v>
      </c>
      <c r="K22" s="309">
        <v>6</v>
      </c>
      <c r="L22" s="310">
        <v>2</v>
      </c>
      <c r="M22" s="309">
        <v>0</v>
      </c>
      <c r="N22" s="310">
        <v>0</v>
      </c>
      <c r="O22" s="309">
        <v>0</v>
      </c>
      <c r="P22" s="310">
        <v>0</v>
      </c>
      <c r="Q22" s="190">
        <v>0</v>
      </c>
      <c r="R22" s="191">
        <v>0</v>
      </c>
      <c r="S22" s="188">
        <f t="shared" si="0"/>
        <v>461</v>
      </c>
    </row>
    <row r="23" spans="1:19" ht="10" customHeight="1" x14ac:dyDescent="0.25">
      <c r="A23" s="40"/>
      <c r="B23" s="24">
        <v>24</v>
      </c>
      <c r="C23" s="24"/>
      <c r="D23" s="24"/>
      <c r="E23" s="307">
        <v>117</v>
      </c>
      <c r="F23" s="194">
        <v>32</v>
      </c>
      <c r="G23" s="307">
        <v>169</v>
      </c>
      <c r="H23" s="308">
        <v>55</v>
      </c>
      <c r="I23" s="307">
        <v>21</v>
      </c>
      <c r="J23" s="308">
        <v>6</v>
      </c>
      <c r="K23" s="307">
        <v>5</v>
      </c>
      <c r="L23" s="308">
        <v>1</v>
      </c>
      <c r="M23" s="307">
        <v>1</v>
      </c>
      <c r="N23" s="308">
        <v>0</v>
      </c>
      <c r="O23" s="307">
        <v>0</v>
      </c>
      <c r="P23" s="308">
        <v>0</v>
      </c>
      <c r="Q23" s="194">
        <v>0</v>
      </c>
      <c r="R23" s="195">
        <v>0</v>
      </c>
      <c r="S23" s="192">
        <f t="shared" si="0"/>
        <v>407</v>
      </c>
    </row>
    <row r="24" spans="1:19" ht="10" customHeight="1" x14ac:dyDescent="0.25">
      <c r="A24" s="37"/>
      <c r="B24" s="38">
        <v>25</v>
      </c>
      <c r="C24" s="38"/>
      <c r="D24" s="38"/>
      <c r="E24" s="309">
        <v>126</v>
      </c>
      <c r="F24" s="190">
        <v>47</v>
      </c>
      <c r="G24" s="309">
        <v>310</v>
      </c>
      <c r="H24" s="310">
        <v>48</v>
      </c>
      <c r="I24" s="309">
        <v>22</v>
      </c>
      <c r="J24" s="310">
        <v>7</v>
      </c>
      <c r="K24" s="309">
        <v>3</v>
      </c>
      <c r="L24" s="310">
        <v>4</v>
      </c>
      <c r="M24" s="309">
        <v>0</v>
      </c>
      <c r="N24" s="310">
        <v>0</v>
      </c>
      <c r="O24" s="309">
        <v>0</v>
      </c>
      <c r="P24" s="310">
        <v>0</v>
      </c>
      <c r="Q24" s="190">
        <v>1</v>
      </c>
      <c r="R24" s="191">
        <v>0</v>
      </c>
      <c r="S24" s="188">
        <f t="shared" si="0"/>
        <v>568</v>
      </c>
    </row>
    <row r="25" spans="1:19" ht="10" customHeight="1" x14ac:dyDescent="0.25">
      <c r="A25" s="40"/>
      <c r="B25" s="24">
        <v>26</v>
      </c>
      <c r="C25" s="24"/>
      <c r="D25" s="24"/>
      <c r="E25" s="307">
        <v>118</v>
      </c>
      <c r="F25" s="194">
        <v>43</v>
      </c>
      <c r="G25" s="307">
        <v>181</v>
      </c>
      <c r="H25" s="308">
        <v>71</v>
      </c>
      <c r="I25" s="307">
        <v>19</v>
      </c>
      <c r="J25" s="308">
        <v>11</v>
      </c>
      <c r="K25" s="307">
        <v>5</v>
      </c>
      <c r="L25" s="308">
        <v>1</v>
      </c>
      <c r="M25" s="307">
        <v>0</v>
      </c>
      <c r="N25" s="308">
        <v>0</v>
      </c>
      <c r="O25" s="307">
        <v>0</v>
      </c>
      <c r="P25" s="308">
        <v>0</v>
      </c>
      <c r="Q25" s="194">
        <v>0</v>
      </c>
      <c r="R25" s="195">
        <v>1</v>
      </c>
      <c r="S25" s="192">
        <f t="shared" si="0"/>
        <v>450</v>
      </c>
    </row>
    <row r="26" spans="1:19" ht="10" customHeight="1" x14ac:dyDescent="0.25">
      <c r="A26" s="37"/>
      <c r="B26" s="38">
        <v>27</v>
      </c>
      <c r="C26" s="38"/>
      <c r="D26" s="38"/>
      <c r="E26" s="309">
        <v>140</v>
      </c>
      <c r="F26" s="190">
        <v>48</v>
      </c>
      <c r="G26" s="309">
        <v>6522</v>
      </c>
      <c r="H26" s="310">
        <v>78</v>
      </c>
      <c r="I26" s="309">
        <v>26</v>
      </c>
      <c r="J26" s="310">
        <v>21</v>
      </c>
      <c r="K26" s="309">
        <v>3</v>
      </c>
      <c r="L26" s="310">
        <v>2</v>
      </c>
      <c r="M26" s="309">
        <v>0</v>
      </c>
      <c r="N26" s="310">
        <v>0</v>
      </c>
      <c r="O26" s="309">
        <v>0</v>
      </c>
      <c r="P26" s="310">
        <v>0</v>
      </c>
      <c r="Q26" s="190">
        <v>0</v>
      </c>
      <c r="R26" s="191">
        <v>0</v>
      </c>
      <c r="S26" s="188">
        <f t="shared" si="0"/>
        <v>6840</v>
      </c>
    </row>
    <row r="27" spans="1:19" ht="10" customHeight="1" x14ac:dyDescent="0.25">
      <c r="A27" s="40"/>
      <c r="B27" s="24">
        <v>28</v>
      </c>
      <c r="C27" s="24"/>
      <c r="D27" s="24"/>
      <c r="E27" s="307">
        <v>175</v>
      </c>
      <c r="F27" s="194">
        <v>52</v>
      </c>
      <c r="G27" s="307">
        <v>243</v>
      </c>
      <c r="H27" s="308">
        <v>72</v>
      </c>
      <c r="I27" s="307">
        <v>27</v>
      </c>
      <c r="J27" s="308">
        <v>16</v>
      </c>
      <c r="K27" s="307">
        <v>3</v>
      </c>
      <c r="L27" s="308">
        <v>1</v>
      </c>
      <c r="M27" s="307">
        <v>1</v>
      </c>
      <c r="N27" s="308">
        <v>0</v>
      </c>
      <c r="O27" s="307">
        <v>0</v>
      </c>
      <c r="P27" s="308">
        <v>0</v>
      </c>
      <c r="Q27" s="194">
        <v>1</v>
      </c>
      <c r="R27" s="195">
        <v>0</v>
      </c>
      <c r="S27" s="192">
        <f t="shared" si="0"/>
        <v>591</v>
      </c>
    </row>
    <row r="28" spans="1:19" ht="10" customHeight="1" x14ac:dyDescent="0.25">
      <c r="A28" s="37"/>
      <c r="B28" s="38">
        <v>29</v>
      </c>
      <c r="C28" s="38"/>
      <c r="D28" s="38"/>
      <c r="E28" s="309">
        <v>704</v>
      </c>
      <c r="F28" s="190">
        <v>40</v>
      </c>
      <c r="G28" s="309">
        <v>548</v>
      </c>
      <c r="H28" s="310">
        <v>75</v>
      </c>
      <c r="I28" s="309">
        <v>30</v>
      </c>
      <c r="J28" s="310">
        <v>18</v>
      </c>
      <c r="K28" s="309">
        <v>3</v>
      </c>
      <c r="L28" s="310">
        <v>2</v>
      </c>
      <c r="M28" s="309">
        <v>6</v>
      </c>
      <c r="N28" s="310">
        <v>0</v>
      </c>
      <c r="O28" s="309">
        <v>0</v>
      </c>
      <c r="P28" s="310">
        <v>0</v>
      </c>
      <c r="Q28" s="190">
        <v>0</v>
      </c>
      <c r="R28" s="191">
        <v>0</v>
      </c>
      <c r="S28" s="188">
        <f t="shared" si="0"/>
        <v>1426</v>
      </c>
    </row>
    <row r="29" spans="1:19" ht="10" customHeight="1" x14ac:dyDescent="0.25">
      <c r="A29" s="40"/>
      <c r="B29" s="24">
        <v>30</v>
      </c>
      <c r="C29" s="24"/>
      <c r="D29" s="24"/>
      <c r="E29" s="307">
        <v>205</v>
      </c>
      <c r="F29" s="194">
        <v>66</v>
      </c>
      <c r="G29" s="307">
        <v>290</v>
      </c>
      <c r="H29" s="308">
        <v>65</v>
      </c>
      <c r="I29" s="307">
        <v>30</v>
      </c>
      <c r="J29" s="308">
        <v>11</v>
      </c>
      <c r="K29" s="307">
        <v>6</v>
      </c>
      <c r="L29" s="308">
        <v>2</v>
      </c>
      <c r="M29" s="307">
        <v>1</v>
      </c>
      <c r="N29" s="308">
        <v>0</v>
      </c>
      <c r="O29" s="307">
        <v>0</v>
      </c>
      <c r="P29" s="308">
        <v>1</v>
      </c>
      <c r="Q29" s="194">
        <v>1</v>
      </c>
      <c r="R29" s="195">
        <v>0</v>
      </c>
      <c r="S29" s="192">
        <f t="shared" si="0"/>
        <v>678</v>
      </c>
    </row>
    <row r="30" spans="1:19" ht="10" customHeight="1" x14ac:dyDescent="0.25">
      <c r="A30" s="37"/>
      <c r="B30" s="38">
        <v>31</v>
      </c>
      <c r="C30" s="38"/>
      <c r="D30" s="38"/>
      <c r="E30" s="309">
        <v>177</v>
      </c>
      <c r="F30" s="190">
        <v>58</v>
      </c>
      <c r="G30" s="309">
        <v>284</v>
      </c>
      <c r="H30" s="310">
        <v>101</v>
      </c>
      <c r="I30" s="309">
        <v>31</v>
      </c>
      <c r="J30" s="310">
        <v>15</v>
      </c>
      <c r="K30" s="309">
        <v>12</v>
      </c>
      <c r="L30" s="310">
        <v>1</v>
      </c>
      <c r="M30" s="309">
        <v>1</v>
      </c>
      <c r="N30" s="310">
        <v>0</v>
      </c>
      <c r="O30" s="309">
        <v>0</v>
      </c>
      <c r="P30" s="310">
        <v>0</v>
      </c>
      <c r="Q30" s="190">
        <v>2</v>
      </c>
      <c r="R30" s="191">
        <v>0</v>
      </c>
      <c r="S30" s="188">
        <f t="shared" si="0"/>
        <v>682</v>
      </c>
    </row>
    <row r="31" spans="1:19" ht="10" customHeight="1" x14ac:dyDescent="0.25">
      <c r="A31" s="40"/>
      <c r="B31" s="24">
        <v>32</v>
      </c>
      <c r="C31" s="24"/>
      <c r="D31" s="24"/>
      <c r="E31" s="307">
        <v>205</v>
      </c>
      <c r="F31" s="194">
        <v>65</v>
      </c>
      <c r="G31" s="307">
        <v>310</v>
      </c>
      <c r="H31" s="308">
        <v>92</v>
      </c>
      <c r="I31" s="307">
        <v>20</v>
      </c>
      <c r="J31" s="308">
        <v>27</v>
      </c>
      <c r="K31" s="307">
        <v>5</v>
      </c>
      <c r="L31" s="308">
        <v>3</v>
      </c>
      <c r="M31" s="307">
        <v>3</v>
      </c>
      <c r="N31" s="308">
        <v>0</v>
      </c>
      <c r="O31" s="307">
        <v>0</v>
      </c>
      <c r="P31" s="308">
        <v>0</v>
      </c>
      <c r="Q31" s="194">
        <v>3</v>
      </c>
      <c r="R31" s="195">
        <v>0</v>
      </c>
      <c r="S31" s="192">
        <f t="shared" ref="S31:S62" si="1">SUM(E31:R31)</f>
        <v>733</v>
      </c>
    </row>
    <row r="32" spans="1:19" ht="10" customHeight="1" thickBot="1" x14ac:dyDescent="0.3">
      <c r="A32" s="41"/>
      <c r="B32" s="42">
        <v>33</v>
      </c>
      <c r="C32" s="42"/>
      <c r="D32" s="42"/>
      <c r="E32" s="313">
        <v>187</v>
      </c>
      <c r="F32" s="228">
        <v>88</v>
      </c>
      <c r="G32" s="313">
        <v>272</v>
      </c>
      <c r="H32" s="338">
        <v>102</v>
      </c>
      <c r="I32" s="313">
        <v>22</v>
      </c>
      <c r="J32" s="338">
        <v>23</v>
      </c>
      <c r="K32" s="313">
        <v>6</v>
      </c>
      <c r="L32" s="338">
        <v>4</v>
      </c>
      <c r="M32" s="313">
        <v>3</v>
      </c>
      <c r="N32" s="338">
        <v>0</v>
      </c>
      <c r="O32" s="313">
        <v>0</v>
      </c>
      <c r="P32" s="338">
        <v>0</v>
      </c>
      <c r="Q32" s="228">
        <v>2</v>
      </c>
      <c r="R32" s="227">
        <v>0</v>
      </c>
      <c r="S32" s="230">
        <f t="shared" si="1"/>
        <v>709</v>
      </c>
    </row>
    <row r="33" spans="1:19" ht="10" customHeight="1" x14ac:dyDescent="0.25">
      <c r="A33" s="40"/>
      <c r="B33" s="24">
        <v>34</v>
      </c>
      <c r="C33" s="24"/>
      <c r="D33" s="24"/>
      <c r="E33" s="307">
        <v>250</v>
      </c>
      <c r="F33" s="194">
        <v>10163</v>
      </c>
      <c r="G33" s="307">
        <v>425</v>
      </c>
      <c r="H33" s="308">
        <v>92</v>
      </c>
      <c r="I33" s="307">
        <v>41</v>
      </c>
      <c r="J33" s="308">
        <v>20</v>
      </c>
      <c r="K33" s="307">
        <v>18</v>
      </c>
      <c r="L33" s="308">
        <v>3</v>
      </c>
      <c r="M33" s="307">
        <v>2</v>
      </c>
      <c r="N33" s="308">
        <v>1</v>
      </c>
      <c r="O33" s="307">
        <v>2</v>
      </c>
      <c r="P33" s="308">
        <v>0</v>
      </c>
      <c r="Q33" s="194">
        <v>2</v>
      </c>
      <c r="R33" s="195">
        <v>0</v>
      </c>
      <c r="S33" s="192">
        <f t="shared" si="1"/>
        <v>11019</v>
      </c>
    </row>
    <row r="34" spans="1:19" ht="10" customHeight="1" x14ac:dyDescent="0.25">
      <c r="A34" s="37"/>
      <c r="B34" s="38">
        <v>35</v>
      </c>
      <c r="C34" s="38"/>
      <c r="D34" s="38"/>
      <c r="E34" s="309">
        <v>209</v>
      </c>
      <c r="F34" s="190">
        <v>73</v>
      </c>
      <c r="G34" s="309">
        <v>335</v>
      </c>
      <c r="H34" s="310">
        <v>114</v>
      </c>
      <c r="I34" s="309">
        <v>46</v>
      </c>
      <c r="J34" s="310">
        <v>27</v>
      </c>
      <c r="K34" s="309">
        <v>8</v>
      </c>
      <c r="L34" s="310">
        <v>5</v>
      </c>
      <c r="M34" s="309">
        <v>0</v>
      </c>
      <c r="N34" s="310">
        <v>0</v>
      </c>
      <c r="O34" s="309">
        <v>0</v>
      </c>
      <c r="P34" s="310">
        <v>0</v>
      </c>
      <c r="Q34" s="190">
        <v>0</v>
      </c>
      <c r="R34" s="191">
        <v>0</v>
      </c>
      <c r="S34" s="188">
        <f t="shared" si="1"/>
        <v>817</v>
      </c>
    </row>
    <row r="35" spans="1:19" ht="10" customHeight="1" x14ac:dyDescent="0.25">
      <c r="A35" s="40"/>
      <c r="B35" s="24">
        <v>36</v>
      </c>
      <c r="C35" s="24"/>
      <c r="D35" s="24"/>
      <c r="E35" s="307">
        <v>241</v>
      </c>
      <c r="F35" s="194">
        <v>96</v>
      </c>
      <c r="G35" s="307">
        <v>352</v>
      </c>
      <c r="H35" s="308">
        <v>124</v>
      </c>
      <c r="I35" s="307">
        <v>41</v>
      </c>
      <c r="J35" s="308">
        <v>14</v>
      </c>
      <c r="K35" s="307">
        <v>6</v>
      </c>
      <c r="L35" s="308">
        <v>2</v>
      </c>
      <c r="M35" s="307">
        <v>3</v>
      </c>
      <c r="N35" s="308">
        <v>0</v>
      </c>
      <c r="O35" s="307">
        <v>0</v>
      </c>
      <c r="P35" s="308">
        <v>0</v>
      </c>
      <c r="Q35" s="194">
        <v>0</v>
      </c>
      <c r="R35" s="195">
        <v>2</v>
      </c>
      <c r="S35" s="192">
        <f t="shared" si="1"/>
        <v>881</v>
      </c>
    </row>
    <row r="36" spans="1:19" ht="10" customHeight="1" x14ac:dyDescent="0.25">
      <c r="A36" s="37"/>
      <c r="B36" s="38">
        <v>37</v>
      </c>
      <c r="C36" s="38"/>
      <c r="D36" s="38"/>
      <c r="E36" s="309">
        <v>310</v>
      </c>
      <c r="F36" s="190">
        <v>427</v>
      </c>
      <c r="G36" s="309">
        <v>348</v>
      </c>
      <c r="H36" s="310">
        <v>120</v>
      </c>
      <c r="I36" s="309">
        <v>50</v>
      </c>
      <c r="J36" s="310">
        <v>16</v>
      </c>
      <c r="K36" s="309">
        <v>8</v>
      </c>
      <c r="L36" s="310">
        <v>5</v>
      </c>
      <c r="M36" s="309">
        <v>4</v>
      </c>
      <c r="N36" s="310">
        <v>2</v>
      </c>
      <c r="O36" s="309">
        <v>1</v>
      </c>
      <c r="P36" s="310">
        <v>0</v>
      </c>
      <c r="Q36" s="190">
        <v>1</v>
      </c>
      <c r="R36" s="191">
        <v>1</v>
      </c>
      <c r="S36" s="188">
        <f t="shared" si="1"/>
        <v>1293</v>
      </c>
    </row>
    <row r="37" spans="1:19" ht="10" customHeight="1" x14ac:dyDescent="0.25">
      <c r="A37" s="40"/>
      <c r="B37" s="24">
        <v>38</v>
      </c>
      <c r="C37" s="24"/>
      <c r="D37" s="24"/>
      <c r="E37" s="307">
        <v>234</v>
      </c>
      <c r="F37" s="194">
        <v>91</v>
      </c>
      <c r="G37" s="307">
        <v>376</v>
      </c>
      <c r="H37" s="308">
        <v>131</v>
      </c>
      <c r="I37" s="307">
        <v>40</v>
      </c>
      <c r="J37" s="308">
        <v>22</v>
      </c>
      <c r="K37" s="307">
        <v>8</v>
      </c>
      <c r="L37" s="308">
        <v>6</v>
      </c>
      <c r="M37" s="307">
        <v>2</v>
      </c>
      <c r="N37" s="308">
        <v>1</v>
      </c>
      <c r="O37" s="307">
        <v>2</v>
      </c>
      <c r="P37" s="308">
        <v>0</v>
      </c>
      <c r="Q37" s="194">
        <v>2</v>
      </c>
      <c r="R37" s="195">
        <v>1</v>
      </c>
      <c r="S37" s="192">
        <f t="shared" si="1"/>
        <v>916</v>
      </c>
    </row>
    <row r="38" spans="1:19" ht="10" customHeight="1" x14ac:dyDescent="0.25">
      <c r="A38" s="37"/>
      <c r="B38" s="38">
        <v>39</v>
      </c>
      <c r="C38" s="38"/>
      <c r="D38" s="38"/>
      <c r="E38" s="309">
        <v>263</v>
      </c>
      <c r="F38" s="190">
        <v>84</v>
      </c>
      <c r="G38" s="309">
        <v>951</v>
      </c>
      <c r="H38" s="310">
        <v>134</v>
      </c>
      <c r="I38" s="309">
        <v>55</v>
      </c>
      <c r="J38" s="310">
        <v>34</v>
      </c>
      <c r="K38" s="309">
        <v>7</v>
      </c>
      <c r="L38" s="310">
        <v>4</v>
      </c>
      <c r="M38" s="309">
        <v>1</v>
      </c>
      <c r="N38" s="310">
        <v>1</v>
      </c>
      <c r="O38" s="309">
        <v>1</v>
      </c>
      <c r="P38" s="310">
        <v>0</v>
      </c>
      <c r="Q38" s="190">
        <v>3</v>
      </c>
      <c r="R38" s="191">
        <v>1</v>
      </c>
      <c r="S38" s="188">
        <f t="shared" si="1"/>
        <v>1539</v>
      </c>
    </row>
    <row r="39" spans="1:19" ht="10" customHeight="1" x14ac:dyDescent="0.25">
      <c r="A39" s="40"/>
      <c r="B39" s="24">
        <v>40</v>
      </c>
      <c r="C39" s="24"/>
      <c r="D39" s="24"/>
      <c r="E39" s="307">
        <v>243</v>
      </c>
      <c r="F39" s="194">
        <v>93</v>
      </c>
      <c r="G39" s="307">
        <v>345</v>
      </c>
      <c r="H39" s="308">
        <v>147</v>
      </c>
      <c r="I39" s="307">
        <v>30</v>
      </c>
      <c r="J39" s="308">
        <v>17</v>
      </c>
      <c r="K39" s="307">
        <v>13</v>
      </c>
      <c r="L39" s="308">
        <v>2</v>
      </c>
      <c r="M39" s="307">
        <v>3</v>
      </c>
      <c r="N39" s="308">
        <v>0</v>
      </c>
      <c r="O39" s="307">
        <v>0</v>
      </c>
      <c r="P39" s="308">
        <v>0</v>
      </c>
      <c r="Q39" s="194">
        <v>2</v>
      </c>
      <c r="R39" s="195">
        <v>0</v>
      </c>
      <c r="S39" s="192">
        <f t="shared" si="1"/>
        <v>895</v>
      </c>
    </row>
    <row r="40" spans="1:19" ht="10" customHeight="1" x14ac:dyDescent="0.25">
      <c r="A40" s="37"/>
      <c r="B40" s="38">
        <v>41</v>
      </c>
      <c r="C40" s="38"/>
      <c r="D40" s="38"/>
      <c r="E40" s="309">
        <v>263</v>
      </c>
      <c r="F40" s="190">
        <v>95</v>
      </c>
      <c r="G40" s="309">
        <v>485</v>
      </c>
      <c r="H40" s="310">
        <v>155</v>
      </c>
      <c r="I40" s="309">
        <v>45</v>
      </c>
      <c r="J40" s="310">
        <v>23</v>
      </c>
      <c r="K40" s="309">
        <v>17</v>
      </c>
      <c r="L40" s="310">
        <v>8</v>
      </c>
      <c r="M40" s="309">
        <v>2</v>
      </c>
      <c r="N40" s="310">
        <v>0</v>
      </c>
      <c r="O40" s="309">
        <v>1</v>
      </c>
      <c r="P40" s="310">
        <v>1</v>
      </c>
      <c r="Q40" s="190">
        <v>4</v>
      </c>
      <c r="R40" s="191">
        <v>2</v>
      </c>
      <c r="S40" s="188">
        <f t="shared" si="1"/>
        <v>1101</v>
      </c>
    </row>
    <row r="41" spans="1:19" ht="10" customHeight="1" x14ac:dyDescent="0.25">
      <c r="A41" s="40"/>
      <c r="B41" s="24">
        <v>42</v>
      </c>
      <c r="C41" s="24"/>
      <c r="D41" s="24"/>
      <c r="E41" s="307">
        <v>1354</v>
      </c>
      <c r="F41" s="194">
        <v>464</v>
      </c>
      <c r="G41" s="307">
        <v>392</v>
      </c>
      <c r="H41" s="308">
        <v>598</v>
      </c>
      <c r="I41" s="307">
        <v>38</v>
      </c>
      <c r="J41" s="308">
        <v>20</v>
      </c>
      <c r="K41" s="307">
        <v>22</v>
      </c>
      <c r="L41" s="308">
        <v>2</v>
      </c>
      <c r="M41" s="307">
        <v>4</v>
      </c>
      <c r="N41" s="308">
        <v>1</v>
      </c>
      <c r="O41" s="307">
        <v>0</v>
      </c>
      <c r="P41" s="308">
        <v>0</v>
      </c>
      <c r="Q41" s="194">
        <v>1</v>
      </c>
      <c r="R41" s="195">
        <v>1</v>
      </c>
      <c r="S41" s="192">
        <f t="shared" si="1"/>
        <v>2897</v>
      </c>
    </row>
    <row r="42" spans="1:19" ht="10" customHeight="1" x14ac:dyDescent="0.25">
      <c r="A42" s="37"/>
      <c r="B42" s="38">
        <v>43</v>
      </c>
      <c r="C42" s="38"/>
      <c r="D42" s="38"/>
      <c r="E42" s="309">
        <v>2349</v>
      </c>
      <c r="F42" s="190">
        <v>160</v>
      </c>
      <c r="G42" s="309">
        <v>1858</v>
      </c>
      <c r="H42" s="310">
        <v>592</v>
      </c>
      <c r="I42" s="309">
        <v>46</v>
      </c>
      <c r="J42" s="310">
        <v>31</v>
      </c>
      <c r="K42" s="309">
        <v>12</v>
      </c>
      <c r="L42" s="310">
        <v>3</v>
      </c>
      <c r="M42" s="309">
        <v>2</v>
      </c>
      <c r="N42" s="310">
        <v>2</v>
      </c>
      <c r="O42" s="309">
        <v>1</v>
      </c>
      <c r="P42" s="310">
        <v>0</v>
      </c>
      <c r="Q42" s="190">
        <v>3</v>
      </c>
      <c r="R42" s="191">
        <v>0</v>
      </c>
      <c r="S42" s="188">
        <f t="shared" si="1"/>
        <v>5059</v>
      </c>
    </row>
    <row r="43" spans="1:19" ht="10" customHeight="1" x14ac:dyDescent="0.25">
      <c r="A43" s="40"/>
      <c r="B43" s="24">
        <v>44</v>
      </c>
      <c r="C43" s="24"/>
      <c r="D43" s="24"/>
      <c r="E43" s="307">
        <v>314</v>
      </c>
      <c r="F43" s="194">
        <v>159</v>
      </c>
      <c r="G43" s="307">
        <v>488</v>
      </c>
      <c r="H43" s="308">
        <v>263</v>
      </c>
      <c r="I43" s="307">
        <v>46</v>
      </c>
      <c r="J43" s="308">
        <v>32</v>
      </c>
      <c r="K43" s="307">
        <v>14</v>
      </c>
      <c r="L43" s="308">
        <v>3</v>
      </c>
      <c r="M43" s="307">
        <v>8</v>
      </c>
      <c r="N43" s="308">
        <v>1</v>
      </c>
      <c r="O43" s="307">
        <v>0</v>
      </c>
      <c r="P43" s="308">
        <v>0</v>
      </c>
      <c r="Q43" s="194">
        <v>5</v>
      </c>
      <c r="R43" s="195">
        <v>3</v>
      </c>
      <c r="S43" s="192">
        <f t="shared" si="1"/>
        <v>1336</v>
      </c>
    </row>
    <row r="44" spans="1:19" ht="10" customHeight="1" x14ac:dyDescent="0.25">
      <c r="A44" s="37"/>
      <c r="B44" s="38">
        <v>45</v>
      </c>
      <c r="C44" s="38"/>
      <c r="D44" s="38"/>
      <c r="E44" s="309">
        <v>3274</v>
      </c>
      <c r="F44" s="190">
        <v>150</v>
      </c>
      <c r="G44" s="309">
        <v>690</v>
      </c>
      <c r="H44" s="310">
        <v>218</v>
      </c>
      <c r="I44" s="309">
        <v>39</v>
      </c>
      <c r="J44" s="310">
        <v>35</v>
      </c>
      <c r="K44" s="309">
        <v>13</v>
      </c>
      <c r="L44" s="310">
        <v>7</v>
      </c>
      <c r="M44" s="309">
        <v>3</v>
      </c>
      <c r="N44" s="310">
        <v>6</v>
      </c>
      <c r="O44" s="309">
        <v>1</v>
      </c>
      <c r="P44" s="310">
        <v>0</v>
      </c>
      <c r="Q44" s="190">
        <v>2</v>
      </c>
      <c r="R44" s="191">
        <v>2</v>
      </c>
      <c r="S44" s="188">
        <f t="shared" si="1"/>
        <v>4440</v>
      </c>
    </row>
    <row r="45" spans="1:19" ht="10" customHeight="1" x14ac:dyDescent="0.25">
      <c r="A45" s="40"/>
      <c r="B45" s="24">
        <v>46</v>
      </c>
      <c r="C45" s="24"/>
      <c r="D45" s="24"/>
      <c r="E45" s="307">
        <v>421</v>
      </c>
      <c r="F45" s="194">
        <v>148</v>
      </c>
      <c r="G45" s="307">
        <v>576</v>
      </c>
      <c r="H45" s="308">
        <v>230</v>
      </c>
      <c r="I45" s="307">
        <v>57</v>
      </c>
      <c r="J45" s="308">
        <v>46</v>
      </c>
      <c r="K45" s="307">
        <v>15</v>
      </c>
      <c r="L45" s="308">
        <v>9</v>
      </c>
      <c r="M45" s="307">
        <v>7</v>
      </c>
      <c r="N45" s="308">
        <v>3</v>
      </c>
      <c r="O45" s="307">
        <v>1</v>
      </c>
      <c r="P45" s="308">
        <v>1</v>
      </c>
      <c r="Q45" s="194">
        <v>5</v>
      </c>
      <c r="R45" s="195">
        <v>1</v>
      </c>
      <c r="S45" s="192">
        <f t="shared" si="1"/>
        <v>1520</v>
      </c>
    </row>
    <row r="46" spans="1:19" ht="10" customHeight="1" x14ac:dyDescent="0.25">
      <c r="A46" s="37"/>
      <c r="B46" s="38">
        <v>47</v>
      </c>
      <c r="C46" s="38"/>
      <c r="D46" s="38"/>
      <c r="E46" s="309">
        <v>450</v>
      </c>
      <c r="F46" s="190">
        <v>159</v>
      </c>
      <c r="G46" s="309">
        <v>548</v>
      </c>
      <c r="H46" s="310">
        <v>249</v>
      </c>
      <c r="I46" s="309">
        <v>60</v>
      </c>
      <c r="J46" s="310">
        <v>26</v>
      </c>
      <c r="K46" s="309">
        <v>12</v>
      </c>
      <c r="L46" s="310">
        <v>3</v>
      </c>
      <c r="M46" s="309">
        <v>4</v>
      </c>
      <c r="N46" s="310">
        <v>3</v>
      </c>
      <c r="O46" s="309">
        <v>0</v>
      </c>
      <c r="P46" s="310">
        <v>3</v>
      </c>
      <c r="Q46" s="190">
        <v>2</v>
      </c>
      <c r="R46" s="191">
        <v>1</v>
      </c>
      <c r="S46" s="188">
        <f t="shared" si="1"/>
        <v>1520</v>
      </c>
    </row>
    <row r="47" spans="1:19" ht="10" customHeight="1" x14ac:dyDescent="0.25">
      <c r="A47" s="40"/>
      <c r="B47" s="24">
        <v>48</v>
      </c>
      <c r="C47" s="24"/>
      <c r="D47" s="24"/>
      <c r="E47" s="307">
        <v>434</v>
      </c>
      <c r="F47" s="194">
        <v>201</v>
      </c>
      <c r="G47" s="307">
        <v>655</v>
      </c>
      <c r="H47" s="308">
        <v>396</v>
      </c>
      <c r="I47" s="307">
        <v>62</v>
      </c>
      <c r="J47" s="308">
        <v>39</v>
      </c>
      <c r="K47" s="307">
        <v>22</v>
      </c>
      <c r="L47" s="308">
        <v>15</v>
      </c>
      <c r="M47" s="307">
        <v>4</v>
      </c>
      <c r="N47" s="308">
        <v>1</v>
      </c>
      <c r="O47" s="307">
        <v>2</v>
      </c>
      <c r="P47" s="308">
        <v>2</v>
      </c>
      <c r="Q47" s="194">
        <v>4</v>
      </c>
      <c r="R47" s="195">
        <v>0</v>
      </c>
      <c r="S47" s="192">
        <f t="shared" si="1"/>
        <v>1837</v>
      </c>
    </row>
    <row r="48" spans="1:19" ht="10" customHeight="1" x14ac:dyDescent="0.25">
      <c r="A48" s="37"/>
      <c r="B48" s="38">
        <v>49</v>
      </c>
      <c r="C48" s="38"/>
      <c r="D48" s="38"/>
      <c r="E48" s="309">
        <v>1872</v>
      </c>
      <c r="F48" s="190">
        <v>211</v>
      </c>
      <c r="G48" s="309">
        <v>1400</v>
      </c>
      <c r="H48" s="310">
        <v>275</v>
      </c>
      <c r="I48" s="309">
        <v>84</v>
      </c>
      <c r="J48" s="310">
        <v>43</v>
      </c>
      <c r="K48" s="309">
        <v>22</v>
      </c>
      <c r="L48" s="310">
        <v>7</v>
      </c>
      <c r="M48" s="309">
        <v>2</v>
      </c>
      <c r="N48" s="310">
        <v>2</v>
      </c>
      <c r="O48" s="309">
        <v>2</v>
      </c>
      <c r="P48" s="310">
        <v>1</v>
      </c>
      <c r="Q48" s="190">
        <v>3</v>
      </c>
      <c r="R48" s="191">
        <v>1</v>
      </c>
      <c r="S48" s="188">
        <f t="shared" si="1"/>
        <v>3925</v>
      </c>
    </row>
    <row r="49" spans="1:19" ht="10" customHeight="1" x14ac:dyDescent="0.25">
      <c r="A49" s="40"/>
      <c r="B49" s="24">
        <v>50</v>
      </c>
      <c r="C49" s="24"/>
      <c r="D49" s="24"/>
      <c r="E49" s="307">
        <v>473</v>
      </c>
      <c r="F49" s="194">
        <v>180</v>
      </c>
      <c r="G49" s="307">
        <v>661</v>
      </c>
      <c r="H49" s="308">
        <v>305</v>
      </c>
      <c r="I49" s="307">
        <v>65</v>
      </c>
      <c r="J49" s="308">
        <v>45</v>
      </c>
      <c r="K49" s="307">
        <v>17</v>
      </c>
      <c r="L49" s="308">
        <v>6</v>
      </c>
      <c r="M49" s="307">
        <v>8</v>
      </c>
      <c r="N49" s="308">
        <v>5</v>
      </c>
      <c r="O49" s="307">
        <v>4</v>
      </c>
      <c r="P49" s="308">
        <v>2</v>
      </c>
      <c r="Q49" s="194">
        <v>3</v>
      </c>
      <c r="R49" s="195">
        <v>1</v>
      </c>
      <c r="S49" s="192">
        <f t="shared" si="1"/>
        <v>1775</v>
      </c>
    </row>
    <row r="50" spans="1:19" ht="10" customHeight="1" x14ac:dyDescent="0.25">
      <c r="A50" s="37"/>
      <c r="B50" s="38">
        <v>51</v>
      </c>
      <c r="C50" s="38"/>
      <c r="D50" s="38"/>
      <c r="E50" s="309">
        <v>494</v>
      </c>
      <c r="F50" s="190">
        <v>212</v>
      </c>
      <c r="G50" s="309">
        <v>611</v>
      </c>
      <c r="H50" s="310">
        <v>296</v>
      </c>
      <c r="I50" s="309">
        <v>73</v>
      </c>
      <c r="J50" s="310">
        <v>38</v>
      </c>
      <c r="K50" s="309">
        <v>18</v>
      </c>
      <c r="L50" s="310">
        <v>12</v>
      </c>
      <c r="M50" s="309">
        <v>10</v>
      </c>
      <c r="N50" s="310">
        <v>4</v>
      </c>
      <c r="O50" s="309">
        <v>2</v>
      </c>
      <c r="P50" s="310">
        <v>1</v>
      </c>
      <c r="Q50" s="190">
        <v>3</v>
      </c>
      <c r="R50" s="191">
        <v>5</v>
      </c>
      <c r="S50" s="188">
        <f t="shared" si="1"/>
        <v>1779</v>
      </c>
    </row>
    <row r="51" spans="1:19" ht="10" customHeight="1" x14ac:dyDescent="0.25">
      <c r="A51" s="40"/>
      <c r="B51" s="24">
        <v>52</v>
      </c>
      <c r="C51" s="24"/>
      <c r="D51" s="24"/>
      <c r="E51" s="307">
        <v>458</v>
      </c>
      <c r="F51" s="194">
        <v>216</v>
      </c>
      <c r="G51" s="307">
        <v>711</v>
      </c>
      <c r="H51" s="308">
        <v>306</v>
      </c>
      <c r="I51" s="307">
        <v>80</v>
      </c>
      <c r="J51" s="308">
        <v>47</v>
      </c>
      <c r="K51" s="307">
        <v>18</v>
      </c>
      <c r="L51" s="308">
        <v>10</v>
      </c>
      <c r="M51" s="307">
        <v>9</v>
      </c>
      <c r="N51" s="308">
        <v>3</v>
      </c>
      <c r="O51" s="307">
        <v>3</v>
      </c>
      <c r="P51" s="308">
        <v>0</v>
      </c>
      <c r="Q51" s="194">
        <v>2</v>
      </c>
      <c r="R51" s="195">
        <v>1</v>
      </c>
      <c r="S51" s="192">
        <f t="shared" si="1"/>
        <v>1864</v>
      </c>
    </row>
    <row r="52" spans="1:19" ht="10" customHeight="1" x14ac:dyDescent="0.25">
      <c r="A52" s="37"/>
      <c r="B52" s="38">
        <v>53</v>
      </c>
      <c r="C52" s="38"/>
      <c r="D52" s="38"/>
      <c r="E52" s="309">
        <v>561</v>
      </c>
      <c r="F52" s="190">
        <v>223</v>
      </c>
      <c r="G52" s="309">
        <v>735</v>
      </c>
      <c r="H52" s="310">
        <v>363</v>
      </c>
      <c r="I52" s="309">
        <v>90</v>
      </c>
      <c r="J52" s="310">
        <v>40</v>
      </c>
      <c r="K52" s="309">
        <v>23</v>
      </c>
      <c r="L52" s="310">
        <v>13</v>
      </c>
      <c r="M52" s="309">
        <v>8</v>
      </c>
      <c r="N52" s="310">
        <v>1</v>
      </c>
      <c r="O52" s="309">
        <v>3</v>
      </c>
      <c r="P52" s="310">
        <v>0</v>
      </c>
      <c r="Q52" s="190">
        <v>5</v>
      </c>
      <c r="R52" s="191">
        <v>2</v>
      </c>
      <c r="S52" s="188">
        <f t="shared" si="1"/>
        <v>2067</v>
      </c>
    </row>
    <row r="53" spans="1:19" ht="10" customHeight="1" x14ac:dyDescent="0.25">
      <c r="A53" s="40"/>
      <c r="B53" s="24">
        <v>54</v>
      </c>
      <c r="C53" s="24"/>
      <c r="D53" s="24"/>
      <c r="E53" s="307">
        <v>609</v>
      </c>
      <c r="F53" s="194">
        <v>283</v>
      </c>
      <c r="G53" s="307">
        <v>794</v>
      </c>
      <c r="H53" s="308">
        <v>345</v>
      </c>
      <c r="I53" s="307">
        <v>97</v>
      </c>
      <c r="J53" s="308">
        <v>60</v>
      </c>
      <c r="K53" s="307">
        <v>24</v>
      </c>
      <c r="L53" s="308">
        <v>10</v>
      </c>
      <c r="M53" s="307">
        <v>10</v>
      </c>
      <c r="N53" s="308">
        <v>6</v>
      </c>
      <c r="O53" s="307">
        <v>4</v>
      </c>
      <c r="P53" s="308">
        <v>2</v>
      </c>
      <c r="Q53" s="194">
        <v>0</v>
      </c>
      <c r="R53" s="195">
        <v>2</v>
      </c>
      <c r="S53" s="192">
        <f t="shared" si="1"/>
        <v>2246</v>
      </c>
    </row>
    <row r="54" spans="1:19" ht="10" customHeight="1" x14ac:dyDescent="0.25">
      <c r="A54" s="37"/>
      <c r="B54" s="38">
        <v>55</v>
      </c>
      <c r="C54" s="38"/>
      <c r="D54" s="38"/>
      <c r="E54" s="309">
        <v>640</v>
      </c>
      <c r="F54" s="190">
        <v>291</v>
      </c>
      <c r="G54" s="309">
        <v>864</v>
      </c>
      <c r="H54" s="310">
        <v>340</v>
      </c>
      <c r="I54" s="309">
        <v>91</v>
      </c>
      <c r="J54" s="310">
        <v>51</v>
      </c>
      <c r="K54" s="309">
        <v>29</v>
      </c>
      <c r="L54" s="310">
        <v>10</v>
      </c>
      <c r="M54" s="309">
        <v>10</v>
      </c>
      <c r="N54" s="310">
        <v>6</v>
      </c>
      <c r="O54" s="309">
        <v>3</v>
      </c>
      <c r="P54" s="310">
        <v>1</v>
      </c>
      <c r="Q54" s="190">
        <v>4</v>
      </c>
      <c r="R54" s="191">
        <v>0</v>
      </c>
      <c r="S54" s="188">
        <f t="shared" si="1"/>
        <v>2340</v>
      </c>
    </row>
    <row r="55" spans="1:19" ht="10" customHeight="1" x14ac:dyDescent="0.25">
      <c r="A55" s="40"/>
      <c r="B55" s="24">
        <v>56</v>
      </c>
      <c r="C55" s="24"/>
      <c r="D55" s="24"/>
      <c r="E55" s="307">
        <v>644</v>
      </c>
      <c r="F55" s="194">
        <v>298</v>
      </c>
      <c r="G55" s="307">
        <v>895</v>
      </c>
      <c r="H55" s="308">
        <v>377</v>
      </c>
      <c r="I55" s="307">
        <v>95</v>
      </c>
      <c r="J55" s="308">
        <v>57</v>
      </c>
      <c r="K55" s="307">
        <v>19</v>
      </c>
      <c r="L55" s="308">
        <v>8</v>
      </c>
      <c r="M55" s="307">
        <v>13</v>
      </c>
      <c r="N55" s="308">
        <v>6</v>
      </c>
      <c r="O55" s="307">
        <v>6</v>
      </c>
      <c r="P55" s="308">
        <v>2</v>
      </c>
      <c r="Q55" s="194">
        <v>8</v>
      </c>
      <c r="R55" s="195">
        <v>3</v>
      </c>
      <c r="S55" s="192">
        <f t="shared" si="1"/>
        <v>2431</v>
      </c>
    </row>
    <row r="56" spans="1:19" ht="10" customHeight="1" x14ac:dyDescent="0.25">
      <c r="A56" s="37"/>
      <c r="B56" s="38">
        <v>57</v>
      </c>
      <c r="C56" s="38"/>
      <c r="D56" s="38"/>
      <c r="E56" s="309">
        <v>670</v>
      </c>
      <c r="F56" s="190">
        <v>322</v>
      </c>
      <c r="G56" s="309">
        <v>1121</v>
      </c>
      <c r="H56" s="310">
        <v>468</v>
      </c>
      <c r="I56" s="309">
        <v>101</v>
      </c>
      <c r="J56" s="310">
        <v>72</v>
      </c>
      <c r="K56" s="309">
        <v>30</v>
      </c>
      <c r="L56" s="310">
        <v>15</v>
      </c>
      <c r="M56" s="309">
        <v>9</v>
      </c>
      <c r="N56" s="310">
        <v>3</v>
      </c>
      <c r="O56" s="309">
        <v>5</v>
      </c>
      <c r="P56" s="310">
        <v>0</v>
      </c>
      <c r="Q56" s="190">
        <v>5</v>
      </c>
      <c r="R56" s="191">
        <v>2</v>
      </c>
      <c r="S56" s="188">
        <f t="shared" si="1"/>
        <v>2823</v>
      </c>
    </row>
    <row r="57" spans="1:19" ht="10" customHeight="1" x14ac:dyDescent="0.25">
      <c r="A57" s="40"/>
      <c r="B57" s="24">
        <v>58</v>
      </c>
      <c r="C57" s="24"/>
      <c r="D57" s="24"/>
      <c r="E57" s="307">
        <v>676</v>
      </c>
      <c r="F57" s="194">
        <v>305</v>
      </c>
      <c r="G57" s="307">
        <v>1000</v>
      </c>
      <c r="H57" s="308">
        <v>445</v>
      </c>
      <c r="I57" s="307">
        <v>113</v>
      </c>
      <c r="J57" s="308">
        <v>68</v>
      </c>
      <c r="K57" s="307">
        <v>18</v>
      </c>
      <c r="L57" s="308">
        <v>16</v>
      </c>
      <c r="M57" s="307">
        <v>8</v>
      </c>
      <c r="N57" s="308">
        <v>3</v>
      </c>
      <c r="O57" s="307">
        <v>6</v>
      </c>
      <c r="P57" s="308">
        <v>1</v>
      </c>
      <c r="Q57" s="194">
        <v>5</v>
      </c>
      <c r="R57" s="195">
        <v>3</v>
      </c>
      <c r="S57" s="192">
        <f t="shared" si="1"/>
        <v>2667</v>
      </c>
    </row>
    <row r="58" spans="1:19" ht="10" customHeight="1" x14ac:dyDescent="0.25">
      <c r="A58" s="37"/>
      <c r="B58" s="38">
        <v>59</v>
      </c>
      <c r="C58" s="38"/>
      <c r="D58" s="38"/>
      <c r="E58" s="309">
        <v>821</v>
      </c>
      <c r="F58" s="190">
        <v>355</v>
      </c>
      <c r="G58" s="309">
        <v>1037</v>
      </c>
      <c r="H58" s="310">
        <v>478</v>
      </c>
      <c r="I58" s="309">
        <v>93</v>
      </c>
      <c r="J58" s="310">
        <v>65</v>
      </c>
      <c r="K58" s="309">
        <v>29</v>
      </c>
      <c r="L58" s="310">
        <v>12</v>
      </c>
      <c r="M58" s="309">
        <v>16</v>
      </c>
      <c r="N58" s="310">
        <v>7</v>
      </c>
      <c r="O58" s="309">
        <v>3</v>
      </c>
      <c r="P58" s="310">
        <v>3</v>
      </c>
      <c r="Q58" s="190">
        <v>7</v>
      </c>
      <c r="R58" s="191">
        <v>2</v>
      </c>
      <c r="S58" s="188">
        <f t="shared" si="1"/>
        <v>2928</v>
      </c>
    </row>
    <row r="59" spans="1:19" ht="10" customHeight="1" x14ac:dyDescent="0.25">
      <c r="A59" s="40"/>
      <c r="B59" s="24">
        <v>60</v>
      </c>
      <c r="C59" s="24"/>
      <c r="D59" s="24"/>
      <c r="E59" s="307">
        <v>758</v>
      </c>
      <c r="F59" s="194">
        <v>390</v>
      </c>
      <c r="G59" s="307">
        <v>1041</v>
      </c>
      <c r="H59" s="308">
        <v>473</v>
      </c>
      <c r="I59" s="307">
        <v>125</v>
      </c>
      <c r="J59" s="308">
        <v>72</v>
      </c>
      <c r="K59" s="307">
        <v>27</v>
      </c>
      <c r="L59" s="308">
        <v>18</v>
      </c>
      <c r="M59" s="307">
        <v>14</v>
      </c>
      <c r="N59" s="308">
        <v>7</v>
      </c>
      <c r="O59" s="307">
        <v>2</v>
      </c>
      <c r="P59" s="308">
        <v>0</v>
      </c>
      <c r="Q59" s="194">
        <v>13</v>
      </c>
      <c r="R59" s="195">
        <v>2</v>
      </c>
      <c r="S59" s="192">
        <f t="shared" si="1"/>
        <v>2942</v>
      </c>
    </row>
    <row r="60" spans="1:19" ht="10" customHeight="1" x14ac:dyDescent="0.25">
      <c r="A60" s="37"/>
      <c r="B60" s="38">
        <v>61</v>
      </c>
      <c r="C60" s="38"/>
      <c r="D60" s="38"/>
      <c r="E60" s="309">
        <v>908</v>
      </c>
      <c r="F60" s="190">
        <v>417</v>
      </c>
      <c r="G60" s="309">
        <v>1111</v>
      </c>
      <c r="H60" s="310">
        <v>500</v>
      </c>
      <c r="I60" s="309">
        <v>120</v>
      </c>
      <c r="J60" s="310">
        <v>60</v>
      </c>
      <c r="K60" s="309">
        <v>25</v>
      </c>
      <c r="L60" s="310">
        <v>22</v>
      </c>
      <c r="M60" s="309">
        <v>17</v>
      </c>
      <c r="N60" s="310">
        <v>8</v>
      </c>
      <c r="O60" s="309">
        <v>5</v>
      </c>
      <c r="P60" s="310">
        <v>3</v>
      </c>
      <c r="Q60" s="190">
        <v>5</v>
      </c>
      <c r="R60" s="191">
        <v>4</v>
      </c>
      <c r="S60" s="188">
        <f t="shared" si="1"/>
        <v>3205</v>
      </c>
    </row>
    <row r="61" spans="1:19" ht="10" customHeight="1" x14ac:dyDescent="0.25">
      <c r="A61" s="40"/>
      <c r="B61" s="24">
        <v>62</v>
      </c>
      <c r="C61" s="24"/>
      <c r="D61" s="24"/>
      <c r="E61" s="307">
        <v>898</v>
      </c>
      <c r="F61" s="194">
        <v>335</v>
      </c>
      <c r="G61" s="307">
        <v>1167</v>
      </c>
      <c r="H61" s="308">
        <v>459</v>
      </c>
      <c r="I61" s="307">
        <v>106</v>
      </c>
      <c r="J61" s="308">
        <v>74</v>
      </c>
      <c r="K61" s="307">
        <v>31</v>
      </c>
      <c r="L61" s="308">
        <v>19</v>
      </c>
      <c r="M61" s="307">
        <v>13</v>
      </c>
      <c r="N61" s="308">
        <v>6</v>
      </c>
      <c r="O61" s="307">
        <v>5</v>
      </c>
      <c r="P61" s="308">
        <v>0</v>
      </c>
      <c r="Q61" s="194">
        <v>7</v>
      </c>
      <c r="R61" s="195">
        <v>2</v>
      </c>
      <c r="S61" s="192">
        <f t="shared" si="1"/>
        <v>3122</v>
      </c>
    </row>
    <row r="62" spans="1:19" ht="10" customHeight="1" x14ac:dyDescent="0.25">
      <c r="A62" s="37"/>
      <c r="B62" s="38">
        <v>63</v>
      </c>
      <c r="C62" s="38"/>
      <c r="D62" s="38"/>
      <c r="E62" s="309">
        <v>808</v>
      </c>
      <c r="F62" s="190">
        <v>386</v>
      </c>
      <c r="G62" s="309">
        <v>1238</v>
      </c>
      <c r="H62" s="310">
        <v>531</v>
      </c>
      <c r="I62" s="309">
        <v>126</v>
      </c>
      <c r="J62" s="310">
        <v>83</v>
      </c>
      <c r="K62" s="309">
        <v>33</v>
      </c>
      <c r="L62" s="310">
        <v>13</v>
      </c>
      <c r="M62" s="309">
        <v>7</v>
      </c>
      <c r="N62" s="310">
        <v>3</v>
      </c>
      <c r="O62" s="309">
        <v>3</v>
      </c>
      <c r="P62" s="310">
        <v>1</v>
      </c>
      <c r="Q62" s="190">
        <v>15</v>
      </c>
      <c r="R62" s="191">
        <v>6</v>
      </c>
      <c r="S62" s="188">
        <f t="shared" si="1"/>
        <v>3253</v>
      </c>
    </row>
    <row r="63" spans="1:19" ht="10" customHeight="1" x14ac:dyDescent="0.25">
      <c r="A63" s="40"/>
      <c r="B63" s="24">
        <v>64</v>
      </c>
      <c r="C63" s="24"/>
      <c r="D63" s="24"/>
      <c r="E63" s="307">
        <v>952</v>
      </c>
      <c r="F63" s="194">
        <v>402</v>
      </c>
      <c r="G63" s="307">
        <v>1320</v>
      </c>
      <c r="H63" s="308">
        <v>504</v>
      </c>
      <c r="I63" s="307">
        <v>133</v>
      </c>
      <c r="J63" s="308">
        <v>72</v>
      </c>
      <c r="K63" s="307">
        <v>44</v>
      </c>
      <c r="L63" s="308">
        <v>15</v>
      </c>
      <c r="M63" s="307">
        <v>9</v>
      </c>
      <c r="N63" s="308">
        <v>4</v>
      </c>
      <c r="O63" s="307">
        <v>1</v>
      </c>
      <c r="P63" s="308">
        <v>2</v>
      </c>
      <c r="Q63" s="194">
        <v>7</v>
      </c>
      <c r="R63" s="195">
        <v>3</v>
      </c>
      <c r="S63" s="192">
        <f t="shared" ref="S63:S99" si="2">SUM(E63:R63)</f>
        <v>3468</v>
      </c>
    </row>
    <row r="64" spans="1:19" ht="10" customHeight="1" x14ac:dyDescent="0.25">
      <c r="A64" s="37"/>
      <c r="B64" s="38">
        <v>65</v>
      </c>
      <c r="C64" s="38"/>
      <c r="D64" s="38"/>
      <c r="E64" s="309">
        <v>904</v>
      </c>
      <c r="F64" s="190">
        <v>408</v>
      </c>
      <c r="G64" s="309">
        <v>1262</v>
      </c>
      <c r="H64" s="310">
        <v>487</v>
      </c>
      <c r="I64" s="309">
        <v>157</v>
      </c>
      <c r="J64" s="310">
        <v>57</v>
      </c>
      <c r="K64" s="309">
        <v>46</v>
      </c>
      <c r="L64" s="310">
        <v>20</v>
      </c>
      <c r="M64" s="309">
        <v>13</v>
      </c>
      <c r="N64" s="310">
        <v>7</v>
      </c>
      <c r="O64" s="309">
        <v>1</v>
      </c>
      <c r="P64" s="310">
        <v>0</v>
      </c>
      <c r="Q64" s="190">
        <v>9</v>
      </c>
      <c r="R64" s="191">
        <v>6</v>
      </c>
      <c r="S64" s="188">
        <f t="shared" si="2"/>
        <v>3377</v>
      </c>
    </row>
    <row r="65" spans="1:19" ht="10" customHeight="1" x14ac:dyDescent="0.25">
      <c r="A65" s="40"/>
      <c r="B65" s="24">
        <v>66</v>
      </c>
      <c r="C65" s="24"/>
      <c r="D65" s="24"/>
      <c r="E65" s="307">
        <v>977</v>
      </c>
      <c r="F65" s="194">
        <v>325</v>
      </c>
      <c r="G65" s="307">
        <v>1241</v>
      </c>
      <c r="H65" s="308">
        <v>445</v>
      </c>
      <c r="I65" s="307">
        <v>133</v>
      </c>
      <c r="J65" s="308">
        <v>61</v>
      </c>
      <c r="K65" s="307">
        <v>37</v>
      </c>
      <c r="L65" s="308">
        <v>13</v>
      </c>
      <c r="M65" s="307">
        <v>10</v>
      </c>
      <c r="N65" s="308">
        <v>6</v>
      </c>
      <c r="O65" s="307">
        <v>3</v>
      </c>
      <c r="P65" s="308">
        <v>1</v>
      </c>
      <c r="Q65" s="194">
        <v>4</v>
      </c>
      <c r="R65" s="195">
        <v>2</v>
      </c>
      <c r="S65" s="192">
        <f t="shared" si="2"/>
        <v>3258</v>
      </c>
    </row>
    <row r="66" spans="1:19" ht="10" customHeight="1" thickBot="1" x14ac:dyDescent="0.3">
      <c r="A66" s="41"/>
      <c r="B66" s="42">
        <v>67</v>
      </c>
      <c r="C66" s="42"/>
      <c r="D66" s="42"/>
      <c r="E66" s="313">
        <v>916</v>
      </c>
      <c r="F66" s="228">
        <v>374</v>
      </c>
      <c r="G66" s="313">
        <v>1195</v>
      </c>
      <c r="H66" s="338">
        <v>439</v>
      </c>
      <c r="I66" s="313">
        <v>123</v>
      </c>
      <c r="J66" s="338">
        <v>62</v>
      </c>
      <c r="K66" s="313">
        <v>38</v>
      </c>
      <c r="L66" s="338">
        <v>19</v>
      </c>
      <c r="M66" s="313">
        <v>8</v>
      </c>
      <c r="N66" s="338">
        <v>2</v>
      </c>
      <c r="O66" s="313">
        <v>4</v>
      </c>
      <c r="P66" s="338">
        <v>3</v>
      </c>
      <c r="Q66" s="228">
        <v>8</v>
      </c>
      <c r="R66" s="227">
        <v>4</v>
      </c>
      <c r="S66" s="230">
        <f t="shared" si="2"/>
        <v>3195</v>
      </c>
    </row>
    <row r="67" spans="1:19" ht="10" customHeight="1" x14ac:dyDescent="0.25">
      <c r="A67" s="40"/>
      <c r="B67" s="24">
        <v>68</v>
      </c>
      <c r="C67" s="24"/>
      <c r="D67" s="24"/>
      <c r="E67" s="307">
        <v>895</v>
      </c>
      <c r="F67" s="194">
        <v>368</v>
      </c>
      <c r="G67" s="307">
        <v>1201</v>
      </c>
      <c r="H67" s="308">
        <v>459</v>
      </c>
      <c r="I67" s="307">
        <v>124</v>
      </c>
      <c r="J67" s="308">
        <v>49</v>
      </c>
      <c r="K67" s="307">
        <v>34</v>
      </c>
      <c r="L67" s="308">
        <v>26</v>
      </c>
      <c r="M67" s="307">
        <v>12</v>
      </c>
      <c r="N67" s="308">
        <v>3</v>
      </c>
      <c r="O67" s="307">
        <v>2</v>
      </c>
      <c r="P67" s="308">
        <v>1</v>
      </c>
      <c r="Q67" s="194">
        <v>11</v>
      </c>
      <c r="R67" s="195">
        <v>6</v>
      </c>
      <c r="S67" s="192">
        <f t="shared" si="2"/>
        <v>3191</v>
      </c>
    </row>
    <row r="68" spans="1:19" ht="10" customHeight="1" x14ac:dyDescent="0.25">
      <c r="A68" s="37"/>
      <c r="B68" s="38">
        <v>69</v>
      </c>
      <c r="C68" s="38"/>
      <c r="D68" s="38"/>
      <c r="E68" s="309">
        <v>939</v>
      </c>
      <c r="F68" s="190">
        <v>320</v>
      </c>
      <c r="G68" s="309">
        <v>1252</v>
      </c>
      <c r="H68" s="310">
        <v>452</v>
      </c>
      <c r="I68" s="309">
        <v>128</v>
      </c>
      <c r="J68" s="310">
        <v>48</v>
      </c>
      <c r="K68" s="309">
        <v>63</v>
      </c>
      <c r="L68" s="310">
        <v>19</v>
      </c>
      <c r="M68" s="309">
        <v>11</v>
      </c>
      <c r="N68" s="310">
        <v>7</v>
      </c>
      <c r="O68" s="309">
        <v>3</v>
      </c>
      <c r="P68" s="310">
        <v>2</v>
      </c>
      <c r="Q68" s="190">
        <v>5</v>
      </c>
      <c r="R68" s="191">
        <v>0</v>
      </c>
      <c r="S68" s="188">
        <f t="shared" si="2"/>
        <v>3249</v>
      </c>
    </row>
    <row r="69" spans="1:19" ht="10" customHeight="1" x14ac:dyDescent="0.25">
      <c r="A69" s="40"/>
      <c r="B69" s="24">
        <v>70</v>
      </c>
      <c r="C69" s="24"/>
      <c r="D69" s="24"/>
      <c r="E69" s="307">
        <v>847</v>
      </c>
      <c r="F69" s="194">
        <v>313</v>
      </c>
      <c r="G69" s="307">
        <v>1184</v>
      </c>
      <c r="H69" s="308">
        <v>407</v>
      </c>
      <c r="I69" s="307">
        <v>118</v>
      </c>
      <c r="J69" s="308">
        <v>47</v>
      </c>
      <c r="K69" s="307">
        <v>53</v>
      </c>
      <c r="L69" s="308">
        <v>18</v>
      </c>
      <c r="M69" s="307">
        <v>10</v>
      </c>
      <c r="N69" s="308">
        <v>4</v>
      </c>
      <c r="O69" s="307">
        <v>3</v>
      </c>
      <c r="P69" s="308">
        <v>3</v>
      </c>
      <c r="Q69" s="194">
        <v>12</v>
      </c>
      <c r="R69" s="195">
        <v>1</v>
      </c>
      <c r="S69" s="192">
        <f t="shared" si="2"/>
        <v>3020</v>
      </c>
    </row>
    <row r="70" spans="1:19" ht="10" customHeight="1" x14ac:dyDescent="0.25">
      <c r="A70" s="37"/>
      <c r="B70" s="38">
        <v>71</v>
      </c>
      <c r="C70" s="38"/>
      <c r="D70" s="38"/>
      <c r="E70" s="309">
        <v>733</v>
      </c>
      <c r="F70" s="190">
        <v>280</v>
      </c>
      <c r="G70" s="309">
        <v>1062</v>
      </c>
      <c r="H70" s="310">
        <v>380</v>
      </c>
      <c r="I70" s="309">
        <v>115</v>
      </c>
      <c r="J70" s="310">
        <v>48</v>
      </c>
      <c r="K70" s="309">
        <v>41</v>
      </c>
      <c r="L70" s="310">
        <v>23</v>
      </c>
      <c r="M70" s="309">
        <v>13</v>
      </c>
      <c r="N70" s="310">
        <v>5</v>
      </c>
      <c r="O70" s="309">
        <v>1</v>
      </c>
      <c r="P70" s="310">
        <v>1</v>
      </c>
      <c r="Q70" s="190">
        <v>9</v>
      </c>
      <c r="R70" s="191">
        <v>1</v>
      </c>
      <c r="S70" s="188">
        <f t="shared" si="2"/>
        <v>2712</v>
      </c>
    </row>
    <row r="71" spans="1:19" ht="10" customHeight="1" x14ac:dyDescent="0.25">
      <c r="A71" s="40"/>
      <c r="B71" s="24">
        <v>72</v>
      </c>
      <c r="C71" s="24"/>
      <c r="D71" s="24"/>
      <c r="E71" s="307">
        <v>713</v>
      </c>
      <c r="F71" s="194">
        <v>287</v>
      </c>
      <c r="G71" s="307">
        <v>1059</v>
      </c>
      <c r="H71" s="308">
        <v>425</v>
      </c>
      <c r="I71" s="307">
        <v>109</v>
      </c>
      <c r="J71" s="308">
        <v>45</v>
      </c>
      <c r="K71" s="307">
        <v>56</v>
      </c>
      <c r="L71" s="308">
        <v>23</v>
      </c>
      <c r="M71" s="307">
        <v>10</v>
      </c>
      <c r="N71" s="308">
        <v>8</v>
      </c>
      <c r="O71" s="307">
        <v>3</v>
      </c>
      <c r="P71" s="308">
        <v>2</v>
      </c>
      <c r="Q71" s="194">
        <v>4</v>
      </c>
      <c r="R71" s="195">
        <v>1</v>
      </c>
      <c r="S71" s="192">
        <f t="shared" si="2"/>
        <v>2745</v>
      </c>
    </row>
    <row r="72" spans="1:19" ht="10" customHeight="1" x14ac:dyDescent="0.25">
      <c r="A72" s="37"/>
      <c r="B72" s="38">
        <v>73</v>
      </c>
      <c r="C72" s="38"/>
      <c r="D72" s="38"/>
      <c r="E72" s="309">
        <v>704</v>
      </c>
      <c r="F72" s="190">
        <v>283</v>
      </c>
      <c r="G72" s="309">
        <v>1004</v>
      </c>
      <c r="H72" s="310">
        <v>312</v>
      </c>
      <c r="I72" s="309">
        <v>81</v>
      </c>
      <c r="J72" s="310">
        <v>43</v>
      </c>
      <c r="K72" s="309">
        <v>29</v>
      </c>
      <c r="L72" s="310">
        <v>21</v>
      </c>
      <c r="M72" s="309">
        <v>13</v>
      </c>
      <c r="N72" s="310">
        <v>12</v>
      </c>
      <c r="O72" s="309">
        <v>2</v>
      </c>
      <c r="P72" s="310">
        <v>2</v>
      </c>
      <c r="Q72" s="190">
        <v>6</v>
      </c>
      <c r="R72" s="191">
        <v>0</v>
      </c>
      <c r="S72" s="188">
        <f t="shared" si="2"/>
        <v>2512</v>
      </c>
    </row>
    <row r="73" spans="1:19" ht="10" customHeight="1" x14ac:dyDescent="0.25">
      <c r="A73" s="40"/>
      <c r="B73" s="24">
        <v>74</v>
      </c>
      <c r="C73" s="24"/>
      <c r="D73" s="24"/>
      <c r="E73" s="307">
        <v>707</v>
      </c>
      <c r="F73" s="194">
        <v>246</v>
      </c>
      <c r="G73" s="307">
        <v>1018</v>
      </c>
      <c r="H73" s="308">
        <v>340</v>
      </c>
      <c r="I73" s="307">
        <v>72</v>
      </c>
      <c r="J73" s="308">
        <v>35</v>
      </c>
      <c r="K73" s="307">
        <v>29</v>
      </c>
      <c r="L73" s="308">
        <v>5</v>
      </c>
      <c r="M73" s="307">
        <v>11</v>
      </c>
      <c r="N73" s="308">
        <v>2</v>
      </c>
      <c r="O73" s="307">
        <v>4</v>
      </c>
      <c r="P73" s="308">
        <v>0</v>
      </c>
      <c r="Q73" s="194">
        <v>4</v>
      </c>
      <c r="R73" s="195">
        <v>0</v>
      </c>
      <c r="S73" s="192">
        <f t="shared" si="2"/>
        <v>2473</v>
      </c>
    </row>
    <row r="74" spans="1:19" ht="10" customHeight="1" x14ac:dyDescent="0.25">
      <c r="A74" s="37"/>
      <c r="B74" s="38">
        <v>75</v>
      </c>
      <c r="C74" s="38"/>
      <c r="D74" s="38"/>
      <c r="E74" s="309">
        <v>619</v>
      </c>
      <c r="F74" s="190">
        <v>232</v>
      </c>
      <c r="G74" s="309">
        <v>801</v>
      </c>
      <c r="H74" s="310">
        <v>270</v>
      </c>
      <c r="I74" s="309">
        <v>66</v>
      </c>
      <c r="J74" s="310">
        <v>28</v>
      </c>
      <c r="K74" s="309">
        <v>11</v>
      </c>
      <c r="L74" s="310">
        <v>7</v>
      </c>
      <c r="M74" s="309">
        <v>6</v>
      </c>
      <c r="N74" s="310">
        <v>2</v>
      </c>
      <c r="O74" s="309">
        <v>3</v>
      </c>
      <c r="P74" s="310">
        <v>3</v>
      </c>
      <c r="Q74" s="190">
        <v>3</v>
      </c>
      <c r="R74" s="191">
        <v>2</v>
      </c>
      <c r="S74" s="188">
        <f t="shared" si="2"/>
        <v>2053</v>
      </c>
    </row>
    <row r="75" spans="1:19" ht="10" customHeight="1" x14ac:dyDescent="0.25">
      <c r="A75" s="40"/>
      <c r="B75" s="24">
        <v>76</v>
      </c>
      <c r="C75" s="24"/>
      <c r="D75" s="24"/>
      <c r="E75" s="307">
        <v>526</v>
      </c>
      <c r="F75" s="194">
        <v>209</v>
      </c>
      <c r="G75" s="307">
        <v>732</v>
      </c>
      <c r="H75" s="308">
        <v>258</v>
      </c>
      <c r="I75" s="307">
        <v>50</v>
      </c>
      <c r="J75" s="308">
        <v>24</v>
      </c>
      <c r="K75" s="307">
        <v>13</v>
      </c>
      <c r="L75" s="308">
        <v>4</v>
      </c>
      <c r="M75" s="307">
        <v>5</v>
      </c>
      <c r="N75" s="308">
        <v>1</v>
      </c>
      <c r="O75" s="307">
        <v>1</v>
      </c>
      <c r="P75" s="308">
        <v>0</v>
      </c>
      <c r="Q75" s="194">
        <v>3</v>
      </c>
      <c r="R75" s="195">
        <v>1</v>
      </c>
      <c r="S75" s="192">
        <f t="shared" si="2"/>
        <v>1827</v>
      </c>
    </row>
    <row r="76" spans="1:19" ht="10" customHeight="1" x14ac:dyDescent="0.25">
      <c r="A76" s="37"/>
      <c r="B76" s="38">
        <v>77</v>
      </c>
      <c r="C76" s="38"/>
      <c r="D76" s="38"/>
      <c r="E76" s="309">
        <v>536</v>
      </c>
      <c r="F76" s="190">
        <v>192</v>
      </c>
      <c r="G76" s="309">
        <v>661</v>
      </c>
      <c r="H76" s="310">
        <v>246</v>
      </c>
      <c r="I76" s="309">
        <v>48</v>
      </c>
      <c r="J76" s="310">
        <v>22</v>
      </c>
      <c r="K76" s="309">
        <v>10</v>
      </c>
      <c r="L76" s="310">
        <v>5</v>
      </c>
      <c r="M76" s="309">
        <v>1</v>
      </c>
      <c r="N76" s="310">
        <v>0</v>
      </c>
      <c r="O76" s="309">
        <v>0</v>
      </c>
      <c r="P76" s="310">
        <v>0</v>
      </c>
      <c r="Q76" s="190">
        <v>5</v>
      </c>
      <c r="R76" s="191">
        <v>2</v>
      </c>
      <c r="S76" s="188">
        <f t="shared" si="2"/>
        <v>1728</v>
      </c>
    </row>
    <row r="77" spans="1:19" ht="10" customHeight="1" x14ac:dyDescent="0.25">
      <c r="A77" s="40"/>
      <c r="B77" s="24">
        <v>78</v>
      </c>
      <c r="C77" s="24"/>
      <c r="D77" s="24"/>
      <c r="E77" s="307">
        <v>374</v>
      </c>
      <c r="F77" s="194">
        <v>178</v>
      </c>
      <c r="G77" s="307">
        <v>583</v>
      </c>
      <c r="H77" s="308">
        <v>205</v>
      </c>
      <c r="I77" s="307">
        <v>28</v>
      </c>
      <c r="J77" s="308">
        <v>8</v>
      </c>
      <c r="K77" s="307">
        <v>11</v>
      </c>
      <c r="L77" s="308">
        <v>4</v>
      </c>
      <c r="M77" s="307">
        <v>2</v>
      </c>
      <c r="N77" s="308">
        <v>2</v>
      </c>
      <c r="O77" s="307">
        <v>1</v>
      </c>
      <c r="P77" s="308">
        <v>0</v>
      </c>
      <c r="Q77" s="194">
        <v>1</v>
      </c>
      <c r="R77" s="195">
        <v>1</v>
      </c>
      <c r="S77" s="192">
        <f t="shared" si="2"/>
        <v>1398</v>
      </c>
    </row>
    <row r="78" spans="1:19" ht="10" customHeight="1" x14ac:dyDescent="0.25">
      <c r="A78" s="37"/>
      <c r="B78" s="38">
        <v>79</v>
      </c>
      <c r="C78" s="38"/>
      <c r="D78" s="38"/>
      <c r="E78" s="309">
        <v>428</v>
      </c>
      <c r="F78" s="190">
        <v>189</v>
      </c>
      <c r="G78" s="309">
        <v>586</v>
      </c>
      <c r="H78" s="310">
        <v>217</v>
      </c>
      <c r="I78" s="309">
        <v>14</v>
      </c>
      <c r="J78" s="310">
        <v>7</v>
      </c>
      <c r="K78" s="309">
        <v>6</v>
      </c>
      <c r="L78" s="310">
        <v>1</v>
      </c>
      <c r="M78" s="309">
        <v>1</v>
      </c>
      <c r="N78" s="310">
        <v>2</v>
      </c>
      <c r="O78" s="309">
        <v>0</v>
      </c>
      <c r="P78" s="310">
        <v>0</v>
      </c>
      <c r="Q78" s="190">
        <v>6</v>
      </c>
      <c r="R78" s="191">
        <v>0</v>
      </c>
      <c r="S78" s="188">
        <f t="shared" si="2"/>
        <v>1457</v>
      </c>
    </row>
    <row r="79" spans="1:19" ht="10" customHeight="1" x14ac:dyDescent="0.25">
      <c r="A79" s="40"/>
      <c r="B79" s="24">
        <v>80</v>
      </c>
      <c r="C79" s="24"/>
      <c r="D79" s="24"/>
      <c r="E79" s="307">
        <v>361</v>
      </c>
      <c r="F79" s="194">
        <v>153</v>
      </c>
      <c r="G79" s="307">
        <v>547</v>
      </c>
      <c r="H79" s="308">
        <v>220</v>
      </c>
      <c r="I79" s="307">
        <v>13</v>
      </c>
      <c r="J79" s="308">
        <v>10</v>
      </c>
      <c r="K79" s="307">
        <v>6</v>
      </c>
      <c r="L79" s="308">
        <v>1</v>
      </c>
      <c r="M79" s="307">
        <v>0</v>
      </c>
      <c r="N79" s="308">
        <v>0</v>
      </c>
      <c r="O79" s="307">
        <v>0</v>
      </c>
      <c r="P79" s="308">
        <v>0</v>
      </c>
      <c r="Q79" s="194">
        <v>2</v>
      </c>
      <c r="R79" s="195">
        <v>0</v>
      </c>
      <c r="S79" s="192">
        <f t="shared" si="2"/>
        <v>1313</v>
      </c>
    </row>
    <row r="80" spans="1:19" ht="10" customHeight="1" x14ac:dyDescent="0.25">
      <c r="A80" s="37"/>
      <c r="B80" s="38">
        <v>81</v>
      </c>
      <c r="C80" s="38"/>
      <c r="D80" s="38"/>
      <c r="E80" s="309">
        <v>303</v>
      </c>
      <c r="F80" s="190">
        <v>143</v>
      </c>
      <c r="G80" s="309">
        <v>427</v>
      </c>
      <c r="H80" s="310">
        <v>185</v>
      </c>
      <c r="I80" s="309">
        <v>18</v>
      </c>
      <c r="J80" s="310">
        <v>9</v>
      </c>
      <c r="K80" s="309">
        <v>5</v>
      </c>
      <c r="L80" s="310">
        <v>0</v>
      </c>
      <c r="M80" s="309">
        <v>0</v>
      </c>
      <c r="N80" s="310">
        <v>1</v>
      </c>
      <c r="O80" s="309">
        <v>0</v>
      </c>
      <c r="P80" s="310">
        <v>0</v>
      </c>
      <c r="Q80" s="190">
        <v>0</v>
      </c>
      <c r="R80" s="191">
        <v>0</v>
      </c>
      <c r="S80" s="188">
        <f t="shared" si="2"/>
        <v>1091</v>
      </c>
    </row>
    <row r="81" spans="1:19" ht="10" customHeight="1" x14ac:dyDescent="0.25">
      <c r="A81" s="40"/>
      <c r="B81" s="24">
        <v>82</v>
      </c>
      <c r="C81" s="24"/>
      <c r="D81" s="24"/>
      <c r="E81" s="307">
        <v>305</v>
      </c>
      <c r="F81" s="194">
        <v>130</v>
      </c>
      <c r="G81" s="307">
        <v>383</v>
      </c>
      <c r="H81" s="308">
        <v>179</v>
      </c>
      <c r="I81" s="307">
        <v>17</v>
      </c>
      <c r="J81" s="308">
        <v>6</v>
      </c>
      <c r="K81" s="307">
        <v>4</v>
      </c>
      <c r="L81" s="308">
        <v>4</v>
      </c>
      <c r="M81" s="307">
        <v>2</v>
      </c>
      <c r="N81" s="308">
        <v>1</v>
      </c>
      <c r="O81" s="307">
        <v>0</v>
      </c>
      <c r="P81" s="308">
        <v>0</v>
      </c>
      <c r="Q81" s="194">
        <v>1</v>
      </c>
      <c r="R81" s="195">
        <v>3</v>
      </c>
      <c r="S81" s="192">
        <f t="shared" si="2"/>
        <v>1035</v>
      </c>
    </row>
    <row r="82" spans="1:19" ht="10" customHeight="1" x14ac:dyDescent="0.25">
      <c r="A82" s="37"/>
      <c r="B82" s="38">
        <v>83</v>
      </c>
      <c r="C82" s="38"/>
      <c r="D82" s="38"/>
      <c r="E82" s="309">
        <v>234</v>
      </c>
      <c r="F82" s="190">
        <v>126</v>
      </c>
      <c r="G82" s="309">
        <v>358</v>
      </c>
      <c r="H82" s="310">
        <v>130</v>
      </c>
      <c r="I82" s="309">
        <v>9</v>
      </c>
      <c r="J82" s="310">
        <v>5</v>
      </c>
      <c r="K82" s="309">
        <v>7</v>
      </c>
      <c r="L82" s="310">
        <v>4</v>
      </c>
      <c r="M82" s="309">
        <v>1</v>
      </c>
      <c r="N82" s="310">
        <v>1</v>
      </c>
      <c r="O82" s="309">
        <v>1</v>
      </c>
      <c r="P82" s="310">
        <v>0</v>
      </c>
      <c r="Q82" s="190">
        <v>4</v>
      </c>
      <c r="R82" s="191">
        <v>0</v>
      </c>
      <c r="S82" s="188">
        <f t="shared" si="2"/>
        <v>880</v>
      </c>
    </row>
    <row r="83" spans="1:19" ht="10" customHeight="1" x14ac:dyDescent="0.25">
      <c r="A83" s="40"/>
      <c r="B83" s="24">
        <v>84</v>
      </c>
      <c r="C83" s="24"/>
      <c r="D83" s="24"/>
      <c r="E83" s="307">
        <v>240</v>
      </c>
      <c r="F83" s="194">
        <v>93</v>
      </c>
      <c r="G83" s="307">
        <v>338</v>
      </c>
      <c r="H83" s="308">
        <v>124</v>
      </c>
      <c r="I83" s="307">
        <v>6</v>
      </c>
      <c r="J83" s="308">
        <v>3</v>
      </c>
      <c r="K83" s="307">
        <v>3</v>
      </c>
      <c r="L83" s="308">
        <v>1</v>
      </c>
      <c r="M83" s="307">
        <v>1</v>
      </c>
      <c r="N83" s="308">
        <v>1</v>
      </c>
      <c r="O83" s="307">
        <v>0</v>
      </c>
      <c r="P83" s="308">
        <v>0</v>
      </c>
      <c r="Q83" s="194">
        <v>2</v>
      </c>
      <c r="R83" s="195">
        <v>0</v>
      </c>
      <c r="S83" s="192">
        <f t="shared" si="2"/>
        <v>812</v>
      </c>
    </row>
    <row r="84" spans="1:19" ht="10" customHeight="1" x14ac:dyDescent="0.25">
      <c r="A84" s="37"/>
      <c r="B84" s="38">
        <v>85</v>
      </c>
      <c r="C84" s="38"/>
      <c r="D84" s="38"/>
      <c r="E84" s="309">
        <v>218</v>
      </c>
      <c r="F84" s="190">
        <v>80</v>
      </c>
      <c r="G84" s="309">
        <v>265</v>
      </c>
      <c r="H84" s="310">
        <v>112</v>
      </c>
      <c r="I84" s="309">
        <v>5</v>
      </c>
      <c r="J84" s="310">
        <v>5</v>
      </c>
      <c r="K84" s="309">
        <v>1</v>
      </c>
      <c r="L84" s="310">
        <v>0</v>
      </c>
      <c r="M84" s="309">
        <v>0</v>
      </c>
      <c r="N84" s="310">
        <v>0</v>
      </c>
      <c r="O84" s="309">
        <v>1</v>
      </c>
      <c r="P84" s="310">
        <v>0</v>
      </c>
      <c r="Q84" s="190">
        <v>3</v>
      </c>
      <c r="R84" s="191">
        <v>2</v>
      </c>
      <c r="S84" s="188">
        <f t="shared" si="2"/>
        <v>692</v>
      </c>
    </row>
    <row r="85" spans="1:19" ht="10" customHeight="1" x14ac:dyDescent="0.25">
      <c r="A85" s="40"/>
      <c r="B85" s="24">
        <v>86</v>
      </c>
      <c r="C85" s="24"/>
      <c r="D85" s="24"/>
      <c r="E85" s="307">
        <v>253</v>
      </c>
      <c r="F85" s="194">
        <v>93</v>
      </c>
      <c r="G85" s="307">
        <v>249</v>
      </c>
      <c r="H85" s="308">
        <v>119</v>
      </c>
      <c r="I85" s="307">
        <v>5</v>
      </c>
      <c r="J85" s="308">
        <v>5</v>
      </c>
      <c r="K85" s="307">
        <v>1</v>
      </c>
      <c r="L85" s="308">
        <v>0</v>
      </c>
      <c r="M85" s="307">
        <v>0</v>
      </c>
      <c r="N85" s="308">
        <v>0</v>
      </c>
      <c r="O85" s="307">
        <v>0</v>
      </c>
      <c r="P85" s="308">
        <v>0</v>
      </c>
      <c r="Q85" s="194">
        <v>2</v>
      </c>
      <c r="R85" s="195">
        <v>5</v>
      </c>
      <c r="S85" s="192">
        <f t="shared" si="2"/>
        <v>732</v>
      </c>
    </row>
    <row r="86" spans="1:19" ht="10" customHeight="1" x14ac:dyDescent="0.25">
      <c r="A86" s="37"/>
      <c r="B86" s="38">
        <v>87</v>
      </c>
      <c r="C86" s="38"/>
      <c r="D86" s="38"/>
      <c r="E86" s="309">
        <v>184</v>
      </c>
      <c r="F86" s="190">
        <v>72</v>
      </c>
      <c r="G86" s="309">
        <v>187</v>
      </c>
      <c r="H86" s="310">
        <v>97</v>
      </c>
      <c r="I86" s="309">
        <v>4</v>
      </c>
      <c r="J86" s="310">
        <v>0</v>
      </c>
      <c r="K86" s="309">
        <v>1</v>
      </c>
      <c r="L86" s="310">
        <v>2</v>
      </c>
      <c r="M86" s="309">
        <v>0</v>
      </c>
      <c r="N86" s="310">
        <v>0</v>
      </c>
      <c r="O86" s="309">
        <v>0</v>
      </c>
      <c r="P86" s="310">
        <v>0</v>
      </c>
      <c r="Q86" s="190">
        <v>2</v>
      </c>
      <c r="R86" s="191">
        <v>1</v>
      </c>
      <c r="S86" s="188">
        <f t="shared" si="2"/>
        <v>550</v>
      </c>
    </row>
    <row r="87" spans="1:19" ht="10" customHeight="1" x14ac:dyDescent="0.25">
      <c r="A87" s="40"/>
      <c r="B87" s="24">
        <v>88</v>
      </c>
      <c r="C87" s="24"/>
      <c r="D87" s="24"/>
      <c r="E87" s="307">
        <v>190</v>
      </c>
      <c r="F87" s="194">
        <v>82</v>
      </c>
      <c r="G87" s="307">
        <v>184</v>
      </c>
      <c r="H87" s="308">
        <v>80</v>
      </c>
      <c r="I87" s="307">
        <v>4</v>
      </c>
      <c r="J87" s="308">
        <v>2</v>
      </c>
      <c r="K87" s="307">
        <v>1</v>
      </c>
      <c r="L87" s="308">
        <v>1</v>
      </c>
      <c r="M87" s="307">
        <v>0</v>
      </c>
      <c r="N87" s="308">
        <v>0</v>
      </c>
      <c r="O87" s="307">
        <v>0</v>
      </c>
      <c r="P87" s="308">
        <v>0</v>
      </c>
      <c r="Q87" s="194">
        <v>3</v>
      </c>
      <c r="R87" s="195">
        <v>0</v>
      </c>
      <c r="S87" s="192">
        <f t="shared" si="2"/>
        <v>547</v>
      </c>
    </row>
    <row r="88" spans="1:19" ht="10" customHeight="1" x14ac:dyDescent="0.25">
      <c r="A88" s="37"/>
      <c r="B88" s="38">
        <v>89</v>
      </c>
      <c r="C88" s="38"/>
      <c r="D88" s="38"/>
      <c r="E88" s="309">
        <v>166</v>
      </c>
      <c r="F88" s="190">
        <v>74</v>
      </c>
      <c r="G88" s="309">
        <v>156</v>
      </c>
      <c r="H88" s="310">
        <v>72</v>
      </c>
      <c r="I88" s="309">
        <v>3</v>
      </c>
      <c r="J88" s="310">
        <v>4</v>
      </c>
      <c r="K88" s="309">
        <v>0</v>
      </c>
      <c r="L88" s="310">
        <v>1</v>
      </c>
      <c r="M88" s="309">
        <v>0</v>
      </c>
      <c r="N88" s="310">
        <v>0</v>
      </c>
      <c r="O88" s="309">
        <v>0</v>
      </c>
      <c r="P88" s="310">
        <v>0</v>
      </c>
      <c r="Q88" s="190">
        <v>5</v>
      </c>
      <c r="R88" s="191">
        <v>0</v>
      </c>
      <c r="S88" s="188">
        <f t="shared" si="2"/>
        <v>481</v>
      </c>
    </row>
    <row r="89" spans="1:19" ht="10" customHeight="1" x14ac:dyDescent="0.25">
      <c r="A89" s="40"/>
      <c r="B89" s="24">
        <v>90</v>
      </c>
      <c r="C89" s="24"/>
      <c r="D89" s="24"/>
      <c r="E89" s="307">
        <v>153</v>
      </c>
      <c r="F89" s="194">
        <v>73</v>
      </c>
      <c r="G89" s="307">
        <v>173</v>
      </c>
      <c r="H89" s="308">
        <v>69</v>
      </c>
      <c r="I89" s="307">
        <v>3</v>
      </c>
      <c r="J89" s="308">
        <v>0</v>
      </c>
      <c r="K89" s="307">
        <v>0</v>
      </c>
      <c r="L89" s="308">
        <v>0</v>
      </c>
      <c r="M89" s="307">
        <v>0</v>
      </c>
      <c r="N89" s="308">
        <v>0</v>
      </c>
      <c r="O89" s="307">
        <v>0</v>
      </c>
      <c r="P89" s="308">
        <v>0</v>
      </c>
      <c r="Q89" s="194">
        <v>0</v>
      </c>
      <c r="R89" s="195">
        <v>3</v>
      </c>
      <c r="S89" s="192">
        <f t="shared" si="2"/>
        <v>474</v>
      </c>
    </row>
    <row r="90" spans="1:19" ht="10" customHeight="1" x14ac:dyDescent="0.25">
      <c r="A90" s="37"/>
      <c r="B90" s="38">
        <v>91</v>
      </c>
      <c r="C90" s="38"/>
      <c r="D90" s="38"/>
      <c r="E90" s="309">
        <v>108</v>
      </c>
      <c r="F90" s="190">
        <v>48</v>
      </c>
      <c r="G90" s="309">
        <v>143</v>
      </c>
      <c r="H90" s="310">
        <v>43</v>
      </c>
      <c r="I90" s="309">
        <v>6</v>
      </c>
      <c r="J90" s="310">
        <v>3</v>
      </c>
      <c r="K90" s="309">
        <v>0</v>
      </c>
      <c r="L90" s="310">
        <v>1</v>
      </c>
      <c r="M90" s="309">
        <v>0</v>
      </c>
      <c r="N90" s="310">
        <v>0</v>
      </c>
      <c r="O90" s="309">
        <v>0</v>
      </c>
      <c r="P90" s="310">
        <v>1</v>
      </c>
      <c r="Q90" s="190">
        <v>5</v>
      </c>
      <c r="R90" s="191">
        <v>0</v>
      </c>
      <c r="S90" s="188">
        <f t="shared" si="2"/>
        <v>358</v>
      </c>
    </row>
    <row r="91" spans="1:19" ht="10" customHeight="1" x14ac:dyDescent="0.25">
      <c r="A91" s="40"/>
      <c r="B91" s="24">
        <v>92</v>
      </c>
      <c r="C91" s="24"/>
      <c r="D91" s="24"/>
      <c r="E91" s="307">
        <v>109</v>
      </c>
      <c r="F91" s="194">
        <v>37</v>
      </c>
      <c r="G91" s="307">
        <v>105</v>
      </c>
      <c r="H91" s="308">
        <v>57</v>
      </c>
      <c r="I91" s="307">
        <v>3</v>
      </c>
      <c r="J91" s="308">
        <v>1</v>
      </c>
      <c r="K91" s="307">
        <v>1</v>
      </c>
      <c r="L91" s="308">
        <v>0</v>
      </c>
      <c r="M91" s="307">
        <v>0</v>
      </c>
      <c r="N91" s="308">
        <v>0</v>
      </c>
      <c r="O91" s="307">
        <v>0</v>
      </c>
      <c r="P91" s="308">
        <v>0</v>
      </c>
      <c r="Q91" s="194">
        <v>1</v>
      </c>
      <c r="R91" s="195">
        <v>0</v>
      </c>
      <c r="S91" s="192">
        <f t="shared" si="2"/>
        <v>314</v>
      </c>
    </row>
    <row r="92" spans="1:19" ht="10" customHeight="1" x14ac:dyDescent="0.25">
      <c r="A92" s="37"/>
      <c r="B92" s="38">
        <v>93</v>
      </c>
      <c r="C92" s="38"/>
      <c r="D92" s="38"/>
      <c r="E92" s="309">
        <v>76</v>
      </c>
      <c r="F92" s="190">
        <v>37</v>
      </c>
      <c r="G92" s="309">
        <v>87</v>
      </c>
      <c r="H92" s="310">
        <v>47</v>
      </c>
      <c r="I92" s="309">
        <v>2</v>
      </c>
      <c r="J92" s="310">
        <v>3</v>
      </c>
      <c r="K92" s="309">
        <v>0</v>
      </c>
      <c r="L92" s="310">
        <v>1</v>
      </c>
      <c r="M92" s="309">
        <v>0</v>
      </c>
      <c r="N92" s="310">
        <v>1</v>
      </c>
      <c r="O92" s="309">
        <v>0</v>
      </c>
      <c r="P92" s="310">
        <v>0</v>
      </c>
      <c r="Q92" s="190">
        <v>4</v>
      </c>
      <c r="R92" s="191">
        <v>0</v>
      </c>
      <c r="S92" s="188">
        <f t="shared" si="2"/>
        <v>258</v>
      </c>
    </row>
    <row r="93" spans="1:19" ht="10" customHeight="1" x14ac:dyDescent="0.25">
      <c r="A93" s="40"/>
      <c r="B93" s="24">
        <v>94</v>
      </c>
      <c r="C93" s="24"/>
      <c r="D93" s="24"/>
      <c r="E93" s="307">
        <v>72</v>
      </c>
      <c r="F93" s="194">
        <v>32</v>
      </c>
      <c r="G93" s="307">
        <v>83</v>
      </c>
      <c r="H93" s="308">
        <v>46</v>
      </c>
      <c r="I93" s="307">
        <v>3</v>
      </c>
      <c r="J93" s="308">
        <v>1</v>
      </c>
      <c r="K93" s="307">
        <v>0</v>
      </c>
      <c r="L93" s="308">
        <v>0</v>
      </c>
      <c r="M93" s="307">
        <v>1</v>
      </c>
      <c r="N93" s="308">
        <v>0</v>
      </c>
      <c r="O93" s="307">
        <v>0</v>
      </c>
      <c r="P93" s="308">
        <v>0</v>
      </c>
      <c r="Q93" s="194">
        <v>3</v>
      </c>
      <c r="R93" s="195">
        <v>2</v>
      </c>
      <c r="S93" s="192">
        <f t="shared" si="2"/>
        <v>243</v>
      </c>
    </row>
    <row r="94" spans="1:19" ht="10" customHeight="1" x14ac:dyDescent="0.25">
      <c r="A94" s="37"/>
      <c r="B94" s="38">
        <v>95</v>
      </c>
      <c r="C94" s="38"/>
      <c r="D94" s="38"/>
      <c r="E94" s="309">
        <v>59</v>
      </c>
      <c r="F94" s="190">
        <v>25</v>
      </c>
      <c r="G94" s="309">
        <v>67</v>
      </c>
      <c r="H94" s="310">
        <v>39</v>
      </c>
      <c r="I94" s="309">
        <v>1</v>
      </c>
      <c r="J94" s="310">
        <v>2</v>
      </c>
      <c r="K94" s="309">
        <v>0</v>
      </c>
      <c r="L94" s="310">
        <v>0</v>
      </c>
      <c r="M94" s="309">
        <v>0</v>
      </c>
      <c r="N94" s="310">
        <v>0</v>
      </c>
      <c r="O94" s="309">
        <v>0</v>
      </c>
      <c r="P94" s="310">
        <v>0</v>
      </c>
      <c r="Q94" s="190">
        <v>3</v>
      </c>
      <c r="R94" s="191">
        <v>0</v>
      </c>
      <c r="S94" s="188">
        <f t="shared" si="2"/>
        <v>196</v>
      </c>
    </row>
    <row r="95" spans="1:19" ht="10" customHeight="1" x14ac:dyDescent="0.25">
      <c r="A95" s="40"/>
      <c r="B95" s="24">
        <v>96</v>
      </c>
      <c r="C95" s="24"/>
      <c r="D95" s="24"/>
      <c r="E95" s="307">
        <v>45</v>
      </c>
      <c r="F95" s="194">
        <v>16</v>
      </c>
      <c r="G95" s="307">
        <v>55</v>
      </c>
      <c r="H95" s="308">
        <v>22</v>
      </c>
      <c r="I95" s="307">
        <v>0</v>
      </c>
      <c r="J95" s="308">
        <v>2</v>
      </c>
      <c r="K95" s="307">
        <v>0</v>
      </c>
      <c r="L95" s="308">
        <v>0</v>
      </c>
      <c r="M95" s="307">
        <v>0</v>
      </c>
      <c r="N95" s="308">
        <v>0</v>
      </c>
      <c r="O95" s="307">
        <v>0</v>
      </c>
      <c r="P95" s="308">
        <v>0</v>
      </c>
      <c r="Q95" s="194">
        <v>1</v>
      </c>
      <c r="R95" s="195">
        <v>1</v>
      </c>
      <c r="S95" s="192">
        <f t="shared" si="2"/>
        <v>142</v>
      </c>
    </row>
    <row r="96" spans="1:19" ht="10" customHeight="1" x14ac:dyDescent="0.25">
      <c r="A96" s="37"/>
      <c r="B96" s="38">
        <v>97</v>
      </c>
      <c r="C96" s="38"/>
      <c r="D96" s="38"/>
      <c r="E96" s="309">
        <v>39</v>
      </c>
      <c r="F96" s="190">
        <v>21</v>
      </c>
      <c r="G96" s="309">
        <v>31</v>
      </c>
      <c r="H96" s="310">
        <v>29</v>
      </c>
      <c r="I96" s="309">
        <v>0</v>
      </c>
      <c r="J96" s="310">
        <v>1</v>
      </c>
      <c r="K96" s="309">
        <v>1</v>
      </c>
      <c r="L96" s="310">
        <v>1</v>
      </c>
      <c r="M96" s="309">
        <v>0</v>
      </c>
      <c r="N96" s="310">
        <v>0</v>
      </c>
      <c r="O96" s="309">
        <v>0</v>
      </c>
      <c r="P96" s="310">
        <v>0</v>
      </c>
      <c r="Q96" s="190">
        <v>1</v>
      </c>
      <c r="R96" s="191">
        <v>0</v>
      </c>
      <c r="S96" s="188">
        <f t="shared" si="2"/>
        <v>124</v>
      </c>
    </row>
    <row r="97" spans="1:19" ht="10" customHeight="1" x14ac:dyDescent="0.25">
      <c r="A97" s="40"/>
      <c r="B97" s="24">
        <v>98</v>
      </c>
      <c r="C97" s="24"/>
      <c r="D97" s="24"/>
      <c r="E97" s="307">
        <v>33</v>
      </c>
      <c r="F97" s="194">
        <v>20</v>
      </c>
      <c r="G97" s="307">
        <v>26</v>
      </c>
      <c r="H97" s="308">
        <v>18</v>
      </c>
      <c r="I97" s="307">
        <v>2</v>
      </c>
      <c r="J97" s="308">
        <v>0</v>
      </c>
      <c r="K97" s="307">
        <v>0</v>
      </c>
      <c r="L97" s="308">
        <v>0</v>
      </c>
      <c r="M97" s="307">
        <v>0</v>
      </c>
      <c r="N97" s="308">
        <v>0</v>
      </c>
      <c r="O97" s="307">
        <v>0</v>
      </c>
      <c r="P97" s="308">
        <v>0</v>
      </c>
      <c r="Q97" s="194">
        <v>0</v>
      </c>
      <c r="R97" s="195">
        <v>0</v>
      </c>
      <c r="S97" s="192">
        <f t="shared" si="2"/>
        <v>99</v>
      </c>
    </row>
    <row r="98" spans="1:19" ht="10" customHeight="1" x14ac:dyDescent="0.25">
      <c r="A98" s="37"/>
      <c r="B98" s="38">
        <v>99</v>
      </c>
      <c r="C98" s="38"/>
      <c r="D98" s="38"/>
      <c r="E98" s="309">
        <v>25</v>
      </c>
      <c r="F98" s="190">
        <v>10</v>
      </c>
      <c r="G98" s="309">
        <v>17</v>
      </c>
      <c r="H98" s="310">
        <v>19</v>
      </c>
      <c r="I98" s="309">
        <v>0</v>
      </c>
      <c r="J98" s="310">
        <v>0</v>
      </c>
      <c r="K98" s="309">
        <v>0</v>
      </c>
      <c r="L98" s="310">
        <v>0</v>
      </c>
      <c r="M98" s="309">
        <v>0</v>
      </c>
      <c r="N98" s="310">
        <v>0</v>
      </c>
      <c r="O98" s="309">
        <v>0</v>
      </c>
      <c r="P98" s="310">
        <v>0</v>
      </c>
      <c r="Q98" s="190">
        <v>0</v>
      </c>
      <c r="R98" s="191">
        <v>0</v>
      </c>
      <c r="S98" s="188">
        <f t="shared" si="2"/>
        <v>71</v>
      </c>
    </row>
    <row r="99" spans="1:19" ht="11.15" customHeight="1" x14ac:dyDescent="0.25">
      <c r="A99" s="33" t="s">
        <v>53</v>
      </c>
      <c r="B99" s="24" t="s">
        <v>269</v>
      </c>
      <c r="C99" s="34" t="s">
        <v>55</v>
      </c>
      <c r="D99" s="24"/>
      <c r="E99" s="307">
        <v>27</v>
      </c>
      <c r="F99" s="198">
        <v>20</v>
      </c>
      <c r="G99" s="307">
        <v>19</v>
      </c>
      <c r="H99" s="311">
        <v>25</v>
      </c>
      <c r="I99" s="307">
        <v>1</v>
      </c>
      <c r="J99" s="311">
        <v>0</v>
      </c>
      <c r="K99" s="307">
        <v>0</v>
      </c>
      <c r="L99" s="311">
        <v>0</v>
      </c>
      <c r="M99" s="307">
        <v>0</v>
      </c>
      <c r="N99" s="311">
        <v>0</v>
      </c>
      <c r="O99" s="307">
        <v>0</v>
      </c>
      <c r="P99" s="311">
        <v>0</v>
      </c>
      <c r="Q99" s="198">
        <v>2</v>
      </c>
      <c r="R99" s="197">
        <v>0</v>
      </c>
      <c r="S99" s="192">
        <f t="shared" si="2"/>
        <v>94</v>
      </c>
    </row>
    <row r="100" spans="1:19" s="23" customFormat="1" ht="11.15" customHeight="1" thickBot="1" x14ac:dyDescent="0.35">
      <c r="A100" s="442" t="s">
        <v>8</v>
      </c>
      <c r="B100" s="404"/>
      <c r="C100" s="404"/>
      <c r="D100" s="404"/>
      <c r="E100" s="444">
        <f>SUM(E14:E99)</f>
        <v>39461</v>
      </c>
      <c r="F100" s="445">
        <f t="shared" ref="F100:R100" si="3">SUM(F14:F99)</f>
        <v>23691</v>
      </c>
      <c r="G100" s="444">
        <f t="shared" si="3"/>
        <v>53161</v>
      </c>
      <c r="H100" s="446">
        <f t="shared" si="3"/>
        <v>17986</v>
      </c>
      <c r="I100" s="444">
        <f t="shared" si="3"/>
        <v>4072</v>
      </c>
      <c r="J100" s="446">
        <f t="shared" si="3"/>
        <v>2165</v>
      </c>
      <c r="K100" s="444">
        <f t="shared" si="3"/>
        <v>1172</v>
      </c>
      <c r="L100" s="446">
        <f t="shared" si="3"/>
        <v>533</v>
      </c>
      <c r="M100" s="444">
        <f t="shared" si="3"/>
        <v>359</v>
      </c>
      <c r="N100" s="446">
        <f t="shared" si="3"/>
        <v>164</v>
      </c>
      <c r="O100" s="444">
        <f t="shared" si="3"/>
        <v>102</v>
      </c>
      <c r="P100" s="446">
        <f t="shared" si="3"/>
        <v>46</v>
      </c>
      <c r="Q100" s="439">
        <f t="shared" si="3"/>
        <v>273</v>
      </c>
      <c r="R100" s="440">
        <f t="shared" si="3"/>
        <v>99</v>
      </c>
      <c r="S100" s="441">
        <f>SUM(E100:R100)</f>
        <v>143284</v>
      </c>
    </row>
    <row r="101" spans="1:19" ht="5.25" customHeight="1" x14ac:dyDescent="0.25">
      <c r="A101" s="44"/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25">
      <c r="A102" s="46" t="s">
        <v>310</v>
      </c>
      <c r="B102" s="24"/>
      <c r="C102" s="24"/>
      <c r="D102" s="24"/>
    </row>
    <row r="103" spans="1:19" ht="9" customHeight="1" x14ac:dyDescent="0.25">
      <c r="A103" s="24"/>
      <c r="B103" s="24"/>
      <c r="C103" s="24"/>
      <c r="D103" s="24"/>
    </row>
    <row r="104" spans="1:19" ht="9" customHeight="1" x14ac:dyDescent="0.25">
      <c r="A104" s="24"/>
      <c r="B104" s="24"/>
      <c r="C104" s="24"/>
      <c r="D104" s="24"/>
    </row>
    <row r="105" spans="1:19" ht="9" customHeight="1" x14ac:dyDescent="0.25">
      <c r="A105" s="24"/>
      <c r="B105" s="24"/>
      <c r="C105" s="24"/>
      <c r="D105" s="24"/>
    </row>
    <row r="106" spans="1:19" ht="9" customHeight="1" x14ac:dyDescent="0.25">
      <c r="A106" s="24"/>
      <c r="B106" s="24"/>
      <c r="C106" s="24"/>
      <c r="D106" s="24"/>
    </row>
    <row r="107" spans="1:19" ht="9" customHeight="1" x14ac:dyDescent="0.25">
      <c r="A107" s="24"/>
      <c r="B107" s="24"/>
      <c r="C107" s="24"/>
      <c r="D107" s="24"/>
    </row>
    <row r="108" spans="1:19" ht="9" customHeight="1" x14ac:dyDescent="0.25">
      <c r="A108" s="24"/>
      <c r="B108" s="24"/>
      <c r="C108" s="24"/>
      <c r="D108" s="24"/>
    </row>
    <row r="109" spans="1:19" ht="9" customHeight="1" x14ac:dyDescent="0.25">
      <c r="A109" s="24"/>
      <c r="B109" s="24"/>
      <c r="C109" s="24"/>
      <c r="D109" s="24"/>
    </row>
    <row r="110" spans="1:19" ht="11.15" customHeight="1" x14ac:dyDescent="0.25">
      <c r="A110" s="24"/>
      <c r="B110" s="24"/>
      <c r="C110" s="24"/>
      <c r="D110" s="24"/>
    </row>
    <row r="111" spans="1:19" ht="9" customHeight="1" x14ac:dyDescent="0.25">
      <c r="A111" s="24"/>
      <c r="B111" s="24"/>
      <c r="C111" s="24"/>
      <c r="D111" s="24"/>
    </row>
    <row r="112" spans="1:19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8"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32" max="20" man="1"/>
    <brk id="66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"/>
  <sheetViews>
    <sheetView view="pageBreakPreview" zoomScale="55" zoomScaleNormal="40" zoomScaleSheetLayoutView="55" workbookViewId="0">
      <selection activeCell="R29" sqref="R29"/>
    </sheetView>
  </sheetViews>
  <sheetFormatPr baseColWidth="10" defaultRowHeight="13" x14ac:dyDescent="0.3"/>
  <sheetData/>
  <pageMargins left="0" right="0" top="0" bottom="0" header="0.31496062992125984" footer="0.31496062992125984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codeName="Hoja41">
    <pageSetUpPr fitToPage="1"/>
  </sheetPr>
  <dimension ref="A2:U187"/>
  <sheetViews>
    <sheetView showGridLines="0" view="pageBreakPreview" zoomScaleNormal="98" zoomScaleSheetLayoutView="100" workbookViewId="0">
      <selection sqref="A1:XFD1048576"/>
    </sheetView>
  </sheetViews>
  <sheetFormatPr baseColWidth="10" defaultColWidth="6.7265625" defaultRowHeight="12.5" x14ac:dyDescent="0.25"/>
  <cols>
    <col min="1" max="1" width="2.453125" style="25" customWidth="1"/>
    <col min="2" max="2" width="2.5429687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2" spans="1:19" ht="13" x14ac:dyDescent="0.25">
      <c r="A2" s="736" t="s">
        <v>63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</row>
    <row r="3" spans="1:19" ht="13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</row>
    <row r="5" spans="1:19" x14ac:dyDescent="0.25">
      <c r="A5" s="738" t="s">
        <v>302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</row>
    <row r="7" spans="1:19" ht="13" x14ac:dyDescent="0.25">
      <c r="A7" s="739"/>
      <c r="B7" s="739"/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/>
      <c r="Q7" s="739"/>
      <c r="R7" s="739"/>
      <c r="S7" s="739"/>
    </row>
    <row r="8" spans="1:19" x14ac:dyDescent="0.25">
      <c r="A8" s="729" t="s">
        <v>38</v>
      </c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</row>
    <row r="9" spans="1:19" ht="10.5" customHeight="1" x14ac:dyDescent="0.25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</row>
    <row r="10" spans="1:19" ht="10.5" customHeight="1" thickBot="1" x14ac:dyDescent="0.3">
      <c r="A10" s="248"/>
      <c r="B10" s="248"/>
      <c r="C10" s="248"/>
      <c r="D10" s="248"/>
      <c r="E10" s="249">
        <v>2</v>
      </c>
      <c r="F10" s="249">
        <v>3</v>
      </c>
      <c r="G10" s="249">
        <v>4</v>
      </c>
      <c r="H10" s="249">
        <v>5</v>
      </c>
      <c r="I10" s="249">
        <v>6</v>
      </c>
      <c r="J10" s="249">
        <v>7</v>
      </c>
      <c r="K10" s="249">
        <v>8</v>
      </c>
      <c r="L10" s="249">
        <v>9</v>
      </c>
      <c r="M10" s="249">
        <v>10</v>
      </c>
      <c r="N10" s="249">
        <v>11</v>
      </c>
      <c r="O10" s="249">
        <v>12</v>
      </c>
      <c r="P10" s="249">
        <v>13</v>
      </c>
      <c r="Q10" s="249">
        <v>14</v>
      </c>
      <c r="R10" s="249">
        <v>15</v>
      </c>
      <c r="S10" s="248"/>
    </row>
    <row r="11" spans="1:19" s="23" customFormat="1" ht="11.15" customHeight="1" thickBot="1" x14ac:dyDescent="0.35">
      <c r="A11" s="731" t="s">
        <v>39</v>
      </c>
      <c r="B11" s="732"/>
      <c r="C11" s="732"/>
      <c r="D11" s="732"/>
      <c r="E11" s="733" t="s">
        <v>61</v>
      </c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27"/>
    </row>
    <row r="12" spans="1:19" s="23" customFormat="1" ht="11.15" customHeight="1" x14ac:dyDescent="0.3">
      <c r="A12" s="724" t="s">
        <v>42</v>
      </c>
      <c r="B12" s="725"/>
      <c r="C12" s="725"/>
      <c r="D12" s="725"/>
      <c r="E12" s="749" t="s">
        <v>44</v>
      </c>
      <c r="F12" s="751"/>
      <c r="G12" s="749" t="s">
        <v>45</v>
      </c>
      <c r="H12" s="750"/>
      <c r="I12" s="751" t="s">
        <v>46</v>
      </c>
      <c r="J12" s="751"/>
      <c r="K12" s="749" t="s">
        <v>47</v>
      </c>
      <c r="L12" s="750"/>
      <c r="M12" s="751" t="s">
        <v>48</v>
      </c>
      <c r="N12" s="751"/>
      <c r="O12" s="749" t="s">
        <v>49</v>
      </c>
      <c r="P12" s="750"/>
      <c r="Q12" s="751" t="s">
        <v>50</v>
      </c>
      <c r="R12" s="750"/>
      <c r="S12" s="45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570" t="s">
        <v>51</v>
      </c>
      <c r="F13" s="471" t="s">
        <v>52</v>
      </c>
      <c r="G13" s="570" t="s">
        <v>51</v>
      </c>
      <c r="H13" s="473" t="s">
        <v>52</v>
      </c>
      <c r="I13" s="470" t="s">
        <v>51</v>
      </c>
      <c r="J13" s="471" t="s">
        <v>52</v>
      </c>
      <c r="K13" s="570" t="s">
        <v>51</v>
      </c>
      <c r="L13" s="473" t="s">
        <v>52</v>
      </c>
      <c r="M13" s="470" t="s">
        <v>51</v>
      </c>
      <c r="N13" s="471" t="s">
        <v>52</v>
      </c>
      <c r="O13" s="570" t="s">
        <v>51</v>
      </c>
      <c r="P13" s="473" t="s">
        <v>52</v>
      </c>
      <c r="Q13" s="470" t="s">
        <v>51</v>
      </c>
      <c r="R13" s="473" t="s">
        <v>52</v>
      </c>
      <c r="S13" s="569"/>
    </row>
    <row r="14" spans="1:19" ht="10.5" customHeight="1" x14ac:dyDescent="0.25">
      <c r="A14" s="37"/>
      <c r="B14" s="38" t="s">
        <v>301</v>
      </c>
      <c r="C14" s="38"/>
      <c r="D14" s="38"/>
      <c r="E14" s="337">
        <v>0</v>
      </c>
      <c r="F14" s="222">
        <v>0</v>
      </c>
      <c r="G14" s="337">
        <v>0</v>
      </c>
      <c r="H14" s="310">
        <v>0</v>
      </c>
      <c r="I14" s="337">
        <v>0</v>
      </c>
      <c r="J14" s="310">
        <v>0</v>
      </c>
      <c r="K14" s="337">
        <v>0</v>
      </c>
      <c r="L14" s="310">
        <v>0</v>
      </c>
      <c r="M14" s="337">
        <v>0</v>
      </c>
      <c r="N14" s="310">
        <v>0</v>
      </c>
      <c r="O14" s="337">
        <v>0</v>
      </c>
      <c r="P14" s="310">
        <v>0</v>
      </c>
      <c r="Q14" s="337">
        <v>48</v>
      </c>
      <c r="R14" s="190">
        <v>15</v>
      </c>
      <c r="S14" s="188">
        <f t="shared" ref="S14:S30" si="0">SUM(E14:R14)</f>
        <v>63</v>
      </c>
    </row>
    <row r="15" spans="1:19" ht="10.5" customHeight="1" x14ac:dyDescent="0.25">
      <c r="A15" s="40"/>
      <c r="B15" s="24">
        <v>16</v>
      </c>
      <c r="C15" s="24"/>
      <c r="D15" s="24"/>
      <c r="E15" s="336">
        <v>0</v>
      </c>
      <c r="F15" s="221">
        <v>0</v>
      </c>
      <c r="G15" s="336">
        <v>0</v>
      </c>
      <c r="H15" s="308">
        <v>0</v>
      </c>
      <c r="I15" s="336">
        <v>0</v>
      </c>
      <c r="J15" s="308">
        <v>0</v>
      </c>
      <c r="K15" s="336">
        <v>0</v>
      </c>
      <c r="L15" s="308">
        <v>0</v>
      </c>
      <c r="M15" s="336">
        <v>0</v>
      </c>
      <c r="N15" s="308">
        <v>0</v>
      </c>
      <c r="O15" s="336">
        <v>0</v>
      </c>
      <c r="P15" s="308">
        <v>0</v>
      </c>
      <c r="Q15" s="336">
        <v>4</v>
      </c>
      <c r="R15" s="194">
        <v>3</v>
      </c>
      <c r="S15" s="192">
        <f t="shared" si="0"/>
        <v>7</v>
      </c>
    </row>
    <row r="16" spans="1:19" ht="10.5" customHeight="1" x14ac:dyDescent="0.25">
      <c r="A16" s="37"/>
      <c r="B16" s="38">
        <v>17</v>
      </c>
      <c r="C16" s="38"/>
      <c r="D16" s="38"/>
      <c r="E16" s="337">
        <v>0</v>
      </c>
      <c r="F16" s="222">
        <v>0</v>
      </c>
      <c r="G16" s="337">
        <v>0</v>
      </c>
      <c r="H16" s="310">
        <v>0</v>
      </c>
      <c r="I16" s="337">
        <v>0</v>
      </c>
      <c r="J16" s="310">
        <v>0</v>
      </c>
      <c r="K16" s="337">
        <v>0</v>
      </c>
      <c r="L16" s="310">
        <v>0</v>
      </c>
      <c r="M16" s="337">
        <v>0</v>
      </c>
      <c r="N16" s="310">
        <v>0</v>
      </c>
      <c r="O16" s="337">
        <v>0</v>
      </c>
      <c r="P16" s="310">
        <v>0</v>
      </c>
      <c r="Q16" s="337">
        <v>3</v>
      </c>
      <c r="R16" s="190">
        <v>4</v>
      </c>
      <c r="S16" s="188">
        <f t="shared" si="0"/>
        <v>7</v>
      </c>
    </row>
    <row r="17" spans="1:19" ht="10.5" customHeight="1" x14ac:dyDescent="0.25">
      <c r="A17" s="40"/>
      <c r="B17" s="24">
        <v>18</v>
      </c>
      <c r="C17" s="24"/>
      <c r="D17" s="24"/>
      <c r="E17" s="336">
        <v>0</v>
      </c>
      <c r="F17" s="221">
        <v>0</v>
      </c>
      <c r="G17" s="336">
        <v>0</v>
      </c>
      <c r="H17" s="308">
        <v>0</v>
      </c>
      <c r="I17" s="336">
        <v>0</v>
      </c>
      <c r="J17" s="308">
        <v>0</v>
      </c>
      <c r="K17" s="336">
        <v>0</v>
      </c>
      <c r="L17" s="308">
        <v>0</v>
      </c>
      <c r="M17" s="336">
        <v>0</v>
      </c>
      <c r="N17" s="308">
        <v>0</v>
      </c>
      <c r="O17" s="336">
        <v>0</v>
      </c>
      <c r="P17" s="308">
        <v>0</v>
      </c>
      <c r="Q17" s="336">
        <v>23</v>
      </c>
      <c r="R17" s="194">
        <v>28</v>
      </c>
      <c r="S17" s="192">
        <f t="shared" si="0"/>
        <v>51</v>
      </c>
    </row>
    <row r="18" spans="1:19" ht="10.5" customHeight="1" x14ac:dyDescent="0.25">
      <c r="A18" s="37"/>
      <c r="B18" s="38">
        <v>19</v>
      </c>
      <c r="C18" s="38"/>
      <c r="D18" s="38"/>
      <c r="E18" s="309">
        <v>0</v>
      </c>
      <c r="F18" s="190">
        <v>0</v>
      </c>
      <c r="G18" s="309">
        <v>0</v>
      </c>
      <c r="H18" s="310">
        <v>0</v>
      </c>
      <c r="I18" s="309">
        <v>0</v>
      </c>
      <c r="J18" s="310">
        <v>0</v>
      </c>
      <c r="K18" s="309">
        <v>0</v>
      </c>
      <c r="L18" s="310">
        <v>0</v>
      </c>
      <c r="M18" s="309">
        <v>0</v>
      </c>
      <c r="N18" s="310">
        <v>0</v>
      </c>
      <c r="O18" s="309">
        <v>0</v>
      </c>
      <c r="P18" s="310">
        <v>0</v>
      </c>
      <c r="Q18" s="190">
        <v>32</v>
      </c>
      <c r="R18" s="191">
        <v>43</v>
      </c>
      <c r="S18" s="188">
        <f t="shared" si="0"/>
        <v>75</v>
      </c>
    </row>
    <row r="19" spans="1:19" ht="10.5" customHeight="1" x14ac:dyDescent="0.25">
      <c r="A19" s="40"/>
      <c r="B19" s="24">
        <v>20</v>
      </c>
      <c r="C19" s="24"/>
      <c r="D19" s="24"/>
      <c r="E19" s="307">
        <v>0</v>
      </c>
      <c r="F19" s="194">
        <v>0</v>
      </c>
      <c r="G19" s="307">
        <v>0</v>
      </c>
      <c r="H19" s="308">
        <v>0</v>
      </c>
      <c r="I19" s="307">
        <v>0</v>
      </c>
      <c r="J19" s="308">
        <v>0</v>
      </c>
      <c r="K19" s="307">
        <v>0</v>
      </c>
      <c r="L19" s="308">
        <v>0</v>
      </c>
      <c r="M19" s="307">
        <v>0</v>
      </c>
      <c r="N19" s="308">
        <v>0</v>
      </c>
      <c r="O19" s="307">
        <v>0</v>
      </c>
      <c r="P19" s="308">
        <v>0</v>
      </c>
      <c r="Q19" s="194">
        <v>66</v>
      </c>
      <c r="R19" s="195">
        <v>77</v>
      </c>
      <c r="S19" s="192">
        <f t="shared" si="0"/>
        <v>143</v>
      </c>
    </row>
    <row r="20" spans="1:19" ht="10.5" customHeight="1" x14ac:dyDescent="0.25">
      <c r="A20" s="37"/>
      <c r="B20" s="38">
        <v>21</v>
      </c>
      <c r="C20" s="38"/>
      <c r="D20" s="38"/>
      <c r="E20" s="309">
        <v>0</v>
      </c>
      <c r="F20" s="190">
        <v>0</v>
      </c>
      <c r="G20" s="309">
        <v>0</v>
      </c>
      <c r="H20" s="310">
        <v>0</v>
      </c>
      <c r="I20" s="309">
        <v>0</v>
      </c>
      <c r="J20" s="310">
        <v>0</v>
      </c>
      <c r="K20" s="309">
        <v>0</v>
      </c>
      <c r="L20" s="310">
        <v>0</v>
      </c>
      <c r="M20" s="309">
        <v>0</v>
      </c>
      <c r="N20" s="310">
        <v>0</v>
      </c>
      <c r="O20" s="309">
        <v>0</v>
      </c>
      <c r="P20" s="310">
        <v>0</v>
      </c>
      <c r="Q20" s="190">
        <v>85</v>
      </c>
      <c r="R20" s="191">
        <v>59</v>
      </c>
      <c r="S20" s="188">
        <f t="shared" si="0"/>
        <v>144</v>
      </c>
    </row>
    <row r="21" spans="1:19" ht="10.5" customHeight="1" x14ac:dyDescent="0.25">
      <c r="A21" s="40"/>
      <c r="B21" s="24">
        <v>22</v>
      </c>
      <c r="C21" s="24"/>
      <c r="D21" s="24"/>
      <c r="E21" s="307">
        <v>0</v>
      </c>
      <c r="F21" s="194">
        <v>0</v>
      </c>
      <c r="G21" s="307">
        <v>0</v>
      </c>
      <c r="H21" s="308">
        <v>0</v>
      </c>
      <c r="I21" s="307">
        <v>0</v>
      </c>
      <c r="J21" s="308">
        <v>0</v>
      </c>
      <c r="K21" s="307">
        <v>0</v>
      </c>
      <c r="L21" s="308">
        <v>0</v>
      </c>
      <c r="M21" s="307">
        <v>0</v>
      </c>
      <c r="N21" s="308">
        <v>0</v>
      </c>
      <c r="O21" s="307">
        <v>0</v>
      </c>
      <c r="P21" s="308">
        <v>0</v>
      </c>
      <c r="Q21" s="194">
        <v>110</v>
      </c>
      <c r="R21" s="195">
        <v>90</v>
      </c>
      <c r="S21" s="192">
        <f t="shared" si="0"/>
        <v>200</v>
      </c>
    </row>
    <row r="22" spans="1:19" ht="10.5" customHeight="1" x14ac:dyDescent="0.25">
      <c r="A22" s="37"/>
      <c r="B22" s="38">
        <v>23</v>
      </c>
      <c r="C22" s="38"/>
      <c r="D22" s="38"/>
      <c r="E22" s="309">
        <v>0</v>
      </c>
      <c r="F22" s="190">
        <v>0</v>
      </c>
      <c r="G22" s="309">
        <v>0</v>
      </c>
      <c r="H22" s="310">
        <v>0</v>
      </c>
      <c r="I22" s="309">
        <v>0</v>
      </c>
      <c r="J22" s="310">
        <v>0</v>
      </c>
      <c r="K22" s="309">
        <v>0</v>
      </c>
      <c r="L22" s="310">
        <v>0</v>
      </c>
      <c r="M22" s="309">
        <v>0</v>
      </c>
      <c r="N22" s="310">
        <v>0</v>
      </c>
      <c r="O22" s="309">
        <v>0</v>
      </c>
      <c r="P22" s="310">
        <v>0</v>
      </c>
      <c r="Q22" s="190">
        <v>115</v>
      </c>
      <c r="R22" s="191">
        <v>98</v>
      </c>
      <c r="S22" s="188">
        <f t="shared" si="0"/>
        <v>213</v>
      </c>
    </row>
    <row r="23" spans="1:19" ht="10.5" customHeight="1" x14ac:dyDescent="0.25">
      <c r="A23" s="40"/>
      <c r="B23" s="24">
        <v>24</v>
      </c>
      <c r="C23" s="24"/>
      <c r="D23" s="24"/>
      <c r="E23" s="307">
        <v>0</v>
      </c>
      <c r="F23" s="194">
        <v>0</v>
      </c>
      <c r="G23" s="307">
        <v>0</v>
      </c>
      <c r="H23" s="308">
        <v>0</v>
      </c>
      <c r="I23" s="307">
        <v>0</v>
      </c>
      <c r="J23" s="308">
        <v>0</v>
      </c>
      <c r="K23" s="307">
        <v>0</v>
      </c>
      <c r="L23" s="308">
        <v>0</v>
      </c>
      <c r="M23" s="307">
        <v>0</v>
      </c>
      <c r="N23" s="308">
        <v>0</v>
      </c>
      <c r="O23" s="307">
        <v>0</v>
      </c>
      <c r="P23" s="308">
        <v>0</v>
      </c>
      <c r="Q23" s="194">
        <v>157</v>
      </c>
      <c r="R23" s="195">
        <v>136</v>
      </c>
      <c r="S23" s="192">
        <f t="shared" si="0"/>
        <v>293</v>
      </c>
    </row>
    <row r="24" spans="1:19" ht="10.5" customHeight="1" x14ac:dyDescent="0.25">
      <c r="A24" s="37"/>
      <c r="B24" s="38">
        <v>25</v>
      </c>
      <c r="C24" s="38"/>
      <c r="D24" s="38"/>
      <c r="E24" s="309">
        <v>0</v>
      </c>
      <c r="F24" s="190">
        <v>0</v>
      </c>
      <c r="G24" s="309">
        <v>0</v>
      </c>
      <c r="H24" s="310">
        <v>0</v>
      </c>
      <c r="I24" s="309">
        <v>0</v>
      </c>
      <c r="J24" s="310">
        <v>0</v>
      </c>
      <c r="K24" s="309">
        <v>0</v>
      </c>
      <c r="L24" s="310">
        <v>0</v>
      </c>
      <c r="M24" s="309">
        <v>0</v>
      </c>
      <c r="N24" s="310">
        <v>0</v>
      </c>
      <c r="O24" s="309">
        <v>0</v>
      </c>
      <c r="P24" s="310">
        <v>0</v>
      </c>
      <c r="Q24" s="190">
        <v>146</v>
      </c>
      <c r="R24" s="191">
        <v>103</v>
      </c>
      <c r="S24" s="188">
        <f t="shared" si="0"/>
        <v>249</v>
      </c>
    </row>
    <row r="25" spans="1:19" ht="10.5" customHeight="1" x14ac:dyDescent="0.25">
      <c r="A25" s="40"/>
      <c r="B25" s="24">
        <v>26</v>
      </c>
      <c r="C25" s="24"/>
      <c r="D25" s="24"/>
      <c r="E25" s="307">
        <v>0</v>
      </c>
      <c r="F25" s="194">
        <v>0</v>
      </c>
      <c r="G25" s="307">
        <v>0</v>
      </c>
      <c r="H25" s="308">
        <v>0</v>
      </c>
      <c r="I25" s="307">
        <v>0</v>
      </c>
      <c r="J25" s="308">
        <v>0</v>
      </c>
      <c r="K25" s="307">
        <v>0</v>
      </c>
      <c r="L25" s="308">
        <v>0</v>
      </c>
      <c r="M25" s="307">
        <v>0</v>
      </c>
      <c r="N25" s="308">
        <v>0</v>
      </c>
      <c r="O25" s="307">
        <v>0</v>
      </c>
      <c r="P25" s="308">
        <v>0</v>
      </c>
      <c r="Q25" s="194">
        <v>1557</v>
      </c>
      <c r="R25" s="195">
        <v>146</v>
      </c>
      <c r="S25" s="192">
        <f t="shared" si="0"/>
        <v>1703</v>
      </c>
    </row>
    <row r="26" spans="1:19" ht="10.5" customHeight="1" x14ac:dyDescent="0.25">
      <c r="A26" s="37"/>
      <c r="B26" s="38">
        <v>27</v>
      </c>
      <c r="C26" s="38"/>
      <c r="D26" s="38"/>
      <c r="E26" s="309">
        <v>0</v>
      </c>
      <c r="F26" s="190">
        <v>0</v>
      </c>
      <c r="G26" s="309">
        <v>0</v>
      </c>
      <c r="H26" s="310">
        <v>0</v>
      </c>
      <c r="I26" s="309">
        <v>0</v>
      </c>
      <c r="J26" s="310">
        <v>0</v>
      </c>
      <c r="K26" s="309">
        <v>0</v>
      </c>
      <c r="L26" s="310">
        <v>0</v>
      </c>
      <c r="M26" s="309">
        <v>0</v>
      </c>
      <c r="N26" s="310">
        <v>0</v>
      </c>
      <c r="O26" s="309">
        <v>0</v>
      </c>
      <c r="P26" s="310">
        <v>0</v>
      </c>
      <c r="Q26" s="190">
        <v>271</v>
      </c>
      <c r="R26" s="191">
        <v>152</v>
      </c>
      <c r="S26" s="188">
        <f t="shared" si="0"/>
        <v>423</v>
      </c>
    </row>
    <row r="27" spans="1:19" ht="10.5" customHeight="1" x14ac:dyDescent="0.25">
      <c r="A27" s="40"/>
      <c r="B27" s="24">
        <v>28</v>
      </c>
      <c r="C27" s="24"/>
      <c r="D27" s="24"/>
      <c r="E27" s="307">
        <v>0</v>
      </c>
      <c r="F27" s="194">
        <v>0</v>
      </c>
      <c r="G27" s="307">
        <v>0</v>
      </c>
      <c r="H27" s="308">
        <v>0</v>
      </c>
      <c r="I27" s="307">
        <v>0</v>
      </c>
      <c r="J27" s="308">
        <v>0</v>
      </c>
      <c r="K27" s="307">
        <v>0</v>
      </c>
      <c r="L27" s="308">
        <v>0</v>
      </c>
      <c r="M27" s="307">
        <v>0</v>
      </c>
      <c r="N27" s="308">
        <v>0</v>
      </c>
      <c r="O27" s="307">
        <v>0</v>
      </c>
      <c r="P27" s="308">
        <v>0</v>
      </c>
      <c r="Q27" s="194">
        <v>186</v>
      </c>
      <c r="R27" s="195">
        <v>159</v>
      </c>
      <c r="S27" s="192">
        <f t="shared" si="0"/>
        <v>345</v>
      </c>
    </row>
    <row r="28" spans="1:19" ht="10.5" customHeight="1" x14ac:dyDescent="0.25">
      <c r="A28" s="37"/>
      <c r="B28" s="38">
        <v>29</v>
      </c>
      <c r="C28" s="38"/>
      <c r="D28" s="38"/>
      <c r="E28" s="309">
        <v>0</v>
      </c>
      <c r="F28" s="190">
        <v>0</v>
      </c>
      <c r="G28" s="309">
        <v>0</v>
      </c>
      <c r="H28" s="310">
        <v>0</v>
      </c>
      <c r="I28" s="309">
        <v>0</v>
      </c>
      <c r="J28" s="310">
        <v>0</v>
      </c>
      <c r="K28" s="309">
        <v>0</v>
      </c>
      <c r="L28" s="310">
        <v>0</v>
      </c>
      <c r="M28" s="309">
        <v>0</v>
      </c>
      <c r="N28" s="310">
        <v>0</v>
      </c>
      <c r="O28" s="309">
        <v>0</v>
      </c>
      <c r="P28" s="310">
        <v>0</v>
      </c>
      <c r="Q28" s="190">
        <v>171</v>
      </c>
      <c r="R28" s="191">
        <v>157</v>
      </c>
      <c r="S28" s="188">
        <f t="shared" si="0"/>
        <v>328</v>
      </c>
    </row>
    <row r="29" spans="1:19" ht="10.5" customHeight="1" x14ac:dyDescent="0.25">
      <c r="A29" s="40"/>
      <c r="B29" s="24">
        <v>30</v>
      </c>
      <c r="C29" s="24"/>
      <c r="D29" s="24"/>
      <c r="E29" s="307">
        <v>0</v>
      </c>
      <c r="F29" s="194">
        <v>0</v>
      </c>
      <c r="G29" s="307">
        <v>0</v>
      </c>
      <c r="H29" s="308">
        <v>0</v>
      </c>
      <c r="I29" s="307">
        <v>0</v>
      </c>
      <c r="J29" s="308">
        <v>0</v>
      </c>
      <c r="K29" s="307">
        <v>0</v>
      </c>
      <c r="L29" s="308">
        <v>0</v>
      </c>
      <c r="M29" s="307">
        <v>0</v>
      </c>
      <c r="N29" s="308">
        <v>0</v>
      </c>
      <c r="O29" s="307">
        <v>0</v>
      </c>
      <c r="P29" s="308">
        <v>0</v>
      </c>
      <c r="Q29" s="194">
        <v>227</v>
      </c>
      <c r="R29" s="195">
        <v>156</v>
      </c>
      <c r="S29" s="192">
        <f t="shared" si="0"/>
        <v>383</v>
      </c>
    </row>
    <row r="30" spans="1:19" ht="10.5" customHeight="1" x14ac:dyDescent="0.25">
      <c r="A30" s="37"/>
      <c r="B30" s="38">
        <v>31</v>
      </c>
      <c r="C30" s="38"/>
      <c r="D30" s="38"/>
      <c r="E30" s="309">
        <v>0</v>
      </c>
      <c r="F30" s="190">
        <v>0</v>
      </c>
      <c r="G30" s="309">
        <v>0</v>
      </c>
      <c r="H30" s="310">
        <v>0</v>
      </c>
      <c r="I30" s="309">
        <v>0</v>
      </c>
      <c r="J30" s="310">
        <v>0</v>
      </c>
      <c r="K30" s="309">
        <v>0</v>
      </c>
      <c r="L30" s="310">
        <v>0</v>
      </c>
      <c r="M30" s="309">
        <v>0</v>
      </c>
      <c r="N30" s="310">
        <v>0</v>
      </c>
      <c r="O30" s="309">
        <v>0</v>
      </c>
      <c r="P30" s="310">
        <v>0</v>
      </c>
      <c r="Q30" s="190">
        <v>187</v>
      </c>
      <c r="R30" s="191">
        <v>149</v>
      </c>
      <c r="S30" s="188">
        <f t="shared" si="0"/>
        <v>336</v>
      </c>
    </row>
    <row r="31" spans="1:19" ht="10.5" customHeight="1" x14ac:dyDescent="0.25">
      <c r="A31" s="40"/>
      <c r="B31" s="24">
        <v>32</v>
      </c>
      <c r="C31" s="24"/>
      <c r="D31" s="24"/>
      <c r="E31" s="307">
        <v>0</v>
      </c>
      <c r="F31" s="194">
        <v>0</v>
      </c>
      <c r="G31" s="307">
        <v>0</v>
      </c>
      <c r="H31" s="308">
        <v>0</v>
      </c>
      <c r="I31" s="307">
        <v>0</v>
      </c>
      <c r="J31" s="308">
        <v>0</v>
      </c>
      <c r="K31" s="307">
        <v>0</v>
      </c>
      <c r="L31" s="308">
        <v>0</v>
      </c>
      <c r="M31" s="307">
        <v>0</v>
      </c>
      <c r="N31" s="308">
        <v>0</v>
      </c>
      <c r="O31" s="307">
        <v>0</v>
      </c>
      <c r="P31" s="308">
        <v>0</v>
      </c>
      <c r="Q31" s="194">
        <v>193</v>
      </c>
      <c r="R31" s="195">
        <v>209</v>
      </c>
      <c r="S31" s="192">
        <f t="shared" ref="S31:S62" si="1">SUM(E31:R31)</f>
        <v>402</v>
      </c>
    </row>
    <row r="32" spans="1:19" ht="10.5" customHeight="1" thickBot="1" x14ac:dyDescent="0.3">
      <c r="A32" s="41"/>
      <c r="B32" s="42">
        <v>33</v>
      </c>
      <c r="C32" s="42"/>
      <c r="D32" s="42"/>
      <c r="E32" s="313">
        <v>0</v>
      </c>
      <c r="F32" s="228">
        <v>0</v>
      </c>
      <c r="G32" s="313">
        <v>0</v>
      </c>
      <c r="H32" s="338">
        <v>0</v>
      </c>
      <c r="I32" s="313">
        <v>0</v>
      </c>
      <c r="J32" s="338">
        <v>0</v>
      </c>
      <c r="K32" s="313">
        <v>0</v>
      </c>
      <c r="L32" s="338">
        <v>0</v>
      </c>
      <c r="M32" s="313">
        <v>0</v>
      </c>
      <c r="N32" s="338">
        <v>0</v>
      </c>
      <c r="O32" s="313">
        <v>0</v>
      </c>
      <c r="P32" s="338">
        <v>0</v>
      </c>
      <c r="Q32" s="228">
        <v>204</v>
      </c>
      <c r="R32" s="227">
        <v>178</v>
      </c>
      <c r="S32" s="230">
        <f t="shared" si="1"/>
        <v>382</v>
      </c>
    </row>
    <row r="33" spans="1:19" ht="10.5" customHeight="1" x14ac:dyDescent="0.25">
      <c r="A33" s="40"/>
      <c r="B33" s="24">
        <v>34</v>
      </c>
      <c r="C33" s="24"/>
      <c r="D33" s="24"/>
      <c r="E33" s="307">
        <v>0</v>
      </c>
      <c r="F33" s="194">
        <v>0</v>
      </c>
      <c r="G33" s="307">
        <v>0</v>
      </c>
      <c r="H33" s="308">
        <v>0</v>
      </c>
      <c r="I33" s="307">
        <v>0</v>
      </c>
      <c r="J33" s="308">
        <v>0</v>
      </c>
      <c r="K33" s="307">
        <v>0</v>
      </c>
      <c r="L33" s="308">
        <v>0</v>
      </c>
      <c r="M33" s="307">
        <v>0</v>
      </c>
      <c r="N33" s="308">
        <v>0</v>
      </c>
      <c r="O33" s="307">
        <v>0</v>
      </c>
      <c r="P33" s="308">
        <v>0</v>
      </c>
      <c r="Q33" s="194">
        <v>231</v>
      </c>
      <c r="R33" s="195">
        <v>273</v>
      </c>
      <c r="S33" s="192">
        <f t="shared" si="1"/>
        <v>504</v>
      </c>
    </row>
    <row r="34" spans="1:19" ht="10.5" customHeight="1" x14ac:dyDescent="0.25">
      <c r="A34" s="37"/>
      <c r="B34" s="38">
        <v>35</v>
      </c>
      <c r="C34" s="38"/>
      <c r="D34" s="38"/>
      <c r="E34" s="309">
        <v>0</v>
      </c>
      <c r="F34" s="190">
        <v>0</v>
      </c>
      <c r="G34" s="309">
        <v>0</v>
      </c>
      <c r="H34" s="310">
        <v>0</v>
      </c>
      <c r="I34" s="309">
        <v>0</v>
      </c>
      <c r="J34" s="310">
        <v>0</v>
      </c>
      <c r="K34" s="309">
        <v>0</v>
      </c>
      <c r="L34" s="310">
        <v>0</v>
      </c>
      <c r="M34" s="309">
        <v>0</v>
      </c>
      <c r="N34" s="310">
        <v>0</v>
      </c>
      <c r="O34" s="309">
        <v>0</v>
      </c>
      <c r="P34" s="310">
        <v>0</v>
      </c>
      <c r="Q34" s="190">
        <v>200</v>
      </c>
      <c r="R34" s="191">
        <v>213</v>
      </c>
      <c r="S34" s="188">
        <f t="shared" si="1"/>
        <v>413</v>
      </c>
    </row>
    <row r="35" spans="1:19" ht="10.5" customHeight="1" x14ac:dyDescent="0.25">
      <c r="A35" s="40"/>
      <c r="B35" s="24">
        <v>36</v>
      </c>
      <c r="C35" s="24"/>
      <c r="D35" s="24"/>
      <c r="E35" s="307">
        <v>0</v>
      </c>
      <c r="F35" s="194">
        <v>0</v>
      </c>
      <c r="G35" s="307">
        <v>0</v>
      </c>
      <c r="H35" s="308">
        <v>0</v>
      </c>
      <c r="I35" s="307">
        <v>0</v>
      </c>
      <c r="J35" s="308">
        <v>0</v>
      </c>
      <c r="K35" s="307">
        <v>0</v>
      </c>
      <c r="L35" s="308">
        <v>0</v>
      </c>
      <c r="M35" s="307">
        <v>0</v>
      </c>
      <c r="N35" s="308">
        <v>0</v>
      </c>
      <c r="O35" s="307">
        <v>0</v>
      </c>
      <c r="P35" s="308">
        <v>0</v>
      </c>
      <c r="Q35" s="194">
        <v>243</v>
      </c>
      <c r="R35" s="195">
        <v>342</v>
      </c>
      <c r="S35" s="192">
        <f t="shared" si="1"/>
        <v>585</v>
      </c>
    </row>
    <row r="36" spans="1:19" ht="10.5" customHeight="1" x14ac:dyDescent="0.25">
      <c r="A36" s="37"/>
      <c r="B36" s="38">
        <v>37</v>
      </c>
      <c r="C36" s="38"/>
      <c r="D36" s="38"/>
      <c r="E36" s="309">
        <v>0</v>
      </c>
      <c r="F36" s="190">
        <v>0</v>
      </c>
      <c r="G36" s="309">
        <v>0</v>
      </c>
      <c r="H36" s="310">
        <v>0</v>
      </c>
      <c r="I36" s="309">
        <v>0</v>
      </c>
      <c r="J36" s="310">
        <v>0</v>
      </c>
      <c r="K36" s="309">
        <v>0</v>
      </c>
      <c r="L36" s="310">
        <v>0</v>
      </c>
      <c r="M36" s="309">
        <v>0</v>
      </c>
      <c r="N36" s="310">
        <v>0</v>
      </c>
      <c r="O36" s="309">
        <v>0</v>
      </c>
      <c r="P36" s="310">
        <v>0</v>
      </c>
      <c r="Q36" s="190">
        <v>219</v>
      </c>
      <c r="R36" s="191">
        <v>230</v>
      </c>
      <c r="S36" s="188">
        <f t="shared" si="1"/>
        <v>449</v>
      </c>
    </row>
    <row r="37" spans="1:19" ht="10.5" customHeight="1" x14ac:dyDescent="0.25">
      <c r="A37" s="40"/>
      <c r="B37" s="24">
        <v>38</v>
      </c>
      <c r="C37" s="24"/>
      <c r="D37" s="24"/>
      <c r="E37" s="307">
        <v>0</v>
      </c>
      <c r="F37" s="194">
        <v>0</v>
      </c>
      <c r="G37" s="307">
        <v>0</v>
      </c>
      <c r="H37" s="308">
        <v>0</v>
      </c>
      <c r="I37" s="307">
        <v>0</v>
      </c>
      <c r="J37" s="308">
        <v>0</v>
      </c>
      <c r="K37" s="307">
        <v>0</v>
      </c>
      <c r="L37" s="308">
        <v>0</v>
      </c>
      <c r="M37" s="307">
        <v>0</v>
      </c>
      <c r="N37" s="308">
        <v>0</v>
      </c>
      <c r="O37" s="307">
        <v>0</v>
      </c>
      <c r="P37" s="308">
        <v>0</v>
      </c>
      <c r="Q37" s="194">
        <v>221</v>
      </c>
      <c r="R37" s="195">
        <v>694</v>
      </c>
      <c r="S37" s="192">
        <f t="shared" si="1"/>
        <v>915</v>
      </c>
    </row>
    <row r="38" spans="1:19" ht="10.5" customHeight="1" x14ac:dyDescent="0.25">
      <c r="A38" s="37"/>
      <c r="B38" s="38">
        <v>39</v>
      </c>
      <c r="C38" s="38"/>
      <c r="D38" s="38"/>
      <c r="E38" s="309">
        <v>0</v>
      </c>
      <c r="F38" s="190">
        <v>0</v>
      </c>
      <c r="G38" s="309">
        <v>0</v>
      </c>
      <c r="H38" s="310">
        <v>0</v>
      </c>
      <c r="I38" s="309">
        <v>0</v>
      </c>
      <c r="J38" s="310">
        <v>0</v>
      </c>
      <c r="K38" s="309">
        <v>0</v>
      </c>
      <c r="L38" s="310">
        <v>0</v>
      </c>
      <c r="M38" s="309">
        <v>0</v>
      </c>
      <c r="N38" s="310">
        <v>0</v>
      </c>
      <c r="O38" s="309">
        <v>0</v>
      </c>
      <c r="P38" s="310">
        <v>0</v>
      </c>
      <c r="Q38" s="190">
        <v>223</v>
      </c>
      <c r="R38" s="191">
        <v>233</v>
      </c>
      <c r="S38" s="188">
        <f t="shared" si="1"/>
        <v>456</v>
      </c>
    </row>
    <row r="39" spans="1:19" ht="10.5" customHeight="1" x14ac:dyDescent="0.25">
      <c r="A39" s="40"/>
      <c r="B39" s="24">
        <v>40</v>
      </c>
      <c r="C39" s="24"/>
      <c r="D39" s="24"/>
      <c r="E39" s="307">
        <v>0</v>
      </c>
      <c r="F39" s="194">
        <v>0</v>
      </c>
      <c r="G39" s="307">
        <v>0</v>
      </c>
      <c r="H39" s="308">
        <v>0</v>
      </c>
      <c r="I39" s="307">
        <v>0</v>
      </c>
      <c r="J39" s="308">
        <v>0</v>
      </c>
      <c r="K39" s="307">
        <v>0</v>
      </c>
      <c r="L39" s="308">
        <v>0</v>
      </c>
      <c r="M39" s="307">
        <v>0</v>
      </c>
      <c r="N39" s="308">
        <v>0</v>
      </c>
      <c r="O39" s="307">
        <v>0</v>
      </c>
      <c r="P39" s="308">
        <v>0</v>
      </c>
      <c r="Q39" s="194">
        <v>235</v>
      </c>
      <c r="R39" s="195">
        <v>247</v>
      </c>
      <c r="S39" s="192">
        <f t="shared" si="1"/>
        <v>482</v>
      </c>
    </row>
    <row r="40" spans="1:19" ht="10.5" customHeight="1" x14ac:dyDescent="0.25">
      <c r="A40" s="37"/>
      <c r="B40" s="38">
        <v>41</v>
      </c>
      <c r="C40" s="38"/>
      <c r="D40" s="38"/>
      <c r="E40" s="309">
        <v>0</v>
      </c>
      <c r="F40" s="190">
        <v>0</v>
      </c>
      <c r="G40" s="309">
        <v>0</v>
      </c>
      <c r="H40" s="310">
        <v>0</v>
      </c>
      <c r="I40" s="309">
        <v>0</v>
      </c>
      <c r="J40" s="310">
        <v>0</v>
      </c>
      <c r="K40" s="309">
        <v>0</v>
      </c>
      <c r="L40" s="310">
        <v>0</v>
      </c>
      <c r="M40" s="309">
        <v>0</v>
      </c>
      <c r="N40" s="310">
        <v>0</v>
      </c>
      <c r="O40" s="309">
        <v>0</v>
      </c>
      <c r="P40" s="310">
        <v>0</v>
      </c>
      <c r="Q40" s="190">
        <v>241</v>
      </c>
      <c r="R40" s="191">
        <v>304</v>
      </c>
      <c r="S40" s="188">
        <f t="shared" si="1"/>
        <v>545</v>
      </c>
    </row>
    <row r="41" spans="1:19" ht="10.5" customHeight="1" x14ac:dyDescent="0.25">
      <c r="A41" s="40"/>
      <c r="B41" s="24">
        <v>42</v>
      </c>
      <c r="C41" s="24"/>
      <c r="D41" s="24"/>
      <c r="E41" s="307">
        <v>0</v>
      </c>
      <c r="F41" s="194">
        <v>0</v>
      </c>
      <c r="G41" s="307">
        <v>0</v>
      </c>
      <c r="H41" s="308">
        <v>0</v>
      </c>
      <c r="I41" s="307">
        <v>0</v>
      </c>
      <c r="J41" s="308">
        <v>0</v>
      </c>
      <c r="K41" s="307">
        <v>0</v>
      </c>
      <c r="L41" s="308">
        <v>0</v>
      </c>
      <c r="M41" s="307">
        <v>0</v>
      </c>
      <c r="N41" s="308">
        <v>0</v>
      </c>
      <c r="O41" s="307">
        <v>0</v>
      </c>
      <c r="P41" s="308">
        <v>0</v>
      </c>
      <c r="Q41" s="194">
        <v>891</v>
      </c>
      <c r="R41" s="195">
        <v>322</v>
      </c>
      <c r="S41" s="192">
        <f t="shared" si="1"/>
        <v>1213</v>
      </c>
    </row>
    <row r="42" spans="1:19" ht="10.5" customHeight="1" x14ac:dyDescent="0.25">
      <c r="A42" s="37"/>
      <c r="B42" s="38">
        <v>43</v>
      </c>
      <c r="C42" s="38"/>
      <c r="D42" s="38"/>
      <c r="E42" s="309">
        <v>0</v>
      </c>
      <c r="F42" s="190">
        <v>0</v>
      </c>
      <c r="G42" s="309">
        <v>0</v>
      </c>
      <c r="H42" s="310">
        <v>0</v>
      </c>
      <c r="I42" s="309">
        <v>0</v>
      </c>
      <c r="J42" s="310">
        <v>0</v>
      </c>
      <c r="K42" s="309">
        <v>0</v>
      </c>
      <c r="L42" s="310">
        <v>0</v>
      </c>
      <c r="M42" s="309">
        <v>0</v>
      </c>
      <c r="N42" s="310">
        <v>0</v>
      </c>
      <c r="O42" s="309">
        <v>0</v>
      </c>
      <c r="P42" s="310">
        <v>0</v>
      </c>
      <c r="Q42" s="190">
        <v>272</v>
      </c>
      <c r="R42" s="191">
        <v>347</v>
      </c>
      <c r="S42" s="188">
        <f t="shared" si="1"/>
        <v>619</v>
      </c>
    </row>
    <row r="43" spans="1:19" ht="10.5" customHeight="1" x14ac:dyDescent="0.25">
      <c r="A43" s="40"/>
      <c r="B43" s="24">
        <v>44</v>
      </c>
      <c r="C43" s="24"/>
      <c r="D43" s="24"/>
      <c r="E43" s="307">
        <v>0</v>
      </c>
      <c r="F43" s="194">
        <v>0</v>
      </c>
      <c r="G43" s="307">
        <v>0</v>
      </c>
      <c r="H43" s="308">
        <v>0</v>
      </c>
      <c r="I43" s="307">
        <v>0</v>
      </c>
      <c r="J43" s="308">
        <v>0</v>
      </c>
      <c r="K43" s="307">
        <v>0</v>
      </c>
      <c r="L43" s="308">
        <v>0</v>
      </c>
      <c r="M43" s="307">
        <v>0</v>
      </c>
      <c r="N43" s="308">
        <v>0</v>
      </c>
      <c r="O43" s="307">
        <v>0</v>
      </c>
      <c r="P43" s="308">
        <v>0</v>
      </c>
      <c r="Q43" s="194">
        <v>327</v>
      </c>
      <c r="R43" s="195">
        <v>356</v>
      </c>
      <c r="S43" s="192">
        <f t="shared" si="1"/>
        <v>683</v>
      </c>
    </row>
    <row r="44" spans="1:19" ht="10.5" customHeight="1" x14ac:dyDescent="0.25">
      <c r="A44" s="37"/>
      <c r="B44" s="38">
        <v>45</v>
      </c>
      <c r="C44" s="38"/>
      <c r="D44" s="38"/>
      <c r="E44" s="309">
        <v>0</v>
      </c>
      <c r="F44" s="190">
        <v>0</v>
      </c>
      <c r="G44" s="309">
        <v>0</v>
      </c>
      <c r="H44" s="310">
        <v>0</v>
      </c>
      <c r="I44" s="309">
        <v>0</v>
      </c>
      <c r="J44" s="310">
        <v>0</v>
      </c>
      <c r="K44" s="309">
        <v>0</v>
      </c>
      <c r="L44" s="310">
        <v>0</v>
      </c>
      <c r="M44" s="309">
        <v>0</v>
      </c>
      <c r="N44" s="310">
        <v>0</v>
      </c>
      <c r="O44" s="309">
        <v>0</v>
      </c>
      <c r="P44" s="310">
        <v>0</v>
      </c>
      <c r="Q44" s="190">
        <v>301</v>
      </c>
      <c r="R44" s="191">
        <v>357</v>
      </c>
      <c r="S44" s="188">
        <f t="shared" si="1"/>
        <v>658</v>
      </c>
    </row>
    <row r="45" spans="1:19" ht="10.5" customHeight="1" x14ac:dyDescent="0.25">
      <c r="A45" s="40"/>
      <c r="B45" s="24">
        <v>46</v>
      </c>
      <c r="C45" s="24"/>
      <c r="D45" s="24"/>
      <c r="E45" s="307">
        <v>0</v>
      </c>
      <c r="F45" s="194">
        <v>0</v>
      </c>
      <c r="G45" s="307">
        <v>0</v>
      </c>
      <c r="H45" s="308">
        <v>0</v>
      </c>
      <c r="I45" s="307">
        <v>0</v>
      </c>
      <c r="J45" s="308">
        <v>0</v>
      </c>
      <c r="K45" s="307">
        <v>0</v>
      </c>
      <c r="L45" s="308">
        <v>0</v>
      </c>
      <c r="M45" s="307">
        <v>0</v>
      </c>
      <c r="N45" s="308">
        <v>0</v>
      </c>
      <c r="O45" s="307">
        <v>0</v>
      </c>
      <c r="P45" s="308">
        <v>0</v>
      </c>
      <c r="Q45" s="194">
        <v>339</v>
      </c>
      <c r="R45" s="195">
        <v>438</v>
      </c>
      <c r="S45" s="192">
        <f t="shared" si="1"/>
        <v>777</v>
      </c>
    </row>
    <row r="46" spans="1:19" ht="10.5" customHeight="1" x14ac:dyDescent="0.25">
      <c r="A46" s="37"/>
      <c r="B46" s="38">
        <v>47</v>
      </c>
      <c r="C46" s="38"/>
      <c r="D46" s="38"/>
      <c r="E46" s="309">
        <v>0</v>
      </c>
      <c r="F46" s="190">
        <v>0</v>
      </c>
      <c r="G46" s="309">
        <v>0</v>
      </c>
      <c r="H46" s="310">
        <v>0</v>
      </c>
      <c r="I46" s="309">
        <v>0</v>
      </c>
      <c r="J46" s="310">
        <v>0</v>
      </c>
      <c r="K46" s="309">
        <v>0</v>
      </c>
      <c r="L46" s="310">
        <v>0</v>
      </c>
      <c r="M46" s="309">
        <v>0</v>
      </c>
      <c r="N46" s="310">
        <v>0</v>
      </c>
      <c r="O46" s="309">
        <v>0</v>
      </c>
      <c r="P46" s="310">
        <v>0</v>
      </c>
      <c r="Q46" s="190">
        <v>321</v>
      </c>
      <c r="R46" s="191">
        <v>364</v>
      </c>
      <c r="S46" s="188">
        <f t="shared" si="1"/>
        <v>685</v>
      </c>
    </row>
    <row r="47" spans="1:19" ht="10.5" customHeight="1" x14ac:dyDescent="0.25">
      <c r="A47" s="40"/>
      <c r="B47" s="24">
        <v>48</v>
      </c>
      <c r="C47" s="24"/>
      <c r="D47" s="24"/>
      <c r="E47" s="307">
        <v>0</v>
      </c>
      <c r="F47" s="194">
        <v>0</v>
      </c>
      <c r="G47" s="307">
        <v>0</v>
      </c>
      <c r="H47" s="308">
        <v>0</v>
      </c>
      <c r="I47" s="307">
        <v>0</v>
      </c>
      <c r="J47" s="308">
        <v>0</v>
      </c>
      <c r="K47" s="307">
        <v>0</v>
      </c>
      <c r="L47" s="308">
        <v>0</v>
      </c>
      <c r="M47" s="307">
        <v>0</v>
      </c>
      <c r="N47" s="308">
        <v>0</v>
      </c>
      <c r="O47" s="307">
        <v>0</v>
      </c>
      <c r="P47" s="308">
        <v>0</v>
      </c>
      <c r="Q47" s="194">
        <v>442</v>
      </c>
      <c r="R47" s="195">
        <v>474</v>
      </c>
      <c r="S47" s="192">
        <f t="shared" si="1"/>
        <v>916</v>
      </c>
    </row>
    <row r="48" spans="1:19" ht="10.5" customHeight="1" x14ac:dyDescent="0.25">
      <c r="A48" s="37"/>
      <c r="B48" s="38">
        <v>49</v>
      </c>
      <c r="C48" s="38"/>
      <c r="D48" s="38"/>
      <c r="E48" s="309">
        <v>0</v>
      </c>
      <c r="F48" s="190">
        <v>0</v>
      </c>
      <c r="G48" s="309">
        <v>0</v>
      </c>
      <c r="H48" s="310">
        <v>0</v>
      </c>
      <c r="I48" s="309">
        <v>0</v>
      </c>
      <c r="J48" s="310">
        <v>0</v>
      </c>
      <c r="K48" s="309">
        <v>0</v>
      </c>
      <c r="L48" s="310">
        <v>0</v>
      </c>
      <c r="M48" s="309">
        <v>0</v>
      </c>
      <c r="N48" s="310">
        <v>0</v>
      </c>
      <c r="O48" s="309">
        <v>0</v>
      </c>
      <c r="P48" s="310">
        <v>0</v>
      </c>
      <c r="Q48" s="190">
        <v>323</v>
      </c>
      <c r="R48" s="191">
        <v>493</v>
      </c>
      <c r="S48" s="188">
        <f t="shared" si="1"/>
        <v>816</v>
      </c>
    </row>
    <row r="49" spans="1:19" ht="10.5" customHeight="1" x14ac:dyDescent="0.25">
      <c r="A49" s="40"/>
      <c r="B49" s="24">
        <v>50</v>
      </c>
      <c r="C49" s="24"/>
      <c r="D49" s="24"/>
      <c r="E49" s="307">
        <v>0</v>
      </c>
      <c r="F49" s="194">
        <v>0</v>
      </c>
      <c r="G49" s="307">
        <v>0</v>
      </c>
      <c r="H49" s="308">
        <v>0</v>
      </c>
      <c r="I49" s="307">
        <v>0</v>
      </c>
      <c r="J49" s="308">
        <v>0</v>
      </c>
      <c r="K49" s="307">
        <v>0</v>
      </c>
      <c r="L49" s="308">
        <v>0</v>
      </c>
      <c r="M49" s="307">
        <v>0</v>
      </c>
      <c r="N49" s="308">
        <v>0</v>
      </c>
      <c r="O49" s="307">
        <v>0</v>
      </c>
      <c r="P49" s="308">
        <v>0</v>
      </c>
      <c r="Q49" s="194">
        <v>397</v>
      </c>
      <c r="R49" s="195">
        <v>510</v>
      </c>
      <c r="S49" s="192">
        <f t="shared" si="1"/>
        <v>907</v>
      </c>
    </row>
    <row r="50" spans="1:19" ht="10.5" customHeight="1" x14ac:dyDescent="0.25">
      <c r="A50" s="37"/>
      <c r="B50" s="38">
        <v>51</v>
      </c>
      <c r="C50" s="38"/>
      <c r="D50" s="38"/>
      <c r="E50" s="309">
        <v>0</v>
      </c>
      <c r="F50" s="190">
        <v>0</v>
      </c>
      <c r="G50" s="309">
        <v>0</v>
      </c>
      <c r="H50" s="310">
        <v>0</v>
      </c>
      <c r="I50" s="309">
        <v>0</v>
      </c>
      <c r="J50" s="310">
        <v>0</v>
      </c>
      <c r="K50" s="309">
        <v>0</v>
      </c>
      <c r="L50" s="310">
        <v>0</v>
      </c>
      <c r="M50" s="309">
        <v>0</v>
      </c>
      <c r="N50" s="310">
        <v>0</v>
      </c>
      <c r="O50" s="309">
        <v>0</v>
      </c>
      <c r="P50" s="310">
        <v>0</v>
      </c>
      <c r="Q50" s="190">
        <v>414</v>
      </c>
      <c r="R50" s="191">
        <v>487</v>
      </c>
      <c r="S50" s="188">
        <f t="shared" si="1"/>
        <v>901</v>
      </c>
    </row>
    <row r="51" spans="1:19" ht="10.5" customHeight="1" x14ac:dyDescent="0.25">
      <c r="A51" s="40"/>
      <c r="B51" s="24">
        <v>52</v>
      </c>
      <c r="C51" s="24"/>
      <c r="D51" s="24"/>
      <c r="E51" s="307">
        <v>0</v>
      </c>
      <c r="F51" s="194">
        <v>0</v>
      </c>
      <c r="G51" s="307">
        <v>0</v>
      </c>
      <c r="H51" s="308">
        <v>0</v>
      </c>
      <c r="I51" s="307">
        <v>0</v>
      </c>
      <c r="J51" s="308">
        <v>0</v>
      </c>
      <c r="K51" s="307">
        <v>0</v>
      </c>
      <c r="L51" s="308">
        <v>0</v>
      </c>
      <c r="M51" s="307">
        <v>0</v>
      </c>
      <c r="N51" s="308">
        <v>0</v>
      </c>
      <c r="O51" s="307">
        <v>0</v>
      </c>
      <c r="P51" s="308">
        <v>0</v>
      </c>
      <c r="Q51" s="194">
        <v>426</v>
      </c>
      <c r="R51" s="195">
        <v>589</v>
      </c>
      <c r="S51" s="192">
        <f t="shared" si="1"/>
        <v>1015</v>
      </c>
    </row>
    <row r="52" spans="1:19" ht="10.5" customHeight="1" x14ac:dyDescent="0.25">
      <c r="A52" s="37"/>
      <c r="B52" s="38">
        <v>53</v>
      </c>
      <c r="C52" s="38"/>
      <c r="D52" s="38"/>
      <c r="E52" s="309">
        <v>0</v>
      </c>
      <c r="F52" s="190">
        <v>0</v>
      </c>
      <c r="G52" s="309">
        <v>0</v>
      </c>
      <c r="H52" s="310">
        <v>0</v>
      </c>
      <c r="I52" s="309">
        <v>0</v>
      </c>
      <c r="J52" s="310">
        <v>0</v>
      </c>
      <c r="K52" s="309">
        <v>0</v>
      </c>
      <c r="L52" s="310">
        <v>0</v>
      </c>
      <c r="M52" s="309">
        <v>0</v>
      </c>
      <c r="N52" s="310">
        <v>0</v>
      </c>
      <c r="O52" s="309">
        <v>0</v>
      </c>
      <c r="P52" s="310">
        <v>0</v>
      </c>
      <c r="Q52" s="190">
        <v>415</v>
      </c>
      <c r="R52" s="191">
        <v>549</v>
      </c>
      <c r="S52" s="188">
        <f t="shared" si="1"/>
        <v>964</v>
      </c>
    </row>
    <row r="53" spans="1:19" ht="10.5" customHeight="1" x14ac:dyDescent="0.25">
      <c r="A53" s="40"/>
      <c r="B53" s="24">
        <v>54</v>
      </c>
      <c r="C53" s="24"/>
      <c r="D53" s="24"/>
      <c r="E53" s="307">
        <v>0</v>
      </c>
      <c r="F53" s="194">
        <v>0</v>
      </c>
      <c r="G53" s="307">
        <v>0</v>
      </c>
      <c r="H53" s="308">
        <v>0</v>
      </c>
      <c r="I53" s="307">
        <v>0</v>
      </c>
      <c r="J53" s="308">
        <v>0</v>
      </c>
      <c r="K53" s="307">
        <v>0</v>
      </c>
      <c r="L53" s="308">
        <v>0</v>
      </c>
      <c r="M53" s="307">
        <v>0</v>
      </c>
      <c r="N53" s="308">
        <v>0</v>
      </c>
      <c r="O53" s="307">
        <v>0</v>
      </c>
      <c r="P53" s="308">
        <v>0</v>
      </c>
      <c r="Q53" s="194">
        <v>426</v>
      </c>
      <c r="R53" s="195">
        <v>612</v>
      </c>
      <c r="S53" s="192">
        <f t="shared" si="1"/>
        <v>1038</v>
      </c>
    </row>
    <row r="54" spans="1:19" ht="10.5" customHeight="1" x14ac:dyDescent="0.25">
      <c r="A54" s="37"/>
      <c r="B54" s="38">
        <v>55</v>
      </c>
      <c r="C54" s="38"/>
      <c r="D54" s="38"/>
      <c r="E54" s="309">
        <v>0</v>
      </c>
      <c r="F54" s="190">
        <v>0</v>
      </c>
      <c r="G54" s="309">
        <v>0</v>
      </c>
      <c r="H54" s="310">
        <v>0</v>
      </c>
      <c r="I54" s="309">
        <v>0</v>
      </c>
      <c r="J54" s="310">
        <v>0</v>
      </c>
      <c r="K54" s="309">
        <v>0</v>
      </c>
      <c r="L54" s="310">
        <v>0</v>
      </c>
      <c r="M54" s="309">
        <v>0</v>
      </c>
      <c r="N54" s="310">
        <v>0</v>
      </c>
      <c r="O54" s="309">
        <v>0</v>
      </c>
      <c r="P54" s="310">
        <v>0</v>
      </c>
      <c r="Q54" s="190">
        <v>486</v>
      </c>
      <c r="R54" s="191">
        <v>607</v>
      </c>
      <c r="S54" s="188">
        <f t="shared" si="1"/>
        <v>1093</v>
      </c>
    </row>
    <row r="55" spans="1:19" ht="10.5" customHeight="1" x14ac:dyDescent="0.25">
      <c r="A55" s="40"/>
      <c r="B55" s="24">
        <v>56</v>
      </c>
      <c r="C55" s="24"/>
      <c r="D55" s="24"/>
      <c r="E55" s="307">
        <v>0</v>
      </c>
      <c r="F55" s="194">
        <v>0</v>
      </c>
      <c r="G55" s="307">
        <v>0</v>
      </c>
      <c r="H55" s="308">
        <v>0</v>
      </c>
      <c r="I55" s="307">
        <v>0</v>
      </c>
      <c r="J55" s="308">
        <v>0</v>
      </c>
      <c r="K55" s="307">
        <v>0</v>
      </c>
      <c r="L55" s="308">
        <v>0</v>
      </c>
      <c r="M55" s="307">
        <v>0</v>
      </c>
      <c r="N55" s="308">
        <v>0</v>
      </c>
      <c r="O55" s="307">
        <v>0</v>
      </c>
      <c r="P55" s="308">
        <v>0</v>
      </c>
      <c r="Q55" s="194">
        <v>474</v>
      </c>
      <c r="R55" s="195">
        <v>676</v>
      </c>
      <c r="S55" s="192">
        <f t="shared" si="1"/>
        <v>1150</v>
      </c>
    </row>
    <row r="56" spans="1:19" ht="10.5" customHeight="1" x14ac:dyDescent="0.25">
      <c r="A56" s="37"/>
      <c r="B56" s="38">
        <v>57</v>
      </c>
      <c r="C56" s="38"/>
      <c r="D56" s="38"/>
      <c r="E56" s="309">
        <v>0</v>
      </c>
      <c r="F56" s="190">
        <v>0</v>
      </c>
      <c r="G56" s="309">
        <v>0</v>
      </c>
      <c r="H56" s="310">
        <v>0</v>
      </c>
      <c r="I56" s="309">
        <v>0</v>
      </c>
      <c r="J56" s="310">
        <v>0</v>
      </c>
      <c r="K56" s="309">
        <v>0</v>
      </c>
      <c r="L56" s="310">
        <v>0</v>
      </c>
      <c r="M56" s="309">
        <v>0</v>
      </c>
      <c r="N56" s="310">
        <v>0</v>
      </c>
      <c r="O56" s="309">
        <v>0</v>
      </c>
      <c r="P56" s="310">
        <v>0</v>
      </c>
      <c r="Q56" s="190">
        <v>485</v>
      </c>
      <c r="R56" s="191">
        <v>713</v>
      </c>
      <c r="S56" s="188">
        <f t="shared" si="1"/>
        <v>1198</v>
      </c>
    </row>
    <row r="57" spans="1:19" ht="10.5" customHeight="1" x14ac:dyDescent="0.25">
      <c r="A57" s="40"/>
      <c r="B57" s="24">
        <v>58</v>
      </c>
      <c r="C57" s="24"/>
      <c r="D57" s="24"/>
      <c r="E57" s="307">
        <v>0</v>
      </c>
      <c r="F57" s="194">
        <v>0</v>
      </c>
      <c r="G57" s="307">
        <v>0</v>
      </c>
      <c r="H57" s="308">
        <v>0</v>
      </c>
      <c r="I57" s="307">
        <v>0</v>
      </c>
      <c r="J57" s="308">
        <v>0</v>
      </c>
      <c r="K57" s="307">
        <v>0</v>
      </c>
      <c r="L57" s="308">
        <v>0</v>
      </c>
      <c r="M57" s="307">
        <v>0</v>
      </c>
      <c r="N57" s="308">
        <v>0</v>
      </c>
      <c r="O57" s="307">
        <v>0</v>
      </c>
      <c r="P57" s="308">
        <v>0</v>
      </c>
      <c r="Q57" s="194">
        <v>559</v>
      </c>
      <c r="R57" s="195">
        <v>682</v>
      </c>
      <c r="S57" s="192">
        <f t="shared" si="1"/>
        <v>1241</v>
      </c>
    </row>
    <row r="58" spans="1:19" ht="10.5" customHeight="1" x14ac:dyDescent="0.25">
      <c r="A58" s="37"/>
      <c r="B58" s="38">
        <v>59</v>
      </c>
      <c r="C58" s="38"/>
      <c r="D58" s="38"/>
      <c r="E58" s="309">
        <v>0</v>
      </c>
      <c r="F58" s="190">
        <v>0</v>
      </c>
      <c r="G58" s="309">
        <v>0</v>
      </c>
      <c r="H58" s="310">
        <v>0</v>
      </c>
      <c r="I58" s="309">
        <v>0</v>
      </c>
      <c r="J58" s="310">
        <v>0</v>
      </c>
      <c r="K58" s="309">
        <v>0</v>
      </c>
      <c r="L58" s="310">
        <v>0</v>
      </c>
      <c r="M58" s="309">
        <v>0</v>
      </c>
      <c r="N58" s="310">
        <v>0</v>
      </c>
      <c r="O58" s="309">
        <v>0</v>
      </c>
      <c r="P58" s="310">
        <v>0</v>
      </c>
      <c r="Q58" s="190">
        <v>512</v>
      </c>
      <c r="R58" s="191">
        <v>763</v>
      </c>
      <c r="S58" s="188">
        <f t="shared" si="1"/>
        <v>1275</v>
      </c>
    </row>
    <row r="59" spans="1:19" ht="10.5" customHeight="1" x14ac:dyDescent="0.25">
      <c r="A59" s="40"/>
      <c r="B59" s="24">
        <v>60</v>
      </c>
      <c r="C59" s="24"/>
      <c r="D59" s="24"/>
      <c r="E59" s="307">
        <v>0</v>
      </c>
      <c r="F59" s="194">
        <v>0</v>
      </c>
      <c r="G59" s="307">
        <v>0</v>
      </c>
      <c r="H59" s="308">
        <v>0</v>
      </c>
      <c r="I59" s="307">
        <v>0</v>
      </c>
      <c r="J59" s="308">
        <v>0</v>
      </c>
      <c r="K59" s="307">
        <v>0</v>
      </c>
      <c r="L59" s="308">
        <v>0</v>
      </c>
      <c r="M59" s="307">
        <v>0</v>
      </c>
      <c r="N59" s="308">
        <v>0</v>
      </c>
      <c r="O59" s="307">
        <v>0</v>
      </c>
      <c r="P59" s="308">
        <v>0</v>
      </c>
      <c r="Q59" s="194">
        <v>543</v>
      </c>
      <c r="R59" s="195">
        <v>690</v>
      </c>
      <c r="S59" s="192">
        <f t="shared" si="1"/>
        <v>1233</v>
      </c>
    </row>
    <row r="60" spans="1:19" ht="10.5" customHeight="1" x14ac:dyDescent="0.25">
      <c r="A60" s="37"/>
      <c r="B60" s="38">
        <v>61</v>
      </c>
      <c r="C60" s="38"/>
      <c r="D60" s="38"/>
      <c r="E60" s="309">
        <v>0</v>
      </c>
      <c r="F60" s="190">
        <v>0</v>
      </c>
      <c r="G60" s="309">
        <v>0</v>
      </c>
      <c r="H60" s="310">
        <v>0</v>
      </c>
      <c r="I60" s="309">
        <v>0</v>
      </c>
      <c r="J60" s="310">
        <v>0</v>
      </c>
      <c r="K60" s="309">
        <v>0</v>
      </c>
      <c r="L60" s="310">
        <v>0</v>
      </c>
      <c r="M60" s="309">
        <v>0</v>
      </c>
      <c r="N60" s="310">
        <v>0</v>
      </c>
      <c r="O60" s="309">
        <v>0</v>
      </c>
      <c r="P60" s="310">
        <v>0</v>
      </c>
      <c r="Q60" s="190">
        <v>550</v>
      </c>
      <c r="R60" s="191">
        <v>785</v>
      </c>
      <c r="S60" s="188">
        <f t="shared" si="1"/>
        <v>1335</v>
      </c>
    </row>
    <row r="61" spans="1:19" ht="10.5" customHeight="1" x14ac:dyDescent="0.25">
      <c r="A61" s="40"/>
      <c r="B61" s="24">
        <v>62</v>
      </c>
      <c r="C61" s="24"/>
      <c r="D61" s="24"/>
      <c r="E61" s="307">
        <v>0</v>
      </c>
      <c r="F61" s="194">
        <v>0</v>
      </c>
      <c r="G61" s="307">
        <v>0</v>
      </c>
      <c r="H61" s="308">
        <v>0</v>
      </c>
      <c r="I61" s="307">
        <v>0</v>
      </c>
      <c r="J61" s="308">
        <v>0</v>
      </c>
      <c r="K61" s="307">
        <v>0</v>
      </c>
      <c r="L61" s="308">
        <v>0</v>
      </c>
      <c r="M61" s="307">
        <v>0</v>
      </c>
      <c r="N61" s="308">
        <v>0</v>
      </c>
      <c r="O61" s="307">
        <v>0</v>
      </c>
      <c r="P61" s="308">
        <v>0</v>
      </c>
      <c r="Q61" s="194">
        <v>527</v>
      </c>
      <c r="R61" s="195">
        <v>726</v>
      </c>
      <c r="S61" s="192">
        <f t="shared" si="1"/>
        <v>1253</v>
      </c>
    </row>
    <row r="62" spans="1:19" ht="10.5" customHeight="1" x14ac:dyDescent="0.25">
      <c r="A62" s="37"/>
      <c r="B62" s="38">
        <v>63</v>
      </c>
      <c r="C62" s="38"/>
      <c r="D62" s="38"/>
      <c r="E62" s="309">
        <v>0</v>
      </c>
      <c r="F62" s="190">
        <v>0</v>
      </c>
      <c r="G62" s="309">
        <v>0</v>
      </c>
      <c r="H62" s="310">
        <v>0</v>
      </c>
      <c r="I62" s="309">
        <v>0</v>
      </c>
      <c r="J62" s="310">
        <v>0</v>
      </c>
      <c r="K62" s="309">
        <v>0</v>
      </c>
      <c r="L62" s="310">
        <v>0</v>
      </c>
      <c r="M62" s="309">
        <v>0</v>
      </c>
      <c r="N62" s="310">
        <v>0</v>
      </c>
      <c r="O62" s="309">
        <v>0</v>
      </c>
      <c r="P62" s="310">
        <v>0</v>
      </c>
      <c r="Q62" s="190">
        <v>656</v>
      </c>
      <c r="R62" s="191">
        <v>774</v>
      </c>
      <c r="S62" s="188">
        <f t="shared" si="1"/>
        <v>1430</v>
      </c>
    </row>
    <row r="63" spans="1:19" ht="10.5" customHeight="1" x14ac:dyDescent="0.25">
      <c r="A63" s="40"/>
      <c r="B63" s="24">
        <v>64</v>
      </c>
      <c r="C63" s="24"/>
      <c r="D63" s="24"/>
      <c r="E63" s="307">
        <v>0</v>
      </c>
      <c r="F63" s="194">
        <v>0</v>
      </c>
      <c r="G63" s="307">
        <v>0</v>
      </c>
      <c r="H63" s="308">
        <v>0</v>
      </c>
      <c r="I63" s="307">
        <v>0</v>
      </c>
      <c r="J63" s="308">
        <v>0</v>
      </c>
      <c r="K63" s="307">
        <v>0</v>
      </c>
      <c r="L63" s="308">
        <v>0</v>
      </c>
      <c r="M63" s="307">
        <v>0</v>
      </c>
      <c r="N63" s="308">
        <v>0</v>
      </c>
      <c r="O63" s="307">
        <v>0</v>
      </c>
      <c r="P63" s="308">
        <v>0</v>
      </c>
      <c r="Q63" s="194">
        <v>606</v>
      </c>
      <c r="R63" s="195">
        <v>740</v>
      </c>
      <c r="S63" s="192">
        <f t="shared" ref="S63:S100" si="2">SUM(E63:R63)</f>
        <v>1346</v>
      </c>
    </row>
    <row r="64" spans="1:19" ht="10.5" customHeight="1" x14ac:dyDescent="0.25">
      <c r="A64" s="37"/>
      <c r="B64" s="38">
        <v>65</v>
      </c>
      <c r="C64" s="38"/>
      <c r="D64" s="38"/>
      <c r="E64" s="309">
        <v>0</v>
      </c>
      <c r="F64" s="190">
        <v>0</v>
      </c>
      <c r="G64" s="309">
        <v>0</v>
      </c>
      <c r="H64" s="310">
        <v>0</v>
      </c>
      <c r="I64" s="309">
        <v>0</v>
      </c>
      <c r="J64" s="310">
        <v>0</v>
      </c>
      <c r="K64" s="309">
        <v>0</v>
      </c>
      <c r="L64" s="310">
        <v>0</v>
      </c>
      <c r="M64" s="309">
        <v>0</v>
      </c>
      <c r="N64" s="310">
        <v>0</v>
      </c>
      <c r="O64" s="309">
        <v>0</v>
      </c>
      <c r="P64" s="310">
        <v>0</v>
      </c>
      <c r="Q64" s="190">
        <v>580</v>
      </c>
      <c r="R64" s="191">
        <v>710</v>
      </c>
      <c r="S64" s="188">
        <f t="shared" si="2"/>
        <v>1290</v>
      </c>
    </row>
    <row r="65" spans="1:19" ht="10.5" customHeight="1" x14ac:dyDescent="0.25">
      <c r="A65" s="40"/>
      <c r="B65" s="24">
        <v>66</v>
      </c>
      <c r="C65" s="24"/>
      <c r="D65" s="24"/>
      <c r="E65" s="307">
        <v>0</v>
      </c>
      <c r="F65" s="194">
        <v>0</v>
      </c>
      <c r="G65" s="307">
        <v>0</v>
      </c>
      <c r="H65" s="308">
        <v>0</v>
      </c>
      <c r="I65" s="307">
        <v>0</v>
      </c>
      <c r="J65" s="308">
        <v>0</v>
      </c>
      <c r="K65" s="307">
        <v>0</v>
      </c>
      <c r="L65" s="308">
        <v>0</v>
      </c>
      <c r="M65" s="307">
        <v>0</v>
      </c>
      <c r="N65" s="308">
        <v>0</v>
      </c>
      <c r="O65" s="307">
        <v>0</v>
      </c>
      <c r="P65" s="308">
        <v>0</v>
      </c>
      <c r="Q65" s="194">
        <v>516</v>
      </c>
      <c r="R65" s="195">
        <v>675</v>
      </c>
      <c r="S65" s="192">
        <f t="shared" si="2"/>
        <v>1191</v>
      </c>
    </row>
    <row r="66" spans="1:19" ht="10.5" customHeight="1" thickBot="1" x14ac:dyDescent="0.3">
      <c r="A66" s="41"/>
      <c r="B66" s="42">
        <v>67</v>
      </c>
      <c r="C66" s="42"/>
      <c r="D66" s="42"/>
      <c r="E66" s="313">
        <v>0</v>
      </c>
      <c r="F66" s="228">
        <v>0</v>
      </c>
      <c r="G66" s="313">
        <v>0</v>
      </c>
      <c r="H66" s="338">
        <v>0</v>
      </c>
      <c r="I66" s="313">
        <v>0</v>
      </c>
      <c r="J66" s="338">
        <v>0</v>
      </c>
      <c r="K66" s="313">
        <v>0</v>
      </c>
      <c r="L66" s="338">
        <v>0</v>
      </c>
      <c r="M66" s="313">
        <v>0</v>
      </c>
      <c r="N66" s="338">
        <v>0</v>
      </c>
      <c r="O66" s="313">
        <v>0</v>
      </c>
      <c r="P66" s="338">
        <v>0</v>
      </c>
      <c r="Q66" s="228">
        <v>563</v>
      </c>
      <c r="R66" s="227">
        <v>619</v>
      </c>
      <c r="S66" s="230">
        <f t="shared" si="2"/>
        <v>1182</v>
      </c>
    </row>
    <row r="67" spans="1:19" ht="10.5" customHeight="1" x14ac:dyDescent="0.25">
      <c r="A67" s="40"/>
      <c r="B67" s="24">
        <v>68</v>
      </c>
      <c r="C67" s="24"/>
      <c r="D67" s="24"/>
      <c r="E67" s="307">
        <v>0</v>
      </c>
      <c r="F67" s="194">
        <v>0</v>
      </c>
      <c r="G67" s="307">
        <v>0</v>
      </c>
      <c r="H67" s="308">
        <v>0</v>
      </c>
      <c r="I67" s="307">
        <v>0</v>
      </c>
      <c r="J67" s="308">
        <v>0</v>
      </c>
      <c r="K67" s="307">
        <v>0</v>
      </c>
      <c r="L67" s="308">
        <v>0</v>
      </c>
      <c r="M67" s="307">
        <v>0</v>
      </c>
      <c r="N67" s="308">
        <v>0</v>
      </c>
      <c r="O67" s="307">
        <v>0</v>
      </c>
      <c r="P67" s="308">
        <v>0</v>
      </c>
      <c r="Q67" s="194">
        <v>578</v>
      </c>
      <c r="R67" s="195">
        <v>671</v>
      </c>
      <c r="S67" s="192">
        <f t="shared" si="2"/>
        <v>1249</v>
      </c>
    </row>
    <row r="68" spans="1:19" ht="10.5" customHeight="1" x14ac:dyDescent="0.25">
      <c r="A68" s="37"/>
      <c r="B68" s="38">
        <v>69</v>
      </c>
      <c r="C68" s="38"/>
      <c r="D68" s="38"/>
      <c r="E68" s="309">
        <v>0</v>
      </c>
      <c r="F68" s="190">
        <v>0</v>
      </c>
      <c r="G68" s="309">
        <v>0</v>
      </c>
      <c r="H68" s="310">
        <v>0</v>
      </c>
      <c r="I68" s="309">
        <v>0</v>
      </c>
      <c r="J68" s="310">
        <v>0</v>
      </c>
      <c r="K68" s="309">
        <v>0</v>
      </c>
      <c r="L68" s="310">
        <v>0</v>
      </c>
      <c r="M68" s="309">
        <v>0</v>
      </c>
      <c r="N68" s="310">
        <v>0</v>
      </c>
      <c r="O68" s="309">
        <v>0</v>
      </c>
      <c r="P68" s="310">
        <v>0</v>
      </c>
      <c r="Q68" s="190">
        <v>530</v>
      </c>
      <c r="R68" s="191">
        <v>497</v>
      </c>
      <c r="S68" s="188">
        <f t="shared" si="2"/>
        <v>1027</v>
      </c>
    </row>
    <row r="69" spans="1:19" ht="10.5" customHeight="1" x14ac:dyDescent="0.25">
      <c r="A69" s="40"/>
      <c r="B69" s="24">
        <v>70</v>
      </c>
      <c r="C69" s="24"/>
      <c r="D69" s="24"/>
      <c r="E69" s="307">
        <v>0</v>
      </c>
      <c r="F69" s="194">
        <v>0</v>
      </c>
      <c r="G69" s="307">
        <v>0</v>
      </c>
      <c r="H69" s="308">
        <v>0</v>
      </c>
      <c r="I69" s="307">
        <v>0</v>
      </c>
      <c r="J69" s="308">
        <v>0</v>
      </c>
      <c r="K69" s="307">
        <v>0</v>
      </c>
      <c r="L69" s="308">
        <v>0</v>
      </c>
      <c r="M69" s="307">
        <v>0</v>
      </c>
      <c r="N69" s="308">
        <v>0</v>
      </c>
      <c r="O69" s="307">
        <v>0</v>
      </c>
      <c r="P69" s="308">
        <v>0</v>
      </c>
      <c r="Q69" s="194">
        <v>417</v>
      </c>
      <c r="R69" s="195">
        <v>446</v>
      </c>
      <c r="S69" s="192">
        <f t="shared" si="2"/>
        <v>863</v>
      </c>
    </row>
    <row r="70" spans="1:19" ht="10.5" customHeight="1" x14ac:dyDescent="0.25">
      <c r="A70" s="37"/>
      <c r="B70" s="38">
        <v>71</v>
      </c>
      <c r="C70" s="38"/>
      <c r="D70" s="38"/>
      <c r="E70" s="309">
        <v>0</v>
      </c>
      <c r="F70" s="190">
        <v>0</v>
      </c>
      <c r="G70" s="309">
        <v>0</v>
      </c>
      <c r="H70" s="310">
        <v>0</v>
      </c>
      <c r="I70" s="309">
        <v>0</v>
      </c>
      <c r="J70" s="310">
        <v>0</v>
      </c>
      <c r="K70" s="309">
        <v>0</v>
      </c>
      <c r="L70" s="310">
        <v>0</v>
      </c>
      <c r="M70" s="309">
        <v>0</v>
      </c>
      <c r="N70" s="310">
        <v>0</v>
      </c>
      <c r="O70" s="309">
        <v>0</v>
      </c>
      <c r="P70" s="310">
        <v>0</v>
      </c>
      <c r="Q70" s="190">
        <v>480</v>
      </c>
      <c r="R70" s="191">
        <v>455</v>
      </c>
      <c r="S70" s="188">
        <f t="shared" si="2"/>
        <v>935</v>
      </c>
    </row>
    <row r="71" spans="1:19" ht="10.5" customHeight="1" x14ac:dyDescent="0.25">
      <c r="A71" s="40"/>
      <c r="B71" s="24">
        <v>72</v>
      </c>
      <c r="C71" s="24"/>
      <c r="D71" s="24"/>
      <c r="E71" s="307">
        <v>0</v>
      </c>
      <c r="F71" s="194">
        <v>0</v>
      </c>
      <c r="G71" s="307">
        <v>0</v>
      </c>
      <c r="H71" s="308">
        <v>0</v>
      </c>
      <c r="I71" s="307">
        <v>0</v>
      </c>
      <c r="J71" s="308">
        <v>0</v>
      </c>
      <c r="K71" s="307">
        <v>0</v>
      </c>
      <c r="L71" s="308">
        <v>0</v>
      </c>
      <c r="M71" s="307">
        <v>0</v>
      </c>
      <c r="N71" s="308">
        <v>0</v>
      </c>
      <c r="O71" s="307">
        <v>0</v>
      </c>
      <c r="P71" s="308">
        <v>0</v>
      </c>
      <c r="Q71" s="194">
        <v>467</v>
      </c>
      <c r="R71" s="195">
        <v>421</v>
      </c>
      <c r="S71" s="192">
        <f t="shared" si="2"/>
        <v>888</v>
      </c>
    </row>
    <row r="72" spans="1:19" ht="10.5" customHeight="1" x14ac:dyDescent="0.25">
      <c r="A72" s="37"/>
      <c r="B72" s="38">
        <v>73</v>
      </c>
      <c r="C72" s="38"/>
      <c r="D72" s="38"/>
      <c r="E72" s="309">
        <v>0</v>
      </c>
      <c r="F72" s="190">
        <v>0</v>
      </c>
      <c r="G72" s="309">
        <v>0</v>
      </c>
      <c r="H72" s="310">
        <v>0</v>
      </c>
      <c r="I72" s="309">
        <v>0</v>
      </c>
      <c r="J72" s="310">
        <v>0</v>
      </c>
      <c r="K72" s="309">
        <v>0</v>
      </c>
      <c r="L72" s="310">
        <v>0</v>
      </c>
      <c r="M72" s="309">
        <v>0</v>
      </c>
      <c r="N72" s="310">
        <v>0</v>
      </c>
      <c r="O72" s="309">
        <v>0</v>
      </c>
      <c r="P72" s="310">
        <v>0</v>
      </c>
      <c r="Q72" s="190">
        <v>412</v>
      </c>
      <c r="R72" s="191">
        <v>363</v>
      </c>
      <c r="S72" s="188">
        <f t="shared" si="2"/>
        <v>775</v>
      </c>
    </row>
    <row r="73" spans="1:19" ht="10.5" customHeight="1" x14ac:dyDescent="0.25">
      <c r="A73" s="40"/>
      <c r="B73" s="24">
        <v>74</v>
      </c>
      <c r="C73" s="24"/>
      <c r="D73" s="24"/>
      <c r="E73" s="307">
        <v>0</v>
      </c>
      <c r="F73" s="194">
        <v>0</v>
      </c>
      <c r="G73" s="307">
        <v>0</v>
      </c>
      <c r="H73" s="308">
        <v>0</v>
      </c>
      <c r="I73" s="307">
        <v>0</v>
      </c>
      <c r="J73" s="308">
        <v>0</v>
      </c>
      <c r="K73" s="307">
        <v>0</v>
      </c>
      <c r="L73" s="308">
        <v>0</v>
      </c>
      <c r="M73" s="307">
        <v>0</v>
      </c>
      <c r="N73" s="308">
        <v>0</v>
      </c>
      <c r="O73" s="307">
        <v>0</v>
      </c>
      <c r="P73" s="308">
        <v>0</v>
      </c>
      <c r="Q73" s="194">
        <v>421</v>
      </c>
      <c r="R73" s="195">
        <v>343</v>
      </c>
      <c r="S73" s="192">
        <f t="shared" si="2"/>
        <v>764</v>
      </c>
    </row>
    <row r="74" spans="1:19" ht="10.5" customHeight="1" x14ac:dyDescent="0.25">
      <c r="A74" s="37"/>
      <c r="B74" s="38">
        <v>75</v>
      </c>
      <c r="C74" s="38"/>
      <c r="D74" s="38"/>
      <c r="E74" s="309">
        <v>0</v>
      </c>
      <c r="F74" s="190">
        <v>0</v>
      </c>
      <c r="G74" s="309">
        <v>0</v>
      </c>
      <c r="H74" s="310">
        <v>0</v>
      </c>
      <c r="I74" s="309">
        <v>0</v>
      </c>
      <c r="J74" s="310">
        <v>0</v>
      </c>
      <c r="K74" s="309">
        <v>0</v>
      </c>
      <c r="L74" s="310">
        <v>0</v>
      </c>
      <c r="M74" s="309">
        <v>0</v>
      </c>
      <c r="N74" s="310">
        <v>0</v>
      </c>
      <c r="O74" s="309">
        <v>0</v>
      </c>
      <c r="P74" s="310">
        <v>0</v>
      </c>
      <c r="Q74" s="190">
        <v>372</v>
      </c>
      <c r="R74" s="191">
        <v>290</v>
      </c>
      <c r="S74" s="188">
        <f t="shared" si="2"/>
        <v>662</v>
      </c>
    </row>
    <row r="75" spans="1:19" ht="10.5" customHeight="1" x14ac:dyDescent="0.25">
      <c r="A75" s="40"/>
      <c r="B75" s="24">
        <v>76</v>
      </c>
      <c r="C75" s="24"/>
      <c r="D75" s="24"/>
      <c r="E75" s="307">
        <v>0</v>
      </c>
      <c r="F75" s="194">
        <v>0</v>
      </c>
      <c r="G75" s="307">
        <v>0</v>
      </c>
      <c r="H75" s="308">
        <v>0</v>
      </c>
      <c r="I75" s="307">
        <v>0</v>
      </c>
      <c r="J75" s="308">
        <v>0</v>
      </c>
      <c r="K75" s="307">
        <v>0</v>
      </c>
      <c r="L75" s="308">
        <v>0</v>
      </c>
      <c r="M75" s="307">
        <v>0</v>
      </c>
      <c r="N75" s="308">
        <v>0</v>
      </c>
      <c r="O75" s="307">
        <v>0</v>
      </c>
      <c r="P75" s="308">
        <v>0</v>
      </c>
      <c r="Q75" s="194">
        <v>348</v>
      </c>
      <c r="R75" s="195">
        <v>276</v>
      </c>
      <c r="S75" s="192">
        <f t="shared" si="2"/>
        <v>624</v>
      </c>
    </row>
    <row r="76" spans="1:19" ht="10.5" customHeight="1" x14ac:dyDescent="0.25">
      <c r="A76" s="37"/>
      <c r="B76" s="38">
        <v>77</v>
      </c>
      <c r="C76" s="38"/>
      <c r="D76" s="38"/>
      <c r="E76" s="309">
        <v>0</v>
      </c>
      <c r="F76" s="190">
        <v>0</v>
      </c>
      <c r="G76" s="309">
        <v>0</v>
      </c>
      <c r="H76" s="310">
        <v>0</v>
      </c>
      <c r="I76" s="309">
        <v>0</v>
      </c>
      <c r="J76" s="310">
        <v>0</v>
      </c>
      <c r="K76" s="309">
        <v>0</v>
      </c>
      <c r="L76" s="310">
        <v>0</v>
      </c>
      <c r="M76" s="309">
        <v>0</v>
      </c>
      <c r="N76" s="310">
        <v>0</v>
      </c>
      <c r="O76" s="309">
        <v>0</v>
      </c>
      <c r="P76" s="310">
        <v>0</v>
      </c>
      <c r="Q76" s="190">
        <v>282</v>
      </c>
      <c r="R76" s="191">
        <v>250</v>
      </c>
      <c r="S76" s="188">
        <f t="shared" si="2"/>
        <v>532</v>
      </c>
    </row>
    <row r="77" spans="1:19" ht="10.5" customHeight="1" x14ac:dyDescent="0.25">
      <c r="A77" s="40"/>
      <c r="B77" s="24">
        <v>78</v>
      </c>
      <c r="C77" s="24"/>
      <c r="D77" s="24"/>
      <c r="E77" s="307">
        <v>0</v>
      </c>
      <c r="F77" s="194">
        <v>0</v>
      </c>
      <c r="G77" s="307">
        <v>0</v>
      </c>
      <c r="H77" s="308">
        <v>0</v>
      </c>
      <c r="I77" s="307">
        <v>0</v>
      </c>
      <c r="J77" s="308">
        <v>0</v>
      </c>
      <c r="K77" s="307">
        <v>0</v>
      </c>
      <c r="L77" s="308">
        <v>0</v>
      </c>
      <c r="M77" s="307">
        <v>0</v>
      </c>
      <c r="N77" s="308">
        <v>0</v>
      </c>
      <c r="O77" s="307">
        <v>0</v>
      </c>
      <c r="P77" s="308">
        <v>0</v>
      </c>
      <c r="Q77" s="194">
        <v>304</v>
      </c>
      <c r="R77" s="195">
        <v>281</v>
      </c>
      <c r="S77" s="192">
        <f t="shared" si="2"/>
        <v>585</v>
      </c>
    </row>
    <row r="78" spans="1:19" ht="10.5" customHeight="1" x14ac:dyDescent="0.25">
      <c r="A78" s="37"/>
      <c r="B78" s="38">
        <v>79</v>
      </c>
      <c r="C78" s="38"/>
      <c r="D78" s="38"/>
      <c r="E78" s="309">
        <v>0</v>
      </c>
      <c r="F78" s="190">
        <v>0</v>
      </c>
      <c r="G78" s="309">
        <v>0</v>
      </c>
      <c r="H78" s="310">
        <v>0</v>
      </c>
      <c r="I78" s="309">
        <v>0</v>
      </c>
      <c r="J78" s="310">
        <v>0</v>
      </c>
      <c r="K78" s="309">
        <v>0</v>
      </c>
      <c r="L78" s="310">
        <v>0</v>
      </c>
      <c r="M78" s="309">
        <v>0</v>
      </c>
      <c r="N78" s="310">
        <v>0</v>
      </c>
      <c r="O78" s="309">
        <v>0</v>
      </c>
      <c r="P78" s="310">
        <v>0</v>
      </c>
      <c r="Q78" s="190">
        <v>217</v>
      </c>
      <c r="R78" s="191">
        <v>232</v>
      </c>
      <c r="S78" s="188">
        <f t="shared" si="2"/>
        <v>449</v>
      </c>
    </row>
    <row r="79" spans="1:19" ht="10.5" customHeight="1" x14ac:dyDescent="0.25">
      <c r="A79" s="40"/>
      <c r="B79" s="24">
        <v>80</v>
      </c>
      <c r="C79" s="24"/>
      <c r="D79" s="24"/>
      <c r="E79" s="307">
        <v>0</v>
      </c>
      <c r="F79" s="194">
        <v>0</v>
      </c>
      <c r="G79" s="307">
        <v>0</v>
      </c>
      <c r="H79" s="308">
        <v>0</v>
      </c>
      <c r="I79" s="307">
        <v>0</v>
      </c>
      <c r="J79" s="308">
        <v>0</v>
      </c>
      <c r="K79" s="307">
        <v>0</v>
      </c>
      <c r="L79" s="308">
        <v>0</v>
      </c>
      <c r="M79" s="307">
        <v>0</v>
      </c>
      <c r="N79" s="308">
        <v>0</v>
      </c>
      <c r="O79" s="307">
        <v>0</v>
      </c>
      <c r="P79" s="308">
        <v>0</v>
      </c>
      <c r="Q79" s="194">
        <v>231</v>
      </c>
      <c r="R79" s="195">
        <v>199</v>
      </c>
      <c r="S79" s="192">
        <f t="shared" si="2"/>
        <v>430</v>
      </c>
    </row>
    <row r="80" spans="1:19" ht="10.5" customHeight="1" x14ac:dyDescent="0.25">
      <c r="A80" s="37"/>
      <c r="B80" s="38">
        <v>81</v>
      </c>
      <c r="C80" s="38"/>
      <c r="D80" s="38"/>
      <c r="E80" s="309">
        <v>0</v>
      </c>
      <c r="F80" s="190">
        <v>0</v>
      </c>
      <c r="G80" s="309">
        <v>0</v>
      </c>
      <c r="H80" s="310">
        <v>0</v>
      </c>
      <c r="I80" s="309">
        <v>0</v>
      </c>
      <c r="J80" s="310">
        <v>0</v>
      </c>
      <c r="K80" s="309">
        <v>0</v>
      </c>
      <c r="L80" s="310">
        <v>0</v>
      </c>
      <c r="M80" s="309">
        <v>0</v>
      </c>
      <c r="N80" s="310">
        <v>0</v>
      </c>
      <c r="O80" s="309">
        <v>0</v>
      </c>
      <c r="P80" s="310">
        <v>0</v>
      </c>
      <c r="Q80" s="190">
        <v>221</v>
      </c>
      <c r="R80" s="191">
        <v>223</v>
      </c>
      <c r="S80" s="188">
        <f t="shared" si="2"/>
        <v>444</v>
      </c>
    </row>
    <row r="81" spans="1:19" ht="10.5" customHeight="1" x14ac:dyDescent="0.25">
      <c r="A81" s="40"/>
      <c r="B81" s="24">
        <v>82</v>
      </c>
      <c r="C81" s="24"/>
      <c r="D81" s="24"/>
      <c r="E81" s="307">
        <v>0</v>
      </c>
      <c r="F81" s="194">
        <v>0</v>
      </c>
      <c r="G81" s="307">
        <v>0</v>
      </c>
      <c r="H81" s="308">
        <v>0</v>
      </c>
      <c r="I81" s="307">
        <v>0</v>
      </c>
      <c r="J81" s="308">
        <v>0</v>
      </c>
      <c r="K81" s="307">
        <v>0</v>
      </c>
      <c r="L81" s="308">
        <v>0</v>
      </c>
      <c r="M81" s="307">
        <v>0</v>
      </c>
      <c r="N81" s="308">
        <v>0</v>
      </c>
      <c r="O81" s="307">
        <v>0</v>
      </c>
      <c r="P81" s="308">
        <v>0</v>
      </c>
      <c r="Q81" s="194">
        <v>223</v>
      </c>
      <c r="R81" s="195">
        <v>172</v>
      </c>
      <c r="S81" s="192">
        <f t="shared" si="2"/>
        <v>395</v>
      </c>
    </row>
    <row r="82" spans="1:19" ht="10.5" customHeight="1" x14ac:dyDescent="0.25">
      <c r="A82" s="37"/>
      <c r="B82" s="38">
        <v>83</v>
      </c>
      <c r="C82" s="38"/>
      <c r="D82" s="38"/>
      <c r="E82" s="309">
        <v>0</v>
      </c>
      <c r="F82" s="190">
        <v>0</v>
      </c>
      <c r="G82" s="309">
        <v>0</v>
      </c>
      <c r="H82" s="310">
        <v>0</v>
      </c>
      <c r="I82" s="309">
        <v>0</v>
      </c>
      <c r="J82" s="310">
        <v>0</v>
      </c>
      <c r="K82" s="309">
        <v>0</v>
      </c>
      <c r="L82" s="310">
        <v>0</v>
      </c>
      <c r="M82" s="309">
        <v>0</v>
      </c>
      <c r="N82" s="310">
        <v>0</v>
      </c>
      <c r="O82" s="309">
        <v>0</v>
      </c>
      <c r="P82" s="310">
        <v>0</v>
      </c>
      <c r="Q82" s="190">
        <v>170</v>
      </c>
      <c r="R82" s="191">
        <v>160</v>
      </c>
      <c r="S82" s="188">
        <f t="shared" si="2"/>
        <v>330</v>
      </c>
    </row>
    <row r="83" spans="1:19" ht="10.5" customHeight="1" x14ac:dyDescent="0.25">
      <c r="A83" s="40"/>
      <c r="B83" s="24">
        <v>84</v>
      </c>
      <c r="C83" s="24"/>
      <c r="D83" s="24"/>
      <c r="E83" s="307">
        <v>0</v>
      </c>
      <c r="F83" s="194">
        <v>0</v>
      </c>
      <c r="G83" s="307">
        <v>0</v>
      </c>
      <c r="H83" s="308">
        <v>0</v>
      </c>
      <c r="I83" s="307">
        <v>0</v>
      </c>
      <c r="J83" s="308">
        <v>0</v>
      </c>
      <c r="K83" s="307">
        <v>0</v>
      </c>
      <c r="L83" s="308">
        <v>0</v>
      </c>
      <c r="M83" s="307">
        <v>0</v>
      </c>
      <c r="N83" s="308">
        <v>0</v>
      </c>
      <c r="O83" s="307">
        <v>0</v>
      </c>
      <c r="P83" s="308">
        <v>0</v>
      </c>
      <c r="Q83" s="194">
        <v>151</v>
      </c>
      <c r="R83" s="195">
        <v>148</v>
      </c>
      <c r="S83" s="192">
        <f t="shared" si="2"/>
        <v>299</v>
      </c>
    </row>
    <row r="84" spans="1:19" ht="10.5" customHeight="1" x14ac:dyDescent="0.25">
      <c r="A84" s="37"/>
      <c r="B84" s="38">
        <v>85</v>
      </c>
      <c r="C84" s="38"/>
      <c r="D84" s="38"/>
      <c r="E84" s="309">
        <v>0</v>
      </c>
      <c r="F84" s="190">
        <v>0</v>
      </c>
      <c r="G84" s="309">
        <v>0</v>
      </c>
      <c r="H84" s="310">
        <v>0</v>
      </c>
      <c r="I84" s="309">
        <v>0</v>
      </c>
      <c r="J84" s="310">
        <v>0</v>
      </c>
      <c r="K84" s="309">
        <v>0</v>
      </c>
      <c r="L84" s="310">
        <v>0</v>
      </c>
      <c r="M84" s="309">
        <v>0</v>
      </c>
      <c r="N84" s="310">
        <v>0</v>
      </c>
      <c r="O84" s="309">
        <v>0</v>
      </c>
      <c r="P84" s="310">
        <v>0</v>
      </c>
      <c r="Q84" s="190">
        <v>166</v>
      </c>
      <c r="R84" s="191">
        <v>126</v>
      </c>
      <c r="S84" s="188">
        <f t="shared" si="2"/>
        <v>292</v>
      </c>
    </row>
    <row r="85" spans="1:19" ht="10.5" customHeight="1" x14ac:dyDescent="0.25">
      <c r="A85" s="40"/>
      <c r="B85" s="24">
        <v>86</v>
      </c>
      <c r="C85" s="24"/>
      <c r="D85" s="24"/>
      <c r="E85" s="307">
        <v>0</v>
      </c>
      <c r="F85" s="194">
        <v>0</v>
      </c>
      <c r="G85" s="307">
        <v>0</v>
      </c>
      <c r="H85" s="308">
        <v>0</v>
      </c>
      <c r="I85" s="307">
        <v>0</v>
      </c>
      <c r="J85" s="308">
        <v>0</v>
      </c>
      <c r="K85" s="307">
        <v>0</v>
      </c>
      <c r="L85" s="308">
        <v>0</v>
      </c>
      <c r="M85" s="307">
        <v>0</v>
      </c>
      <c r="N85" s="308">
        <v>0</v>
      </c>
      <c r="O85" s="307">
        <v>0</v>
      </c>
      <c r="P85" s="308">
        <v>0</v>
      </c>
      <c r="Q85" s="194">
        <v>122</v>
      </c>
      <c r="R85" s="195">
        <v>92</v>
      </c>
      <c r="S85" s="192">
        <f t="shared" si="2"/>
        <v>214</v>
      </c>
    </row>
    <row r="86" spans="1:19" ht="10.5" customHeight="1" x14ac:dyDescent="0.25">
      <c r="A86" s="37"/>
      <c r="B86" s="38">
        <v>87</v>
      </c>
      <c r="C86" s="38"/>
      <c r="D86" s="38"/>
      <c r="E86" s="309">
        <v>0</v>
      </c>
      <c r="F86" s="190">
        <v>0</v>
      </c>
      <c r="G86" s="309">
        <v>0</v>
      </c>
      <c r="H86" s="310">
        <v>0</v>
      </c>
      <c r="I86" s="309">
        <v>0</v>
      </c>
      <c r="J86" s="310">
        <v>0</v>
      </c>
      <c r="K86" s="309">
        <v>0</v>
      </c>
      <c r="L86" s="310">
        <v>0</v>
      </c>
      <c r="M86" s="309">
        <v>0</v>
      </c>
      <c r="N86" s="310">
        <v>0</v>
      </c>
      <c r="O86" s="309">
        <v>0</v>
      </c>
      <c r="P86" s="310">
        <v>0</v>
      </c>
      <c r="Q86" s="190">
        <v>94</v>
      </c>
      <c r="R86" s="191">
        <v>110</v>
      </c>
      <c r="S86" s="188">
        <f t="shared" si="2"/>
        <v>204</v>
      </c>
    </row>
    <row r="87" spans="1:19" ht="10.5" customHeight="1" x14ac:dyDescent="0.25">
      <c r="A87" s="40"/>
      <c r="B87" s="24">
        <v>88</v>
      </c>
      <c r="C87" s="24"/>
      <c r="D87" s="24"/>
      <c r="E87" s="307">
        <v>0</v>
      </c>
      <c r="F87" s="194">
        <v>0</v>
      </c>
      <c r="G87" s="307">
        <v>0</v>
      </c>
      <c r="H87" s="308">
        <v>0</v>
      </c>
      <c r="I87" s="307">
        <v>0</v>
      </c>
      <c r="J87" s="308">
        <v>0</v>
      </c>
      <c r="K87" s="307">
        <v>0</v>
      </c>
      <c r="L87" s="308">
        <v>0</v>
      </c>
      <c r="M87" s="307">
        <v>0</v>
      </c>
      <c r="N87" s="308">
        <v>0</v>
      </c>
      <c r="O87" s="307">
        <v>0</v>
      </c>
      <c r="P87" s="308">
        <v>0</v>
      </c>
      <c r="Q87" s="194">
        <v>91</v>
      </c>
      <c r="R87" s="195">
        <v>103</v>
      </c>
      <c r="S87" s="192">
        <f t="shared" si="2"/>
        <v>194</v>
      </c>
    </row>
    <row r="88" spans="1:19" ht="10.5" customHeight="1" x14ac:dyDescent="0.25">
      <c r="A88" s="37"/>
      <c r="B88" s="38">
        <v>89</v>
      </c>
      <c r="C88" s="38"/>
      <c r="D88" s="38"/>
      <c r="E88" s="309">
        <v>0</v>
      </c>
      <c r="F88" s="190">
        <v>0</v>
      </c>
      <c r="G88" s="309">
        <v>0</v>
      </c>
      <c r="H88" s="310">
        <v>0</v>
      </c>
      <c r="I88" s="309">
        <v>0</v>
      </c>
      <c r="J88" s="310">
        <v>0</v>
      </c>
      <c r="K88" s="309">
        <v>0</v>
      </c>
      <c r="L88" s="310">
        <v>0</v>
      </c>
      <c r="M88" s="309">
        <v>0</v>
      </c>
      <c r="N88" s="310">
        <v>0</v>
      </c>
      <c r="O88" s="309">
        <v>0</v>
      </c>
      <c r="P88" s="310">
        <v>0</v>
      </c>
      <c r="Q88" s="190">
        <v>72</v>
      </c>
      <c r="R88" s="191">
        <v>54</v>
      </c>
      <c r="S88" s="188">
        <f t="shared" si="2"/>
        <v>126</v>
      </c>
    </row>
    <row r="89" spans="1:19" ht="10.5" customHeight="1" x14ac:dyDescent="0.25">
      <c r="A89" s="40"/>
      <c r="B89" s="24">
        <v>90</v>
      </c>
      <c r="C89" s="24"/>
      <c r="D89" s="24"/>
      <c r="E89" s="307">
        <v>0</v>
      </c>
      <c r="F89" s="194">
        <v>0</v>
      </c>
      <c r="G89" s="307">
        <v>0</v>
      </c>
      <c r="H89" s="308">
        <v>0</v>
      </c>
      <c r="I89" s="307">
        <v>0</v>
      </c>
      <c r="J89" s="308">
        <v>0</v>
      </c>
      <c r="K89" s="307">
        <v>0</v>
      </c>
      <c r="L89" s="308">
        <v>0</v>
      </c>
      <c r="M89" s="307">
        <v>0</v>
      </c>
      <c r="N89" s="308">
        <v>0</v>
      </c>
      <c r="O89" s="307">
        <v>0</v>
      </c>
      <c r="P89" s="308">
        <v>0</v>
      </c>
      <c r="Q89" s="194">
        <v>64</v>
      </c>
      <c r="R89" s="195">
        <v>45</v>
      </c>
      <c r="S89" s="192">
        <f t="shared" si="2"/>
        <v>109</v>
      </c>
    </row>
    <row r="90" spans="1:19" ht="10.5" customHeight="1" x14ac:dyDescent="0.25">
      <c r="A90" s="37"/>
      <c r="B90" s="38">
        <v>91</v>
      </c>
      <c r="C90" s="38"/>
      <c r="D90" s="38"/>
      <c r="E90" s="309">
        <v>0</v>
      </c>
      <c r="F90" s="190">
        <v>0</v>
      </c>
      <c r="G90" s="309">
        <v>0</v>
      </c>
      <c r="H90" s="310">
        <v>0</v>
      </c>
      <c r="I90" s="309">
        <v>0</v>
      </c>
      <c r="J90" s="310">
        <v>0</v>
      </c>
      <c r="K90" s="309">
        <v>0</v>
      </c>
      <c r="L90" s="310">
        <v>0</v>
      </c>
      <c r="M90" s="309">
        <v>0</v>
      </c>
      <c r="N90" s="310">
        <v>0</v>
      </c>
      <c r="O90" s="309">
        <v>0</v>
      </c>
      <c r="P90" s="310">
        <v>0</v>
      </c>
      <c r="Q90" s="190">
        <v>54</v>
      </c>
      <c r="R90" s="191">
        <v>62</v>
      </c>
      <c r="S90" s="188">
        <f t="shared" si="2"/>
        <v>116</v>
      </c>
    </row>
    <row r="91" spans="1:19" ht="10.5" customHeight="1" x14ac:dyDescent="0.25">
      <c r="A91" s="40"/>
      <c r="B91" s="24">
        <v>92</v>
      </c>
      <c r="C91" s="24"/>
      <c r="D91" s="24"/>
      <c r="E91" s="307">
        <v>0</v>
      </c>
      <c r="F91" s="194">
        <v>0</v>
      </c>
      <c r="G91" s="307">
        <v>0</v>
      </c>
      <c r="H91" s="308">
        <v>0</v>
      </c>
      <c r="I91" s="307">
        <v>0</v>
      </c>
      <c r="J91" s="308">
        <v>0</v>
      </c>
      <c r="K91" s="307">
        <v>0</v>
      </c>
      <c r="L91" s="308">
        <v>0</v>
      </c>
      <c r="M91" s="307">
        <v>0</v>
      </c>
      <c r="N91" s="308">
        <v>0</v>
      </c>
      <c r="O91" s="307">
        <v>0</v>
      </c>
      <c r="P91" s="308">
        <v>0</v>
      </c>
      <c r="Q91" s="194">
        <v>36</v>
      </c>
      <c r="R91" s="195">
        <v>37</v>
      </c>
      <c r="S91" s="192">
        <f t="shared" si="2"/>
        <v>73</v>
      </c>
    </row>
    <row r="92" spans="1:19" ht="10.5" customHeight="1" x14ac:dyDescent="0.25">
      <c r="A92" s="37"/>
      <c r="B92" s="38">
        <v>93</v>
      </c>
      <c r="C92" s="38"/>
      <c r="D92" s="38"/>
      <c r="E92" s="309">
        <v>0</v>
      </c>
      <c r="F92" s="190">
        <v>0</v>
      </c>
      <c r="G92" s="309">
        <v>0</v>
      </c>
      <c r="H92" s="310">
        <v>0</v>
      </c>
      <c r="I92" s="309">
        <v>0</v>
      </c>
      <c r="J92" s="310">
        <v>0</v>
      </c>
      <c r="K92" s="309">
        <v>0</v>
      </c>
      <c r="L92" s="310">
        <v>0</v>
      </c>
      <c r="M92" s="309">
        <v>0</v>
      </c>
      <c r="N92" s="310">
        <v>0</v>
      </c>
      <c r="O92" s="309">
        <v>0</v>
      </c>
      <c r="P92" s="310">
        <v>0</v>
      </c>
      <c r="Q92" s="190">
        <v>55</v>
      </c>
      <c r="R92" s="191">
        <v>43</v>
      </c>
      <c r="S92" s="188">
        <f t="shared" si="2"/>
        <v>98</v>
      </c>
    </row>
    <row r="93" spans="1:19" ht="10.5" customHeight="1" x14ac:dyDescent="0.25">
      <c r="A93" s="40"/>
      <c r="B93" s="24">
        <v>94</v>
      </c>
      <c r="C93" s="24"/>
      <c r="D93" s="24"/>
      <c r="E93" s="307">
        <v>0</v>
      </c>
      <c r="F93" s="194">
        <v>0</v>
      </c>
      <c r="G93" s="307">
        <v>0</v>
      </c>
      <c r="H93" s="308">
        <v>0</v>
      </c>
      <c r="I93" s="307">
        <v>0</v>
      </c>
      <c r="J93" s="308">
        <v>0</v>
      </c>
      <c r="K93" s="307">
        <v>0</v>
      </c>
      <c r="L93" s="308">
        <v>0</v>
      </c>
      <c r="M93" s="307">
        <v>0</v>
      </c>
      <c r="N93" s="308">
        <v>0</v>
      </c>
      <c r="O93" s="307">
        <v>0</v>
      </c>
      <c r="P93" s="308">
        <v>0</v>
      </c>
      <c r="Q93" s="194">
        <v>30</v>
      </c>
      <c r="R93" s="195">
        <v>26</v>
      </c>
      <c r="S93" s="192">
        <f t="shared" si="2"/>
        <v>56</v>
      </c>
    </row>
    <row r="94" spans="1:19" ht="10.5" customHeight="1" x14ac:dyDescent="0.25">
      <c r="A94" s="37"/>
      <c r="B94" s="38">
        <v>95</v>
      </c>
      <c r="C94" s="38"/>
      <c r="D94" s="38"/>
      <c r="E94" s="309">
        <v>0</v>
      </c>
      <c r="F94" s="190">
        <v>0</v>
      </c>
      <c r="G94" s="309">
        <v>0</v>
      </c>
      <c r="H94" s="310">
        <v>0</v>
      </c>
      <c r="I94" s="309">
        <v>0</v>
      </c>
      <c r="J94" s="310">
        <v>0</v>
      </c>
      <c r="K94" s="309">
        <v>0</v>
      </c>
      <c r="L94" s="310">
        <v>0</v>
      </c>
      <c r="M94" s="309">
        <v>0</v>
      </c>
      <c r="N94" s="310">
        <v>0</v>
      </c>
      <c r="O94" s="309">
        <v>0</v>
      </c>
      <c r="P94" s="310">
        <v>0</v>
      </c>
      <c r="Q94" s="190">
        <v>42</v>
      </c>
      <c r="R94" s="191">
        <v>14</v>
      </c>
      <c r="S94" s="188">
        <f t="shared" si="2"/>
        <v>56</v>
      </c>
    </row>
    <row r="95" spans="1:19" ht="10.5" customHeight="1" x14ac:dyDescent="0.25">
      <c r="A95" s="40"/>
      <c r="B95" s="24">
        <v>96</v>
      </c>
      <c r="C95" s="24"/>
      <c r="D95" s="24"/>
      <c r="E95" s="307">
        <v>0</v>
      </c>
      <c r="F95" s="194">
        <v>0</v>
      </c>
      <c r="G95" s="307">
        <v>0</v>
      </c>
      <c r="H95" s="308">
        <v>0</v>
      </c>
      <c r="I95" s="307">
        <v>0</v>
      </c>
      <c r="J95" s="308">
        <v>0</v>
      </c>
      <c r="K95" s="307">
        <v>0</v>
      </c>
      <c r="L95" s="308">
        <v>0</v>
      </c>
      <c r="M95" s="307">
        <v>0</v>
      </c>
      <c r="N95" s="308">
        <v>0</v>
      </c>
      <c r="O95" s="307">
        <v>0</v>
      </c>
      <c r="P95" s="308">
        <v>0</v>
      </c>
      <c r="Q95" s="194">
        <v>16</v>
      </c>
      <c r="R95" s="195">
        <v>22</v>
      </c>
      <c r="S95" s="192">
        <f t="shared" si="2"/>
        <v>38</v>
      </c>
    </row>
    <row r="96" spans="1:19" ht="10.5" customHeight="1" x14ac:dyDescent="0.25">
      <c r="A96" s="37"/>
      <c r="B96" s="38">
        <v>97</v>
      </c>
      <c r="C96" s="38"/>
      <c r="D96" s="38"/>
      <c r="E96" s="309">
        <v>0</v>
      </c>
      <c r="F96" s="190">
        <v>0</v>
      </c>
      <c r="G96" s="309">
        <v>0</v>
      </c>
      <c r="H96" s="310">
        <v>0</v>
      </c>
      <c r="I96" s="309">
        <v>0</v>
      </c>
      <c r="J96" s="310">
        <v>0</v>
      </c>
      <c r="K96" s="309">
        <v>0</v>
      </c>
      <c r="L96" s="310">
        <v>0</v>
      </c>
      <c r="M96" s="309">
        <v>0</v>
      </c>
      <c r="N96" s="310">
        <v>0</v>
      </c>
      <c r="O96" s="309">
        <v>0</v>
      </c>
      <c r="P96" s="310">
        <v>0</v>
      </c>
      <c r="Q96" s="190">
        <v>14</v>
      </c>
      <c r="R96" s="191">
        <v>14</v>
      </c>
      <c r="S96" s="188">
        <f t="shared" si="2"/>
        <v>28</v>
      </c>
    </row>
    <row r="97" spans="1:21" ht="10.5" customHeight="1" x14ac:dyDescent="0.25">
      <c r="A97" s="40"/>
      <c r="B97" s="24">
        <v>98</v>
      </c>
      <c r="C97" s="24"/>
      <c r="D97" s="24"/>
      <c r="E97" s="307">
        <v>0</v>
      </c>
      <c r="F97" s="194">
        <v>0</v>
      </c>
      <c r="G97" s="307">
        <v>0</v>
      </c>
      <c r="H97" s="308">
        <v>0</v>
      </c>
      <c r="I97" s="307">
        <v>0</v>
      </c>
      <c r="J97" s="308">
        <v>0</v>
      </c>
      <c r="K97" s="307">
        <v>0</v>
      </c>
      <c r="L97" s="308">
        <v>0</v>
      </c>
      <c r="M97" s="307">
        <v>0</v>
      </c>
      <c r="N97" s="308">
        <v>0</v>
      </c>
      <c r="O97" s="307">
        <v>0</v>
      </c>
      <c r="P97" s="308">
        <v>0</v>
      </c>
      <c r="Q97" s="194">
        <v>9</v>
      </c>
      <c r="R97" s="195">
        <v>13</v>
      </c>
      <c r="S97" s="192">
        <f t="shared" si="2"/>
        <v>22</v>
      </c>
    </row>
    <row r="98" spans="1:21" ht="10.5" customHeight="1" x14ac:dyDescent="0.25">
      <c r="A98" s="37"/>
      <c r="B98" s="38">
        <v>99</v>
      </c>
      <c r="C98" s="38"/>
      <c r="D98" s="38"/>
      <c r="E98" s="309">
        <v>0</v>
      </c>
      <c r="F98" s="190">
        <v>0</v>
      </c>
      <c r="G98" s="309">
        <v>0</v>
      </c>
      <c r="H98" s="310">
        <v>0</v>
      </c>
      <c r="I98" s="309">
        <v>0</v>
      </c>
      <c r="J98" s="310">
        <v>0</v>
      </c>
      <c r="K98" s="309">
        <v>0</v>
      </c>
      <c r="L98" s="310">
        <v>0</v>
      </c>
      <c r="M98" s="309">
        <v>0</v>
      </c>
      <c r="N98" s="310">
        <v>0</v>
      </c>
      <c r="O98" s="309">
        <v>0</v>
      </c>
      <c r="P98" s="310">
        <v>0</v>
      </c>
      <c r="Q98" s="190">
        <v>5</v>
      </c>
      <c r="R98" s="191">
        <v>2</v>
      </c>
      <c r="S98" s="188">
        <f t="shared" si="2"/>
        <v>7</v>
      </c>
    </row>
    <row r="99" spans="1:21" ht="10.5" customHeight="1" x14ac:dyDescent="0.25">
      <c r="A99" s="33" t="s">
        <v>53</v>
      </c>
      <c r="B99" s="24" t="s">
        <v>269</v>
      </c>
      <c r="C99" s="34" t="s">
        <v>55</v>
      </c>
      <c r="D99" s="24"/>
      <c r="E99" s="307">
        <v>0</v>
      </c>
      <c r="F99" s="198">
        <v>0</v>
      </c>
      <c r="G99" s="307">
        <v>0</v>
      </c>
      <c r="H99" s="311">
        <v>0</v>
      </c>
      <c r="I99" s="307">
        <v>0</v>
      </c>
      <c r="J99" s="311">
        <v>0</v>
      </c>
      <c r="K99" s="307">
        <v>0</v>
      </c>
      <c r="L99" s="311">
        <v>0</v>
      </c>
      <c r="M99" s="307">
        <v>0</v>
      </c>
      <c r="N99" s="311">
        <v>0</v>
      </c>
      <c r="O99" s="307">
        <v>0</v>
      </c>
      <c r="P99" s="311">
        <v>0</v>
      </c>
      <c r="Q99" s="198">
        <v>15</v>
      </c>
      <c r="R99" s="197">
        <v>11</v>
      </c>
      <c r="S99" s="192">
        <f t="shared" si="2"/>
        <v>26</v>
      </c>
    </row>
    <row r="100" spans="1:21" s="23" customFormat="1" ht="11.15" customHeight="1" thickBot="1" x14ac:dyDescent="0.35">
      <c r="A100" s="436" t="s">
        <v>8</v>
      </c>
      <c r="B100" s="437"/>
      <c r="C100" s="437"/>
      <c r="D100" s="437"/>
      <c r="E100" s="444">
        <f>SUM(E14:E99)</f>
        <v>0</v>
      </c>
      <c r="F100" s="445">
        <f t="shared" ref="F100:R100" si="3">SUM(F14:F99)</f>
        <v>0</v>
      </c>
      <c r="G100" s="444">
        <f t="shared" si="3"/>
        <v>0</v>
      </c>
      <c r="H100" s="446">
        <f t="shared" si="3"/>
        <v>0</v>
      </c>
      <c r="I100" s="444">
        <f t="shared" si="3"/>
        <v>0</v>
      </c>
      <c r="J100" s="446">
        <f t="shared" si="3"/>
        <v>0</v>
      </c>
      <c r="K100" s="444">
        <f t="shared" si="3"/>
        <v>0</v>
      </c>
      <c r="L100" s="446">
        <f t="shared" si="3"/>
        <v>0</v>
      </c>
      <c r="M100" s="444">
        <f t="shared" si="3"/>
        <v>0</v>
      </c>
      <c r="N100" s="446">
        <f t="shared" si="3"/>
        <v>0</v>
      </c>
      <c r="O100" s="444">
        <f t="shared" si="3"/>
        <v>0</v>
      </c>
      <c r="P100" s="446">
        <f t="shared" si="3"/>
        <v>0</v>
      </c>
      <c r="Q100" s="439">
        <f t="shared" si="3"/>
        <v>24658</v>
      </c>
      <c r="R100" s="440">
        <f t="shared" si="3"/>
        <v>25757</v>
      </c>
      <c r="S100" s="441">
        <f t="shared" si="2"/>
        <v>50415</v>
      </c>
      <c r="T100" s="447"/>
    </row>
    <row r="101" spans="1:21" ht="0.75" customHeight="1" x14ac:dyDescent="0.25">
      <c r="A101" s="44"/>
      <c r="B101" s="44"/>
      <c r="C101" s="44"/>
      <c r="D101" s="44"/>
      <c r="I101" s="45"/>
      <c r="J101" s="45"/>
      <c r="K101" s="45"/>
      <c r="L101" s="45"/>
      <c r="M101" s="45"/>
      <c r="N101" s="45"/>
      <c r="Q101" s="45"/>
      <c r="R101" s="45"/>
      <c r="S101" s="45"/>
    </row>
    <row r="102" spans="1:21" ht="11.15" customHeight="1" x14ac:dyDescent="0.25">
      <c r="A102" s="46" t="s">
        <v>312</v>
      </c>
      <c r="B102" s="24"/>
      <c r="C102" s="24"/>
      <c r="D102" s="24"/>
    </row>
    <row r="103" spans="1:21" ht="9" customHeight="1" x14ac:dyDescent="0.25">
      <c r="A103" s="53"/>
      <c r="B103" s="24"/>
      <c r="C103" s="24"/>
      <c r="D103" s="24"/>
    </row>
    <row r="104" spans="1:21" ht="9" customHeight="1" x14ac:dyDescent="0.25">
      <c r="A104" s="24"/>
      <c r="B104" s="24"/>
      <c r="C104" s="24"/>
      <c r="D104" s="24"/>
    </row>
    <row r="105" spans="1:21" ht="9" customHeight="1" x14ac:dyDescent="0.25">
      <c r="A105" s="24"/>
      <c r="B105" s="24"/>
      <c r="C105" s="24"/>
      <c r="D105" s="24"/>
    </row>
    <row r="106" spans="1:21" ht="9" customHeight="1" x14ac:dyDescent="0.25">
      <c r="A106" s="24"/>
      <c r="B106" s="24"/>
      <c r="C106" s="24"/>
      <c r="D106" s="24"/>
    </row>
    <row r="107" spans="1:21" ht="9" customHeight="1" x14ac:dyDescent="0.25">
      <c r="A107" s="24"/>
      <c r="B107" s="24"/>
      <c r="C107" s="24"/>
      <c r="D107" s="24"/>
    </row>
    <row r="108" spans="1:21" ht="9" customHeight="1" x14ac:dyDescent="0.25">
      <c r="A108" s="24"/>
      <c r="B108" s="24"/>
      <c r="C108" s="24"/>
      <c r="D108" s="24"/>
    </row>
    <row r="109" spans="1:21" ht="9" customHeight="1" x14ac:dyDescent="0.25">
      <c r="A109" s="24"/>
      <c r="B109" s="24"/>
      <c r="C109" s="24"/>
      <c r="D109" s="24"/>
    </row>
    <row r="110" spans="1:21" ht="11.15" customHeight="1" x14ac:dyDescent="0.25">
      <c r="A110" s="24"/>
      <c r="B110" s="24"/>
      <c r="C110" s="24"/>
      <c r="D110" s="24"/>
      <c r="U110" s="25" t="s">
        <v>304</v>
      </c>
    </row>
    <row r="111" spans="1:21" ht="9" customHeight="1" x14ac:dyDescent="0.25">
      <c r="A111" s="24"/>
      <c r="B111" s="24"/>
      <c r="C111" s="24"/>
      <c r="D111" s="24"/>
    </row>
    <row r="112" spans="1:21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6"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Q12:R12"/>
    <mergeCell ref="A9:S9"/>
    <mergeCell ref="A2:S2"/>
    <mergeCell ref="A3:S3"/>
    <mergeCell ref="A5:S5"/>
    <mergeCell ref="A7:S7"/>
    <mergeCell ref="A8:S8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32" max="18" man="1"/>
    <brk id="66" max="1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codeName="Hoja17">
    <pageSetUpPr fitToPage="1"/>
  </sheetPr>
  <dimension ref="A1:U80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9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50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677" t="s">
        <v>82</v>
      </c>
      <c r="B16" s="679">
        <f>'4V 4_1 EPP.3'!B16+'4V 4_1 EPP.6'!B16+'4V 4_1 EPP.9'!B16</f>
        <v>4990</v>
      </c>
      <c r="C16" s="591">
        <f>'4V 4_1 EPP.3'!C16+'4V 4_1 EPP.6'!C16+'4V 4_1 EPP.9'!C16</f>
        <v>10868</v>
      </c>
      <c r="D16" s="235">
        <f>'4V 4_1 EPP.3'!D16+'4V 4_1 EPP.6'!D16+'4V 4_1 EPP.9'!D16</f>
        <v>0</v>
      </c>
      <c r="E16" s="238">
        <f>'4V 4_1 EPP.3'!E16+'4V 4_1 EPP.6'!E16+'4V 4_1 EPP.9'!E16</f>
        <v>1</v>
      </c>
    </row>
    <row r="17" spans="1:5" x14ac:dyDescent="0.25">
      <c r="A17" s="91" t="s">
        <v>83</v>
      </c>
      <c r="B17" s="328">
        <f>'4V 4_1 EPP.3'!B17+'4V 4_1 EPP.6'!B17+'4V 4_1 EPP.9'!B17</f>
        <v>301</v>
      </c>
      <c r="C17" s="329">
        <f>'4V 4_1 EPP.3'!C17+'4V 4_1 EPP.6'!C17+'4V 4_1 EPP.9'!C17</f>
        <v>1223</v>
      </c>
      <c r="D17" s="231">
        <f>'4V 4_1 EPP.3'!D17+'4V 4_1 EPP.6'!D17+'4V 4_1 EPP.9'!D17</f>
        <v>0</v>
      </c>
      <c r="E17" s="234">
        <f>'4V 4_1 EPP.3'!E17+'4V 4_1 EPP.6'!E17+'4V 4_1 EPP.9'!E17</f>
        <v>0</v>
      </c>
    </row>
    <row r="18" spans="1:5" x14ac:dyDescent="0.25">
      <c r="A18" s="677" t="s">
        <v>84</v>
      </c>
      <c r="B18" s="326">
        <f>'4V 4_1 EPP.3'!B18+'4V 4_1 EPP.6'!B18+'4V 4_1 EPP.9'!B18</f>
        <v>399</v>
      </c>
      <c r="C18" s="327">
        <f>'4V 4_1 EPP.3'!C18+'4V 4_1 EPP.6'!C18+'4V 4_1 EPP.9'!C18</f>
        <v>1175</v>
      </c>
      <c r="D18" s="235">
        <f>'4V 4_1 EPP.3'!D18+'4V 4_1 EPP.6'!D18+'4V 4_1 EPP.9'!D18</f>
        <v>0</v>
      </c>
      <c r="E18" s="238">
        <f>'4V 4_1 EPP.3'!E18+'4V 4_1 EPP.6'!E18+'4V 4_1 EPP.9'!E18</f>
        <v>0</v>
      </c>
    </row>
    <row r="19" spans="1:5" x14ac:dyDescent="0.25">
      <c r="A19" s="91" t="s">
        <v>85</v>
      </c>
      <c r="B19" s="328">
        <f>'4V 4_1 EPP.3'!B19+'4V 4_1 EPP.6'!B19+'4V 4_1 EPP.9'!B19</f>
        <v>597</v>
      </c>
      <c r="C19" s="329">
        <f>'4V 4_1 EPP.3'!C19+'4V 4_1 EPP.6'!C19+'4V 4_1 EPP.9'!C19</f>
        <v>998</v>
      </c>
      <c r="D19" s="231">
        <f>'4V 4_1 EPP.3'!D19+'4V 4_1 EPP.6'!D19+'4V 4_1 EPP.9'!D19</f>
        <v>0</v>
      </c>
      <c r="E19" s="234">
        <f>'4V 4_1 EPP.3'!E19+'4V 4_1 EPP.6'!E19+'4V 4_1 EPP.9'!E19</f>
        <v>0</v>
      </c>
    </row>
    <row r="20" spans="1:5" x14ac:dyDescent="0.25">
      <c r="A20" s="677" t="s">
        <v>86</v>
      </c>
      <c r="B20" s="326">
        <f>'4V 4_1 EPP.3'!B20+'4V 4_1 EPP.6'!B20+'4V 4_1 EPP.9'!B20</f>
        <v>1468</v>
      </c>
      <c r="C20" s="327">
        <f>'4V 4_1 EPP.3'!C20+'4V 4_1 EPP.6'!C20+'4V 4_1 EPP.9'!C20</f>
        <v>1201</v>
      </c>
      <c r="D20" s="235">
        <f>'4V 4_1 EPP.3'!D20+'4V 4_1 EPP.6'!D20+'4V 4_1 EPP.9'!D20</f>
        <v>0</v>
      </c>
      <c r="E20" s="238">
        <f>'4V 4_1 EPP.3'!E20+'4V 4_1 EPP.6'!E20+'4V 4_1 EPP.9'!E20</f>
        <v>0</v>
      </c>
    </row>
    <row r="21" spans="1:5" x14ac:dyDescent="0.25">
      <c r="A21" s="91" t="s">
        <v>87</v>
      </c>
      <c r="B21" s="328">
        <f>'4V 4_1 EPP.3'!B21+'4V 4_1 EPP.6'!B21+'4V 4_1 EPP.9'!B21</f>
        <v>2380</v>
      </c>
      <c r="C21" s="329">
        <f>'4V 4_1 EPP.3'!C21+'4V 4_1 EPP.6'!C21+'4V 4_1 EPP.9'!C21</f>
        <v>1882</v>
      </c>
      <c r="D21" s="231">
        <f>'4V 4_1 EPP.3'!D21+'4V 4_1 EPP.6'!D21+'4V 4_1 EPP.9'!D21</f>
        <v>0</v>
      </c>
      <c r="E21" s="234">
        <f>'4V 4_1 EPP.3'!E21+'4V 4_1 EPP.6'!E21+'4V 4_1 EPP.9'!E21</f>
        <v>0</v>
      </c>
    </row>
    <row r="22" spans="1:5" x14ac:dyDescent="0.25">
      <c r="A22" s="677" t="s">
        <v>88</v>
      </c>
      <c r="B22" s="326">
        <f>'4V 4_1 EPP.3'!B22+'4V 4_1 EPP.6'!B22+'4V 4_1 EPP.9'!B22</f>
        <v>3491</v>
      </c>
      <c r="C22" s="327">
        <f>'4V 4_1 EPP.3'!C22+'4V 4_1 EPP.6'!C22+'4V 4_1 EPP.9'!C22</f>
        <v>2582</v>
      </c>
      <c r="D22" s="235">
        <f>'4V 4_1 EPP.3'!D22+'4V 4_1 EPP.6'!D22+'4V 4_1 EPP.9'!D22</f>
        <v>0</v>
      </c>
      <c r="E22" s="238">
        <f>'4V 4_1 EPP.3'!E22+'4V 4_1 EPP.6'!E22+'4V 4_1 EPP.9'!E22</f>
        <v>0</v>
      </c>
    </row>
    <row r="23" spans="1:5" x14ac:dyDescent="0.25">
      <c r="A23" s="91" t="s">
        <v>89</v>
      </c>
      <c r="B23" s="328">
        <f>'4V 4_1 EPP.3'!B23+'4V 4_1 EPP.6'!B23+'4V 4_1 EPP.9'!B23</f>
        <v>4730</v>
      </c>
      <c r="C23" s="329">
        <f>'4V 4_1 EPP.3'!C23+'4V 4_1 EPP.6'!C23+'4V 4_1 EPP.9'!C23</f>
        <v>3771</v>
      </c>
      <c r="D23" s="231">
        <f>'4V 4_1 EPP.3'!D23+'4V 4_1 EPP.6'!D23+'4V 4_1 EPP.9'!D23</f>
        <v>0</v>
      </c>
      <c r="E23" s="234">
        <f>'4V 4_1 EPP.3'!E23+'4V 4_1 EPP.6'!E23+'4V 4_1 EPP.9'!E23</f>
        <v>0</v>
      </c>
    </row>
    <row r="24" spans="1:5" x14ac:dyDescent="0.25">
      <c r="A24" s="677" t="s">
        <v>90</v>
      </c>
      <c r="B24" s="326">
        <f>'4V 4_1 EPP.3'!B24+'4V 4_1 EPP.6'!B24+'4V 4_1 EPP.9'!B24</f>
        <v>6379</v>
      </c>
      <c r="C24" s="327">
        <f>'4V 4_1 EPP.3'!C24+'4V 4_1 EPP.6'!C24+'4V 4_1 EPP.9'!C24</f>
        <v>6258</v>
      </c>
      <c r="D24" s="235">
        <f>'4V 4_1 EPP.3'!D24+'4V 4_1 EPP.6'!D24+'4V 4_1 EPP.9'!D24</f>
        <v>0</v>
      </c>
      <c r="E24" s="238">
        <f>'4V 4_1 EPP.3'!E24+'4V 4_1 EPP.6'!E24+'4V 4_1 EPP.9'!E24</f>
        <v>0</v>
      </c>
    </row>
    <row r="25" spans="1:5" x14ac:dyDescent="0.25">
      <c r="A25" s="91" t="s">
        <v>91</v>
      </c>
      <c r="B25" s="328">
        <f>'4V 4_1 EPP.3'!B25+'4V 4_1 EPP.6'!B25+'4V 4_1 EPP.9'!B25</f>
        <v>8682</v>
      </c>
      <c r="C25" s="329">
        <f>'4V 4_1 EPP.3'!C25+'4V 4_1 EPP.6'!C25+'4V 4_1 EPP.9'!C25</f>
        <v>9838</v>
      </c>
      <c r="D25" s="231">
        <f>'4V 4_1 EPP.3'!D25+'4V 4_1 EPP.6'!D25+'4V 4_1 EPP.9'!D25</f>
        <v>0</v>
      </c>
      <c r="E25" s="234">
        <f>'4V 4_1 EPP.3'!E25+'4V 4_1 EPP.6'!E25+'4V 4_1 EPP.9'!E25</f>
        <v>0</v>
      </c>
    </row>
    <row r="26" spans="1:5" x14ac:dyDescent="0.25">
      <c r="A26" s="677" t="s">
        <v>92</v>
      </c>
      <c r="B26" s="326">
        <f>'4V 4_1 EPP.3'!B26+'4V 4_1 EPP.6'!B26+'4V 4_1 EPP.9'!B26</f>
        <v>11187</v>
      </c>
      <c r="C26" s="327">
        <f>'4V 4_1 EPP.3'!C26+'4V 4_1 EPP.6'!C26+'4V 4_1 EPP.9'!C26</f>
        <v>14578</v>
      </c>
      <c r="D26" s="235">
        <f>'4V 4_1 EPP.3'!D26+'4V 4_1 EPP.6'!D26+'4V 4_1 EPP.9'!D26</f>
        <v>0</v>
      </c>
      <c r="E26" s="238">
        <f>'4V 4_1 EPP.3'!E26+'4V 4_1 EPP.6'!E26+'4V 4_1 EPP.9'!E26</f>
        <v>0</v>
      </c>
    </row>
    <row r="27" spans="1:5" x14ac:dyDescent="0.25">
      <c r="A27" s="91" t="s">
        <v>93</v>
      </c>
      <c r="B27" s="328">
        <f>'4V 4_1 EPP.3'!B27+'4V 4_1 EPP.6'!B27+'4V 4_1 EPP.9'!B27</f>
        <v>14441</v>
      </c>
      <c r="C27" s="329">
        <f>'4V 4_1 EPP.3'!C27+'4V 4_1 EPP.6'!C27+'4V 4_1 EPP.9'!C27</f>
        <v>19646</v>
      </c>
      <c r="D27" s="231">
        <f>'4V 4_1 EPP.3'!D27+'4V 4_1 EPP.6'!D27+'4V 4_1 EPP.9'!D27</f>
        <v>0</v>
      </c>
      <c r="E27" s="234">
        <f>'4V 4_1 EPP.3'!E27+'4V 4_1 EPP.6'!E27+'4V 4_1 EPP.9'!E27</f>
        <v>0</v>
      </c>
    </row>
    <row r="28" spans="1:5" x14ac:dyDescent="0.25">
      <c r="A28" s="677" t="s">
        <v>94</v>
      </c>
      <c r="B28" s="326">
        <f>'4V 4_1 EPP.3'!B28+'4V 4_1 EPP.6'!B28+'4V 4_1 EPP.9'!B28</f>
        <v>16777</v>
      </c>
      <c r="C28" s="327">
        <f>'4V 4_1 EPP.3'!C28+'4V 4_1 EPP.6'!C28+'4V 4_1 EPP.9'!C28</f>
        <v>23695</v>
      </c>
      <c r="D28" s="235">
        <f>'4V 4_1 EPP.3'!D28+'4V 4_1 EPP.6'!D28+'4V 4_1 EPP.9'!D28</f>
        <v>1</v>
      </c>
      <c r="E28" s="238">
        <f>'4V 4_1 EPP.3'!E28+'4V 4_1 EPP.6'!E28+'4V 4_1 EPP.9'!E28</f>
        <v>0</v>
      </c>
    </row>
    <row r="29" spans="1:5" x14ac:dyDescent="0.25">
      <c r="A29" s="91" t="s">
        <v>95</v>
      </c>
      <c r="B29" s="328">
        <f>'4V 4_1 EPP.3'!B29+'4V 4_1 EPP.6'!B29+'4V 4_1 EPP.9'!B29</f>
        <v>19018</v>
      </c>
      <c r="C29" s="329">
        <f>'4V 4_1 EPP.3'!C29+'4V 4_1 EPP.6'!C29+'4V 4_1 EPP.9'!C29</f>
        <v>27547</v>
      </c>
      <c r="D29" s="231">
        <f>'4V 4_1 EPP.3'!D29+'4V 4_1 EPP.6'!D29+'4V 4_1 EPP.9'!D29</f>
        <v>4</v>
      </c>
      <c r="E29" s="234">
        <f>'4V 4_1 EPP.3'!E29+'4V 4_1 EPP.6'!E29+'4V 4_1 EPP.9'!E29</f>
        <v>1</v>
      </c>
    </row>
    <row r="30" spans="1:5" x14ac:dyDescent="0.25">
      <c r="A30" s="677" t="s">
        <v>96</v>
      </c>
      <c r="B30" s="326">
        <f>'4V 4_1 EPP.3'!B30+'4V 4_1 EPP.6'!B30+'4V 4_1 EPP.9'!B30</f>
        <v>21732</v>
      </c>
      <c r="C30" s="327">
        <f>'4V 4_1 EPP.3'!C30+'4V 4_1 EPP.6'!C30+'4V 4_1 EPP.9'!C30</f>
        <v>31879</v>
      </c>
      <c r="D30" s="235">
        <f>'4V 4_1 EPP.3'!D30+'4V 4_1 EPP.6'!D30+'4V 4_1 EPP.9'!D30</f>
        <v>1</v>
      </c>
      <c r="E30" s="238">
        <f>'4V 4_1 EPP.3'!E30+'4V 4_1 EPP.6'!E30+'4V 4_1 EPP.9'!E30</f>
        <v>0</v>
      </c>
    </row>
    <row r="31" spans="1:5" x14ac:dyDescent="0.25">
      <c r="A31" s="91" t="s">
        <v>97</v>
      </c>
      <c r="B31" s="328">
        <f>'4V 4_1 EPP.3'!B31+'4V 4_1 EPP.6'!B31+'4V 4_1 EPP.9'!B31</f>
        <v>23843</v>
      </c>
      <c r="C31" s="329">
        <f>'4V 4_1 EPP.3'!C31+'4V 4_1 EPP.6'!C31+'4V 4_1 EPP.9'!C31</f>
        <v>35697</v>
      </c>
      <c r="D31" s="231">
        <f>'4V 4_1 EPP.3'!D31+'4V 4_1 EPP.6'!D31+'4V 4_1 EPP.9'!D31</f>
        <v>2</v>
      </c>
      <c r="E31" s="234">
        <f>'4V 4_1 EPP.3'!E31+'4V 4_1 EPP.6'!E31+'4V 4_1 EPP.9'!E31</f>
        <v>1</v>
      </c>
    </row>
    <row r="32" spans="1:5" x14ac:dyDescent="0.25">
      <c r="A32" s="677" t="s">
        <v>98</v>
      </c>
      <c r="B32" s="326">
        <f>'4V 4_1 EPP.3'!B32+'4V 4_1 EPP.6'!B32+'4V 4_1 EPP.9'!B32</f>
        <v>26434</v>
      </c>
      <c r="C32" s="327">
        <f>'4V 4_1 EPP.3'!C32+'4V 4_1 EPP.6'!C32+'4V 4_1 EPP.9'!C32</f>
        <v>39972</v>
      </c>
      <c r="D32" s="235">
        <f>'4V 4_1 EPP.3'!D32+'4V 4_1 EPP.6'!D32+'4V 4_1 EPP.9'!D32</f>
        <v>3</v>
      </c>
      <c r="E32" s="238">
        <f>'4V 4_1 EPP.3'!E32+'4V 4_1 EPP.6'!E32+'4V 4_1 EPP.9'!E32</f>
        <v>1</v>
      </c>
    </row>
    <row r="33" spans="1:5" x14ac:dyDescent="0.25">
      <c r="A33" s="91" t="s">
        <v>99</v>
      </c>
      <c r="B33" s="328">
        <f>'4V 4_1 EPP.3'!B33+'4V 4_1 EPP.6'!B33+'4V 4_1 EPP.9'!B33</f>
        <v>28527</v>
      </c>
      <c r="C33" s="329">
        <f>'4V 4_1 EPP.3'!C33+'4V 4_1 EPP.6'!C33+'4V 4_1 EPP.9'!C33</f>
        <v>43203</v>
      </c>
      <c r="D33" s="231">
        <f>'4V 4_1 EPP.3'!D33+'4V 4_1 EPP.6'!D33+'4V 4_1 EPP.9'!D33</f>
        <v>5</v>
      </c>
      <c r="E33" s="234">
        <f>'4V 4_1 EPP.3'!E33+'4V 4_1 EPP.6'!E33+'4V 4_1 EPP.9'!E33</f>
        <v>0</v>
      </c>
    </row>
    <row r="34" spans="1:5" x14ac:dyDescent="0.25">
      <c r="A34" s="677" t="s">
        <v>100</v>
      </c>
      <c r="B34" s="326">
        <f>'4V 4_1 EPP.3'!B34+'4V 4_1 EPP.6'!B34+'4V 4_1 EPP.9'!B34</f>
        <v>31521</v>
      </c>
      <c r="C34" s="327">
        <f>'4V 4_1 EPP.3'!C34+'4V 4_1 EPP.6'!C34+'4V 4_1 EPP.9'!C34</f>
        <v>46111</v>
      </c>
      <c r="D34" s="235">
        <f>'4V 4_1 EPP.3'!D34+'4V 4_1 EPP.6'!D34+'4V 4_1 EPP.9'!D34</f>
        <v>3</v>
      </c>
      <c r="E34" s="238">
        <f>'4V 4_1 EPP.3'!E34+'4V 4_1 EPP.6'!E34+'4V 4_1 EPP.9'!E34</f>
        <v>2</v>
      </c>
    </row>
    <row r="35" spans="1:5" x14ac:dyDescent="0.25">
      <c r="A35" s="91" t="s">
        <v>101</v>
      </c>
      <c r="B35" s="328">
        <f>'4V 4_1 EPP.3'!B35+'4V 4_1 EPP.6'!B35+'4V 4_1 EPP.9'!B35</f>
        <v>33502</v>
      </c>
      <c r="C35" s="329">
        <f>'4V 4_1 EPP.3'!C35+'4V 4_1 EPP.6'!C35+'4V 4_1 EPP.9'!C35</f>
        <v>48626</v>
      </c>
      <c r="D35" s="231">
        <f>'4V 4_1 EPP.3'!D35+'4V 4_1 EPP.6'!D35+'4V 4_1 EPP.9'!D35</f>
        <v>5</v>
      </c>
      <c r="E35" s="234">
        <f>'4V 4_1 EPP.3'!E35+'4V 4_1 EPP.6'!E35+'4V 4_1 EPP.9'!E35</f>
        <v>3</v>
      </c>
    </row>
    <row r="36" spans="1:5" x14ac:dyDescent="0.25">
      <c r="A36" s="677" t="s">
        <v>102</v>
      </c>
      <c r="B36" s="326">
        <f>'4V 4_1 EPP.3'!B36+'4V 4_1 EPP.6'!B36+'4V 4_1 EPP.9'!B36</f>
        <v>35777</v>
      </c>
      <c r="C36" s="327">
        <f>'4V 4_1 EPP.3'!C36+'4V 4_1 EPP.6'!C36+'4V 4_1 EPP.9'!C36</f>
        <v>50468</v>
      </c>
      <c r="D36" s="235">
        <f>'4V 4_1 EPP.3'!D36+'4V 4_1 EPP.6'!D36+'4V 4_1 EPP.9'!D36</f>
        <v>6</v>
      </c>
      <c r="E36" s="238">
        <f>'4V 4_1 EPP.3'!E36+'4V 4_1 EPP.6'!E36+'4V 4_1 EPP.9'!E36</f>
        <v>2</v>
      </c>
    </row>
    <row r="37" spans="1:5" x14ac:dyDescent="0.25">
      <c r="A37" s="91" t="s">
        <v>103</v>
      </c>
      <c r="B37" s="328">
        <f>'4V 4_1 EPP.3'!B37+'4V 4_1 EPP.6'!B37+'4V 4_1 EPP.9'!B37</f>
        <v>37550</v>
      </c>
      <c r="C37" s="329">
        <f>'4V 4_1 EPP.3'!C37+'4V 4_1 EPP.6'!C37+'4V 4_1 EPP.9'!C37</f>
        <v>52719</v>
      </c>
      <c r="D37" s="231">
        <f>'4V 4_1 EPP.3'!D37+'4V 4_1 EPP.6'!D37+'4V 4_1 EPP.9'!D37</f>
        <v>6</v>
      </c>
      <c r="E37" s="234">
        <f>'4V 4_1 EPP.3'!E37+'4V 4_1 EPP.6'!E37+'4V 4_1 EPP.9'!E37</f>
        <v>3</v>
      </c>
    </row>
    <row r="38" spans="1:5" x14ac:dyDescent="0.25">
      <c r="A38" s="677" t="s">
        <v>104</v>
      </c>
      <c r="B38" s="326">
        <f>'4V 4_1 EPP.3'!B38+'4V 4_1 EPP.6'!B38+'4V 4_1 EPP.9'!B38</f>
        <v>38975</v>
      </c>
      <c r="C38" s="327">
        <f>'4V 4_1 EPP.3'!C38+'4V 4_1 EPP.6'!C38+'4V 4_1 EPP.9'!C38</f>
        <v>52636</v>
      </c>
      <c r="D38" s="235">
        <f>'4V 4_1 EPP.3'!D38+'4V 4_1 EPP.6'!D38+'4V 4_1 EPP.9'!D38</f>
        <v>10</v>
      </c>
      <c r="E38" s="238">
        <f>'4V 4_1 EPP.3'!E38+'4V 4_1 EPP.6'!E38+'4V 4_1 EPP.9'!E38</f>
        <v>7</v>
      </c>
    </row>
    <row r="39" spans="1:5" x14ac:dyDescent="0.25">
      <c r="A39" s="91" t="s">
        <v>105</v>
      </c>
      <c r="B39" s="328">
        <f>'4V 4_1 EPP.3'!B39+'4V 4_1 EPP.6'!B39+'4V 4_1 EPP.9'!B39</f>
        <v>39440</v>
      </c>
      <c r="C39" s="329">
        <f>'4V 4_1 EPP.3'!C39+'4V 4_1 EPP.6'!C39+'4V 4_1 EPP.9'!C39</f>
        <v>53714</v>
      </c>
      <c r="D39" s="231">
        <f>'4V 4_1 EPP.3'!D39+'4V 4_1 EPP.6'!D39+'4V 4_1 EPP.9'!D39</f>
        <v>9</v>
      </c>
      <c r="E39" s="234">
        <f>'4V 4_1 EPP.3'!E39+'4V 4_1 EPP.6'!E39+'4V 4_1 EPP.9'!E39</f>
        <v>7</v>
      </c>
    </row>
    <row r="40" spans="1:5" x14ac:dyDescent="0.25">
      <c r="A40" s="677" t="s">
        <v>106</v>
      </c>
      <c r="B40" s="326">
        <f>'4V 4_1 EPP.3'!B40+'4V 4_1 EPP.6'!B40+'4V 4_1 EPP.9'!B40</f>
        <v>41281</v>
      </c>
      <c r="C40" s="327">
        <f>'4V 4_1 EPP.3'!C40+'4V 4_1 EPP.6'!C40+'4V 4_1 EPP.9'!C40</f>
        <v>54734</v>
      </c>
      <c r="D40" s="235">
        <f>'4V 4_1 EPP.3'!D40+'4V 4_1 EPP.6'!D40+'4V 4_1 EPP.9'!D40</f>
        <v>15</v>
      </c>
      <c r="E40" s="238">
        <f>'4V 4_1 EPP.3'!E40+'4V 4_1 EPP.6'!E40+'4V 4_1 EPP.9'!E40</f>
        <v>4</v>
      </c>
    </row>
    <row r="41" spans="1:5" x14ac:dyDescent="0.25">
      <c r="A41" s="91" t="s">
        <v>107</v>
      </c>
      <c r="B41" s="328">
        <f>'4V 4_1 EPP.3'!B41+'4V 4_1 EPP.6'!B41+'4V 4_1 EPP.9'!B41</f>
        <v>40920</v>
      </c>
      <c r="C41" s="329">
        <f>'4V 4_1 EPP.3'!C41+'4V 4_1 EPP.6'!C41+'4V 4_1 EPP.9'!C41</f>
        <v>53913</v>
      </c>
      <c r="D41" s="231">
        <f>'4V 4_1 EPP.3'!D41+'4V 4_1 EPP.6'!D41+'4V 4_1 EPP.9'!D41</f>
        <v>22</v>
      </c>
      <c r="E41" s="234">
        <f>'4V 4_1 EPP.3'!E41+'4V 4_1 EPP.6'!E41+'4V 4_1 EPP.9'!E41</f>
        <v>9</v>
      </c>
    </row>
    <row r="42" spans="1:5" x14ac:dyDescent="0.25">
      <c r="A42" s="677">
        <v>41</v>
      </c>
      <c r="B42" s="326">
        <f>'4V 4_1 EPP.3'!B42+'4V 4_1 EPP.6'!B42+'4V 4_1 EPP.9'!B42</f>
        <v>42073</v>
      </c>
      <c r="C42" s="327">
        <f>'4V 4_1 EPP.3'!C42+'4V 4_1 EPP.6'!C42+'4V 4_1 EPP.9'!C42</f>
        <v>54858</v>
      </c>
      <c r="D42" s="235">
        <f>'4V 4_1 EPP.3'!D42+'4V 4_1 EPP.6'!D42+'4V 4_1 EPP.9'!D42</f>
        <v>15</v>
      </c>
      <c r="E42" s="238">
        <f>'4V 4_1 EPP.3'!E42+'4V 4_1 EPP.6'!E42+'4V 4_1 EPP.9'!E42</f>
        <v>6</v>
      </c>
    </row>
    <row r="43" spans="1:5" x14ac:dyDescent="0.25">
      <c r="A43" s="91" t="s">
        <v>108</v>
      </c>
      <c r="B43" s="328">
        <f>'4V 4_1 EPP.3'!B43+'4V 4_1 EPP.6'!B43+'4V 4_1 EPP.9'!B43</f>
        <v>43291</v>
      </c>
      <c r="C43" s="329">
        <f>'4V 4_1 EPP.3'!C43+'4V 4_1 EPP.6'!C43+'4V 4_1 EPP.9'!C43</f>
        <v>56263</v>
      </c>
      <c r="D43" s="231">
        <f>'4V 4_1 EPP.3'!D43+'4V 4_1 EPP.6'!D43+'4V 4_1 EPP.9'!D43</f>
        <v>16</v>
      </c>
      <c r="E43" s="234">
        <f>'4V 4_1 EPP.3'!E43+'4V 4_1 EPP.6'!E43+'4V 4_1 EPP.9'!E43</f>
        <v>5</v>
      </c>
    </row>
    <row r="44" spans="1:5" x14ac:dyDescent="0.25">
      <c r="A44" s="677" t="s">
        <v>109</v>
      </c>
      <c r="B44" s="326">
        <f>'4V 4_1 EPP.3'!B44+'4V 4_1 EPP.6'!B44+'4V 4_1 EPP.9'!B44</f>
        <v>43473</v>
      </c>
      <c r="C44" s="327">
        <f>'4V 4_1 EPP.3'!C44+'4V 4_1 EPP.6'!C44+'4V 4_1 EPP.9'!C44</f>
        <v>56317</v>
      </c>
      <c r="D44" s="235">
        <f>'4V 4_1 EPP.3'!D44+'4V 4_1 EPP.6'!D44+'4V 4_1 EPP.9'!D44</f>
        <v>14</v>
      </c>
      <c r="E44" s="238">
        <f>'4V 4_1 EPP.3'!E44+'4V 4_1 EPP.6'!E44+'4V 4_1 EPP.9'!E44</f>
        <v>10</v>
      </c>
    </row>
    <row r="45" spans="1:5" x14ac:dyDescent="0.25">
      <c r="A45" s="91" t="s">
        <v>110</v>
      </c>
      <c r="B45" s="328">
        <f>'4V 4_1 EPP.3'!B45+'4V 4_1 EPP.6'!B45+'4V 4_1 EPP.9'!B45</f>
        <v>44051</v>
      </c>
      <c r="C45" s="329">
        <f>'4V 4_1 EPP.3'!C45+'4V 4_1 EPP.6'!C45+'4V 4_1 EPP.9'!C45</f>
        <v>56945</v>
      </c>
      <c r="D45" s="231">
        <f>'4V 4_1 EPP.3'!D45+'4V 4_1 EPP.6'!D45+'4V 4_1 EPP.9'!D45</f>
        <v>22</v>
      </c>
      <c r="E45" s="234">
        <f>'4V 4_1 EPP.3'!E45+'4V 4_1 EPP.6'!E45+'4V 4_1 EPP.9'!E45</f>
        <v>24</v>
      </c>
    </row>
    <row r="46" spans="1:5" x14ac:dyDescent="0.25">
      <c r="A46" s="677" t="s">
        <v>111</v>
      </c>
      <c r="B46" s="326">
        <f>'4V 4_1 EPP.3'!B46+'4V 4_1 EPP.6'!B46+'4V 4_1 EPP.9'!B46</f>
        <v>45219</v>
      </c>
      <c r="C46" s="327">
        <f>'4V 4_1 EPP.3'!C46+'4V 4_1 EPP.6'!C46+'4V 4_1 EPP.9'!C46</f>
        <v>57490</v>
      </c>
      <c r="D46" s="235">
        <f>'4V 4_1 EPP.3'!D46+'4V 4_1 EPP.6'!D46+'4V 4_1 EPP.9'!D46</f>
        <v>25</v>
      </c>
      <c r="E46" s="238">
        <f>'4V 4_1 EPP.3'!E46+'4V 4_1 EPP.6'!E46+'4V 4_1 EPP.9'!E46</f>
        <v>14</v>
      </c>
    </row>
    <row r="47" spans="1:5" x14ac:dyDescent="0.25">
      <c r="A47" s="91" t="s">
        <v>112</v>
      </c>
      <c r="B47" s="328">
        <f>'4V 4_1 EPP.3'!B47+'4V 4_1 EPP.6'!B47+'4V 4_1 EPP.9'!B47</f>
        <v>44083</v>
      </c>
      <c r="C47" s="329">
        <f>'4V 4_1 EPP.3'!C47+'4V 4_1 EPP.6'!C47+'4V 4_1 EPP.9'!C47</f>
        <v>55891</v>
      </c>
      <c r="D47" s="231">
        <f>'4V 4_1 EPP.3'!D47+'4V 4_1 EPP.6'!D47+'4V 4_1 EPP.9'!D47</f>
        <v>18</v>
      </c>
      <c r="E47" s="234">
        <f>'4V 4_1 EPP.3'!E47+'4V 4_1 EPP.6'!E47+'4V 4_1 EPP.9'!E47</f>
        <v>14</v>
      </c>
    </row>
    <row r="48" spans="1:5" x14ac:dyDescent="0.25">
      <c r="A48" s="677" t="s">
        <v>113</v>
      </c>
      <c r="B48" s="326">
        <f>'4V 4_1 EPP.3'!B48+'4V 4_1 EPP.6'!B48+'4V 4_1 EPP.9'!B48</f>
        <v>43508</v>
      </c>
      <c r="C48" s="327">
        <f>'4V 4_1 EPP.3'!C48+'4V 4_1 EPP.6'!C48+'4V 4_1 EPP.9'!C48</f>
        <v>56139</v>
      </c>
      <c r="D48" s="235">
        <f>'4V 4_1 EPP.3'!D48+'4V 4_1 EPP.6'!D48+'4V 4_1 EPP.9'!D48</f>
        <v>33</v>
      </c>
      <c r="E48" s="238">
        <f>'4V 4_1 EPP.3'!E48+'4V 4_1 EPP.6'!E48+'4V 4_1 EPP.9'!E48</f>
        <v>11</v>
      </c>
    </row>
    <row r="49" spans="1:5" x14ac:dyDescent="0.25">
      <c r="A49" s="91" t="s">
        <v>114</v>
      </c>
      <c r="B49" s="328">
        <f>'4V 4_1 EPP.3'!B49+'4V 4_1 EPP.6'!B49+'4V 4_1 EPP.9'!B49</f>
        <v>42413</v>
      </c>
      <c r="C49" s="329">
        <f>'4V 4_1 EPP.3'!C49+'4V 4_1 EPP.6'!C49+'4V 4_1 EPP.9'!C49</f>
        <v>56405</v>
      </c>
      <c r="D49" s="231">
        <f>'4V 4_1 EPP.3'!D49+'4V 4_1 EPP.6'!D49+'4V 4_1 EPP.9'!D49</f>
        <v>27</v>
      </c>
      <c r="E49" s="234">
        <f>'4V 4_1 EPP.3'!E49+'4V 4_1 EPP.6'!E49+'4V 4_1 EPP.9'!E49</f>
        <v>13</v>
      </c>
    </row>
    <row r="50" spans="1:5" x14ac:dyDescent="0.25">
      <c r="A50" s="677" t="s">
        <v>115</v>
      </c>
      <c r="B50" s="326">
        <f>'4V 4_1 EPP.3'!B50+'4V 4_1 EPP.6'!B50+'4V 4_1 EPP.9'!B50</f>
        <v>40837</v>
      </c>
      <c r="C50" s="327">
        <f>'4V 4_1 EPP.3'!C50+'4V 4_1 EPP.6'!C50+'4V 4_1 EPP.9'!C50</f>
        <v>56193</v>
      </c>
      <c r="D50" s="235">
        <f>'4V 4_1 EPP.3'!D50+'4V 4_1 EPP.6'!D50+'4V 4_1 EPP.9'!D50</f>
        <v>17</v>
      </c>
      <c r="E50" s="238">
        <f>'4V 4_1 EPP.3'!E50+'4V 4_1 EPP.6'!E50+'4V 4_1 EPP.9'!E50</f>
        <v>11</v>
      </c>
    </row>
    <row r="51" spans="1:5" x14ac:dyDescent="0.25">
      <c r="A51" s="91" t="s">
        <v>116</v>
      </c>
      <c r="B51" s="328">
        <f>'4V 4_1 EPP.3'!B51+'4V 4_1 EPP.6'!B51+'4V 4_1 EPP.9'!B51</f>
        <v>40251</v>
      </c>
      <c r="C51" s="329">
        <f>'4V 4_1 EPP.3'!C51+'4V 4_1 EPP.6'!C51+'4V 4_1 EPP.9'!C51</f>
        <v>56948</v>
      </c>
      <c r="D51" s="231">
        <f>'4V 4_1 EPP.3'!D51+'4V 4_1 EPP.6'!D51+'4V 4_1 EPP.9'!D51</f>
        <v>30</v>
      </c>
      <c r="E51" s="234">
        <f>'4V 4_1 EPP.3'!E51+'4V 4_1 EPP.6'!E51+'4V 4_1 EPP.9'!E51</f>
        <v>10</v>
      </c>
    </row>
    <row r="52" spans="1:5" x14ac:dyDescent="0.25">
      <c r="A52" s="677" t="s">
        <v>117</v>
      </c>
      <c r="B52" s="326">
        <f>'4V 4_1 EPP.3'!B52+'4V 4_1 EPP.6'!B52+'4V 4_1 EPP.9'!B52</f>
        <v>39661</v>
      </c>
      <c r="C52" s="327">
        <f>'4V 4_1 EPP.3'!C52+'4V 4_1 EPP.6'!C52+'4V 4_1 EPP.9'!C52</f>
        <v>58220</v>
      </c>
      <c r="D52" s="235">
        <f>'4V 4_1 EPP.3'!D52+'4V 4_1 EPP.6'!D52+'4V 4_1 EPP.9'!D52</f>
        <v>26</v>
      </c>
      <c r="E52" s="238">
        <f>'4V 4_1 EPP.3'!E52+'4V 4_1 EPP.6'!E52+'4V 4_1 EPP.9'!E52</f>
        <v>12</v>
      </c>
    </row>
    <row r="53" spans="1:5" x14ac:dyDescent="0.25">
      <c r="A53" s="91" t="s">
        <v>118</v>
      </c>
      <c r="B53" s="328">
        <f>'4V 4_1 EPP.3'!B53+'4V 4_1 EPP.6'!B53+'4V 4_1 EPP.9'!B53</f>
        <v>39370</v>
      </c>
      <c r="C53" s="329">
        <f>'4V 4_1 EPP.3'!C53+'4V 4_1 EPP.6'!C53+'4V 4_1 EPP.9'!C53</f>
        <v>56467</v>
      </c>
      <c r="D53" s="231">
        <f>'4V 4_1 EPP.3'!D53+'4V 4_1 EPP.6'!D53+'4V 4_1 EPP.9'!D53</f>
        <v>32</v>
      </c>
      <c r="E53" s="234">
        <f>'4V 4_1 EPP.3'!E53+'4V 4_1 EPP.6'!E53+'4V 4_1 EPP.9'!E53</f>
        <v>10</v>
      </c>
    </row>
    <row r="54" spans="1:5" x14ac:dyDescent="0.25">
      <c r="A54" s="677" t="s">
        <v>119</v>
      </c>
      <c r="B54" s="326">
        <f>'4V 4_1 EPP.3'!B54+'4V 4_1 EPP.6'!B54+'4V 4_1 EPP.9'!B54</f>
        <v>39106</v>
      </c>
      <c r="C54" s="327">
        <f>'4V 4_1 EPP.3'!C54+'4V 4_1 EPP.6'!C54+'4V 4_1 EPP.9'!C54</f>
        <v>53186</v>
      </c>
      <c r="D54" s="235">
        <f>'4V 4_1 EPP.3'!D54+'4V 4_1 EPP.6'!D54+'4V 4_1 EPP.9'!D54</f>
        <v>20</v>
      </c>
      <c r="E54" s="238">
        <f>'4V 4_1 EPP.3'!E54+'4V 4_1 EPP.6'!E54+'4V 4_1 EPP.9'!E54</f>
        <v>12</v>
      </c>
    </row>
    <row r="55" spans="1:5" x14ac:dyDescent="0.25">
      <c r="A55" s="91" t="s">
        <v>120</v>
      </c>
      <c r="B55" s="328">
        <f>'4V 4_1 EPP.3'!B55+'4V 4_1 EPP.6'!B55+'4V 4_1 EPP.9'!B55</f>
        <v>36628</v>
      </c>
      <c r="C55" s="329">
        <f>'4V 4_1 EPP.3'!C55+'4V 4_1 EPP.6'!C55+'4V 4_1 EPP.9'!C55</f>
        <v>46935</v>
      </c>
      <c r="D55" s="231">
        <f>'4V 4_1 EPP.3'!D55+'4V 4_1 EPP.6'!D55+'4V 4_1 EPP.9'!D55</f>
        <v>40</v>
      </c>
      <c r="E55" s="234">
        <f>'4V 4_1 EPP.3'!E55+'4V 4_1 EPP.6'!E55+'4V 4_1 EPP.9'!E55</f>
        <v>13</v>
      </c>
    </row>
    <row r="56" spans="1:5" x14ac:dyDescent="0.25">
      <c r="A56" s="677" t="s">
        <v>121</v>
      </c>
      <c r="B56" s="326">
        <f>'4V 4_1 EPP.3'!B56+'4V 4_1 EPP.6'!B56+'4V 4_1 EPP.9'!B56</f>
        <v>34667</v>
      </c>
      <c r="C56" s="327">
        <f>'4V 4_1 EPP.3'!C56+'4V 4_1 EPP.6'!C56+'4V 4_1 EPP.9'!C56</f>
        <v>42704</v>
      </c>
      <c r="D56" s="235">
        <f>'4V 4_1 EPP.3'!D56+'4V 4_1 EPP.6'!D56+'4V 4_1 EPP.9'!D56</f>
        <v>21</v>
      </c>
      <c r="E56" s="238">
        <f>'4V 4_1 EPP.3'!E56+'4V 4_1 EPP.6'!E56+'4V 4_1 EPP.9'!E56</f>
        <v>13</v>
      </c>
    </row>
    <row r="57" spans="1:5" x14ac:dyDescent="0.25">
      <c r="A57" s="91" t="s">
        <v>122</v>
      </c>
      <c r="B57" s="328">
        <f>'4V 4_1 EPP.3'!B57+'4V 4_1 EPP.6'!B57+'4V 4_1 EPP.9'!B57</f>
        <v>30138</v>
      </c>
      <c r="C57" s="329">
        <f>'4V 4_1 EPP.3'!C57+'4V 4_1 EPP.6'!C57+'4V 4_1 EPP.9'!C57</f>
        <v>38210</v>
      </c>
      <c r="D57" s="231">
        <f>'4V 4_1 EPP.3'!D57+'4V 4_1 EPP.6'!D57+'4V 4_1 EPP.9'!D57</f>
        <v>13</v>
      </c>
      <c r="E57" s="234">
        <f>'4V 4_1 EPP.3'!E57+'4V 4_1 EPP.6'!E57+'4V 4_1 EPP.9'!E57</f>
        <v>13</v>
      </c>
    </row>
    <row r="58" spans="1:5" x14ac:dyDescent="0.25">
      <c r="A58" s="677" t="s">
        <v>123</v>
      </c>
      <c r="B58" s="326">
        <f>'4V 4_1 EPP.3'!B58+'4V 4_1 EPP.6'!B58+'4V 4_1 EPP.9'!B58</f>
        <v>26310</v>
      </c>
      <c r="C58" s="327">
        <f>'4V 4_1 EPP.3'!C58+'4V 4_1 EPP.6'!C58+'4V 4_1 EPP.9'!C58</f>
        <v>32555</v>
      </c>
      <c r="D58" s="235">
        <f>'4V 4_1 EPP.3'!D58+'4V 4_1 EPP.6'!D58+'4V 4_1 EPP.9'!D58</f>
        <v>19</v>
      </c>
      <c r="E58" s="238">
        <f>'4V 4_1 EPP.3'!E58+'4V 4_1 EPP.6'!E58+'4V 4_1 EPP.9'!E58</f>
        <v>14</v>
      </c>
    </row>
    <row r="59" spans="1:5" x14ac:dyDescent="0.25">
      <c r="A59" s="91" t="s">
        <v>124</v>
      </c>
      <c r="B59" s="328">
        <f>'4V 4_1 EPP.3'!B59+'4V 4_1 EPP.6'!B59+'4V 4_1 EPP.9'!B59</f>
        <v>22449</v>
      </c>
      <c r="C59" s="329">
        <f>'4V 4_1 EPP.3'!C59+'4V 4_1 EPP.6'!C59+'4V 4_1 EPP.9'!C59</f>
        <v>27469</v>
      </c>
      <c r="D59" s="231">
        <f>'4V 4_1 EPP.3'!D59+'4V 4_1 EPP.6'!D59+'4V 4_1 EPP.9'!D59</f>
        <v>18</v>
      </c>
      <c r="E59" s="234">
        <f>'4V 4_1 EPP.3'!E59+'4V 4_1 EPP.6'!E59+'4V 4_1 EPP.9'!E59</f>
        <v>9</v>
      </c>
    </row>
    <row r="60" spans="1:5" x14ac:dyDescent="0.25">
      <c r="A60" s="677" t="s">
        <v>125</v>
      </c>
      <c r="B60" s="326">
        <f>'4V 4_1 EPP.3'!B60+'4V 4_1 EPP.6'!B60+'4V 4_1 EPP.9'!B60</f>
        <v>19597</v>
      </c>
      <c r="C60" s="327">
        <f>'4V 4_1 EPP.3'!C60+'4V 4_1 EPP.6'!C60+'4V 4_1 EPP.9'!C60</f>
        <v>22858</v>
      </c>
      <c r="D60" s="235">
        <f>'4V 4_1 EPP.3'!D60+'4V 4_1 EPP.6'!D60+'4V 4_1 EPP.9'!D60</f>
        <v>25</v>
      </c>
      <c r="E60" s="238">
        <f>'4V 4_1 EPP.3'!E60+'4V 4_1 EPP.6'!E60+'4V 4_1 EPP.9'!E60</f>
        <v>5</v>
      </c>
    </row>
    <row r="61" spans="1:5" x14ac:dyDescent="0.25">
      <c r="A61" s="91" t="s">
        <v>126</v>
      </c>
      <c r="B61" s="328">
        <f>'4V 4_1 EPP.3'!B61+'4V 4_1 EPP.6'!B61+'4V 4_1 EPP.9'!B61</f>
        <v>11067</v>
      </c>
      <c r="C61" s="329">
        <f>'4V 4_1 EPP.3'!C61+'4V 4_1 EPP.6'!C61+'4V 4_1 EPP.9'!C61</f>
        <v>11948</v>
      </c>
      <c r="D61" s="231">
        <f>'4V 4_1 EPP.3'!D61+'4V 4_1 EPP.6'!D61+'4V 4_1 EPP.9'!D61</f>
        <v>16</v>
      </c>
      <c r="E61" s="234">
        <f>'4V 4_1 EPP.3'!E61+'4V 4_1 EPP.6'!E61+'4V 4_1 EPP.9'!E61</f>
        <v>4</v>
      </c>
    </row>
    <row r="62" spans="1:5" x14ac:dyDescent="0.25">
      <c r="A62" s="677" t="s">
        <v>127</v>
      </c>
      <c r="B62" s="326">
        <f>'4V 4_1 EPP.3'!B62+'4V 4_1 EPP.6'!B62+'4V 4_1 EPP.9'!B62</f>
        <v>4277</v>
      </c>
      <c r="C62" s="327">
        <f>'4V 4_1 EPP.3'!C62+'4V 4_1 EPP.6'!C62+'4V 4_1 EPP.9'!C62</f>
        <v>3506</v>
      </c>
      <c r="D62" s="235">
        <f>'4V 4_1 EPP.3'!D62+'4V 4_1 EPP.6'!D62+'4V 4_1 EPP.9'!D62</f>
        <v>7</v>
      </c>
      <c r="E62" s="238">
        <f>'4V 4_1 EPP.3'!E62+'4V 4_1 EPP.6'!E62+'4V 4_1 EPP.9'!E62</f>
        <v>4</v>
      </c>
    </row>
    <row r="63" spans="1:5" x14ac:dyDescent="0.25">
      <c r="A63" s="91" t="s">
        <v>128</v>
      </c>
      <c r="B63" s="328">
        <f>'4V 4_1 EPP.3'!B63+'4V 4_1 EPP.6'!B63+'4V 4_1 EPP.9'!B63</f>
        <v>3148</v>
      </c>
      <c r="C63" s="329">
        <f>'4V 4_1 EPP.3'!C63+'4V 4_1 EPP.6'!C63+'4V 4_1 EPP.9'!C63</f>
        <v>2725</v>
      </c>
      <c r="D63" s="231">
        <f>'4V 4_1 EPP.3'!D63+'4V 4_1 EPP.6'!D63+'4V 4_1 EPP.9'!D63</f>
        <v>13</v>
      </c>
      <c r="E63" s="234">
        <f>'4V 4_1 EPP.3'!E63+'4V 4_1 EPP.6'!E63+'4V 4_1 EPP.9'!E63</f>
        <v>3</v>
      </c>
    </row>
    <row r="64" spans="1:5" x14ac:dyDescent="0.25">
      <c r="A64" s="677" t="s">
        <v>129</v>
      </c>
      <c r="B64" s="326">
        <f>'4V 4_1 EPP.3'!B64+'4V 4_1 EPP.6'!B64+'4V 4_1 EPP.9'!B64</f>
        <v>2326</v>
      </c>
      <c r="C64" s="327">
        <f>'4V 4_1 EPP.3'!C64+'4V 4_1 EPP.6'!C64+'4V 4_1 EPP.9'!C64</f>
        <v>1939</v>
      </c>
      <c r="D64" s="235">
        <f>'4V 4_1 EPP.3'!D64+'4V 4_1 EPP.6'!D64+'4V 4_1 EPP.9'!D64</f>
        <v>6</v>
      </c>
      <c r="E64" s="238">
        <f>'4V 4_1 EPP.3'!E64+'4V 4_1 EPP.6'!E64+'4V 4_1 EPP.9'!E64</f>
        <v>5</v>
      </c>
    </row>
    <row r="65" spans="1:7" x14ac:dyDescent="0.25">
      <c r="A65" s="91" t="s">
        <v>130</v>
      </c>
      <c r="B65" s="328">
        <f>'4V 4_1 EPP.3'!B65+'4V 4_1 EPP.6'!B65+'4V 4_1 EPP.9'!B65</f>
        <v>1585</v>
      </c>
      <c r="C65" s="329">
        <f>'4V 4_1 EPP.3'!C65+'4V 4_1 EPP.6'!C65+'4V 4_1 EPP.9'!C65</f>
        <v>1485</v>
      </c>
      <c r="D65" s="231">
        <f>'4V 4_1 EPP.3'!D65+'4V 4_1 EPP.6'!D65+'4V 4_1 EPP.9'!D65</f>
        <v>6</v>
      </c>
      <c r="E65" s="234">
        <f>'4V 4_1 EPP.3'!E65+'4V 4_1 EPP.6'!E65+'4V 4_1 EPP.9'!E65</f>
        <v>1</v>
      </c>
    </row>
    <row r="66" spans="1:7" x14ac:dyDescent="0.25">
      <c r="A66" s="677">
        <v>65</v>
      </c>
      <c r="B66" s="326">
        <f>'4V 4_1 EPP.3'!B66+'4V 4_1 EPP.6'!B66+'4V 4_1 EPP.9'!B66</f>
        <v>1149</v>
      </c>
      <c r="C66" s="327">
        <f>'4V 4_1 EPP.3'!C66+'4V 4_1 EPP.6'!C66+'4V 4_1 EPP.9'!C66</f>
        <v>1036</v>
      </c>
      <c r="D66" s="235">
        <f>'4V 4_1 EPP.3'!D66+'4V 4_1 EPP.6'!D66+'4V 4_1 EPP.9'!D66</f>
        <v>3</v>
      </c>
      <c r="E66" s="238">
        <f>'4V 4_1 EPP.3'!E66+'4V 4_1 EPP.6'!E66+'4V 4_1 EPP.9'!E66</f>
        <v>2</v>
      </c>
    </row>
    <row r="67" spans="1:7" x14ac:dyDescent="0.25">
      <c r="A67" s="91" t="s">
        <v>272</v>
      </c>
      <c r="B67" s="328">
        <f>'4V 4_1 EPP.3'!B67+'4V 4_1 EPP.6'!B67+'4V 4_1 EPP.9'!B67</f>
        <v>3132</v>
      </c>
      <c r="C67" s="329">
        <f>'4V 4_1 EPP.3'!C67+'4V 4_1 EPP.6'!C67+'4V 4_1 EPP.9'!C67</f>
        <v>2357</v>
      </c>
      <c r="D67" s="231">
        <f>'4V 4_1 EPP.3'!D67+'4V 4_1 EPP.6'!D67+'4V 4_1 EPP.9'!D67</f>
        <v>8</v>
      </c>
      <c r="E67" s="234">
        <f>'4V 4_1 EPP.3'!E67+'4V 4_1 EPP.6'!E67+'4V 4_1 EPP.9'!E67</f>
        <v>2</v>
      </c>
    </row>
    <row r="68" spans="1:7" ht="13" thickBot="1" x14ac:dyDescent="0.3">
      <c r="A68" s="682" t="s">
        <v>75</v>
      </c>
      <c r="B68" s="680">
        <f>SUM(B16:B67)</f>
        <v>1238151</v>
      </c>
      <c r="C68" s="598">
        <f t="shared" ref="C68:E68" si="0">SUM(C16:C67)</f>
        <v>1655983</v>
      </c>
      <c r="D68" s="448">
        <f t="shared" si="0"/>
        <v>582</v>
      </c>
      <c r="E68" s="448">
        <f t="shared" si="0"/>
        <v>281</v>
      </c>
    </row>
    <row r="69" spans="1:7" x14ac:dyDescent="0.25">
      <c r="A69" s="25" t="s">
        <v>315</v>
      </c>
    </row>
    <row r="70" spans="1:7" x14ac:dyDescent="0.25">
      <c r="A70" s="24"/>
      <c r="G70" s="47"/>
    </row>
    <row r="71" spans="1:7" x14ac:dyDescent="0.25">
      <c r="G71" s="47"/>
    </row>
    <row r="75" spans="1:7" x14ac:dyDescent="0.25">
      <c r="E75" s="47"/>
    </row>
    <row r="76" spans="1:7" x14ac:dyDescent="0.25">
      <c r="E76" s="47"/>
    </row>
    <row r="78" spans="1:7" x14ac:dyDescent="0.25">
      <c r="B78" s="47"/>
      <c r="C78" s="47"/>
    </row>
    <row r="79" spans="1:7" x14ac:dyDescent="0.25">
      <c r="B79" s="47"/>
    </row>
    <row r="80" spans="1:7" x14ac:dyDescent="0.25">
      <c r="B80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2" firstPageNumber="27" orientation="portrait" useFirstPageNumber="1" r:id="rId1"/>
  <headerFooter>
    <oddFooter>&amp;R&amp;P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codeName="Hoja18">
    <tabColor rgb="FFFFFF00"/>
    <pageSetUpPr fitToPage="1"/>
  </sheetPr>
  <dimension ref="A1:IV70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250"/>
      <c r="B13" s="250">
        <v>2</v>
      </c>
      <c r="C13" s="250">
        <v>3</v>
      </c>
      <c r="D13" s="251">
        <v>4</v>
      </c>
      <c r="E13" s="453">
        <v>5</v>
      </c>
      <c r="F13" s="452"/>
      <c r="G13" s="82"/>
      <c r="H13" s="83"/>
      <c r="I13" s="84"/>
      <c r="J13" s="84"/>
    </row>
    <row r="14" spans="1:21" ht="12.75" customHeight="1" x14ac:dyDescent="0.25">
      <c r="A14" s="449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50" t="s">
        <v>42</v>
      </c>
      <c r="B15" s="427" t="s">
        <v>71</v>
      </c>
      <c r="C15" s="428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321" t="s">
        <v>82</v>
      </c>
      <c r="B16" s="324">
        <v>1058</v>
      </c>
      <c r="C16" s="325">
        <v>1017</v>
      </c>
      <c r="D16" s="681">
        <v>0</v>
      </c>
      <c r="E16" s="325">
        <v>1</v>
      </c>
      <c r="F16" s="24"/>
      <c r="G16" s="88"/>
      <c r="H16" s="88"/>
      <c r="I16" s="88"/>
      <c r="J16" s="88"/>
    </row>
    <row r="17" spans="1:5" x14ac:dyDescent="0.25">
      <c r="A17" s="322">
        <v>16</v>
      </c>
      <c r="B17" s="326">
        <v>65</v>
      </c>
      <c r="C17" s="327">
        <v>67</v>
      </c>
      <c r="D17" s="235">
        <v>0</v>
      </c>
      <c r="E17" s="327">
        <v>0</v>
      </c>
    </row>
    <row r="18" spans="1:5" x14ac:dyDescent="0.25">
      <c r="A18" s="321">
        <v>17</v>
      </c>
      <c r="B18" s="328">
        <v>105</v>
      </c>
      <c r="C18" s="329">
        <v>80</v>
      </c>
      <c r="D18" s="231">
        <v>0</v>
      </c>
      <c r="E18" s="329">
        <v>0</v>
      </c>
    </row>
    <row r="19" spans="1:5" x14ac:dyDescent="0.25">
      <c r="A19" s="322">
        <v>18</v>
      </c>
      <c r="B19" s="326">
        <v>232</v>
      </c>
      <c r="C19" s="327">
        <v>188</v>
      </c>
      <c r="D19" s="235">
        <v>0</v>
      </c>
      <c r="E19" s="327">
        <v>0</v>
      </c>
    </row>
    <row r="20" spans="1:5" x14ac:dyDescent="0.25">
      <c r="A20" s="321">
        <v>19</v>
      </c>
      <c r="B20" s="328">
        <v>757</v>
      </c>
      <c r="C20" s="329">
        <v>455</v>
      </c>
      <c r="D20" s="231">
        <v>0</v>
      </c>
      <c r="E20" s="329">
        <v>0</v>
      </c>
    </row>
    <row r="21" spans="1:5" x14ac:dyDescent="0.25">
      <c r="A21" s="322">
        <v>20</v>
      </c>
      <c r="B21" s="326">
        <v>1264</v>
      </c>
      <c r="C21" s="327">
        <v>766</v>
      </c>
      <c r="D21" s="235">
        <v>0</v>
      </c>
      <c r="E21" s="327">
        <v>0</v>
      </c>
    </row>
    <row r="22" spans="1:5" x14ac:dyDescent="0.25">
      <c r="A22" s="321">
        <v>21</v>
      </c>
      <c r="B22" s="328">
        <v>1895</v>
      </c>
      <c r="C22" s="329">
        <v>1013</v>
      </c>
      <c r="D22" s="231">
        <v>0</v>
      </c>
      <c r="E22" s="329">
        <v>0</v>
      </c>
    </row>
    <row r="23" spans="1:5" x14ac:dyDescent="0.25">
      <c r="A23" s="322">
        <v>22</v>
      </c>
      <c r="B23" s="326">
        <v>2405</v>
      </c>
      <c r="C23" s="327">
        <v>1263</v>
      </c>
      <c r="D23" s="235">
        <v>0</v>
      </c>
      <c r="E23" s="327">
        <v>0</v>
      </c>
    </row>
    <row r="24" spans="1:5" x14ac:dyDescent="0.25">
      <c r="A24" s="321">
        <v>23</v>
      </c>
      <c r="B24" s="328">
        <v>2607</v>
      </c>
      <c r="C24" s="329">
        <v>1585</v>
      </c>
      <c r="D24" s="231">
        <v>0</v>
      </c>
      <c r="E24" s="329">
        <v>0</v>
      </c>
    </row>
    <row r="25" spans="1:5" x14ac:dyDescent="0.25">
      <c r="A25" s="322">
        <v>24</v>
      </c>
      <c r="B25" s="326">
        <v>3152</v>
      </c>
      <c r="C25" s="327">
        <v>2001</v>
      </c>
      <c r="D25" s="235">
        <v>0</v>
      </c>
      <c r="E25" s="327">
        <v>0</v>
      </c>
    </row>
    <row r="26" spans="1:5" x14ac:dyDescent="0.25">
      <c r="A26" s="321">
        <v>25</v>
      </c>
      <c r="B26" s="328">
        <v>3574</v>
      </c>
      <c r="C26" s="329">
        <v>2582</v>
      </c>
      <c r="D26" s="231">
        <v>0</v>
      </c>
      <c r="E26" s="329">
        <v>0</v>
      </c>
    </row>
    <row r="27" spans="1:5" x14ac:dyDescent="0.25">
      <c r="A27" s="322">
        <v>26</v>
      </c>
      <c r="B27" s="326">
        <v>4074</v>
      </c>
      <c r="C27" s="327">
        <v>3099</v>
      </c>
      <c r="D27" s="235">
        <v>0</v>
      </c>
      <c r="E27" s="327">
        <v>0</v>
      </c>
    </row>
    <row r="28" spans="1:5" x14ac:dyDescent="0.25">
      <c r="A28" s="321">
        <v>27</v>
      </c>
      <c r="B28" s="328">
        <v>4315</v>
      </c>
      <c r="C28" s="329">
        <v>3511</v>
      </c>
      <c r="D28" s="231">
        <v>1</v>
      </c>
      <c r="E28" s="329">
        <v>0</v>
      </c>
    </row>
    <row r="29" spans="1:5" x14ac:dyDescent="0.25">
      <c r="A29" s="322">
        <v>28</v>
      </c>
      <c r="B29" s="326">
        <v>4367</v>
      </c>
      <c r="C29" s="327">
        <v>3808</v>
      </c>
      <c r="D29" s="235">
        <v>0</v>
      </c>
      <c r="E29" s="327">
        <v>0</v>
      </c>
    </row>
    <row r="30" spans="1:5" x14ac:dyDescent="0.25">
      <c r="A30" s="321">
        <v>29</v>
      </c>
      <c r="B30" s="328">
        <v>4918</v>
      </c>
      <c r="C30" s="329">
        <v>4196</v>
      </c>
      <c r="D30" s="231">
        <v>0</v>
      </c>
      <c r="E30" s="329">
        <v>0</v>
      </c>
    </row>
    <row r="31" spans="1:5" x14ac:dyDescent="0.25">
      <c r="A31" s="322">
        <v>30</v>
      </c>
      <c r="B31" s="326">
        <v>4840</v>
      </c>
      <c r="C31" s="327">
        <v>4731</v>
      </c>
      <c r="D31" s="235">
        <v>0</v>
      </c>
      <c r="E31" s="327">
        <v>0</v>
      </c>
    </row>
    <row r="32" spans="1:5" x14ac:dyDescent="0.25">
      <c r="A32" s="321">
        <v>31</v>
      </c>
      <c r="B32" s="328">
        <v>5153</v>
      </c>
      <c r="C32" s="329">
        <v>5251</v>
      </c>
      <c r="D32" s="231">
        <v>1</v>
      </c>
      <c r="E32" s="329">
        <v>0</v>
      </c>
    </row>
    <row r="33" spans="1:256" x14ac:dyDescent="0.25">
      <c r="A33" s="322">
        <v>32</v>
      </c>
      <c r="B33" s="326">
        <v>5206</v>
      </c>
      <c r="C33" s="327">
        <v>5494</v>
      </c>
      <c r="D33" s="235">
        <v>0</v>
      </c>
      <c r="E33" s="327">
        <v>0</v>
      </c>
    </row>
    <row r="34" spans="1:256" x14ac:dyDescent="0.25">
      <c r="A34" s="321">
        <v>33</v>
      </c>
      <c r="B34" s="328">
        <v>5497</v>
      </c>
      <c r="C34" s="329">
        <v>6065</v>
      </c>
      <c r="D34" s="231">
        <v>1</v>
      </c>
      <c r="E34" s="329">
        <v>0</v>
      </c>
    </row>
    <row r="35" spans="1:256" x14ac:dyDescent="0.25">
      <c r="A35" s="322">
        <v>34</v>
      </c>
      <c r="B35" s="326">
        <v>5621</v>
      </c>
      <c r="C35" s="327">
        <v>6395</v>
      </c>
      <c r="D35" s="235">
        <v>1</v>
      </c>
      <c r="E35" s="327">
        <v>0</v>
      </c>
    </row>
    <row r="36" spans="1:256" x14ac:dyDescent="0.25">
      <c r="A36" s="321">
        <v>35</v>
      </c>
      <c r="B36" s="328">
        <v>6003</v>
      </c>
      <c r="C36" s="329">
        <v>6684</v>
      </c>
      <c r="D36" s="231">
        <v>3</v>
      </c>
      <c r="E36" s="329">
        <v>0</v>
      </c>
    </row>
    <row r="37" spans="1:256" x14ac:dyDescent="0.25">
      <c r="A37" s="322">
        <v>36</v>
      </c>
      <c r="B37" s="326">
        <v>6012</v>
      </c>
      <c r="C37" s="327">
        <v>6720</v>
      </c>
      <c r="D37" s="235">
        <v>1</v>
      </c>
      <c r="E37" s="327">
        <v>1</v>
      </c>
    </row>
    <row r="38" spans="1:256" x14ac:dyDescent="0.25">
      <c r="A38" s="321">
        <v>37</v>
      </c>
      <c r="B38" s="328">
        <v>6209</v>
      </c>
      <c r="C38" s="329">
        <v>7024</v>
      </c>
      <c r="D38" s="231">
        <v>4</v>
      </c>
      <c r="E38" s="329">
        <v>2</v>
      </c>
    </row>
    <row r="39" spans="1:256" x14ac:dyDescent="0.25">
      <c r="A39" s="322">
        <v>38</v>
      </c>
      <c r="B39" s="326">
        <v>6199</v>
      </c>
      <c r="C39" s="327">
        <v>7223</v>
      </c>
      <c r="D39" s="235">
        <v>0</v>
      </c>
      <c r="E39" s="327">
        <v>3</v>
      </c>
    </row>
    <row r="40" spans="1:256" x14ac:dyDescent="0.25">
      <c r="A40" s="321">
        <v>39</v>
      </c>
      <c r="B40" s="328">
        <v>6145</v>
      </c>
      <c r="C40" s="329">
        <v>7610</v>
      </c>
      <c r="D40" s="231">
        <v>8</v>
      </c>
      <c r="E40" s="329">
        <v>4</v>
      </c>
    </row>
    <row r="41" spans="1:256" x14ac:dyDescent="0.25">
      <c r="A41" s="322">
        <v>40</v>
      </c>
      <c r="B41" s="326">
        <v>6041</v>
      </c>
      <c r="C41" s="327">
        <v>7263</v>
      </c>
      <c r="D41" s="235">
        <v>6</v>
      </c>
      <c r="E41" s="327">
        <v>3</v>
      </c>
    </row>
    <row r="42" spans="1:256" x14ac:dyDescent="0.25">
      <c r="A42" s="321">
        <v>41</v>
      </c>
      <c r="B42" s="328">
        <v>6236</v>
      </c>
      <c r="C42" s="330">
        <v>7495</v>
      </c>
      <c r="D42" s="231">
        <v>0</v>
      </c>
      <c r="E42" s="330">
        <v>3</v>
      </c>
    </row>
    <row r="43" spans="1:256" ht="11.15" customHeight="1" x14ac:dyDescent="0.25">
      <c r="A43" s="322">
        <v>42</v>
      </c>
      <c r="B43" s="326">
        <v>6202</v>
      </c>
      <c r="C43" s="327">
        <v>7435</v>
      </c>
      <c r="D43" s="235">
        <v>8</v>
      </c>
      <c r="E43" s="327">
        <v>0</v>
      </c>
    </row>
    <row r="44" spans="1:256" x14ac:dyDescent="0.25">
      <c r="A44" s="321">
        <v>43</v>
      </c>
      <c r="B44" s="328">
        <v>6082</v>
      </c>
      <c r="C44" s="329">
        <v>7599</v>
      </c>
      <c r="D44" s="231">
        <v>4</v>
      </c>
      <c r="E44" s="329">
        <v>3</v>
      </c>
      <c r="F44" s="26"/>
      <c r="G44" s="26"/>
    </row>
    <row r="45" spans="1:256" x14ac:dyDescent="0.25">
      <c r="A45" s="322">
        <v>44</v>
      </c>
      <c r="B45" s="326">
        <v>6271</v>
      </c>
      <c r="C45" s="327">
        <v>7517</v>
      </c>
      <c r="D45" s="235">
        <v>6</v>
      </c>
      <c r="E45" s="327">
        <v>7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321">
        <v>45</v>
      </c>
      <c r="B46" s="328">
        <v>6374</v>
      </c>
      <c r="C46" s="329">
        <v>7569</v>
      </c>
      <c r="D46" s="231">
        <v>3</v>
      </c>
      <c r="E46" s="329">
        <v>9</v>
      </c>
    </row>
    <row r="47" spans="1:256" x14ac:dyDescent="0.25">
      <c r="A47" s="322">
        <v>46</v>
      </c>
      <c r="B47" s="326">
        <v>6334</v>
      </c>
      <c r="C47" s="327">
        <v>7415</v>
      </c>
      <c r="D47" s="235">
        <v>6</v>
      </c>
      <c r="E47" s="327">
        <v>4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321">
        <v>47</v>
      </c>
      <c r="B48" s="328">
        <v>6097</v>
      </c>
      <c r="C48" s="329">
        <v>7275</v>
      </c>
      <c r="D48" s="231">
        <v>9</v>
      </c>
      <c r="E48" s="329">
        <v>7</v>
      </c>
    </row>
    <row r="49" spans="1:5" x14ac:dyDescent="0.25">
      <c r="A49" s="322">
        <v>48</v>
      </c>
      <c r="B49" s="326">
        <v>5690</v>
      </c>
      <c r="C49" s="327">
        <v>6805</v>
      </c>
      <c r="D49" s="235">
        <v>6</v>
      </c>
      <c r="E49" s="327">
        <v>5</v>
      </c>
    </row>
    <row r="50" spans="1:5" x14ac:dyDescent="0.25">
      <c r="A50" s="321">
        <v>49</v>
      </c>
      <c r="B50" s="328">
        <v>5147</v>
      </c>
      <c r="C50" s="329">
        <v>6661</v>
      </c>
      <c r="D50" s="231">
        <v>7</v>
      </c>
      <c r="E50" s="329">
        <v>7</v>
      </c>
    </row>
    <row r="51" spans="1:5" x14ac:dyDescent="0.25">
      <c r="A51" s="322">
        <v>50</v>
      </c>
      <c r="B51" s="326">
        <v>4990</v>
      </c>
      <c r="C51" s="327">
        <v>6643</v>
      </c>
      <c r="D51" s="235">
        <v>9</v>
      </c>
      <c r="E51" s="327">
        <v>3</v>
      </c>
    </row>
    <row r="52" spans="1:5" x14ac:dyDescent="0.25">
      <c r="A52" s="321">
        <v>51</v>
      </c>
      <c r="B52" s="328">
        <v>4911</v>
      </c>
      <c r="C52" s="329">
        <v>6831</v>
      </c>
      <c r="D52" s="231">
        <v>8</v>
      </c>
      <c r="E52" s="329">
        <v>5</v>
      </c>
    </row>
    <row r="53" spans="1:5" x14ac:dyDescent="0.25">
      <c r="A53" s="322">
        <v>52</v>
      </c>
      <c r="B53" s="326">
        <v>4765</v>
      </c>
      <c r="C53" s="327">
        <v>6923</v>
      </c>
      <c r="D53" s="235">
        <v>13</v>
      </c>
      <c r="E53" s="327">
        <v>6</v>
      </c>
    </row>
    <row r="54" spans="1:5" x14ac:dyDescent="0.25">
      <c r="A54" s="321">
        <v>53</v>
      </c>
      <c r="B54" s="328">
        <v>4691</v>
      </c>
      <c r="C54" s="329">
        <v>6757</v>
      </c>
      <c r="D54" s="231">
        <v>6</v>
      </c>
      <c r="E54" s="329">
        <v>9</v>
      </c>
    </row>
    <row r="55" spans="1:5" x14ac:dyDescent="0.25">
      <c r="A55" s="322">
        <v>54</v>
      </c>
      <c r="B55" s="326">
        <v>4666</v>
      </c>
      <c r="C55" s="327">
        <v>5166</v>
      </c>
      <c r="D55" s="235">
        <v>13</v>
      </c>
      <c r="E55" s="327">
        <v>6</v>
      </c>
    </row>
    <row r="56" spans="1:5" x14ac:dyDescent="0.25">
      <c r="A56" s="321">
        <v>55</v>
      </c>
      <c r="B56" s="328">
        <v>4503</v>
      </c>
      <c r="C56" s="329">
        <v>4680</v>
      </c>
      <c r="D56" s="231">
        <v>5</v>
      </c>
      <c r="E56" s="329">
        <v>9</v>
      </c>
    </row>
    <row r="57" spans="1:5" x14ac:dyDescent="0.25">
      <c r="A57" s="322">
        <v>56</v>
      </c>
      <c r="B57" s="326">
        <v>3580</v>
      </c>
      <c r="C57" s="327">
        <v>4210</v>
      </c>
      <c r="D57" s="235">
        <v>4</v>
      </c>
      <c r="E57" s="327">
        <v>6</v>
      </c>
    </row>
    <row r="58" spans="1:5" x14ac:dyDescent="0.25">
      <c r="A58" s="321">
        <v>57</v>
      </c>
      <c r="B58" s="328">
        <v>3132</v>
      </c>
      <c r="C58" s="329">
        <v>3351</v>
      </c>
      <c r="D58" s="231">
        <v>9</v>
      </c>
      <c r="E58" s="329">
        <v>7</v>
      </c>
    </row>
    <row r="59" spans="1:5" x14ac:dyDescent="0.25">
      <c r="A59" s="322">
        <v>58</v>
      </c>
      <c r="B59" s="326">
        <v>2626</v>
      </c>
      <c r="C59" s="327">
        <v>2791</v>
      </c>
      <c r="D59" s="235">
        <v>8</v>
      </c>
      <c r="E59" s="327">
        <v>5</v>
      </c>
    </row>
    <row r="60" spans="1:5" x14ac:dyDescent="0.25">
      <c r="A60" s="321">
        <v>59</v>
      </c>
      <c r="B60" s="328">
        <v>2219</v>
      </c>
      <c r="C60" s="329">
        <v>2265</v>
      </c>
      <c r="D60" s="231">
        <v>13</v>
      </c>
      <c r="E60" s="329">
        <v>3</v>
      </c>
    </row>
    <row r="61" spans="1:5" x14ac:dyDescent="0.25">
      <c r="A61" s="322">
        <v>60</v>
      </c>
      <c r="B61" s="326">
        <v>1738</v>
      </c>
      <c r="C61" s="327">
        <v>1822</v>
      </c>
      <c r="D61" s="235">
        <v>8</v>
      </c>
      <c r="E61" s="327">
        <v>2</v>
      </c>
    </row>
    <row r="62" spans="1:5" x14ac:dyDescent="0.25">
      <c r="A62" s="321">
        <v>61</v>
      </c>
      <c r="B62" s="328">
        <v>1528</v>
      </c>
      <c r="C62" s="329">
        <v>1403</v>
      </c>
      <c r="D62" s="231">
        <v>3</v>
      </c>
      <c r="E62" s="329">
        <v>1</v>
      </c>
    </row>
    <row r="63" spans="1:5" x14ac:dyDescent="0.25">
      <c r="A63" s="322">
        <v>62</v>
      </c>
      <c r="B63" s="326">
        <v>1310</v>
      </c>
      <c r="C63" s="327">
        <v>1224</v>
      </c>
      <c r="D63" s="235">
        <v>6</v>
      </c>
      <c r="E63" s="331">
        <v>1</v>
      </c>
    </row>
    <row r="64" spans="1:5" x14ac:dyDescent="0.25">
      <c r="A64" s="321">
        <v>63</v>
      </c>
      <c r="B64" s="328">
        <v>1072</v>
      </c>
      <c r="C64" s="329">
        <v>962</v>
      </c>
      <c r="D64" s="231">
        <v>3</v>
      </c>
      <c r="E64" s="330">
        <v>1</v>
      </c>
    </row>
    <row r="65" spans="1:5" x14ac:dyDescent="0.25">
      <c r="A65" s="322">
        <v>64</v>
      </c>
      <c r="B65" s="326">
        <v>873</v>
      </c>
      <c r="C65" s="331">
        <v>784</v>
      </c>
      <c r="D65" s="235">
        <v>3</v>
      </c>
      <c r="E65" s="331">
        <v>0</v>
      </c>
    </row>
    <row r="66" spans="1:5" x14ac:dyDescent="0.25">
      <c r="A66" s="321">
        <v>65</v>
      </c>
      <c r="B66" s="328">
        <v>692</v>
      </c>
      <c r="C66" s="329">
        <v>597</v>
      </c>
      <c r="D66" s="231">
        <v>1</v>
      </c>
      <c r="E66" s="330">
        <v>2</v>
      </c>
    </row>
    <row r="67" spans="1:5" x14ac:dyDescent="0.25">
      <c r="A67" s="323" t="s">
        <v>270</v>
      </c>
      <c r="B67" s="332">
        <v>2084</v>
      </c>
      <c r="C67" s="327">
        <v>1711</v>
      </c>
      <c r="D67" s="235">
        <v>6</v>
      </c>
      <c r="E67" s="331">
        <v>1</v>
      </c>
    </row>
    <row r="68" spans="1:5" s="23" customFormat="1" ht="13.5" thickBot="1" x14ac:dyDescent="0.35">
      <c r="A68" s="454" t="s">
        <v>75</v>
      </c>
      <c r="B68" s="455">
        <f>SUM(B16:B67)</f>
        <v>201527</v>
      </c>
      <c r="C68" s="457">
        <f t="shared" ref="C68:E68" si="0">SUM(C16:C67)</f>
        <v>219982</v>
      </c>
      <c r="D68" s="456">
        <f t="shared" si="0"/>
        <v>193</v>
      </c>
      <c r="E68" s="457">
        <f t="shared" si="0"/>
        <v>126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0" firstPageNumber="28" orientation="portrait" useFirstPageNumber="1" r:id="rId1"/>
  <headerFooter>
    <oddFooter>&amp;R&amp;P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codeName="Hoja19">
    <tabColor rgb="FFFFFF00"/>
    <pageSetUpPr fitToPage="1"/>
  </sheetPr>
  <dimension ref="A1:XFD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5">
        <v>5</v>
      </c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76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459" t="s">
        <v>82</v>
      </c>
      <c r="B16" s="324">
        <v>3932</v>
      </c>
      <c r="C16" s="325">
        <v>9851</v>
      </c>
      <c r="D16" s="231">
        <v>0</v>
      </c>
      <c r="E16" s="234">
        <v>0</v>
      </c>
      <c r="F16" s="24"/>
      <c r="G16" s="88"/>
      <c r="H16" s="88"/>
      <c r="I16" s="88"/>
      <c r="J16" s="88"/>
    </row>
    <row r="17" spans="1:5" x14ac:dyDescent="0.25">
      <c r="A17" s="460">
        <v>16</v>
      </c>
      <c r="B17" s="326">
        <v>236</v>
      </c>
      <c r="C17" s="327">
        <v>1156</v>
      </c>
      <c r="D17" s="235">
        <v>0</v>
      </c>
      <c r="E17" s="238">
        <v>0</v>
      </c>
    </row>
    <row r="18" spans="1:5" x14ac:dyDescent="0.25">
      <c r="A18" s="461">
        <v>17</v>
      </c>
      <c r="B18" s="328">
        <v>294</v>
      </c>
      <c r="C18" s="329">
        <v>1095</v>
      </c>
      <c r="D18" s="231">
        <v>0</v>
      </c>
      <c r="E18" s="234">
        <v>0</v>
      </c>
    </row>
    <row r="19" spans="1:5" x14ac:dyDescent="0.25">
      <c r="A19" s="460">
        <v>18</v>
      </c>
      <c r="B19" s="326">
        <v>365</v>
      </c>
      <c r="C19" s="327">
        <v>810</v>
      </c>
      <c r="D19" s="235">
        <v>0</v>
      </c>
      <c r="E19" s="238">
        <v>0</v>
      </c>
    </row>
    <row r="20" spans="1:5" x14ac:dyDescent="0.25">
      <c r="A20" s="461">
        <v>19</v>
      </c>
      <c r="B20" s="328">
        <v>711</v>
      </c>
      <c r="C20" s="329">
        <v>746</v>
      </c>
      <c r="D20" s="231">
        <v>0</v>
      </c>
      <c r="E20" s="234">
        <v>0</v>
      </c>
    </row>
    <row r="21" spans="1:5" x14ac:dyDescent="0.25">
      <c r="A21" s="460">
        <v>20</v>
      </c>
      <c r="B21" s="326">
        <v>1116</v>
      </c>
      <c r="C21" s="327">
        <v>1116</v>
      </c>
      <c r="D21" s="235">
        <v>0</v>
      </c>
      <c r="E21" s="238">
        <v>0</v>
      </c>
    </row>
    <row r="22" spans="1:5" x14ac:dyDescent="0.25">
      <c r="A22" s="461">
        <v>21</v>
      </c>
      <c r="B22" s="328">
        <v>1596</v>
      </c>
      <c r="C22" s="329">
        <v>1569</v>
      </c>
      <c r="D22" s="231">
        <v>0</v>
      </c>
      <c r="E22" s="234">
        <v>0</v>
      </c>
    </row>
    <row r="23" spans="1:5" x14ac:dyDescent="0.25">
      <c r="A23" s="460">
        <v>22</v>
      </c>
      <c r="B23" s="326">
        <v>2325</v>
      </c>
      <c r="C23" s="327">
        <v>2508</v>
      </c>
      <c r="D23" s="235">
        <v>0</v>
      </c>
      <c r="E23" s="238">
        <v>0</v>
      </c>
    </row>
    <row r="24" spans="1:5" x14ac:dyDescent="0.25">
      <c r="A24" s="461">
        <v>23</v>
      </c>
      <c r="B24" s="328">
        <v>3772</v>
      </c>
      <c r="C24" s="329">
        <v>4673</v>
      </c>
      <c r="D24" s="231">
        <v>0</v>
      </c>
      <c r="E24" s="234">
        <v>0</v>
      </c>
    </row>
    <row r="25" spans="1:5" x14ac:dyDescent="0.25">
      <c r="A25" s="460">
        <v>24</v>
      </c>
      <c r="B25" s="326">
        <v>5530</v>
      </c>
      <c r="C25" s="327">
        <v>7837</v>
      </c>
      <c r="D25" s="235">
        <v>0</v>
      </c>
      <c r="E25" s="238">
        <v>0</v>
      </c>
    </row>
    <row r="26" spans="1:5" x14ac:dyDescent="0.25">
      <c r="A26" s="461">
        <v>25</v>
      </c>
      <c r="B26" s="328">
        <v>7613</v>
      </c>
      <c r="C26" s="329">
        <v>11996</v>
      </c>
      <c r="D26" s="231">
        <v>0</v>
      </c>
      <c r="E26" s="234">
        <v>0</v>
      </c>
    </row>
    <row r="27" spans="1:5" x14ac:dyDescent="0.25">
      <c r="A27" s="460">
        <v>26</v>
      </c>
      <c r="B27" s="326">
        <v>10367</v>
      </c>
      <c r="C27" s="327">
        <v>16547</v>
      </c>
      <c r="D27" s="235">
        <v>0</v>
      </c>
      <c r="E27" s="238">
        <v>0</v>
      </c>
    </row>
    <row r="28" spans="1:5" x14ac:dyDescent="0.25">
      <c r="A28" s="461">
        <v>27</v>
      </c>
      <c r="B28" s="328">
        <v>12462</v>
      </c>
      <c r="C28" s="329">
        <v>20184</v>
      </c>
      <c r="D28" s="231">
        <v>0</v>
      </c>
      <c r="E28" s="234">
        <v>0</v>
      </c>
    </row>
    <row r="29" spans="1:5" x14ac:dyDescent="0.25">
      <c r="A29" s="460">
        <v>28</v>
      </c>
      <c r="B29" s="326">
        <v>14651</v>
      </c>
      <c r="C29" s="327">
        <v>23739</v>
      </c>
      <c r="D29" s="235">
        <v>4</v>
      </c>
      <c r="E29" s="238">
        <v>1</v>
      </c>
    </row>
    <row r="30" spans="1:5" x14ac:dyDescent="0.25">
      <c r="A30" s="461">
        <v>29</v>
      </c>
      <c r="B30" s="328">
        <v>16814</v>
      </c>
      <c r="C30" s="329">
        <v>27683</v>
      </c>
      <c r="D30" s="231">
        <v>1</v>
      </c>
      <c r="E30" s="234">
        <v>0</v>
      </c>
    </row>
    <row r="31" spans="1:5" x14ac:dyDescent="0.25">
      <c r="A31" s="460">
        <v>30</v>
      </c>
      <c r="B31" s="326">
        <v>19003</v>
      </c>
      <c r="C31" s="327">
        <v>30966</v>
      </c>
      <c r="D31" s="235">
        <v>2</v>
      </c>
      <c r="E31" s="238">
        <v>1</v>
      </c>
    </row>
    <row r="32" spans="1:5" x14ac:dyDescent="0.25">
      <c r="A32" s="461">
        <v>31</v>
      </c>
      <c r="B32" s="328">
        <v>21281</v>
      </c>
      <c r="C32" s="329">
        <v>34721</v>
      </c>
      <c r="D32" s="231">
        <v>2</v>
      </c>
      <c r="E32" s="234">
        <v>1</v>
      </c>
    </row>
    <row r="33" spans="1:256" x14ac:dyDescent="0.25">
      <c r="A33" s="460">
        <v>32</v>
      </c>
      <c r="B33" s="326">
        <v>23321</v>
      </c>
      <c r="C33" s="327">
        <v>37709</v>
      </c>
      <c r="D33" s="235">
        <v>5</v>
      </c>
      <c r="E33" s="238">
        <v>0</v>
      </c>
    </row>
    <row r="34" spans="1:256" x14ac:dyDescent="0.25">
      <c r="A34" s="461">
        <v>33</v>
      </c>
      <c r="B34" s="328">
        <v>26024</v>
      </c>
      <c r="C34" s="329">
        <v>40046</v>
      </c>
      <c r="D34" s="231">
        <v>2</v>
      </c>
      <c r="E34" s="234">
        <v>2</v>
      </c>
    </row>
    <row r="35" spans="1:256" x14ac:dyDescent="0.25">
      <c r="A35" s="460">
        <v>34</v>
      </c>
      <c r="B35" s="326">
        <v>27881</v>
      </c>
      <c r="C35" s="327">
        <v>42231</v>
      </c>
      <c r="D35" s="235">
        <v>4</v>
      </c>
      <c r="E35" s="238">
        <v>3</v>
      </c>
    </row>
    <row r="36" spans="1:256" x14ac:dyDescent="0.25">
      <c r="A36" s="461">
        <v>35</v>
      </c>
      <c r="B36" s="328">
        <v>29774</v>
      </c>
      <c r="C36" s="329">
        <v>43784</v>
      </c>
      <c r="D36" s="231">
        <v>3</v>
      </c>
      <c r="E36" s="234">
        <v>2</v>
      </c>
    </row>
    <row r="37" spans="1:256" x14ac:dyDescent="0.25">
      <c r="A37" s="460">
        <v>36</v>
      </c>
      <c r="B37" s="326">
        <v>31538</v>
      </c>
      <c r="C37" s="327">
        <v>45999</v>
      </c>
      <c r="D37" s="235">
        <v>5</v>
      </c>
      <c r="E37" s="238">
        <v>2</v>
      </c>
    </row>
    <row r="38" spans="1:256" x14ac:dyDescent="0.25">
      <c r="A38" s="461">
        <v>37</v>
      </c>
      <c r="B38" s="328">
        <v>32766</v>
      </c>
      <c r="C38" s="329">
        <v>45612</v>
      </c>
      <c r="D38" s="231">
        <v>6</v>
      </c>
      <c r="E38" s="234">
        <v>5</v>
      </c>
    </row>
    <row r="39" spans="1:256" x14ac:dyDescent="0.25">
      <c r="A39" s="460">
        <v>38</v>
      </c>
      <c r="B39" s="326">
        <v>33241</v>
      </c>
      <c r="C39" s="327">
        <v>46491</v>
      </c>
      <c r="D39" s="235">
        <v>9</v>
      </c>
      <c r="E39" s="238">
        <v>4</v>
      </c>
    </row>
    <row r="40" spans="1:256" x14ac:dyDescent="0.25">
      <c r="A40" s="461">
        <v>39</v>
      </c>
      <c r="B40" s="328">
        <v>35136</v>
      </c>
      <c r="C40" s="329">
        <v>47124</v>
      </c>
      <c r="D40" s="231">
        <v>7</v>
      </c>
      <c r="E40" s="234">
        <v>0</v>
      </c>
    </row>
    <row r="41" spans="1:256" x14ac:dyDescent="0.25">
      <c r="A41" s="460">
        <v>40</v>
      </c>
      <c r="B41" s="326">
        <v>34879</v>
      </c>
      <c r="C41" s="327">
        <v>46650</v>
      </c>
      <c r="D41" s="235">
        <v>16</v>
      </c>
      <c r="E41" s="238">
        <v>6</v>
      </c>
    </row>
    <row r="42" spans="1:256" x14ac:dyDescent="0.25">
      <c r="A42" s="461">
        <v>41</v>
      </c>
      <c r="B42" s="328">
        <v>35837</v>
      </c>
      <c r="C42" s="330">
        <v>47363</v>
      </c>
      <c r="D42" s="231">
        <v>15</v>
      </c>
      <c r="E42" s="240">
        <v>3</v>
      </c>
    </row>
    <row r="43" spans="1:256" ht="11.15" customHeight="1" x14ac:dyDescent="0.25">
      <c r="A43" s="460">
        <v>42</v>
      </c>
      <c r="B43" s="326">
        <v>37089</v>
      </c>
      <c r="C43" s="327">
        <v>48828</v>
      </c>
      <c r="D43" s="235">
        <v>8</v>
      </c>
      <c r="E43" s="238">
        <v>5</v>
      </c>
    </row>
    <row r="44" spans="1:256" x14ac:dyDescent="0.25">
      <c r="A44" s="461">
        <v>43</v>
      </c>
      <c r="B44" s="328">
        <v>37391</v>
      </c>
      <c r="C44" s="329">
        <v>48718</v>
      </c>
      <c r="D44" s="231">
        <v>10</v>
      </c>
      <c r="E44" s="234">
        <v>7</v>
      </c>
      <c r="F44" s="26"/>
      <c r="G44" s="26"/>
    </row>
    <row r="45" spans="1:256" x14ac:dyDescent="0.25">
      <c r="A45" s="460">
        <v>44</v>
      </c>
      <c r="B45" s="326">
        <v>37780</v>
      </c>
      <c r="C45" s="327">
        <v>49428</v>
      </c>
      <c r="D45" s="235">
        <v>16</v>
      </c>
      <c r="E45" s="238">
        <v>17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1">
        <v>45</v>
      </c>
      <c r="B46" s="328">
        <v>38845</v>
      </c>
      <c r="C46" s="329">
        <v>49921</v>
      </c>
      <c r="D46" s="231">
        <v>22</v>
      </c>
      <c r="E46" s="234">
        <v>5</v>
      </c>
      <c r="F46" s="93"/>
    </row>
    <row r="47" spans="1:256" x14ac:dyDescent="0.25">
      <c r="A47" s="460">
        <v>46</v>
      </c>
      <c r="B47" s="326">
        <v>37749</v>
      </c>
      <c r="C47" s="327">
        <v>48476</v>
      </c>
      <c r="D47" s="235">
        <v>12</v>
      </c>
      <c r="E47" s="238">
        <v>10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1">
        <v>47</v>
      </c>
      <c r="B48" s="328">
        <v>37411</v>
      </c>
      <c r="C48" s="329">
        <v>48864</v>
      </c>
      <c r="D48" s="231">
        <v>24</v>
      </c>
      <c r="E48" s="234">
        <v>4</v>
      </c>
      <c r="F48" s="93"/>
    </row>
    <row r="49" spans="1:5" x14ac:dyDescent="0.25">
      <c r="A49" s="460">
        <v>48</v>
      </c>
      <c r="B49" s="326">
        <v>36723</v>
      </c>
      <c r="C49" s="327">
        <v>49600</v>
      </c>
      <c r="D49" s="235">
        <v>21</v>
      </c>
      <c r="E49" s="238">
        <v>8</v>
      </c>
    </row>
    <row r="50" spans="1:5" x14ac:dyDescent="0.25">
      <c r="A50" s="461">
        <v>49</v>
      </c>
      <c r="B50" s="328">
        <v>35690</v>
      </c>
      <c r="C50" s="329">
        <v>49532</v>
      </c>
      <c r="D50" s="231">
        <v>10</v>
      </c>
      <c r="E50" s="234">
        <v>4</v>
      </c>
    </row>
    <row r="51" spans="1:5" x14ac:dyDescent="0.25">
      <c r="A51" s="460">
        <v>50</v>
      </c>
      <c r="B51" s="326">
        <v>35261</v>
      </c>
      <c r="C51" s="327">
        <v>50305</v>
      </c>
      <c r="D51" s="235">
        <v>21</v>
      </c>
      <c r="E51" s="238">
        <v>7</v>
      </c>
    </row>
    <row r="52" spans="1:5" x14ac:dyDescent="0.25">
      <c r="A52" s="461">
        <v>51</v>
      </c>
      <c r="B52" s="328">
        <v>34750</v>
      </c>
      <c r="C52" s="329">
        <v>51389</v>
      </c>
      <c r="D52" s="231">
        <v>18</v>
      </c>
      <c r="E52" s="234">
        <v>7</v>
      </c>
    </row>
    <row r="53" spans="1:5" x14ac:dyDescent="0.25">
      <c r="A53" s="460">
        <v>52</v>
      </c>
      <c r="B53" s="326">
        <v>34605</v>
      </c>
      <c r="C53" s="327">
        <v>49544</v>
      </c>
      <c r="D53" s="235">
        <v>19</v>
      </c>
      <c r="E53" s="238">
        <v>4</v>
      </c>
    </row>
    <row r="54" spans="1:5" x14ac:dyDescent="0.25">
      <c r="A54" s="461">
        <v>53</v>
      </c>
      <c r="B54" s="328">
        <v>34415</v>
      </c>
      <c r="C54" s="329">
        <v>46429</v>
      </c>
      <c r="D54" s="231">
        <v>14</v>
      </c>
      <c r="E54" s="234">
        <v>3</v>
      </c>
    </row>
    <row r="55" spans="1:5" x14ac:dyDescent="0.25">
      <c r="A55" s="460">
        <v>54</v>
      </c>
      <c r="B55" s="326">
        <v>31962</v>
      </c>
      <c r="C55" s="327">
        <v>41769</v>
      </c>
      <c r="D55" s="235">
        <v>27</v>
      </c>
      <c r="E55" s="238">
        <v>7</v>
      </c>
    </row>
    <row r="56" spans="1:5" x14ac:dyDescent="0.25">
      <c r="A56" s="461">
        <v>55</v>
      </c>
      <c r="B56" s="328">
        <v>30164</v>
      </c>
      <c r="C56" s="329">
        <v>38024</v>
      </c>
      <c r="D56" s="231">
        <v>16</v>
      </c>
      <c r="E56" s="234">
        <v>4</v>
      </c>
    </row>
    <row r="57" spans="1:5" x14ac:dyDescent="0.25">
      <c r="A57" s="460">
        <v>56</v>
      </c>
      <c r="B57" s="326">
        <v>26558</v>
      </c>
      <c r="C57" s="327">
        <v>34000</v>
      </c>
      <c r="D57" s="235">
        <v>9</v>
      </c>
      <c r="E57" s="238">
        <v>7</v>
      </c>
    </row>
    <row r="58" spans="1:5" x14ac:dyDescent="0.25">
      <c r="A58" s="461">
        <v>57</v>
      </c>
      <c r="B58" s="328">
        <v>23178</v>
      </c>
      <c r="C58" s="329">
        <v>29204</v>
      </c>
      <c r="D58" s="231">
        <v>10</v>
      </c>
      <c r="E58" s="234">
        <v>7</v>
      </c>
    </row>
    <row r="59" spans="1:5" x14ac:dyDescent="0.25">
      <c r="A59" s="460">
        <v>58</v>
      </c>
      <c r="B59" s="326">
        <v>19823</v>
      </c>
      <c r="C59" s="327">
        <v>24678</v>
      </c>
      <c r="D59" s="235">
        <v>10</v>
      </c>
      <c r="E59" s="238">
        <v>4</v>
      </c>
    </row>
    <row r="60" spans="1:5" x14ac:dyDescent="0.25">
      <c r="A60" s="461">
        <v>59</v>
      </c>
      <c r="B60" s="328">
        <v>17378</v>
      </c>
      <c r="C60" s="329">
        <v>20593</v>
      </c>
      <c r="D60" s="231">
        <v>12</v>
      </c>
      <c r="E60" s="234">
        <v>2</v>
      </c>
    </row>
    <row r="61" spans="1:5" x14ac:dyDescent="0.25">
      <c r="A61" s="460">
        <v>60</v>
      </c>
      <c r="B61" s="326">
        <v>9329</v>
      </c>
      <c r="C61" s="327">
        <v>10126</v>
      </c>
      <c r="D61" s="235">
        <v>8</v>
      </c>
      <c r="E61" s="238">
        <v>2</v>
      </c>
    </row>
    <row r="62" spans="1:5" x14ac:dyDescent="0.25">
      <c r="A62" s="461">
        <v>61</v>
      </c>
      <c r="B62" s="328">
        <v>2749</v>
      </c>
      <c r="C62" s="329">
        <v>2103</v>
      </c>
      <c r="D62" s="231">
        <v>4</v>
      </c>
      <c r="E62" s="234">
        <v>3</v>
      </c>
    </row>
    <row r="63" spans="1:5" x14ac:dyDescent="0.25">
      <c r="A63" s="460">
        <v>62</v>
      </c>
      <c r="B63" s="326">
        <v>1838</v>
      </c>
      <c r="C63" s="327">
        <v>1501</v>
      </c>
      <c r="D63" s="235">
        <v>7</v>
      </c>
      <c r="E63" s="241">
        <v>2</v>
      </c>
    </row>
    <row r="64" spans="1:5" x14ac:dyDescent="0.25">
      <c r="A64" s="461">
        <v>63</v>
      </c>
      <c r="B64" s="328">
        <v>1254</v>
      </c>
      <c r="C64" s="329">
        <v>977</v>
      </c>
      <c r="D64" s="231">
        <v>3</v>
      </c>
      <c r="E64" s="240">
        <v>4</v>
      </c>
    </row>
    <row r="65" spans="1:16384" x14ac:dyDescent="0.25">
      <c r="A65" s="460">
        <v>64</v>
      </c>
      <c r="B65" s="326">
        <v>712</v>
      </c>
      <c r="C65" s="331">
        <v>701</v>
      </c>
      <c r="D65" s="235">
        <v>3</v>
      </c>
      <c r="E65" s="241">
        <v>1</v>
      </c>
    </row>
    <row r="66" spans="1:16384" x14ac:dyDescent="0.25">
      <c r="A66" s="461">
        <v>65</v>
      </c>
      <c r="B66" s="328">
        <v>457</v>
      </c>
      <c r="C66" s="329">
        <v>439</v>
      </c>
      <c r="D66" s="231">
        <v>2</v>
      </c>
      <c r="E66" s="240">
        <v>0</v>
      </c>
    </row>
    <row r="67" spans="1:16384" x14ac:dyDescent="0.25">
      <c r="A67" s="462" t="s">
        <v>270</v>
      </c>
      <c r="B67" s="332">
        <v>1048</v>
      </c>
      <c r="C67" s="327">
        <v>646</v>
      </c>
      <c r="D67" s="235">
        <v>2</v>
      </c>
      <c r="E67" s="241">
        <v>1</v>
      </c>
    </row>
    <row r="68" spans="1:16384" s="458" customFormat="1" ht="13.5" thickBot="1" x14ac:dyDescent="0.35">
      <c r="A68" s="463" t="s">
        <v>75</v>
      </c>
      <c r="B68" s="455">
        <f>SUM(B16:B67)</f>
        <v>1036624</v>
      </c>
      <c r="C68" s="457">
        <f t="shared" ref="C68:E68" si="0">SUM(C16:C67)</f>
        <v>1436001</v>
      </c>
      <c r="D68" s="456">
        <f t="shared" si="0"/>
        <v>389</v>
      </c>
      <c r="E68" s="456">
        <f t="shared" si="0"/>
        <v>155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25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25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25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25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25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25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25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25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25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25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25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25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25"/>
      <c r="ASW68" s="25"/>
      <c r="ASX68" s="25"/>
      <c r="ASY68" s="25"/>
      <c r="ASZ68" s="25"/>
      <c r="ATA68" s="25"/>
      <c r="ATB68" s="25"/>
      <c r="ATC68" s="25"/>
      <c r="ATD68" s="25"/>
      <c r="ATE68" s="25"/>
      <c r="ATF68" s="25"/>
      <c r="ATG68" s="25"/>
      <c r="ATH68" s="25"/>
      <c r="ATI68" s="25"/>
      <c r="ATJ68" s="25"/>
      <c r="ATK68" s="25"/>
      <c r="ATL68" s="25"/>
      <c r="ATM68" s="25"/>
      <c r="ATN68" s="25"/>
      <c r="ATO68" s="25"/>
      <c r="ATP68" s="25"/>
      <c r="ATQ68" s="25"/>
      <c r="ATR68" s="25"/>
      <c r="ATS68" s="25"/>
      <c r="ATT68" s="25"/>
      <c r="ATU68" s="25"/>
      <c r="ATV68" s="25"/>
      <c r="ATW68" s="25"/>
      <c r="ATX68" s="25"/>
      <c r="ATY68" s="25"/>
      <c r="ATZ68" s="25"/>
      <c r="AUA68" s="25"/>
      <c r="AUB68" s="25"/>
      <c r="AUC68" s="25"/>
      <c r="AUD68" s="25"/>
      <c r="AUE68" s="25"/>
      <c r="AUF68" s="25"/>
      <c r="AUG68" s="25"/>
      <c r="AUH68" s="25"/>
      <c r="AUI68" s="25"/>
      <c r="AUJ68" s="25"/>
      <c r="AUK68" s="25"/>
      <c r="AUL68" s="25"/>
      <c r="AUM68" s="25"/>
      <c r="AUN68" s="25"/>
      <c r="AUO68" s="25"/>
      <c r="AUP68" s="25"/>
      <c r="AUQ68" s="25"/>
      <c r="AUR68" s="25"/>
      <c r="AUS68" s="25"/>
      <c r="AUT68" s="25"/>
      <c r="AUU68" s="25"/>
      <c r="AUV68" s="25"/>
      <c r="AUW68" s="25"/>
      <c r="AUX68" s="25"/>
      <c r="AUY68" s="25"/>
      <c r="AUZ68" s="25"/>
      <c r="AVA68" s="25"/>
      <c r="AVB68" s="25"/>
      <c r="AVC68" s="25"/>
      <c r="AVD68" s="25"/>
      <c r="AVE68" s="25"/>
      <c r="AVF68" s="25"/>
      <c r="AVG68" s="25"/>
      <c r="AVH68" s="25"/>
      <c r="AVI68" s="25"/>
      <c r="AVJ68" s="25"/>
      <c r="AVK68" s="25"/>
      <c r="AVL68" s="25"/>
      <c r="AVM68" s="25"/>
      <c r="AVN68" s="25"/>
      <c r="AVO68" s="25"/>
      <c r="AVP68" s="25"/>
      <c r="AVQ68" s="25"/>
      <c r="AVR68" s="25"/>
      <c r="AVS68" s="25"/>
      <c r="AVT68" s="25"/>
      <c r="AVU68" s="25"/>
      <c r="AVV68" s="25"/>
      <c r="AVW68" s="25"/>
      <c r="AVX68" s="25"/>
      <c r="AVY68" s="25"/>
      <c r="AVZ68" s="25"/>
      <c r="AWA68" s="25"/>
      <c r="AWB68" s="25"/>
      <c r="AWC68" s="25"/>
      <c r="AWD68" s="25"/>
      <c r="AWE68" s="25"/>
      <c r="AWF68" s="25"/>
      <c r="AWG68" s="25"/>
      <c r="AWH68" s="25"/>
      <c r="AWI68" s="25"/>
      <c r="AWJ68" s="25"/>
      <c r="AWK68" s="25"/>
      <c r="AWL68" s="25"/>
      <c r="AWM68" s="25"/>
      <c r="AWN68" s="25"/>
      <c r="AWO68" s="25"/>
      <c r="AWP68" s="25"/>
      <c r="AWQ68" s="25"/>
      <c r="AWR68" s="25"/>
      <c r="AWS68" s="25"/>
      <c r="AWT68" s="25"/>
      <c r="AWU68" s="25"/>
      <c r="AWV68" s="25"/>
      <c r="AWW68" s="25"/>
      <c r="AWX68" s="25"/>
      <c r="AWY68" s="25"/>
      <c r="AWZ68" s="25"/>
      <c r="AXA68" s="25"/>
      <c r="AXB68" s="25"/>
      <c r="AXC68" s="25"/>
      <c r="AXD68" s="25"/>
      <c r="AXE68" s="25"/>
      <c r="AXF68" s="25"/>
      <c r="AXG68" s="25"/>
      <c r="AXH68" s="25"/>
      <c r="AXI68" s="25"/>
      <c r="AXJ68" s="25"/>
      <c r="AXK68" s="25"/>
      <c r="AXL68" s="25"/>
      <c r="AXM68" s="25"/>
      <c r="AXN68" s="25"/>
      <c r="AXO68" s="25"/>
      <c r="AXP68" s="25"/>
      <c r="AXQ68" s="25"/>
      <c r="AXR68" s="25"/>
      <c r="AXS68" s="25"/>
      <c r="AXT68" s="25"/>
      <c r="AXU68" s="25"/>
      <c r="AXV68" s="25"/>
      <c r="AXW68" s="25"/>
      <c r="AXX68" s="25"/>
      <c r="AXY68" s="25"/>
      <c r="AXZ68" s="25"/>
      <c r="AYA68" s="25"/>
      <c r="AYB68" s="25"/>
      <c r="AYC68" s="25"/>
      <c r="AYD68" s="25"/>
      <c r="AYE68" s="25"/>
      <c r="AYF68" s="25"/>
      <c r="AYG68" s="25"/>
      <c r="AYH68" s="25"/>
      <c r="AYI68" s="25"/>
      <c r="AYJ68" s="25"/>
      <c r="AYK68" s="25"/>
      <c r="AYL68" s="25"/>
      <c r="AYM68" s="25"/>
      <c r="AYN68" s="25"/>
      <c r="AYO68" s="25"/>
      <c r="AYP68" s="25"/>
      <c r="AYQ68" s="25"/>
      <c r="AYR68" s="25"/>
      <c r="AYS68" s="25"/>
      <c r="AYT68" s="25"/>
      <c r="AYU68" s="25"/>
      <c r="AYV68" s="25"/>
      <c r="AYW68" s="25"/>
      <c r="AYX68" s="25"/>
      <c r="AYY68" s="25"/>
      <c r="AYZ68" s="25"/>
      <c r="AZA68" s="25"/>
      <c r="AZB68" s="25"/>
      <c r="AZC68" s="25"/>
      <c r="AZD68" s="25"/>
      <c r="AZE68" s="25"/>
      <c r="AZF68" s="25"/>
      <c r="AZG68" s="25"/>
      <c r="AZH68" s="25"/>
      <c r="AZI68" s="25"/>
      <c r="AZJ68" s="25"/>
      <c r="AZK68" s="25"/>
      <c r="AZL68" s="25"/>
      <c r="AZM68" s="25"/>
      <c r="AZN68" s="25"/>
      <c r="AZO68" s="25"/>
      <c r="AZP68" s="25"/>
      <c r="AZQ68" s="25"/>
      <c r="AZR68" s="25"/>
      <c r="AZS68" s="25"/>
      <c r="AZT68" s="25"/>
      <c r="AZU68" s="25"/>
      <c r="AZV68" s="25"/>
      <c r="AZW68" s="25"/>
      <c r="AZX68" s="25"/>
      <c r="AZY68" s="25"/>
      <c r="AZZ68" s="25"/>
      <c r="BAA68" s="25"/>
      <c r="BAB68" s="25"/>
      <c r="BAC68" s="25"/>
      <c r="BAD68" s="25"/>
      <c r="BAE68" s="25"/>
      <c r="BAF68" s="25"/>
      <c r="BAG68" s="25"/>
      <c r="BAH68" s="25"/>
      <c r="BAI68" s="25"/>
      <c r="BAJ68" s="25"/>
      <c r="BAK68" s="25"/>
      <c r="BAL68" s="25"/>
      <c r="BAM68" s="25"/>
      <c r="BAN68" s="25"/>
      <c r="BAO68" s="25"/>
      <c r="BAP68" s="25"/>
      <c r="BAQ68" s="25"/>
      <c r="BAR68" s="25"/>
      <c r="BAS68" s="25"/>
      <c r="BAT68" s="25"/>
      <c r="BAU68" s="25"/>
      <c r="BAV68" s="25"/>
      <c r="BAW68" s="25"/>
      <c r="BAX68" s="25"/>
      <c r="BAY68" s="25"/>
      <c r="BAZ68" s="25"/>
      <c r="BBA68" s="25"/>
      <c r="BBB68" s="25"/>
      <c r="BBC68" s="25"/>
      <c r="BBD68" s="25"/>
      <c r="BBE68" s="25"/>
      <c r="BBF68" s="25"/>
      <c r="BBG68" s="25"/>
      <c r="BBH68" s="25"/>
      <c r="BBI68" s="25"/>
      <c r="BBJ68" s="25"/>
      <c r="BBK68" s="25"/>
      <c r="BBL68" s="25"/>
      <c r="BBM68" s="25"/>
      <c r="BBN68" s="25"/>
      <c r="BBO68" s="25"/>
      <c r="BBP68" s="25"/>
      <c r="BBQ68" s="25"/>
      <c r="BBR68" s="25"/>
      <c r="BBS68" s="25"/>
      <c r="BBT68" s="25"/>
      <c r="BBU68" s="25"/>
      <c r="BBV68" s="25"/>
      <c r="BBW68" s="25"/>
      <c r="BBX68" s="25"/>
      <c r="BBY68" s="25"/>
      <c r="BBZ68" s="25"/>
      <c r="BCA68" s="25"/>
      <c r="BCB68" s="25"/>
      <c r="BCC68" s="25"/>
      <c r="BCD68" s="25"/>
      <c r="BCE68" s="25"/>
      <c r="BCF68" s="25"/>
      <c r="BCG68" s="25"/>
      <c r="BCH68" s="25"/>
      <c r="BCI68" s="25"/>
      <c r="BCJ68" s="25"/>
      <c r="BCK68" s="25"/>
      <c r="BCL68" s="25"/>
      <c r="BCM68" s="25"/>
      <c r="BCN68" s="25"/>
      <c r="BCO68" s="25"/>
      <c r="BCP68" s="25"/>
      <c r="BCQ68" s="25"/>
      <c r="BCR68" s="25"/>
      <c r="BCS68" s="25"/>
      <c r="BCT68" s="25"/>
      <c r="BCU68" s="25"/>
      <c r="BCV68" s="25"/>
      <c r="BCW68" s="25"/>
      <c r="BCX68" s="25"/>
      <c r="BCY68" s="25"/>
      <c r="BCZ68" s="25"/>
      <c r="BDA68" s="25"/>
      <c r="BDB68" s="25"/>
      <c r="BDC68" s="25"/>
      <c r="BDD68" s="25"/>
      <c r="BDE68" s="25"/>
      <c r="BDF68" s="25"/>
      <c r="BDG68" s="25"/>
      <c r="BDH68" s="25"/>
      <c r="BDI68" s="25"/>
      <c r="BDJ68" s="25"/>
      <c r="BDK68" s="25"/>
      <c r="BDL68" s="25"/>
      <c r="BDM68" s="25"/>
      <c r="BDN68" s="25"/>
      <c r="BDO68" s="25"/>
      <c r="BDP68" s="25"/>
      <c r="BDQ68" s="25"/>
      <c r="BDR68" s="25"/>
      <c r="BDS68" s="25"/>
      <c r="BDT68" s="25"/>
      <c r="BDU68" s="25"/>
      <c r="BDV68" s="25"/>
      <c r="BDW68" s="25"/>
      <c r="BDX68" s="25"/>
      <c r="BDY68" s="25"/>
      <c r="BDZ68" s="25"/>
      <c r="BEA68" s="25"/>
      <c r="BEB68" s="25"/>
      <c r="BEC68" s="25"/>
      <c r="BED68" s="25"/>
      <c r="BEE68" s="25"/>
      <c r="BEF68" s="25"/>
      <c r="BEG68" s="25"/>
      <c r="BEH68" s="25"/>
      <c r="BEI68" s="25"/>
      <c r="BEJ68" s="25"/>
      <c r="BEK68" s="25"/>
      <c r="BEL68" s="25"/>
      <c r="BEM68" s="25"/>
      <c r="BEN68" s="25"/>
      <c r="BEO68" s="25"/>
      <c r="BEP68" s="25"/>
      <c r="BEQ68" s="25"/>
      <c r="BER68" s="25"/>
      <c r="BES68" s="25"/>
      <c r="BET68" s="25"/>
      <c r="BEU68" s="25"/>
      <c r="BEV68" s="25"/>
      <c r="BEW68" s="25"/>
      <c r="BEX68" s="25"/>
      <c r="BEY68" s="25"/>
      <c r="BEZ68" s="25"/>
      <c r="BFA68" s="25"/>
      <c r="BFB68" s="25"/>
      <c r="BFC68" s="25"/>
      <c r="BFD68" s="25"/>
      <c r="BFE68" s="25"/>
      <c r="BFF68" s="25"/>
      <c r="BFG68" s="25"/>
      <c r="BFH68" s="25"/>
      <c r="BFI68" s="25"/>
      <c r="BFJ68" s="25"/>
      <c r="BFK68" s="25"/>
      <c r="BFL68" s="25"/>
      <c r="BFM68" s="25"/>
      <c r="BFN68" s="25"/>
      <c r="BFO68" s="25"/>
      <c r="BFP68" s="25"/>
      <c r="BFQ68" s="25"/>
      <c r="BFR68" s="25"/>
      <c r="BFS68" s="25"/>
      <c r="BFT68" s="25"/>
      <c r="BFU68" s="25"/>
      <c r="BFV68" s="25"/>
      <c r="BFW68" s="25"/>
      <c r="BFX68" s="25"/>
      <c r="BFY68" s="25"/>
      <c r="BFZ68" s="25"/>
      <c r="BGA68" s="25"/>
      <c r="BGB68" s="25"/>
      <c r="BGC68" s="25"/>
      <c r="BGD68" s="25"/>
      <c r="BGE68" s="25"/>
      <c r="BGF68" s="25"/>
      <c r="BGG68" s="25"/>
      <c r="BGH68" s="25"/>
      <c r="BGI68" s="25"/>
      <c r="BGJ68" s="25"/>
      <c r="BGK68" s="25"/>
      <c r="BGL68" s="25"/>
      <c r="BGM68" s="25"/>
      <c r="BGN68" s="25"/>
      <c r="BGO68" s="25"/>
      <c r="BGP68" s="25"/>
      <c r="BGQ68" s="25"/>
      <c r="BGR68" s="25"/>
      <c r="BGS68" s="25"/>
      <c r="BGT68" s="25"/>
      <c r="BGU68" s="25"/>
      <c r="BGV68" s="25"/>
      <c r="BGW68" s="25"/>
      <c r="BGX68" s="25"/>
      <c r="BGY68" s="25"/>
      <c r="BGZ68" s="25"/>
      <c r="BHA68" s="25"/>
      <c r="BHB68" s="25"/>
      <c r="BHC68" s="25"/>
      <c r="BHD68" s="25"/>
      <c r="BHE68" s="25"/>
      <c r="BHF68" s="25"/>
      <c r="BHG68" s="25"/>
      <c r="BHH68" s="25"/>
      <c r="BHI68" s="25"/>
      <c r="BHJ68" s="25"/>
      <c r="BHK68" s="25"/>
      <c r="BHL68" s="25"/>
      <c r="BHM68" s="25"/>
      <c r="BHN68" s="25"/>
      <c r="BHO68" s="25"/>
      <c r="BHP68" s="25"/>
      <c r="BHQ68" s="25"/>
      <c r="BHR68" s="25"/>
      <c r="BHS68" s="25"/>
      <c r="BHT68" s="25"/>
      <c r="BHU68" s="25"/>
      <c r="BHV68" s="25"/>
      <c r="BHW68" s="25"/>
      <c r="BHX68" s="25"/>
      <c r="BHY68" s="25"/>
      <c r="BHZ68" s="25"/>
      <c r="BIA68" s="25"/>
      <c r="BIB68" s="25"/>
      <c r="BIC68" s="25"/>
      <c r="BID68" s="25"/>
      <c r="BIE68" s="25"/>
      <c r="BIF68" s="25"/>
      <c r="BIG68" s="25"/>
      <c r="BIH68" s="25"/>
      <c r="BII68" s="25"/>
      <c r="BIJ68" s="25"/>
      <c r="BIK68" s="25"/>
      <c r="BIL68" s="25"/>
      <c r="BIM68" s="25"/>
      <c r="BIN68" s="25"/>
      <c r="BIO68" s="25"/>
      <c r="BIP68" s="25"/>
      <c r="BIQ68" s="25"/>
      <c r="BIR68" s="25"/>
      <c r="BIS68" s="25"/>
      <c r="BIT68" s="25"/>
      <c r="BIU68" s="25"/>
      <c r="BIV68" s="25"/>
      <c r="BIW68" s="25"/>
      <c r="BIX68" s="25"/>
      <c r="BIY68" s="25"/>
      <c r="BIZ68" s="25"/>
      <c r="BJA68" s="25"/>
      <c r="BJB68" s="25"/>
      <c r="BJC68" s="25"/>
      <c r="BJD68" s="25"/>
      <c r="BJE68" s="25"/>
      <c r="BJF68" s="25"/>
      <c r="BJG68" s="25"/>
      <c r="BJH68" s="25"/>
      <c r="BJI68" s="25"/>
      <c r="BJJ68" s="25"/>
      <c r="BJK68" s="25"/>
      <c r="BJL68" s="25"/>
      <c r="BJM68" s="25"/>
      <c r="BJN68" s="25"/>
      <c r="BJO68" s="25"/>
      <c r="BJP68" s="25"/>
      <c r="BJQ68" s="25"/>
      <c r="BJR68" s="25"/>
      <c r="BJS68" s="25"/>
      <c r="BJT68" s="25"/>
      <c r="BJU68" s="25"/>
      <c r="BJV68" s="25"/>
      <c r="BJW68" s="25"/>
      <c r="BJX68" s="25"/>
      <c r="BJY68" s="25"/>
      <c r="BJZ68" s="25"/>
      <c r="BKA68" s="25"/>
      <c r="BKB68" s="25"/>
      <c r="BKC68" s="25"/>
      <c r="BKD68" s="25"/>
      <c r="BKE68" s="25"/>
      <c r="BKF68" s="25"/>
      <c r="BKG68" s="25"/>
      <c r="BKH68" s="25"/>
      <c r="BKI68" s="25"/>
      <c r="BKJ68" s="25"/>
      <c r="BKK68" s="25"/>
      <c r="BKL68" s="25"/>
      <c r="BKM68" s="25"/>
      <c r="BKN68" s="25"/>
      <c r="BKO68" s="25"/>
      <c r="BKP68" s="25"/>
      <c r="BKQ68" s="25"/>
      <c r="BKR68" s="25"/>
      <c r="BKS68" s="25"/>
      <c r="BKT68" s="25"/>
      <c r="BKU68" s="25"/>
      <c r="BKV68" s="25"/>
      <c r="BKW68" s="25"/>
      <c r="BKX68" s="25"/>
      <c r="BKY68" s="25"/>
      <c r="BKZ68" s="25"/>
      <c r="BLA68" s="25"/>
      <c r="BLB68" s="25"/>
      <c r="BLC68" s="25"/>
      <c r="BLD68" s="25"/>
      <c r="BLE68" s="25"/>
      <c r="BLF68" s="25"/>
      <c r="BLG68" s="25"/>
      <c r="BLH68" s="25"/>
      <c r="BLI68" s="25"/>
      <c r="BLJ68" s="25"/>
      <c r="BLK68" s="25"/>
      <c r="BLL68" s="25"/>
      <c r="BLM68" s="25"/>
      <c r="BLN68" s="25"/>
      <c r="BLO68" s="25"/>
      <c r="BLP68" s="25"/>
      <c r="BLQ68" s="25"/>
      <c r="BLR68" s="25"/>
      <c r="BLS68" s="25"/>
      <c r="BLT68" s="25"/>
      <c r="BLU68" s="25"/>
      <c r="BLV68" s="25"/>
      <c r="BLW68" s="25"/>
      <c r="BLX68" s="25"/>
      <c r="BLY68" s="25"/>
      <c r="BLZ68" s="25"/>
      <c r="BMA68" s="25"/>
      <c r="BMB68" s="25"/>
      <c r="BMC68" s="25"/>
      <c r="BMD68" s="25"/>
      <c r="BME68" s="25"/>
      <c r="BMF68" s="25"/>
      <c r="BMG68" s="25"/>
      <c r="BMH68" s="25"/>
      <c r="BMI68" s="25"/>
      <c r="BMJ68" s="25"/>
      <c r="BMK68" s="25"/>
      <c r="BML68" s="25"/>
      <c r="BMM68" s="25"/>
      <c r="BMN68" s="25"/>
      <c r="BMO68" s="25"/>
      <c r="BMP68" s="25"/>
      <c r="BMQ68" s="25"/>
      <c r="BMR68" s="25"/>
      <c r="BMS68" s="25"/>
      <c r="BMT68" s="25"/>
      <c r="BMU68" s="25"/>
      <c r="BMV68" s="25"/>
      <c r="BMW68" s="25"/>
      <c r="BMX68" s="25"/>
      <c r="BMY68" s="25"/>
      <c r="BMZ68" s="25"/>
      <c r="BNA68" s="25"/>
      <c r="BNB68" s="25"/>
      <c r="BNC68" s="25"/>
      <c r="BND68" s="25"/>
      <c r="BNE68" s="25"/>
      <c r="BNF68" s="25"/>
      <c r="BNG68" s="25"/>
      <c r="BNH68" s="25"/>
      <c r="BNI68" s="25"/>
      <c r="BNJ68" s="25"/>
      <c r="BNK68" s="25"/>
      <c r="BNL68" s="25"/>
      <c r="BNM68" s="25"/>
      <c r="BNN68" s="25"/>
      <c r="BNO68" s="25"/>
      <c r="BNP68" s="25"/>
      <c r="BNQ68" s="25"/>
      <c r="BNR68" s="25"/>
      <c r="BNS68" s="25"/>
      <c r="BNT68" s="25"/>
      <c r="BNU68" s="25"/>
      <c r="BNV68" s="25"/>
      <c r="BNW68" s="25"/>
      <c r="BNX68" s="25"/>
      <c r="BNY68" s="25"/>
      <c r="BNZ68" s="25"/>
      <c r="BOA68" s="25"/>
      <c r="BOB68" s="25"/>
      <c r="BOC68" s="25"/>
      <c r="BOD68" s="25"/>
      <c r="BOE68" s="25"/>
      <c r="BOF68" s="25"/>
      <c r="BOG68" s="25"/>
      <c r="BOH68" s="25"/>
      <c r="BOI68" s="25"/>
      <c r="BOJ68" s="25"/>
      <c r="BOK68" s="25"/>
      <c r="BOL68" s="25"/>
      <c r="BOM68" s="25"/>
      <c r="BON68" s="25"/>
      <c r="BOO68" s="25"/>
      <c r="BOP68" s="25"/>
      <c r="BOQ68" s="25"/>
      <c r="BOR68" s="25"/>
      <c r="BOS68" s="25"/>
      <c r="BOT68" s="25"/>
      <c r="BOU68" s="25"/>
      <c r="BOV68" s="25"/>
      <c r="BOW68" s="25"/>
      <c r="BOX68" s="25"/>
      <c r="BOY68" s="25"/>
      <c r="BOZ68" s="25"/>
      <c r="BPA68" s="25"/>
      <c r="BPB68" s="25"/>
      <c r="BPC68" s="25"/>
      <c r="BPD68" s="25"/>
      <c r="BPE68" s="25"/>
      <c r="BPF68" s="25"/>
      <c r="BPG68" s="25"/>
      <c r="BPH68" s="25"/>
      <c r="BPI68" s="25"/>
      <c r="BPJ68" s="25"/>
      <c r="BPK68" s="25"/>
      <c r="BPL68" s="25"/>
      <c r="BPM68" s="25"/>
      <c r="BPN68" s="25"/>
      <c r="BPO68" s="25"/>
      <c r="BPP68" s="25"/>
      <c r="BPQ68" s="25"/>
      <c r="BPR68" s="25"/>
      <c r="BPS68" s="25"/>
      <c r="BPT68" s="25"/>
      <c r="BPU68" s="25"/>
      <c r="BPV68" s="25"/>
      <c r="BPW68" s="25"/>
      <c r="BPX68" s="25"/>
      <c r="BPY68" s="25"/>
      <c r="BPZ68" s="25"/>
      <c r="BQA68" s="25"/>
      <c r="BQB68" s="25"/>
      <c r="BQC68" s="25"/>
      <c r="BQD68" s="25"/>
      <c r="BQE68" s="25"/>
      <c r="BQF68" s="25"/>
      <c r="BQG68" s="25"/>
      <c r="BQH68" s="25"/>
      <c r="BQI68" s="25"/>
      <c r="BQJ68" s="25"/>
      <c r="BQK68" s="25"/>
      <c r="BQL68" s="25"/>
      <c r="BQM68" s="25"/>
      <c r="BQN68" s="25"/>
      <c r="BQO68" s="25"/>
      <c r="BQP68" s="25"/>
      <c r="BQQ68" s="25"/>
      <c r="BQR68" s="25"/>
      <c r="BQS68" s="25"/>
      <c r="BQT68" s="25"/>
      <c r="BQU68" s="25"/>
      <c r="BQV68" s="25"/>
      <c r="BQW68" s="25"/>
      <c r="BQX68" s="25"/>
      <c r="BQY68" s="25"/>
      <c r="BQZ68" s="25"/>
      <c r="BRA68" s="25"/>
      <c r="BRB68" s="25"/>
      <c r="BRC68" s="25"/>
      <c r="BRD68" s="25"/>
      <c r="BRE68" s="25"/>
      <c r="BRF68" s="25"/>
      <c r="BRG68" s="25"/>
      <c r="BRH68" s="25"/>
      <c r="BRI68" s="25"/>
      <c r="BRJ68" s="25"/>
      <c r="BRK68" s="25"/>
      <c r="BRL68" s="25"/>
      <c r="BRM68" s="25"/>
      <c r="BRN68" s="25"/>
      <c r="BRO68" s="25"/>
      <c r="BRP68" s="25"/>
      <c r="BRQ68" s="25"/>
      <c r="BRR68" s="25"/>
      <c r="BRS68" s="25"/>
      <c r="BRT68" s="25"/>
      <c r="BRU68" s="25"/>
      <c r="BRV68" s="25"/>
      <c r="BRW68" s="25"/>
      <c r="BRX68" s="25"/>
      <c r="BRY68" s="25"/>
      <c r="BRZ68" s="25"/>
      <c r="BSA68" s="25"/>
      <c r="BSB68" s="25"/>
      <c r="BSC68" s="25"/>
      <c r="BSD68" s="25"/>
      <c r="BSE68" s="25"/>
      <c r="BSF68" s="25"/>
      <c r="BSG68" s="25"/>
      <c r="BSH68" s="25"/>
      <c r="BSI68" s="25"/>
      <c r="BSJ68" s="25"/>
      <c r="BSK68" s="25"/>
      <c r="BSL68" s="25"/>
      <c r="BSM68" s="25"/>
      <c r="BSN68" s="25"/>
      <c r="BSO68" s="25"/>
      <c r="BSP68" s="25"/>
      <c r="BSQ68" s="25"/>
      <c r="BSR68" s="25"/>
      <c r="BSS68" s="25"/>
      <c r="BST68" s="25"/>
      <c r="BSU68" s="25"/>
      <c r="BSV68" s="25"/>
      <c r="BSW68" s="25"/>
      <c r="BSX68" s="25"/>
      <c r="BSY68" s="25"/>
      <c r="BSZ68" s="25"/>
      <c r="BTA68" s="25"/>
      <c r="BTB68" s="25"/>
      <c r="BTC68" s="25"/>
      <c r="BTD68" s="25"/>
      <c r="BTE68" s="25"/>
      <c r="BTF68" s="25"/>
      <c r="BTG68" s="25"/>
      <c r="BTH68" s="25"/>
      <c r="BTI68" s="25"/>
      <c r="BTJ68" s="25"/>
      <c r="BTK68" s="25"/>
      <c r="BTL68" s="25"/>
      <c r="BTM68" s="25"/>
      <c r="BTN68" s="25"/>
      <c r="BTO68" s="25"/>
      <c r="BTP68" s="25"/>
      <c r="BTQ68" s="25"/>
      <c r="BTR68" s="25"/>
      <c r="BTS68" s="25"/>
      <c r="BTT68" s="25"/>
      <c r="BTU68" s="25"/>
      <c r="BTV68" s="25"/>
      <c r="BTW68" s="25"/>
      <c r="BTX68" s="25"/>
      <c r="BTY68" s="25"/>
      <c r="BTZ68" s="25"/>
      <c r="BUA68" s="25"/>
      <c r="BUB68" s="25"/>
      <c r="BUC68" s="25"/>
      <c r="BUD68" s="25"/>
      <c r="BUE68" s="25"/>
      <c r="BUF68" s="25"/>
      <c r="BUG68" s="25"/>
      <c r="BUH68" s="25"/>
      <c r="BUI68" s="25"/>
      <c r="BUJ68" s="25"/>
      <c r="BUK68" s="25"/>
      <c r="BUL68" s="25"/>
      <c r="BUM68" s="25"/>
      <c r="BUN68" s="25"/>
      <c r="BUO68" s="25"/>
      <c r="BUP68" s="25"/>
      <c r="BUQ68" s="25"/>
      <c r="BUR68" s="25"/>
      <c r="BUS68" s="25"/>
      <c r="BUT68" s="25"/>
      <c r="BUU68" s="25"/>
      <c r="BUV68" s="25"/>
      <c r="BUW68" s="25"/>
      <c r="BUX68" s="25"/>
      <c r="BUY68" s="25"/>
      <c r="BUZ68" s="25"/>
      <c r="BVA68" s="25"/>
      <c r="BVB68" s="25"/>
      <c r="BVC68" s="25"/>
      <c r="BVD68" s="25"/>
      <c r="BVE68" s="25"/>
      <c r="BVF68" s="25"/>
      <c r="BVG68" s="25"/>
      <c r="BVH68" s="25"/>
      <c r="BVI68" s="25"/>
      <c r="BVJ68" s="25"/>
      <c r="BVK68" s="25"/>
      <c r="BVL68" s="25"/>
      <c r="BVM68" s="25"/>
      <c r="BVN68" s="25"/>
      <c r="BVO68" s="25"/>
      <c r="BVP68" s="25"/>
      <c r="BVQ68" s="25"/>
      <c r="BVR68" s="25"/>
      <c r="BVS68" s="25"/>
      <c r="BVT68" s="25"/>
      <c r="BVU68" s="25"/>
      <c r="BVV68" s="25"/>
      <c r="BVW68" s="25"/>
      <c r="BVX68" s="25"/>
      <c r="BVY68" s="25"/>
      <c r="BVZ68" s="25"/>
      <c r="BWA68" s="25"/>
      <c r="BWB68" s="25"/>
      <c r="BWC68" s="25"/>
      <c r="BWD68" s="25"/>
      <c r="BWE68" s="25"/>
      <c r="BWF68" s="25"/>
      <c r="BWG68" s="25"/>
      <c r="BWH68" s="25"/>
      <c r="BWI68" s="25"/>
      <c r="BWJ68" s="25"/>
      <c r="BWK68" s="25"/>
      <c r="BWL68" s="25"/>
      <c r="BWM68" s="25"/>
      <c r="BWN68" s="25"/>
      <c r="BWO68" s="25"/>
      <c r="BWP68" s="25"/>
      <c r="BWQ68" s="25"/>
      <c r="BWR68" s="25"/>
      <c r="BWS68" s="25"/>
      <c r="BWT68" s="25"/>
      <c r="BWU68" s="25"/>
      <c r="BWV68" s="25"/>
      <c r="BWW68" s="25"/>
      <c r="BWX68" s="25"/>
      <c r="BWY68" s="25"/>
      <c r="BWZ68" s="25"/>
      <c r="BXA68" s="25"/>
      <c r="BXB68" s="25"/>
      <c r="BXC68" s="25"/>
      <c r="BXD68" s="25"/>
      <c r="BXE68" s="25"/>
      <c r="BXF68" s="25"/>
      <c r="BXG68" s="25"/>
      <c r="BXH68" s="25"/>
      <c r="BXI68" s="25"/>
      <c r="BXJ68" s="25"/>
      <c r="BXK68" s="25"/>
      <c r="BXL68" s="25"/>
      <c r="BXM68" s="25"/>
      <c r="BXN68" s="25"/>
      <c r="BXO68" s="25"/>
      <c r="BXP68" s="25"/>
      <c r="BXQ68" s="25"/>
      <c r="BXR68" s="25"/>
      <c r="BXS68" s="25"/>
      <c r="BXT68" s="25"/>
      <c r="BXU68" s="25"/>
      <c r="BXV68" s="25"/>
      <c r="BXW68" s="25"/>
      <c r="BXX68" s="25"/>
      <c r="BXY68" s="25"/>
      <c r="BXZ68" s="25"/>
      <c r="BYA68" s="25"/>
      <c r="BYB68" s="25"/>
      <c r="BYC68" s="25"/>
      <c r="BYD68" s="25"/>
      <c r="BYE68" s="25"/>
      <c r="BYF68" s="25"/>
      <c r="BYG68" s="25"/>
      <c r="BYH68" s="25"/>
      <c r="BYI68" s="25"/>
      <c r="BYJ68" s="25"/>
      <c r="BYK68" s="25"/>
      <c r="BYL68" s="25"/>
      <c r="BYM68" s="25"/>
      <c r="BYN68" s="25"/>
      <c r="BYO68" s="25"/>
      <c r="BYP68" s="25"/>
      <c r="BYQ68" s="25"/>
      <c r="BYR68" s="25"/>
      <c r="BYS68" s="25"/>
      <c r="BYT68" s="25"/>
      <c r="BYU68" s="25"/>
      <c r="BYV68" s="25"/>
      <c r="BYW68" s="25"/>
      <c r="BYX68" s="25"/>
      <c r="BYY68" s="25"/>
      <c r="BYZ68" s="25"/>
      <c r="BZA68" s="25"/>
      <c r="BZB68" s="25"/>
      <c r="BZC68" s="25"/>
      <c r="BZD68" s="25"/>
      <c r="BZE68" s="25"/>
      <c r="BZF68" s="25"/>
      <c r="BZG68" s="25"/>
      <c r="BZH68" s="25"/>
      <c r="BZI68" s="25"/>
      <c r="BZJ68" s="25"/>
      <c r="BZK68" s="25"/>
      <c r="BZL68" s="25"/>
      <c r="BZM68" s="25"/>
      <c r="BZN68" s="25"/>
      <c r="BZO68" s="25"/>
      <c r="BZP68" s="25"/>
      <c r="BZQ68" s="25"/>
      <c r="BZR68" s="25"/>
      <c r="BZS68" s="25"/>
      <c r="BZT68" s="25"/>
      <c r="BZU68" s="25"/>
      <c r="BZV68" s="25"/>
      <c r="BZW68" s="25"/>
      <c r="BZX68" s="25"/>
      <c r="BZY68" s="25"/>
      <c r="BZZ68" s="25"/>
      <c r="CAA68" s="25"/>
      <c r="CAB68" s="25"/>
      <c r="CAC68" s="25"/>
      <c r="CAD68" s="25"/>
      <c r="CAE68" s="25"/>
      <c r="CAF68" s="25"/>
      <c r="CAG68" s="25"/>
      <c r="CAH68" s="25"/>
      <c r="CAI68" s="25"/>
      <c r="CAJ68" s="25"/>
      <c r="CAK68" s="25"/>
      <c r="CAL68" s="25"/>
      <c r="CAM68" s="25"/>
      <c r="CAN68" s="25"/>
      <c r="CAO68" s="25"/>
      <c r="CAP68" s="25"/>
      <c r="CAQ68" s="25"/>
      <c r="CAR68" s="25"/>
      <c r="CAS68" s="25"/>
      <c r="CAT68" s="25"/>
      <c r="CAU68" s="25"/>
      <c r="CAV68" s="25"/>
      <c r="CAW68" s="25"/>
      <c r="CAX68" s="25"/>
      <c r="CAY68" s="25"/>
      <c r="CAZ68" s="25"/>
      <c r="CBA68" s="25"/>
      <c r="CBB68" s="25"/>
      <c r="CBC68" s="25"/>
      <c r="CBD68" s="25"/>
      <c r="CBE68" s="25"/>
      <c r="CBF68" s="25"/>
      <c r="CBG68" s="25"/>
      <c r="CBH68" s="25"/>
      <c r="CBI68" s="25"/>
      <c r="CBJ68" s="25"/>
      <c r="CBK68" s="25"/>
      <c r="CBL68" s="25"/>
      <c r="CBM68" s="25"/>
      <c r="CBN68" s="25"/>
      <c r="CBO68" s="25"/>
      <c r="CBP68" s="25"/>
      <c r="CBQ68" s="25"/>
      <c r="CBR68" s="25"/>
      <c r="CBS68" s="25"/>
      <c r="CBT68" s="25"/>
      <c r="CBU68" s="25"/>
      <c r="CBV68" s="25"/>
      <c r="CBW68" s="25"/>
      <c r="CBX68" s="25"/>
      <c r="CBY68" s="25"/>
      <c r="CBZ68" s="25"/>
      <c r="CCA68" s="25"/>
      <c r="CCB68" s="25"/>
      <c r="CCC68" s="25"/>
      <c r="CCD68" s="25"/>
      <c r="CCE68" s="25"/>
      <c r="CCF68" s="25"/>
      <c r="CCG68" s="25"/>
      <c r="CCH68" s="25"/>
      <c r="CCI68" s="25"/>
      <c r="CCJ68" s="25"/>
      <c r="CCK68" s="25"/>
      <c r="CCL68" s="25"/>
      <c r="CCM68" s="25"/>
      <c r="CCN68" s="25"/>
      <c r="CCO68" s="25"/>
      <c r="CCP68" s="25"/>
      <c r="CCQ68" s="25"/>
      <c r="CCR68" s="25"/>
      <c r="CCS68" s="25"/>
      <c r="CCT68" s="25"/>
      <c r="CCU68" s="25"/>
      <c r="CCV68" s="25"/>
      <c r="CCW68" s="25"/>
      <c r="CCX68" s="25"/>
      <c r="CCY68" s="25"/>
      <c r="CCZ68" s="25"/>
      <c r="CDA68" s="25"/>
      <c r="CDB68" s="25"/>
      <c r="CDC68" s="25"/>
      <c r="CDD68" s="25"/>
      <c r="CDE68" s="25"/>
      <c r="CDF68" s="25"/>
      <c r="CDG68" s="25"/>
      <c r="CDH68" s="25"/>
      <c r="CDI68" s="25"/>
      <c r="CDJ68" s="25"/>
      <c r="CDK68" s="25"/>
      <c r="CDL68" s="25"/>
      <c r="CDM68" s="25"/>
      <c r="CDN68" s="25"/>
      <c r="CDO68" s="25"/>
      <c r="CDP68" s="25"/>
      <c r="CDQ68" s="25"/>
      <c r="CDR68" s="25"/>
      <c r="CDS68" s="25"/>
      <c r="CDT68" s="25"/>
      <c r="CDU68" s="25"/>
      <c r="CDV68" s="25"/>
      <c r="CDW68" s="25"/>
      <c r="CDX68" s="25"/>
      <c r="CDY68" s="25"/>
      <c r="CDZ68" s="25"/>
      <c r="CEA68" s="25"/>
      <c r="CEB68" s="25"/>
      <c r="CEC68" s="25"/>
      <c r="CED68" s="25"/>
      <c r="CEE68" s="25"/>
      <c r="CEF68" s="25"/>
      <c r="CEG68" s="25"/>
      <c r="CEH68" s="25"/>
      <c r="CEI68" s="25"/>
      <c r="CEJ68" s="25"/>
      <c r="CEK68" s="25"/>
      <c r="CEL68" s="25"/>
      <c r="CEM68" s="25"/>
      <c r="CEN68" s="25"/>
      <c r="CEO68" s="25"/>
      <c r="CEP68" s="25"/>
      <c r="CEQ68" s="25"/>
      <c r="CER68" s="25"/>
      <c r="CES68" s="25"/>
      <c r="CET68" s="25"/>
      <c r="CEU68" s="25"/>
      <c r="CEV68" s="25"/>
      <c r="CEW68" s="25"/>
      <c r="CEX68" s="25"/>
      <c r="CEY68" s="25"/>
      <c r="CEZ68" s="25"/>
      <c r="CFA68" s="25"/>
      <c r="CFB68" s="25"/>
      <c r="CFC68" s="25"/>
      <c r="CFD68" s="25"/>
      <c r="CFE68" s="25"/>
      <c r="CFF68" s="25"/>
      <c r="CFG68" s="25"/>
      <c r="CFH68" s="25"/>
      <c r="CFI68" s="25"/>
      <c r="CFJ68" s="25"/>
      <c r="CFK68" s="25"/>
      <c r="CFL68" s="25"/>
      <c r="CFM68" s="25"/>
      <c r="CFN68" s="25"/>
      <c r="CFO68" s="25"/>
      <c r="CFP68" s="25"/>
      <c r="CFQ68" s="25"/>
      <c r="CFR68" s="25"/>
      <c r="CFS68" s="25"/>
      <c r="CFT68" s="25"/>
      <c r="CFU68" s="25"/>
      <c r="CFV68" s="25"/>
      <c r="CFW68" s="25"/>
      <c r="CFX68" s="25"/>
      <c r="CFY68" s="25"/>
      <c r="CFZ68" s="25"/>
      <c r="CGA68" s="25"/>
      <c r="CGB68" s="25"/>
      <c r="CGC68" s="25"/>
      <c r="CGD68" s="25"/>
      <c r="CGE68" s="25"/>
      <c r="CGF68" s="25"/>
      <c r="CGG68" s="25"/>
      <c r="CGH68" s="25"/>
      <c r="CGI68" s="25"/>
      <c r="CGJ68" s="25"/>
      <c r="CGK68" s="25"/>
      <c r="CGL68" s="25"/>
      <c r="CGM68" s="25"/>
      <c r="CGN68" s="25"/>
      <c r="CGO68" s="25"/>
      <c r="CGP68" s="25"/>
      <c r="CGQ68" s="25"/>
      <c r="CGR68" s="25"/>
      <c r="CGS68" s="25"/>
      <c r="CGT68" s="25"/>
      <c r="CGU68" s="25"/>
      <c r="CGV68" s="25"/>
      <c r="CGW68" s="25"/>
      <c r="CGX68" s="25"/>
      <c r="CGY68" s="25"/>
      <c r="CGZ68" s="25"/>
      <c r="CHA68" s="25"/>
      <c r="CHB68" s="25"/>
      <c r="CHC68" s="25"/>
      <c r="CHD68" s="25"/>
      <c r="CHE68" s="25"/>
      <c r="CHF68" s="25"/>
      <c r="CHG68" s="25"/>
      <c r="CHH68" s="25"/>
      <c r="CHI68" s="25"/>
      <c r="CHJ68" s="25"/>
      <c r="CHK68" s="25"/>
      <c r="CHL68" s="25"/>
      <c r="CHM68" s="25"/>
      <c r="CHN68" s="25"/>
      <c r="CHO68" s="25"/>
      <c r="CHP68" s="25"/>
      <c r="CHQ68" s="25"/>
      <c r="CHR68" s="25"/>
      <c r="CHS68" s="25"/>
      <c r="CHT68" s="25"/>
      <c r="CHU68" s="25"/>
      <c r="CHV68" s="25"/>
      <c r="CHW68" s="25"/>
      <c r="CHX68" s="25"/>
      <c r="CHY68" s="25"/>
      <c r="CHZ68" s="25"/>
      <c r="CIA68" s="25"/>
      <c r="CIB68" s="25"/>
      <c r="CIC68" s="25"/>
      <c r="CID68" s="25"/>
      <c r="CIE68" s="25"/>
      <c r="CIF68" s="25"/>
      <c r="CIG68" s="25"/>
      <c r="CIH68" s="25"/>
      <c r="CII68" s="25"/>
      <c r="CIJ68" s="25"/>
      <c r="CIK68" s="25"/>
      <c r="CIL68" s="25"/>
      <c r="CIM68" s="25"/>
      <c r="CIN68" s="25"/>
      <c r="CIO68" s="25"/>
      <c r="CIP68" s="25"/>
      <c r="CIQ68" s="25"/>
      <c r="CIR68" s="25"/>
      <c r="CIS68" s="25"/>
      <c r="CIT68" s="25"/>
      <c r="CIU68" s="25"/>
      <c r="CIV68" s="25"/>
      <c r="CIW68" s="25"/>
      <c r="CIX68" s="25"/>
      <c r="CIY68" s="25"/>
      <c r="CIZ68" s="25"/>
      <c r="CJA68" s="25"/>
      <c r="CJB68" s="25"/>
      <c r="CJC68" s="25"/>
      <c r="CJD68" s="25"/>
      <c r="CJE68" s="25"/>
      <c r="CJF68" s="25"/>
      <c r="CJG68" s="25"/>
      <c r="CJH68" s="25"/>
      <c r="CJI68" s="25"/>
      <c r="CJJ68" s="25"/>
      <c r="CJK68" s="25"/>
      <c r="CJL68" s="25"/>
      <c r="CJM68" s="25"/>
      <c r="CJN68" s="25"/>
      <c r="CJO68" s="25"/>
      <c r="CJP68" s="25"/>
      <c r="CJQ68" s="25"/>
      <c r="CJR68" s="25"/>
      <c r="CJS68" s="25"/>
      <c r="CJT68" s="25"/>
      <c r="CJU68" s="25"/>
      <c r="CJV68" s="25"/>
      <c r="CJW68" s="25"/>
      <c r="CJX68" s="25"/>
      <c r="CJY68" s="25"/>
      <c r="CJZ68" s="25"/>
      <c r="CKA68" s="25"/>
      <c r="CKB68" s="25"/>
      <c r="CKC68" s="25"/>
      <c r="CKD68" s="25"/>
      <c r="CKE68" s="25"/>
      <c r="CKF68" s="25"/>
      <c r="CKG68" s="25"/>
      <c r="CKH68" s="25"/>
      <c r="CKI68" s="25"/>
      <c r="CKJ68" s="25"/>
      <c r="CKK68" s="25"/>
      <c r="CKL68" s="25"/>
      <c r="CKM68" s="25"/>
      <c r="CKN68" s="25"/>
      <c r="CKO68" s="25"/>
      <c r="CKP68" s="25"/>
      <c r="CKQ68" s="25"/>
      <c r="CKR68" s="25"/>
      <c r="CKS68" s="25"/>
      <c r="CKT68" s="25"/>
      <c r="CKU68" s="25"/>
      <c r="CKV68" s="25"/>
      <c r="CKW68" s="25"/>
      <c r="CKX68" s="25"/>
      <c r="CKY68" s="25"/>
      <c r="CKZ68" s="25"/>
      <c r="CLA68" s="25"/>
      <c r="CLB68" s="25"/>
      <c r="CLC68" s="25"/>
      <c r="CLD68" s="25"/>
      <c r="CLE68" s="25"/>
      <c r="CLF68" s="25"/>
      <c r="CLG68" s="25"/>
      <c r="CLH68" s="25"/>
      <c r="CLI68" s="25"/>
      <c r="CLJ68" s="25"/>
      <c r="CLK68" s="25"/>
      <c r="CLL68" s="25"/>
      <c r="CLM68" s="25"/>
      <c r="CLN68" s="25"/>
      <c r="CLO68" s="25"/>
      <c r="CLP68" s="25"/>
      <c r="CLQ68" s="25"/>
      <c r="CLR68" s="25"/>
      <c r="CLS68" s="25"/>
      <c r="CLT68" s="25"/>
      <c r="CLU68" s="25"/>
      <c r="CLV68" s="25"/>
      <c r="CLW68" s="25"/>
      <c r="CLX68" s="25"/>
      <c r="CLY68" s="25"/>
      <c r="CLZ68" s="25"/>
      <c r="CMA68" s="25"/>
      <c r="CMB68" s="25"/>
      <c r="CMC68" s="25"/>
      <c r="CMD68" s="25"/>
      <c r="CME68" s="25"/>
      <c r="CMF68" s="25"/>
      <c r="CMG68" s="25"/>
      <c r="CMH68" s="25"/>
      <c r="CMI68" s="25"/>
      <c r="CMJ68" s="25"/>
      <c r="CMK68" s="25"/>
      <c r="CML68" s="25"/>
      <c r="CMM68" s="25"/>
      <c r="CMN68" s="25"/>
      <c r="CMO68" s="25"/>
      <c r="CMP68" s="25"/>
      <c r="CMQ68" s="25"/>
      <c r="CMR68" s="25"/>
      <c r="CMS68" s="25"/>
      <c r="CMT68" s="25"/>
      <c r="CMU68" s="25"/>
      <c r="CMV68" s="25"/>
      <c r="CMW68" s="25"/>
      <c r="CMX68" s="25"/>
      <c r="CMY68" s="25"/>
      <c r="CMZ68" s="25"/>
      <c r="CNA68" s="25"/>
      <c r="CNB68" s="25"/>
      <c r="CNC68" s="25"/>
      <c r="CND68" s="25"/>
      <c r="CNE68" s="25"/>
      <c r="CNF68" s="25"/>
      <c r="CNG68" s="25"/>
      <c r="CNH68" s="25"/>
      <c r="CNI68" s="25"/>
      <c r="CNJ68" s="25"/>
      <c r="CNK68" s="25"/>
      <c r="CNL68" s="25"/>
      <c r="CNM68" s="25"/>
      <c r="CNN68" s="25"/>
      <c r="CNO68" s="25"/>
      <c r="CNP68" s="25"/>
      <c r="CNQ68" s="25"/>
      <c r="CNR68" s="25"/>
      <c r="CNS68" s="25"/>
      <c r="CNT68" s="25"/>
      <c r="CNU68" s="25"/>
      <c r="CNV68" s="25"/>
      <c r="CNW68" s="25"/>
      <c r="CNX68" s="25"/>
      <c r="CNY68" s="25"/>
      <c r="CNZ68" s="25"/>
      <c r="COA68" s="25"/>
      <c r="COB68" s="25"/>
      <c r="COC68" s="25"/>
      <c r="COD68" s="25"/>
      <c r="COE68" s="25"/>
      <c r="COF68" s="25"/>
      <c r="COG68" s="25"/>
      <c r="COH68" s="25"/>
      <c r="COI68" s="25"/>
      <c r="COJ68" s="25"/>
      <c r="COK68" s="25"/>
      <c r="COL68" s="25"/>
      <c r="COM68" s="25"/>
      <c r="CON68" s="25"/>
      <c r="COO68" s="25"/>
      <c r="COP68" s="25"/>
      <c r="COQ68" s="25"/>
      <c r="COR68" s="25"/>
      <c r="COS68" s="25"/>
      <c r="COT68" s="25"/>
      <c r="COU68" s="25"/>
      <c r="COV68" s="25"/>
      <c r="COW68" s="25"/>
      <c r="COX68" s="25"/>
      <c r="COY68" s="25"/>
      <c r="COZ68" s="25"/>
      <c r="CPA68" s="25"/>
      <c r="CPB68" s="25"/>
      <c r="CPC68" s="25"/>
      <c r="CPD68" s="25"/>
      <c r="CPE68" s="25"/>
      <c r="CPF68" s="25"/>
      <c r="CPG68" s="25"/>
      <c r="CPH68" s="25"/>
      <c r="CPI68" s="25"/>
      <c r="CPJ68" s="25"/>
      <c r="CPK68" s="25"/>
      <c r="CPL68" s="25"/>
      <c r="CPM68" s="25"/>
      <c r="CPN68" s="25"/>
      <c r="CPO68" s="25"/>
      <c r="CPP68" s="25"/>
      <c r="CPQ68" s="25"/>
      <c r="CPR68" s="25"/>
      <c r="CPS68" s="25"/>
      <c r="CPT68" s="25"/>
      <c r="CPU68" s="25"/>
      <c r="CPV68" s="25"/>
      <c r="CPW68" s="25"/>
      <c r="CPX68" s="25"/>
      <c r="CPY68" s="25"/>
      <c r="CPZ68" s="25"/>
      <c r="CQA68" s="25"/>
      <c r="CQB68" s="25"/>
      <c r="CQC68" s="25"/>
      <c r="CQD68" s="25"/>
      <c r="CQE68" s="25"/>
      <c r="CQF68" s="25"/>
      <c r="CQG68" s="25"/>
      <c r="CQH68" s="25"/>
      <c r="CQI68" s="25"/>
      <c r="CQJ68" s="25"/>
      <c r="CQK68" s="25"/>
      <c r="CQL68" s="25"/>
      <c r="CQM68" s="25"/>
      <c r="CQN68" s="25"/>
      <c r="CQO68" s="25"/>
      <c r="CQP68" s="25"/>
      <c r="CQQ68" s="25"/>
      <c r="CQR68" s="25"/>
      <c r="CQS68" s="25"/>
      <c r="CQT68" s="25"/>
      <c r="CQU68" s="25"/>
      <c r="CQV68" s="25"/>
      <c r="CQW68" s="25"/>
      <c r="CQX68" s="25"/>
      <c r="CQY68" s="25"/>
      <c r="CQZ68" s="25"/>
      <c r="CRA68" s="25"/>
      <c r="CRB68" s="25"/>
      <c r="CRC68" s="25"/>
      <c r="CRD68" s="25"/>
      <c r="CRE68" s="25"/>
      <c r="CRF68" s="25"/>
      <c r="CRG68" s="25"/>
      <c r="CRH68" s="25"/>
      <c r="CRI68" s="25"/>
      <c r="CRJ68" s="25"/>
      <c r="CRK68" s="25"/>
      <c r="CRL68" s="25"/>
      <c r="CRM68" s="25"/>
      <c r="CRN68" s="25"/>
      <c r="CRO68" s="25"/>
      <c r="CRP68" s="25"/>
      <c r="CRQ68" s="25"/>
      <c r="CRR68" s="25"/>
      <c r="CRS68" s="25"/>
      <c r="CRT68" s="25"/>
      <c r="CRU68" s="25"/>
      <c r="CRV68" s="25"/>
      <c r="CRW68" s="25"/>
      <c r="CRX68" s="25"/>
      <c r="CRY68" s="25"/>
      <c r="CRZ68" s="25"/>
      <c r="CSA68" s="25"/>
      <c r="CSB68" s="25"/>
      <c r="CSC68" s="25"/>
      <c r="CSD68" s="25"/>
      <c r="CSE68" s="25"/>
      <c r="CSF68" s="25"/>
      <c r="CSG68" s="25"/>
      <c r="CSH68" s="25"/>
      <c r="CSI68" s="25"/>
      <c r="CSJ68" s="25"/>
      <c r="CSK68" s="25"/>
      <c r="CSL68" s="25"/>
      <c r="CSM68" s="25"/>
      <c r="CSN68" s="25"/>
      <c r="CSO68" s="25"/>
      <c r="CSP68" s="25"/>
      <c r="CSQ68" s="25"/>
      <c r="CSR68" s="25"/>
      <c r="CSS68" s="25"/>
      <c r="CST68" s="25"/>
      <c r="CSU68" s="25"/>
      <c r="CSV68" s="25"/>
      <c r="CSW68" s="25"/>
      <c r="CSX68" s="25"/>
      <c r="CSY68" s="25"/>
      <c r="CSZ68" s="25"/>
      <c r="CTA68" s="25"/>
      <c r="CTB68" s="25"/>
      <c r="CTC68" s="25"/>
      <c r="CTD68" s="25"/>
      <c r="CTE68" s="25"/>
      <c r="CTF68" s="25"/>
      <c r="CTG68" s="25"/>
      <c r="CTH68" s="25"/>
      <c r="CTI68" s="25"/>
      <c r="CTJ68" s="25"/>
      <c r="CTK68" s="25"/>
      <c r="CTL68" s="25"/>
      <c r="CTM68" s="25"/>
      <c r="CTN68" s="25"/>
      <c r="CTO68" s="25"/>
      <c r="CTP68" s="25"/>
      <c r="CTQ68" s="25"/>
      <c r="CTR68" s="25"/>
      <c r="CTS68" s="25"/>
      <c r="CTT68" s="25"/>
      <c r="CTU68" s="25"/>
      <c r="CTV68" s="25"/>
      <c r="CTW68" s="25"/>
      <c r="CTX68" s="25"/>
      <c r="CTY68" s="25"/>
      <c r="CTZ68" s="25"/>
      <c r="CUA68" s="25"/>
      <c r="CUB68" s="25"/>
      <c r="CUC68" s="25"/>
      <c r="CUD68" s="25"/>
      <c r="CUE68" s="25"/>
      <c r="CUF68" s="25"/>
      <c r="CUG68" s="25"/>
      <c r="CUH68" s="25"/>
      <c r="CUI68" s="25"/>
      <c r="CUJ68" s="25"/>
      <c r="CUK68" s="25"/>
      <c r="CUL68" s="25"/>
      <c r="CUM68" s="25"/>
      <c r="CUN68" s="25"/>
      <c r="CUO68" s="25"/>
      <c r="CUP68" s="25"/>
      <c r="CUQ68" s="25"/>
      <c r="CUR68" s="25"/>
      <c r="CUS68" s="25"/>
      <c r="CUT68" s="25"/>
      <c r="CUU68" s="25"/>
      <c r="CUV68" s="25"/>
      <c r="CUW68" s="25"/>
      <c r="CUX68" s="25"/>
      <c r="CUY68" s="25"/>
      <c r="CUZ68" s="25"/>
      <c r="CVA68" s="25"/>
      <c r="CVB68" s="25"/>
      <c r="CVC68" s="25"/>
      <c r="CVD68" s="25"/>
      <c r="CVE68" s="25"/>
      <c r="CVF68" s="25"/>
      <c r="CVG68" s="25"/>
      <c r="CVH68" s="25"/>
      <c r="CVI68" s="25"/>
      <c r="CVJ68" s="25"/>
      <c r="CVK68" s="25"/>
      <c r="CVL68" s="25"/>
      <c r="CVM68" s="25"/>
      <c r="CVN68" s="25"/>
      <c r="CVO68" s="25"/>
      <c r="CVP68" s="25"/>
      <c r="CVQ68" s="25"/>
      <c r="CVR68" s="25"/>
      <c r="CVS68" s="25"/>
      <c r="CVT68" s="25"/>
      <c r="CVU68" s="25"/>
      <c r="CVV68" s="25"/>
      <c r="CVW68" s="25"/>
      <c r="CVX68" s="25"/>
      <c r="CVY68" s="25"/>
      <c r="CVZ68" s="25"/>
      <c r="CWA68" s="25"/>
      <c r="CWB68" s="25"/>
      <c r="CWC68" s="25"/>
      <c r="CWD68" s="25"/>
      <c r="CWE68" s="25"/>
      <c r="CWF68" s="25"/>
      <c r="CWG68" s="25"/>
      <c r="CWH68" s="25"/>
      <c r="CWI68" s="25"/>
      <c r="CWJ68" s="25"/>
      <c r="CWK68" s="25"/>
      <c r="CWL68" s="25"/>
      <c r="CWM68" s="25"/>
      <c r="CWN68" s="25"/>
      <c r="CWO68" s="25"/>
      <c r="CWP68" s="25"/>
      <c r="CWQ68" s="25"/>
      <c r="CWR68" s="25"/>
      <c r="CWS68" s="25"/>
      <c r="CWT68" s="25"/>
      <c r="CWU68" s="25"/>
      <c r="CWV68" s="25"/>
      <c r="CWW68" s="25"/>
      <c r="CWX68" s="25"/>
      <c r="CWY68" s="25"/>
      <c r="CWZ68" s="25"/>
      <c r="CXA68" s="25"/>
      <c r="CXB68" s="25"/>
      <c r="CXC68" s="25"/>
      <c r="CXD68" s="25"/>
      <c r="CXE68" s="25"/>
      <c r="CXF68" s="25"/>
      <c r="CXG68" s="25"/>
      <c r="CXH68" s="25"/>
      <c r="CXI68" s="25"/>
      <c r="CXJ68" s="25"/>
      <c r="CXK68" s="25"/>
      <c r="CXL68" s="25"/>
      <c r="CXM68" s="25"/>
      <c r="CXN68" s="25"/>
      <c r="CXO68" s="25"/>
      <c r="CXP68" s="25"/>
      <c r="CXQ68" s="25"/>
      <c r="CXR68" s="25"/>
      <c r="CXS68" s="25"/>
      <c r="CXT68" s="25"/>
      <c r="CXU68" s="25"/>
      <c r="CXV68" s="25"/>
      <c r="CXW68" s="25"/>
      <c r="CXX68" s="25"/>
      <c r="CXY68" s="25"/>
      <c r="CXZ68" s="25"/>
      <c r="CYA68" s="25"/>
      <c r="CYB68" s="25"/>
      <c r="CYC68" s="25"/>
      <c r="CYD68" s="25"/>
      <c r="CYE68" s="25"/>
      <c r="CYF68" s="25"/>
      <c r="CYG68" s="25"/>
      <c r="CYH68" s="25"/>
      <c r="CYI68" s="25"/>
      <c r="CYJ68" s="25"/>
      <c r="CYK68" s="25"/>
      <c r="CYL68" s="25"/>
      <c r="CYM68" s="25"/>
      <c r="CYN68" s="25"/>
      <c r="CYO68" s="25"/>
      <c r="CYP68" s="25"/>
      <c r="CYQ68" s="25"/>
      <c r="CYR68" s="25"/>
      <c r="CYS68" s="25"/>
      <c r="CYT68" s="25"/>
      <c r="CYU68" s="25"/>
      <c r="CYV68" s="25"/>
      <c r="CYW68" s="25"/>
      <c r="CYX68" s="25"/>
      <c r="CYY68" s="25"/>
      <c r="CYZ68" s="25"/>
      <c r="CZA68" s="25"/>
      <c r="CZB68" s="25"/>
      <c r="CZC68" s="25"/>
      <c r="CZD68" s="25"/>
      <c r="CZE68" s="25"/>
      <c r="CZF68" s="25"/>
      <c r="CZG68" s="25"/>
      <c r="CZH68" s="25"/>
      <c r="CZI68" s="25"/>
      <c r="CZJ68" s="25"/>
      <c r="CZK68" s="25"/>
      <c r="CZL68" s="25"/>
      <c r="CZM68" s="25"/>
      <c r="CZN68" s="25"/>
      <c r="CZO68" s="25"/>
      <c r="CZP68" s="25"/>
      <c r="CZQ68" s="25"/>
      <c r="CZR68" s="25"/>
      <c r="CZS68" s="25"/>
      <c r="CZT68" s="25"/>
      <c r="CZU68" s="25"/>
      <c r="CZV68" s="25"/>
      <c r="CZW68" s="25"/>
      <c r="CZX68" s="25"/>
      <c r="CZY68" s="25"/>
      <c r="CZZ68" s="25"/>
      <c r="DAA68" s="25"/>
      <c r="DAB68" s="25"/>
      <c r="DAC68" s="25"/>
      <c r="DAD68" s="25"/>
      <c r="DAE68" s="25"/>
      <c r="DAF68" s="25"/>
      <c r="DAG68" s="25"/>
      <c r="DAH68" s="25"/>
      <c r="DAI68" s="25"/>
      <c r="DAJ68" s="25"/>
      <c r="DAK68" s="25"/>
      <c r="DAL68" s="25"/>
      <c r="DAM68" s="25"/>
      <c r="DAN68" s="25"/>
      <c r="DAO68" s="25"/>
      <c r="DAP68" s="25"/>
      <c r="DAQ68" s="25"/>
      <c r="DAR68" s="25"/>
      <c r="DAS68" s="25"/>
      <c r="DAT68" s="25"/>
      <c r="DAU68" s="25"/>
      <c r="DAV68" s="25"/>
      <c r="DAW68" s="25"/>
      <c r="DAX68" s="25"/>
      <c r="DAY68" s="25"/>
      <c r="DAZ68" s="25"/>
      <c r="DBA68" s="25"/>
      <c r="DBB68" s="25"/>
      <c r="DBC68" s="25"/>
      <c r="DBD68" s="25"/>
      <c r="DBE68" s="25"/>
      <c r="DBF68" s="25"/>
      <c r="DBG68" s="25"/>
      <c r="DBH68" s="25"/>
      <c r="DBI68" s="25"/>
      <c r="DBJ68" s="25"/>
      <c r="DBK68" s="25"/>
      <c r="DBL68" s="25"/>
      <c r="DBM68" s="25"/>
      <c r="DBN68" s="25"/>
      <c r="DBO68" s="25"/>
      <c r="DBP68" s="25"/>
      <c r="DBQ68" s="25"/>
      <c r="DBR68" s="25"/>
      <c r="DBS68" s="25"/>
      <c r="DBT68" s="25"/>
      <c r="DBU68" s="25"/>
      <c r="DBV68" s="25"/>
      <c r="DBW68" s="25"/>
      <c r="DBX68" s="25"/>
      <c r="DBY68" s="25"/>
      <c r="DBZ68" s="25"/>
      <c r="DCA68" s="25"/>
      <c r="DCB68" s="25"/>
      <c r="DCC68" s="25"/>
      <c r="DCD68" s="25"/>
      <c r="DCE68" s="25"/>
      <c r="DCF68" s="25"/>
      <c r="DCG68" s="25"/>
      <c r="DCH68" s="25"/>
      <c r="DCI68" s="25"/>
      <c r="DCJ68" s="25"/>
      <c r="DCK68" s="25"/>
      <c r="DCL68" s="25"/>
      <c r="DCM68" s="25"/>
      <c r="DCN68" s="25"/>
      <c r="DCO68" s="25"/>
      <c r="DCP68" s="25"/>
      <c r="DCQ68" s="25"/>
      <c r="DCR68" s="25"/>
      <c r="DCS68" s="25"/>
      <c r="DCT68" s="25"/>
      <c r="DCU68" s="25"/>
      <c r="DCV68" s="25"/>
      <c r="DCW68" s="25"/>
      <c r="DCX68" s="25"/>
      <c r="DCY68" s="25"/>
      <c r="DCZ68" s="25"/>
      <c r="DDA68" s="25"/>
      <c r="DDB68" s="25"/>
      <c r="DDC68" s="25"/>
      <c r="DDD68" s="25"/>
      <c r="DDE68" s="25"/>
      <c r="DDF68" s="25"/>
      <c r="DDG68" s="25"/>
      <c r="DDH68" s="25"/>
      <c r="DDI68" s="25"/>
      <c r="DDJ68" s="25"/>
      <c r="DDK68" s="25"/>
      <c r="DDL68" s="25"/>
      <c r="DDM68" s="25"/>
      <c r="DDN68" s="25"/>
      <c r="DDO68" s="25"/>
      <c r="DDP68" s="25"/>
      <c r="DDQ68" s="25"/>
      <c r="DDR68" s="25"/>
      <c r="DDS68" s="25"/>
      <c r="DDT68" s="25"/>
      <c r="DDU68" s="25"/>
      <c r="DDV68" s="25"/>
      <c r="DDW68" s="25"/>
      <c r="DDX68" s="25"/>
      <c r="DDY68" s="25"/>
      <c r="DDZ68" s="25"/>
      <c r="DEA68" s="25"/>
      <c r="DEB68" s="25"/>
      <c r="DEC68" s="25"/>
      <c r="DED68" s="25"/>
      <c r="DEE68" s="25"/>
      <c r="DEF68" s="25"/>
      <c r="DEG68" s="25"/>
      <c r="DEH68" s="25"/>
      <c r="DEI68" s="25"/>
      <c r="DEJ68" s="25"/>
      <c r="DEK68" s="25"/>
      <c r="DEL68" s="25"/>
      <c r="DEM68" s="25"/>
      <c r="DEN68" s="25"/>
      <c r="DEO68" s="25"/>
      <c r="DEP68" s="25"/>
      <c r="DEQ68" s="25"/>
      <c r="DER68" s="25"/>
      <c r="DES68" s="25"/>
      <c r="DET68" s="25"/>
      <c r="DEU68" s="25"/>
      <c r="DEV68" s="25"/>
      <c r="DEW68" s="25"/>
      <c r="DEX68" s="25"/>
      <c r="DEY68" s="25"/>
      <c r="DEZ68" s="25"/>
      <c r="DFA68" s="25"/>
      <c r="DFB68" s="25"/>
      <c r="DFC68" s="25"/>
      <c r="DFD68" s="25"/>
      <c r="DFE68" s="25"/>
      <c r="DFF68" s="25"/>
      <c r="DFG68" s="25"/>
      <c r="DFH68" s="25"/>
      <c r="DFI68" s="25"/>
      <c r="DFJ68" s="25"/>
      <c r="DFK68" s="25"/>
      <c r="DFL68" s="25"/>
      <c r="DFM68" s="25"/>
      <c r="DFN68" s="25"/>
      <c r="DFO68" s="25"/>
      <c r="DFP68" s="25"/>
      <c r="DFQ68" s="25"/>
      <c r="DFR68" s="25"/>
      <c r="DFS68" s="25"/>
      <c r="DFT68" s="25"/>
      <c r="DFU68" s="25"/>
      <c r="DFV68" s="25"/>
      <c r="DFW68" s="25"/>
      <c r="DFX68" s="25"/>
      <c r="DFY68" s="25"/>
      <c r="DFZ68" s="25"/>
      <c r="DGA68" s="25"/>
      <c r="DGB68" s="25"/>
      <c r="DGC68" s="25"/>
      <c r="DGD68" s="25"/>
      <c r="DGE68" s="25"/>
      <c r="DGF68" s="25"/>
      <c r="DGG68" s="25"/>
      <c r="DGH68" s="25"/>
      <c r="DGI68" s="25"/>
      <c r="DGJ68" s="25"/>
      <c r="DGK68" s="25"/>
      <c r="DGL68" s="25"/>
      <c r="DGM68" s="25"/>
      <c r="DGN68" s="25"/>
      <c r="DGO68" s="25"/>
      <c r="DGP68" s="25"/>
      <c r="DGQ68" s="25"/>
      <c r="DGR68" s="25"/>
      <c r="DGS68" s="25"/>
      <c r="DGT68" s="25"/>
      <c r="DGU68" s="25"/>
      <c r="DGV68" s="25"/>
      <c r="DGW68" s="25"/>
      <c r="DGX68" s="25"/>
      <c r="DGY68" s="25"/>
      <c r="DGZ68" s="25"/>
      <c r="DHA68" s="25"/>
      <c r="DHB68" s="25"/>
      <c r="DHC68" s="25"/>
      <c r="DHD68" s="25"/>
      <c r="DHE68" s="25"/>
      <c r="DHF68" s="25"/>
      <c r="DHG68" s="25"/>
      <c r="DHH68" s="25"/>
      <c r="DHI68" s="25"/>
      <c r="DHJ68" s="25"/>
      <c r="DHK68" s="25"/>
      <c r="DHL68" s="25"/>
      <c r="DHM68" s="25"/>
      <c r="DHN68" s="25"/>
      <c r="DHO68" s="25"/>
      <c r="DHP68" s="25"/>
      <c r="DHQ68" s="25"/>
      <c r="DHR68" s="25"/>
      <c r="DHS68" s="25"/>
      <c r="DHT68" s="25"/>
      <c r="DHU68" s="25"/>
      <c r="DHV68" s="25"/>
      <c r="DHW68" s="25"/>
      <c r="DHX68" s="25"/>
      <c r="DHY68" s="25"/>
      <c r="DHZ68" s="25"/>
      <c r="DIA68" s="25"/>
      <c r="DIB68" s="25"/>
      <c r="DIC68" s="25"/>
      <c r="DID68" s="25"/>
      <c r="DIE68" s="25"/>
      <c r="DIF68" s="25"/>
      <c r="DIG68" s="25"/>
      <c r="DIH68" s="25"/>
      <c r="DII68" s="25"/>
      <c r="DIJ68" s="25"/>
      <c r="DIK68" s="25"/>
      <c r="DIL68" s="25"/>
      <c r="DIM68" s="25"/>
      <c r="DIN68" s="25"/>
      <c r="DIO68" s="25"/>
      <c r="DIP68" s="25"/>
      <c r="DIQ68" s="25"/>
      <c r="DIR68" s="25"/>
      <c r="DIS68" s="25"/>
      <c r="DIT68" s="25"/>
      <c r="DIU68" s="25"/>
      <c r="DIV68" s="25"/>
      <c r="DIW68" s="25"/>
      <c r="DIX68" s="25"/>
      <c r="DIY68" s="25"/>
      <c r="DIZ68" s="25"/>
      <c r="DJA68" s="25"/>
      <c r="DJB68" s="25"/>
      <c r="DJC68" s="25"/>
      <c r="DJD68" s="25"/>
      <c r="DJE68" s="25"/>
      <c r="DJF68" s="25"/>
      <c r="DJG68" s="25"/>
      <c r="DJH68" s="25"/>
      <c r="DJI68" s="25"/>
      <c r="DJJ68" s="25"/>
      <c r="DJK68" s="25"/>
      <c r="DJL68" s="25"/>
      <c r="DJM68" s="25"/>
      <c r="DJN68" s="25"/>
      <c r="DJO68" s="25"/>
      <c r="DJP68" s="25"/>
      <c r="DJQ68" s="25"/>
      <c r="DJR68" s="25"/>
      <c r="DJS68" s="25"/>
      <c r="DJT68" s="25"/>
      <c r="DJU68" s="25"/>
      <c r="DJV68" s="25"/>
      <c r="DJW68" s="25"/>
      <c r="DJX68" s="25"/>
      <c r="DJY68" s="25"/>
      <c r="DJZ68" s="25"/>
      <c r="DKA68" s="25"/>
      <c r="DKB68" s="25"/>
      <c r="DKC68" s="25"/>
      <c r="DKD68" s="25"/>
      <c r="DKE68" s="25"/>
      <c r="DKF68" s="25"/>
      <c r="DKG68" s="25"/>
      <c r="DKH68" s="25"/>
      <c r="DKI68" s="25"/>
      <c r="DKJ68" s="25"/>
      <c r="DKK68" s="25"/>
      <c r="DKL68" s="25"/>
      <c r="DKM68" s="25"/>
      <c r="DKN68" s="25"/>
      <c r="DKO68" s="25"/>
      <c r="DKP68" s="25"/>
      <c r="DKQ68" s="25"/>
      <c r="DKR68" s="25"/>
      <c r="DKS68" s="25"/>
      <c r="DKT68" s="25"/>
      <c r="DKU68" s="25"/>
      <c r="DKV68" s="25"/>
      <c r="DKW68" s="25"/>
      <c r="DKX68" s="25"/>
      <c r="DKY68" s="25"/>
      <c r="DKZ68" s="25"/>
      <c r="DLA68" s="25"/>
      <c r="DLB68" s="25"/>
      <c r="DLC68" s="25"/>
      <c r="DLD68" s="25"/>
      <c r="DLE68" s="25"/>
      <c r="DLF68" s="25"/>
      <c r="DLG68" s="25"/>
      <c r="DLH68" s="25"/>
      <c r="DLI68" s="25"/>
      <c r="DLJ68" s="25"/>
      <c r="DLK68" s="25"/>
      <c r="DLL68" s="25"/>
      <c r="DLM68" s="25"/>
      <c r="DLN68" s="25"/>
      <c r="DLO68" s="25"/>
      <c r="DLP68" s="25"/>
      <c r="DLQ68" s="25"/>
      <c r="DLR68" s="25"/>
      <c r="DLS68" s="25"/>
      <c r="DLT68" s="25"/>
      <c r="DLU68" s="25"/>
      <c r="DLV68" s="25"/>
      <c r="DLW68" s="25"/>
      <c r="DLX68" s="25"/>
      <c r="DLY68" s="25"/>
      <c r="DLZ68" s="25"/>
      <c r="DMA68" s="25"/>
      <c r="DMB68" s="25"/>
      <c r="DMC68" s="25"/>
      <c r="DMD68" s="25"/>
      <c r="DME68" s="25"/>
      <c r="DMF68" s="25"/>
      <c r="DMG68" s="25"/>
      <c r="DMH68" s="25"/>
      <c r="DMI68" s="25"/>
      <c r="DMJ68" s="25"/>
      <c r="DMK68" s="25"/>
      <c r="DML68" s="25"/>
      <c r="DMM68" s="25"/>
      <c r="DMN68" s="25"/>
      <c r="DMO68" s="25"/>
      <c r="DMP68" s="25"/>
      <c r="DMQ68" s="25"/>
      <c r="DMR68" s="25"/>
      <c r="DMS68" s="25"/>
      <c r="DMT68" s="25"/>
      <c r="DMU68" s="25"/>
      <c r="DMV68" s="25"/>
      <c r="DMW68" s="25"/>
      <c r="DMX68" s="25"/>
      <c r="DMY68" s="25"/>
      <c r="DMZ68" s="25"/>
      <c r="DNA68" s="25"/>
      <c r="DNB68" s="25"/>
      <c r="DNC68" s="25"/>
      <c r="DND68" s="25"/>
      <c r="DNE68" s="25"/>
      <c r="DNF68" s="25"/>
      <c r="DNG68" s="25"/>
      <c r="DNH68" s="25"/>
      <c r="DNI68" s="25"/>
      <c r="DNJ68" s="25"/>
      <c r="DNK68" s="25"/>
      <c r="DNL68" s="25"/>
      <c r="DNM68" s="25"/>
      <c r="DNN68" s="25"/>
      <c r="DNO68" s="25"/>
      <c r="DNP68" s="25"/>
      <c r="DNQ68" s="25"/>
      <c r="DNR68" s="25"/>
      <c r="DNS68" s="25"/>
      <c r="DNT68" s="25"/>
      <c r="DNU68" s="25"/>
      <c r="DNV68" s="25"/>
      <c r="DNW68" s="25"/>
      <c r="DNX68" s="25"/>
      <c r="DNY68" s="25"/>
      <c r="DNZ68" s="25"/>
      <c r="DOA68" s="25"/>
      <c r="DOB68" s="25"/>
      <c r="DOC68" s="25"/>
      <c r="DOD68" s="25"/>
      <c r="DOE68" s="25"/>
      <c r="DOF68" s="25"/>
      <c r="DOG68" s="25"/>
      <c r="DOH68" s="25"/>
      <c r="DOI68" s="25"/>
      <c r="DOJ68" s="25"/>
      <c r="DOK68" s="25"/>
      <c r="DOL68" s="25"/>
      <c r="DOM68" s="25"/>
      <c r="DON68" s="25"/>
      <c r="DOO68" s="25"/>
      <c r="DOP68" s="25"/>
      <c r="DOQ68" s="25"/>
      <c r="DOR68" s="25"/>
      <c r="DOS68" s="25"/>
      <c r="DOT68" s="25"/>
      <c r="DOU68" s="25"/>
      <c r="DOV68" s="25"/>
      <c r="DOW68" s="25"/>
      <c r="DOX68" s="25"/>
      <c r="DOY68" s="25"/>
      <c r="DOZ68" s="25"/>
      <c r="DPA68" s="25"/>
      <c r="DPB68" s="25"/>
      <c r="DPC68" s="25"/>
      <c r="DPD68" s="25"/>
      <c r="DPE68" s="25"/>
      <c r="DPF68" s="25"/>
      <c r="DPG68" s="25"/>
      <c r="DPH68" s="25"/>
      <c r="DPI68" s="25"/>
      <c r="DPJ68" s="25"/>
      <c r="DPK68" s="25"/>
      <c r="DPL68" s="25"/>
      <c r="DPM68" s="25"/>
      <c r="DPN68" s="25"/>
      <c r="DPO68" s="25"/>
      <c r="DPP68" s="25"/>
      <c r="DPQ68" s="25"/>
      <c r="DPR68" s="25"/>
      <c r="DPS68" s="25"/>
      <c r="DPT68" s="25"/>
      <c r="DPU68" s="25"/>
      <c r="DPV68" s="25"/>
      <c r="DPW68" s="25"/>
      <c r="DPX68" s="25"/>
      <c r="DPY68" s="25"/>
      <c r="DPZ68" s="25"/>
      <c r="DQA68" s="25"/>
      <c r="DQB68" s="25"/>
      <c r="DQC68" s="25"/>
      <c r="DQD68" s="25"/>
      <c r="DQE68" s="25"/>
      <c r="DQF68" s="25"/>
      <c r="DQG68" s="25"/>
      <c r="DQH68" s="25"/>
      <c r="DQI68" s="25"/>
      <c r="DQJ68" s="25"/>
      <c r="DQK68" s="25"/>
      <c r="DQL68" s="25"/>
      <c r="DQM68" s="25"/>
      <c r="DQN68" s="25"/>
      <c r="DQO68" s="25"/>
      <c r="DQP68" s="25"/>
      <c r="DQQ68" s="25"/>
      <c r="DQR68" s="25"/>
      <c r="DQS68" s="25"/>
      <c r="DQT68" s="25"/>
      <c r="DQU68" s="25"/>
      <c r="DQV68" s="25"/>
      <c r="DQW68" s="25"/>
      <c r="DQX68" s="25"/>
      <c r="DQY68" s="25"/>
      <c r="DQZ68" s="25"/>
      <c r="DRA68" s="25"/>
      <c r="DRB68" s="25"/>
      <c r="DRC68" s="25"/>
      <c r="DRD68" s="25"/>
      <c r="DRE68" s="25"/>
      <c r="DRF68" s="25"/>
      <c r="DRG68" s="25"/>
      <c r="DRH68" s="25"/>
      <c r="DRI68" s="25"/>
      <c r="DRJ68" s="25"/>
      <c r="DRK68" s="25"/>
      <c r="DRL68" s="25"/>
      <c r="DRM68" s="25"/>
      <c r="DRN68" s="25"/>
      <c r="DRO68" s="25"/>
      <c r="DRP68" s="25"/>
      <c r="DRQ68" s="25"/>
      <c r="DRR68" s="25"/>
      <c r="DRS68" s="25"/>
      <c r="DRT68" s="25"/>
      <c r="DRU68" s="25"/>
      <c r="DRV68" s="25"/>
      <c r="DRW68" s="25"/>
      <c r="DRX68" s="25"/>
      <c r="DRY68" s="25"/>
      <c r="DRZ68" s="25"/>
      <c r="DSA68" s="25"/>
      <c r="DSB68" s="25"/>
      <c r="DSC68" s="25"/>
      <c r="DSD68" s="25"/>
      <c r="DSE68" s="25"/>
      <c r="DSF68" s="25"/>
      <c r="DSG68" s="25"/>
      <c r="DSH68" s="25"/>
      <c r="DSI68" s="25"/>
      <c r="DSJ68" s="25"/>
      <c r="DSK68" s="25"/>
      <c r="DSL68" s="25"/>
      <c r="DSM68" s="25"/>
      <c r="DSN68" s="25"/>
      <c r="DSO68" s="25"/>
      <c r="DSP68" s="25"/>
      <c r="DSQ68" s="25"/>
      <c r="DSR68" s="25"/>
      <c r="DSS68" s="25"/>
      <c r="DST68" s="25"/>
      <c r="DSU68" s="25"/>
      <c r="DSV68" s="25"/>
      <c r="DSW68" s="25"/>
      <c r="DSX68" s="25"/>
      <c r="DSY68" s="25"/>
      <c r="DSZ68" s="25"/>
      <c r="DTA68" s="25"/>
      <c r="DTB68" s="25"/>
      <c r="DTC68" s="25"/>
      <c r="DTD68" s="25"/>
      <c r="DTE68" s="25"/>
      <c r="DTF68" s="25"/>
      <c r="DTG68" s="25"/>
      <c r="DTH68" s="25"/>
      <c r="DTI68" s="25"/>
      <c r="DTJ68" s="25"/>
      <c r="DTK68" s="25"/>
      <c r="DTL68" s="25"/>
      <c r="DTM68" s="25"/>
      <c r="DTN68" s="25"/>
      <c r="DTO68" s="25"/>
      <c r="DTP68" s="25"/>
      <c r="DTQ68" s="25"/>
      <c r="DTR68" s="25"/>
      <c r="DTS68" s="25"/>
      <c r="DTT68" s="25"/>
      <c r="DTU68" s="25"/>
      <c r="DTV68" s="25"/>
      <c r="DTW68" s="25"/>
      <c r="DTX68" s="25"/>
      <c r="DTY68" s="25"/>
      <c r="DTZ68" s="25"/>
      <c r="DUA68" s="25"/>
      <c r="DUB68" s="25"/>
      <c r="DUC68" s="25"/>
      <c r="DUD68" s="25"/>
      <c r="DUE68" s="25"/>
      <c r="DUF68" s="25"/>
      <c r="DUG68" s="25"/>
      <c r="DUH68" s="25"/>
      <c r="DUI68" s="25"/>
      <c r="DUJ68" s="25"/>
      <c r="DUK68" s="25"/>
      <c r="DUL68" s="25"/>
      <c r="DUM68" s="25"/>
      <c r="DUN68" s="25"/>
      <c r="DUO68" s="25"/>
      <c r="DUP68" s="25"/>
      <c r="DUQ68" s="25"/>
      <c r="DUR68" s="25"/>
      <c r="DUS68" s="25"/>
      <c r="DUT68" s="25"/>
      <c r="DUU68" s="25"/>
      <c r="DUV68" s="25"/>
      <c r="DUW68" s="25"/>
      <c r="DUX68" s="25"/>
      <c r="DUY68" s="25"/>
      <c r="DUZ68" s="25"/>
      <c r="DVA68" s="25"/>
      <c r="DVB68" s="25"/>
      <c r="DVC68" s="25"/>
      <c r="DVD68" s="25"/>
      <c r="DVE68" s="25"/>
      <c r="DVF68" s="25"/>
      <c r="DVG68" s="25"/>
      <c r="DVH68" s="25"/>
      <c r="DVI68" s="25"/>
      <c r="DVJ68" s="25"/>
      <c r="DVK68" s="25"/>
      <c r="DVL68" s="25"/>
      <c r="DVM68" s="25"/>
      <c r="DVN68" s="25"/>
      <c r="DVO68" s="25"/>
      <c r="DVP68" s="25"/>
      <c r="DVQ68" s="25"/>
      <c r="DVR68" s="25"/>
      <c r="DVS68" s="25"/>
      <c r="DVT68" s="25"/>
      <c r="DVU68" s="25"/>
      <c r="DVV68" s="25"/>
      <c r="DVW68" s="25"/>
      <c r="DVX68" s="25"/>
      <c r="DVY68" s="25"/>
      <c r="DVZ68" s="25"/>
      <c r="DWA68" s="25"/>
      <c r="DWB68" s="25"/>
      <c r="DWC68" s="25"/>
      <c r="DWD68" s="25"/>
      <c r="DWE68" s="25"/>
      <c r="DWF68" s="25"/>
      <c r="DWG68" s="25"/>
      <c r="DWH68" s="25"/>
      <c r="DWI68" s="25"/>
      <c r="DWJ68" s="25"/>
      <c r="DWK68" s="25"/>
      <c r="DWL68" s="25"/>
      <c r="DWM68" s="25"/>
      <c r="DWN68" s="25"/>
      <c r="DWO68" s="25"/>
      <c r="DWP68" s="25"/>
      <c r="DWQ68" s="25"/>
      <c r="DWR68" s="25"/>
      <c r="DWS68" s="25"/>
      <c r="DWT68" s="25"/>
      <c r="DWU68" s="25"/>
      <c r="DWV68" s="25"/>
      <c r="DWW68" s="25"/>
      <c r="DWX68" s="25"/>
      <c r="DWY68" s="25"/>
      <c r="DWZ68" s="25"/>
      <c r="DXA68" s="25"/>
      <c r="DXB68" s="25"/>
      <c r="DXC68" s="25"/>
      <c r="DXD68" s="25"/>
      <c r="DXE68" s="25"/>
      <c r="DXF68" s="25"/>
      <c r="DXG68" s="25"/>
      <c r="DXH68" s="25"/>
      <c r="DXI68" s="25"/>
      <c r="DXJ68" s="25"/>
      <c r="DXK68" s="25"/>
      <c r="DXL68" s="25"/>
      <c r="DXM68" s="25"/>
      <c r="DXN68" s="25"/>
      <c r="DXO68" s="25"/>
      <c r="DXP68" s="25"/>
      <c r="DXQ68" s="25"/>
      <c r="DXR68" s="25"/>
      <c r="DXS68" s="25"/>
      <c r="DXT68" s="25"/>
      <c r="DXU68" s="25"/>
      <c r="DXV68" s="25"/>
      <c r="DXW68" s="25"/>
      <c r="DXX68" s="25"/>
      <c r="DXY68" s="25"/>
      <c r="DXZ68" s="25"/>
      <c r="DYA68" s="25"/>
      <c r="DYB68" s="25"/>
      <c r="DYC68" s="25"/>
      <c r="DYD68" s="25"/>
      <c r="DYE68" s="25"/>
      <c r="DYF68" s="25"/>
      <c r="DYG68" s="25"/>
      <c r="DYH68" s="25"/>
      <c r="DYI68" s="25"/>
      <c r="DYJ68" s="25"/>
      <c r="DYK68" s="25"/>
      <c r="DYL68" s="25"/>
      <c r="DYM68" s="25"/>
      <c r="DYN68" s="25"/>
      <c r="DYO68" s="25"/>
      <c r="DYP68" s="25"/>
      <c r="DYQ68" s="25"/>
      <c r="DYR68" s="25"/>
      <c r="DYS68" s="25"/>
      <c r="DYT68" s="25"/>
      <c r="DYU68" s="25"/>
      <c r="DYV68" s="25"/>
      <c r="DYW68" s="25"/>
      <c r="DYX68" s="25"/>
      <c r="DYY68" s="25"/>
      <c r="DYZ68" s="25"/>
      <c r="DZA68" s="25"/>
      <c r="DZB68" s="25"/>
      <c r="DZC68" s="25"/>
      <c r="DZD68" s="25"/>
      <c r="DZE68" s="25"/>
      <c r="DZF68" s="25"/>
      <c r="DZG68" s="25"/>
      <c r="DZH68" s="25"/>
      <c r="DZI68" s="25"/>
      <c r="DZJ68" s="25"/>
      <c r="DZK68" s="25"/>
      <c r="DZL68" s="25"/>
      <c r="DZM68" s="25"/>
      <c r="DZN68" s="25"/>
      <c r="DZO68" s="25"/>
      <c r="DZP68" s="25"/>
      <c r="DZQ68" s="25"/>
      <c r="DZR68" s="25"/>
      <c r="DZS68" s="25"/>
      <c r="DZT68" s="25"/>
      <c r="DZU68" s="25"/>
      <c r="DZV68" s="25"/>
      <c r="DZW68" s="25"/>
      <c r="DZX68" s="25"/>
      <c r="DZY68" s="25"/>
      <c r="DZZ68" s="25"/>
      <c r="EAA68" s="25"/>
      <c r="EAB68" s="25"/>
      <c r="EAC68" s="25"/>
      <c r="EAD68" s="25"/>
      <c r="EAE68" s="25"/>
      <c r="EAF68" s="25"/>
      <c r="EAG68" s="25"/>
      <c r="EAH68" s="25"/>
      <c r="EAI68" s="25"/>
      <c r="EAJ68" s="25"/>
      <c r="EAK68" s="25"/>
      <c r="EAL68" s="25"/>
      <c r="EAM68" s="25"/>
      <c r="EAN68" s="25"/>
      <c r="EAO68" s="25"/>
      <c r="EAP68" s="25"/>
      <c r="EAQ68" s="25"/>
      <c r="EAR68" s="25"/>
      <c r="EAS68" s="25"/>
      <c r="EAT68" s="25"/>
      <c r="EAU68" s="25"/>
      <c r="EAV68" s="25"/>
      <c r="EAW68" s="25"/>
      <c r="EAX68" s="25"/>
      <c r="EAY68" s="25"/>
      <c r="EAZ68" s="25"/>
      <c r="EBA68" s="25"/>
      <c r="EBB68" s="25"/>
      <c r="EBC68" s="25"/>
      <c r="EBD68" s="25"/>
      <c r="EBE68" s="25"/>
      <c r="EBF68" s="25"/>
      <c r="EBG68" s="25"/>
      <c r="EBH68" s="25"/>
      <c r="EBI68" s="25"/>
      <c r="EBJ68" s="25"/>
      <c r="EBK68" s="25"/>
      <c r="EBL68" s="25"/>
      <c r="EBM68" s="25"/>
      <c r="EBN68" s="25"/>
      <c r="EBO68" s="25"/>
      <c r="EBP68" s="25"/>
      <c r="EBQ68" s="25"/>
      <c r="EBR68" s="25"/>
      <c r="EBS68" s="25"/>
      <c r="EBT68" s="25"/>
      <c r="EBU68" s="25"/>
      <c r="EBV68" s="25"/>
      <c r="EBW68" s="25"/>
      <c r="EBX68" s="25"/>
      <c r="EBY68" s="25"/>
      <c r="EBZ68" s="25"/>
      <c r="ECA68" s="25"/>
      <c r="ECB68" s="25"/>
      <c r="ECC68" s="25"/>
      <c r="ECD68" s="25"/>
      <c r="ECE68" s="25"/>
      <c r="ECF68" s="25"/>
      <c r="ECG68" s="25"/>
      <c r="ECH68" s="25"/>
      <c r="ECI68" s="25"/>
      <c r="ECJ68" s="25"/>
      <c r="ECK68" s="25"/>
      <c r="ECL68" s="25"/>
      <c r="ECM68" s="25"/>
      <c r="ECN68" s="25"/>
      <c r="ECO68" s="25"/>
      <c r="ECP68" s="25"/>
      <c r="ECQ68" s="25"/>
      <c r="ECR68" s="25"/>
      <c r="ECS68" s="25"/>
      <c r="ECT68" s="25"/>
      <c r="ECU68" s="25"/>
      <c r="ECV68" s="25"/>
      <c r="ECW68" s="25"/>
      <c r="ECX68" s="25"/>
      <c r="ECY68" s="25"/>
      <c r="ECZ68" s="25"/>
      <c r="EDA68" s="25"/>
      <c r="EDB68" s="25"/>
      <c r="EDC68" s="25"/>
      <c r="EDD68" s="25"/>
      <c r="EDE68" s="25"/>
      <c r="EDF68" s="25"/>
      <c r="EDG68" s="25"/>
      <c r="EDH68" s="25"/>
      <c r="EDI68" s="25"/>
      <c r="EDJ68" s="25"/>
      <c r="EDK68" s="25"/>
      <c r="EDL68" s="25"/>
      <c r="EDM68" s="25"/>
      <c r="EDN68" s="25"/>
      <c r="EDO68" s="25"/>
      <c r="EDP68" s="25"/>
      <c r="EDQ68" s="25"/>
      <c r="EDR68" s="25"/>
      <c r="EDS68" s="25"/>
      <c r="EDT68" s="25"/>
      <c r="EDU68" s="25"/>
      <c r="EDV68" s="25"/>
      <c r="EDW68" s="25"/>
      <c r="EDX68" s="25"/>
      <c r="EDY68" s="25"/>
      <c r="EDZ68" s="25"/>
      <c r="EEA68" s="25"/>
      <c r="EEB68" s="25"/>
      <c r="EEC68" s="25"/>
      <c r="EED68" s="25"/>
      <c r="EEE68" s="25"/>
      <c r="EEF68" s="25"/>
      <c r="EEG68" s="25"/>
      <c r="EEH68" s="25"/>
      <c r="EEI68" s="25"/>
      <c r="EEJ68" s="25"/>
      <c r="EEK68" s="25"/>
      <c r="EEL68" s="25"/>
      <c r="EEM68" s="25"/>
      <c r="EEN68" s="25"/>
      <c r="EEO68" s="25"/>
      <c r="EEP68" s="25"/>
      <c r="EEQ68" s="25"/>
      <c r="EER68" s="25"/>
      <c r="EES68" s="25"/>
      <c r="EET68" s="25"/>
      <c r="EEU68" s="25"/>
      <c r="EEV68" s="25"/>
      <c r="EEW68" s="25"/>
      <c r="EEX68" s="25"/>
      <c r="EEY68" s="25"/>
      <c r="EEZ68" s="25"/>
      <c r="EFA68" s="25"/>
      <c r="EFB68" s="25"/>
      <c r="EFC68" s="25"/>
      <c r="EFD68" s="25"/>
      <c r="EFE68" s="25"/>
      <c r="EFF68" s="25"/>
      <c r="EFG68" s="25"/>
      <c r="EFH68" s="25"/>
      <c r="EFI68" s="25"/>
      <c r="EFJ68" s="25"/>
      <c r="EFK68" s="25"/>
      <c r="EFL68" s="25"/>
      <c r="EFM68" s="25"/>
      <c r="EFN68" s="25"/>
      <c r="EFO68" s="25"/>
      <c r="EFP68" s="25"/>
      <c r="EFQ68" s="25"/>
      <c r="EFR68" s="25"/>
      <c r="EFS68" s="25"/>
      <c r="EFT68" s="25"/>
      <c r="EFU68" s="25"/>
      <c r="EFV68" s="25"/>
      <c r="EFW68" s="25"/>
      <c r="EFX68" s="25"/>
      <c r="EFY68" s="25"/>
      <c r="EFZ68" s="25"/>
      <c r="EGA68" s="25"/>
      <c r="EGB68" s="25"/>
      <c r="EGC68" s="25"/>
      <c r="EGD68" s="25"/>
      <c r="EGE68" s="25"/>
      <c r="EGF68" s="25"/>
      <c r="EGG68" s="25"/>
      <c r="EGH68" s="25"/>
      <c r="EGI68" s="25"/>
      <c r="EGJ68" s="25"/>
      <c r="EGK68" s="25"/>
      <c r="EGL68" s="25"/>
      <c r="EGM68" s="25"/>
      <c r="EGN68" s="25"/>
      <c r="EGO68" s="25"/>
      <c r="EGP68" s="25"/>
      <c r="EGQ68" s="25"/>
      <c r="EGR68" s="25"/>
      <c r="EGS68" s="25"/>
      <c r="EGT68" s="25"/>
      <c r="EGU68" s="25"/>
      <c r="EGV68" s="25"/>
      <c r="EGW68" s="25"/>
      <c r="EGX68" s="25"/>
      <c r="EGY68" s="25"/>
      <c r="EGZ68" s="25"/>
      <c r="EHA68" s="25"/>
      <c r="EHB68" s="25"/>
      <c r="EHC68" s="25"/>
      <c r="EHD68" s="25"/>
      <c r="EHE68" s="25"/>
      <c r="EHF68" s="25"/>
      <c r="EHG68" s="25"/>
      <c r="EHH68" s="25"/>
      <c r="EHI68" s="25"/>
      <c r="EHJ68" s="25"/>
      <c r="EHK68" s="25"/>
      <c r="EHL68" s="25"/>
      <c r="EHM68" s="25"/>
      <c r="EHN68" s="25"/>
      <c r="EHO68" s="25"/>
      <c r="EHP68" s="25"/>
      <c r="EHQ68" s="25"/>
      <c r="EHR68" s="25"/>
      <c r="EHS68" s="25"/>
      <c r="EHT68" s="25"/>
      <c r="EHU68" s="25"/>
      <c r="EHV68" s="25"/>
      <c r="EHW68" s="25"/>
      <c r="EHX68" s="25"/>
      <c r="EHY68" s="25"/>
      <c r="EHZ68" s="25"/>
      <c r="EIA68" s="25"/>
      <c r="EIB68" s="25"/>
      <c r="EIC68" s="25"/>
      <c r="EID68" s="25"/>
      <c r="EIE68" s="25"/>
      <c r="EIF68" s="25"/>
      <c r="EIG68" s="25"/>
      <c r="EIH68" s="25"/>
      <c r="EII68" s="25"/>
      <c r="EIJ68" s="25"/>
      <c r="EIK68" s="25"/>
      <c r="EIL68" s="25"/>
      <c r="EIM68" s="25"/>
      <c r="EIN68" s="25"/>
      <c r="EIO68" s="25"/>
      <c r="EIP68" s="25"/>
      <c r="EIQ68" s="25"/>
      <c r="EIR68" s="25"/>
      <c r="EIS68" s="25"/>
      <c r="EIT68" s="25"/>
      <c r="EIU68" s="25"/>
      <c r="EIV68" s="25"/>
      <c r="EIW68" s="25"/>
      <c r="EIX68" s="25"/>
      <c r="EIY68" s="25"/>
      <c r="EIZ68" s="25"/>
      <c r="EJA68" s="25"/>
      <c r="EJB68" s="25"/>
      <c r="EJC68" s="25"/>
      <c r="EJD68" s="25"/>
      <c r="EJE68" s="25"/>
      <c r="EJF68" s="25"/>
      <c r="EJG68" s="25"/>
      <c r="EJH68" s="25"/>
      <c r="EJI68" s="25"/>
      <c r="EJJ68" s="25"/>
      <c r="EJK68" s="25"/>
      <c r="EJL68" s="25"/>
      <c r="EJM68" s="25"/>
      <c r="EJN68" s="25"/>
      <c r="EJO68" s="25"/>
      <c r="EJP68" s="25"/>
      <c r="EJQ68" s="25"/>
      <c r="EJR68" s="25"/>
      <c r="EJS68" s="25"/>
      <c r="EJT68" s="25"/>
      <c r="EJU68" s="25"/>
      <c r="EJV68" s="25"/>
      <c r="EJW68" s="25"/>
      <c r="EJX68" s="25"/>
      <c r="EJY68" s="25"/>
      <c r="EJZ68" s="25"/>
      <c r="EKA68" s="25"/>
      <c r="EKB68" s="25"/>
      <c r="EKC68" s="25"/>
      <c r="EKD68" s="25"/>
      <c r="EKE68" s="25"/>
      <c r="EKF68" s="25"/>
      <c r="EKG68" s="25"/>
      <c r="EKH68" s="25"/>
      <c r="EKI68" s="25"/>
      <c r="EKJ68" s="25"/>
      <c r="EKK68" s="25"/>
      <c r="EKL68" s="25"/>
      <c r="EKM68" s="25"/>
      <c r="EKN68" s="25"/>
      <c r="EKO68" s="25"/>
      <c r="EKP68" s="25"/>
      <c r="EKQ68" s="25"/>
      <c r="EKR68" s="25"/>
      <c r="EKS68" s="25"/>
      <c r="EKT68" s="25"/>
      <c r="EKU68" s="25"/>
      <c r="EKV68" s="25"/>
      <c r="EKW68" s="25"/>
      <c r="EKX68" s="25"/>
      <c r="EKY68" s="25"/>
      <c r="EKZ68" s="25"/>
      <c r="ELA68" s="25"/>
      <c r="ELB68" s="25"/>
      <c r="ELC68" s="25"/>
      <c r="ELD68" s="25"/>
      <c r="ELE68" s="25"/>
      <c r="ELF68" s="25"/>
      <c r="ELG68" s="25"/>
      <c r="ELH68" s="25"/>
      <c r="ELI68" s="25"/>
      <c r="ELJ68" s="25"/>
      <c r="ELK68" s="25"/>
      <c r="ELL68" s="25"/>
      <c r="ELM68" s="25"/>
      <c r="ELN68" s="25"/>
      <c r="ELO68" s="25"/>
      <c r="ELP68" s="25"/>
      <c r="ELQ68" s="25"/>
      <c r="ELR68" s="25"/>
      <c r="ELS68" s="25"/>
      <c r="ELT68" s="25"/>
      <c r="ELU68" s="25"/>
      <c r="ELV68" s="25"/>
      <c r="ELW68" s="25"/>
      <c r="ELX68" s="25"/>
      <c r="ELY68" s="25"/>
      <c r="ELZ68" s="25"/>
      <c r="EMA68" s="25"/>
      <c r="EMB68" s="25"/>
      <c r="EMC68" s="25"/>
      <c r="EMD68" s="25"/>
      <c r="EME68" s="25"/>
      <c r="EMF68" s="25"/>
      <c r="EMG68" s="25"/>
      <c r="EMH68" s="25"/>
      <c r="EMI68" s="25"/>
      <c r="EMJ68" s="25"/>
      <c r="EMK68" s="25"/>
      <c r="EML68" s="25"/>
      <c r="EMM68" s="25"/>
      <c r="EMN68" s="25"/>
      <c r="EMO68" s="25"/>
      <c r="EMP68" s="25"/>
      <c r="EMQ68" s="25"/>
      <c r="EMR68" s="25"/>
      <c r="EMS68" s="25"/>
      <c r="EMT68" s="25"/>
      <c r="EMU68" s="25"/>
      <c r="EMV68" s="25"/>
      <c r="EMW68" s="25"/>
      <c r="EMX68" s="25"/>
      <c r="EMY68" s="25"/>
      <c r="EMZ68" s="25"/>
      <c r="ENA68" s="25"/>
      <c r="ENB68" s="25"/>
      <c r="ENC68" s="25"/>
      <c r="END68" s="25"/>
      <c r="ENE68" s="25"/>
      <c r="ENF68" s="25"/>
      <c r="ENG68" s="25"/>
      <c r="ENH68" s="25"/>
      <c r="ENI68" s="25"/>
      <c r="ENJ68" s="25"/>
      <c r="ENK68" s="25"/>
      <c r="ENL68" s="25"/>
      <c r="ENM68" s="25"/>
      <c r="ENN68" s="25"/>
      <c r="ENO68" s="25"/>
      <c r="ENP68" s="25"/>
      <c r="ENQ68" s="25"/>
      <c r="ENR68" s="25"/>
      <c r="ENS68" s="25"/>
      <c r="ENT68" s="25"/>
      <c r="ENU68" s="25"/>
      <c r="ENV68" s="25"/>
      <c r="ENW68" s="25"/>
      <c r="ENX68" s="25"/>
      <c r="ENY68" s="25"/>
      <c r="ENZ68" s="25"/>
      <c r="EOA68" s="25"/>
      <c r="EOB68" s="25"/>
      <c r="EOC68" s="25"/>
      <c r="EOD68" s="25"/>
      <c r="EOE68" s="25"/>
      <c r="EOF68" s="25"/>
      <c r="EOG68" s="25"/>
      <c r="EOH68" s="25"/>
      <c r="EOI68" s="25"/>
      <c r="EOJ68" s="25"/>
      <c r="EOK68" s="25"/>
      <c r="EOL68" s="25"/>
      <c r="EOM68" s="25"/>
      <c r="EON68" s="25"/>
      <c r="EOO68" s="25"/>
      <c r="EOP68" s="25"/>
      <c r="EOQ68" s="25"/>
      <c r="EOR68" s="25"/>
      <c r="EOS68" s="25"/>
      <c r="EOT68" s="25"/>
      <c r="EOU68" s="25"/>
      <c r="EOV68" s="25"/>
      <c r="EOW68" s="25"/>
      <c r="EOX68" s="25"/>
      <c r="EOY68" s="25"/>
      <c r="EOZ68" s="25"/>
      <c r="EPA68" s="25"/>
      <c r="EPB68" s="25"/>
      <c r="EPC68" s="25"/>
      <c r="EPD68" s="25"/>
      <c r="EPE68" s="25"/>
      <c r="EPF68" s="25"/>
      <c r="EPG68" s="25"/>
      <c r="EPH68" s="25"/>
      <c r="EPI68" s="25"/>
      <c r="EPJ68" s="25"/>
      <c r="EPK68" s="25"/>
      <c r="EPL68" s="25"/>
      <c r="EPM68" s="25"/>
      <c r="EPN68" s="25"/>
      <c r="EPO68" s="25"/>
      <c r="EPP68" s="25"/>
      <c r="EPQ68" s="25"/>
      <c r="EPR68" s="25"/>
      <c r="EPS68" s="25"/>
      <c r="EPT68" s="25"/>
      <c r="EPU68" s="25"/>
      <c r="EPV68" s="25"/>
      <c r="EPW68" s="25"/>
      <c r="EPX68" s="25"/>
      <c r="EPY68" s="25"/>
      <c r="EPZ68" s="25"/>
      <c r="EQA68" s="25"/>
      <c r="EQB68" s="25"/>
      <c r="EQC68" s="25"/>
      <c r="EQD68" s="25"/>
      <c r="EQE68" s="25"/>
      <c r="EQF68" s="25"/>
      <c r="EQG68" s="25"/>
      <c r="EQH68" s="25"/>
      <c r="EQI68" s="25"/>
      <c r="EQJ68" s="25"/>
      <c r="EQK68" s="25"/>
      <c r="EQL68" s="25"/>
      <c r="EQM68" s="25"/>
      <c r="EQN68" s="25"/>
      <c r="EQO68" s="25"/>
      <c r="EQP68" s="25"/>
      <c r="EQQ68" s="25"/>
      <c r="EQR68" s="25"/>
      <c r="EQS68" s="25"/>
      <c r="EQT68" s="25"/>
      <c r="EQU68" s="25"/>
      <c r="EQV68" s="25"/>
      <c r="EQW68" s="25"/>
      <c r="EQX68" s="25"/>
      <c r="EQY68" s="25"/>
      <c r="EQZ68" s="25"/>
      <c r="ERA68" s="25"/>
      <c r="ERB68" s="25"/>
      <c r="ERC68" s="25"/>
      <c r="ERD68" s="25"/>
      <c r="ERE68" s="25"/>
      <c r="ERF68" s="25"/>
      <c r="ERG68" s="25"/>
      <c r="ERH68" s="25"/>
      <c r="ERI68" s="25"/>
      <c r="ERJ68" s="25"/>
      <c r="ERK68" s="25"/>
      <c r="ERL68" s="25"/>
      <c r="ERM68" s="25"/>
      <c r="ERN68" s="25"/>
      <c r="ERO68" s="25"/>
      <c r="ERP68" s="25"/>
      <c r="ERQ68" s="25"/>
      <c r="ERR68" s="25"/>
      <c r="ERS68" s="25"/>
      <c r="ERT68" s="25"/>
      <c r="ERU68" s="25"/>
      <c r="ERV68" s="25"/>
      <c r="ERW68" s="25"/>
      <c r="ERX68" s="25"/>
      <c r="ERY68" s="25"/>
      <c r="ERZ68" s="25"/>
      <c r="ESA68" s="25"/>
      <c r="ESB68" s="25"/>
      <c r="ESC68" s="25"/>
      <c r="ESD68" s="25"/>
      <c r="ESE68" s="25"/>
      <c r="ESF68" s="25"/>
      <c r="ESG68" s="25"/>
      <c r="ESH68" s="25"/>
      <c r="ESI68" s="25"/>
      <c r="ESJ68" s="25"/>
      <c r="ESK68" s="25"/>
      <c r="ESL68" s="25"/>
      <c r="ESM68" s="25"/>
      <c r="ESN68" s="25"/>
      <c r="ESO68" s="25"/>
      <c r="ESP68" s="25"/>
      <c r="ESQ68" s="25"/>
      <c r="ESR68" s="25"/>
      <c r="ESS68" s="25"/>
      <c r="EST68" s="25"/>
      <c r="ESU68" s="25"/>
      <c r="ESV68" s="25"/>
      <c r="ESW68" s="25"/>
      <c r="ESX68" s="25"/>
      <c r="ESY68" s="25"/>
      <c r="ESZ68" s="25"/>
      <c r="ETA68" s="25"/>
      <c r="ETB68" s="25"/>
      <c r="ETC68" s="25"/>
      <c r="ETD68" s="25"/>
      <c r="ETE68" s="25"/>
      <c r="ETF68" s="25"/>
      <c r="ETG68" s="25"/>
      <c r="ETH68" s="25"/>
      <c r="ETI68" s="25"/>
      <c r="ETJ68" s="25"/>
      <c r="ETK68" s="25"/>
      <c r="ETL68" s="25"/>
      <c r="ETM68" s="25"/>
      <c r="ETN68" s="25"/>
      <c r="ETO68" s="25"/>
      <c r="ETP68" s="25"/>
      <c r="ETQ68" s="25"/>
      <c r="ETR68" s="25"/>
      <c r="ETS68" s="25"/>
      <c r="ETT68" s="25"/>
      <c r="ETU68" s="25"/>
      <c r="ETV68" s="25"/>
      <c r="ETW68" s="25"/>
      <c r="ETX68" s="25"/>
      <c r="ETY68" s="25"/>
      <c r="ETZ68" s="25"/>
      <c r="EUA68" s="25"/>
      <c r="EUB68" s="25"/>
      <c r="EUC68" s="25"/>
      <c r="EUD68" s="25"/>
      <c r="EUE68" s="25"/>
      <c r="EUF68" s="25"/>
      <c r="EUG68" s="25"/>
      <c r="EUH68" s="25"/>
      <c r="EUI68" s="25"/>
      <c r="EUJ68" s="25"/>
      <c r="EUK68" s="25"/>
      <c r="EUL68" s="25"/>
      <c r="EUM68" s="25"/>
      <c r="EUN68" s="25"/>
      <c r="EUO68" s="25"/>
      <c r="EUP68" s="25"/>
      <c r="EUQ68" s="25"/>
      <c r="EUR68" s="25"/>
      <c r="EUS68" s="25"/>
      <c r="EUT68" s="25"/>
      <c r="EUU68" s="25"/>
      <c r="EUV68" s="25"/>
      <c r="EUW68" s="25"/>
      <c r="EUX68" s="25"/>
      <c r="EUY68" s="25"/>
      <c r="EUZ68" s="25"/>
      <c r="EVA68" s="25"/>
      <c r="EVB68" s="25"/>
      <c r="EVC68" s="25"/>
      <c r="EVD68" s="25"/>
      <c r="EVE68" s="25"/>
      <c r="EVF68" s="25"/>
      <c r="EVG68" s="25"/>
      <c r="EVH68" s="25"/>
      <c r="EVI68" s="25"/>
      <c r="EVJ68" s="25"/>
      <c r="EVK68" s="25"/>
      <c r="EVL68" s="25"/>
      <c r="EVM68" s="25"/>
      <c r="EVN68" s="25"/>
      <c r="EVO68" s="25"/>
      <c r="EVP68" s="25"/>
      <c r="EVQ68" s="25"/>
      <c r="EVR68" s="25"/>
      <c r="EVS68" s="25"/>
      <c r="EVT68" s="25"/>
      <c r="EVU68" s="25"/>
      <c r="EVV68" s="25"/>
      <c r="EVW68" s="25"/>
      <c r="EVX68" s="25"/>
      <c r="EVY68" s="25"/>
      <c r="EVZ68" s="25"/>
      <c r="EWA68" s="25"/>
      <c r="EWB68" s="25"/>
      <c r="EWC68" s="25"/>
      <c r="EWD68" s="25"/>
      <c r="EWE68" s="25"/>
      <c r="EWF68" s="25"/>
      <c r="EWG68" s="25"/>
      <c r="EWH68" s="25"/>
      <c r="EWI68" s="25"/>
      <c r="EWJ68" s="25"/>
      <c r="EWK68" s="25"/>
      <c r="EWL68" s="25"/>
      <c r="EWM68" s="25"/>
      <c r="EWN68" s="25"/>
      <c r="EWO68" s="25"/>
      <c r="EWP68" s="25"/>
      <c r="EWQ68" s="25"/>
      <c r="EWR68" s="25"/>
      <c r="EWS68" s="25"/>
      <c r="EWT68" s="25"/>
      <c r="EWU68" s="25"/>
      <c r="EWV68" s="25"/>
      <c r="EWW68" s="25"/>
      <c r="EWX68" s="25"/>
      <c r="EWY68" s="25"/>
      <c r="EWZ68" s="25"/>
      <c r="EXA68" s="25"/>
      <c r="EXB68" s="25"/>
      <c r="EXC68" s="25"/>
      <c r="EXD68" s="25"/>
      <c r="EXE68" s="25"/>
      <c r="EXF68" s="25"/>
      <c r="EXG68" s="25"/>
      <c r="EXH68" s="25"/>
      <c r="EXI68" s="25"/>
      <c r="EXJ68" s="25"/>
      <c r="EXK68" s="25"/>
      <c r="EXL68" s="25"/>
      <c r="EXM68" s="25"/>
      <c r="EXN68" s="25"/>
      <c r="EXO68" s="25"/>
      <c r="EXP68" s="25"/>
      <c r="EXQ68" s="25"/>
      <c r="EXR68" s="25"/>
      <c r="EXS68" s="25"/>
      <c r="EXT68" s="25"/>
      <c r="EXU68" s="25"/>
      <c r="EXV68" s="25"/>
      <c r="EXW68" s="25"/>
      <c r="EXX68" s="25"/>
      <c r="EXY68" s="25"/>
      <c r="EXZ68" s="25"/>
      <c r="EYA68" s="25"/>
      <c r="EYB68" s="25"/>
      <c r="EYC68" s="25"/>
      <c r="EYD68" s="25"/>
      <c r="EYE68" s="25"/>
      <c r="EYF68" s="25"/>
      <c r="EYG68" s="25"/>
      <c r="EYH68" s="25"/>
      <c r="EYI68" s="25"/>
      <c r="EYJ68" s="25"/>
      <c r="EYK68" s="25"/>
      <c r="EYL68" s="25"/>
      <c r="EYM68" s="25"/>
      <c r="EYN68" s="25"/>
      <c r="EYO68" s="25"/>
      <c r="EYP68" s="25"/>
      <c r="EYQ68" s="25"/>
      <c r="EYR68" s="25"/>
      <c r="EYS68" s="25"/>
      <c r="EYT68" s="25"/>
      <c r="EYU68" s="25"/>
      <c r="EYV68" s="25"/>
      <c r="EYW68" s="25"/>
      <c r="EYX68" s="25"/>
      <c r="EYY68" s="25"/>
      <c r="EYZ68" s="25"/>
      <c r="EZA68" s="25"/>
      <c r="EZB68" s="25"/>
      <c r="EZC68" s="25"/>
      <c r="EZD68" s="25"/>
      <c r="EZE68" s="25"/>
      <c r="EZF68" s="25"/>
      <c r="EZG68" s="25"/>
      <c r="EZH68" s="25"/>
      <c r="EZI68" s="25"/>
      <c r="EZJ68" s="25"/>
      <c r="EZK68" s="25"/>
      <c r="EZL68" s="25"/>
      <c r="EZM68" s="25"/>
      <c r="EZN68" s="25"/>
      <c r="EZO68" s="25"/>
      <c r="EZP68" s="25"/>
      <c r="EZQ68" s="25"/>
      <c r="EZR68" s="25"/>
      <c r="EZS68" s="25"/>
      <c r="EZT68" s="25"/>
      <c r="EZU68" s="25"/>
      <c r="EZV68" s="25"/>
      <c r="EZW68" s="25"/>
      <c r="EZX68" s="25"/>
      <c r="EZY68" s="25"/>
      <c r="EZZ68" s="25"/>
      <c r="FAA68" s="25"/>
      <c r="FAB68" s="25"/>
      <c r="FAC68" s="25"/>
      <c r="FAD68" s="25"/>
      <c r="FAE68" s="25"/>
      <c r="FAF68" s="25"/>
      <c r="FAG68" s="25"/>
      <c r="FAH68" s="25"/>
      <c r="FAI68" s="25"/>
      <c r="FAJ68" s="25"/>
      <c r="FAK68" s="25"/>
      <c r="FAL68" s="25"/>
      <c r="FAM68" s="25"/>
      <c r="FAN68" s="25"/>
      <c r="FAO68" s="25"/>
      <c r="FAP68" s="25"/>
      <c r="FAQ68" s="25"/>
      <c r="FAR68" s="25"/>
      <c r="FAS68" s="25"/>
      <c r="FAT68" s="25"/>
      <c r="FAU68" s="25"/>
      <c r="FAV68" s="25"/>
      <c r="FAW68" s="25"/>
      <c r="FAX68" s="25"/>
      <c r="FAY68" s="25"/>
      <c r="FAZ68" s="25"/>
      <c r="FBA68" s="25"/>
      <c r="FBB68" s="25"/>
      <c r="FBC68" s="25"/>
      <c r="FBD68" s="25"/>
      <c r="FBE68" s="25"/>
      <c r="FBF68" s="25"/>
      <c r="FBG68" s="25"/>
      <c r="FBH68" s="25"/>
      <c r="FBI68" s="25"/>
      <c r="FBJ68" s="25"/>
      <c r="FBK68" s="25"/>
      <c r="FBL68" s="25"/>
      <c r="FBM68" s="25"/>
      <c r="FBN68" s="25"/>
      <c r="FBO68" s="25"/>
      <c r="FBP68" s="25"/>
      <c r="FBQ68" s="25"/>
      <c r="FBR68" s="25"/>
      <c r="FBS68" s="25"/>
      <c r="FBT68" s="25"/>
      <c r="FBU68" s="25"/>
      <c r="FBV68" s="25"/>
      <c r="FBW68" s="25"/>
      <c r="FBX68" s="25"/>
      <c r="FBY68" s="25"/>
      <c r="FBZ68" s="25"/>
      <c r="FCA68" s="25"/>
      <c r="FCB68" s="25"/>
      <c r="FCC68" s="25"/>
      <c r="FCD68" s="25"/>
      <c r="FCE68" s="25"/>
      <c r="FCF68" s="25"/>
      <c r="FCG68" s="25"/>
      <c r="FCH68" s="25"/>
      <c r="FCI68" s="25"/>
      <c r="FCJ68" s="25"/>
      <c r="FCK68" s="25"/>
      <c r="FCL68" s="25"/>
      <c r="FCM68" s="25"/>
      <c r="FCN68" s="25"/>
      <c r="FCO68" s="25"/>
      <c r="FCP68" s="25"/>
      <c r="FCQ68" s="25"/>
      <c r="FCR68" s="25"/>
      <c r="FCS68" s="25"/>
      <c r="FCT68" s="25"/>
      <c r="FCU68" s="25"/>
      <c r="FCV68" s="25"/>
      <c r="FCW68" s="25"/>
      <c r="FCX68" s="25"/>
      <c r="FCY68" s="25"/>
      <c r="FCZ68" s="25"/>
      <c r="FDA68" s="25"/>
      <c r="FDB68" s="25"/>
      <c r="FDC68" s="25"/>
      <c r="FDD68" s="25"/>
      <c r="FDE68" s="25"/>
      <c r="FDF68" s="25"/>
      <c r="FDG68" s="25"/>
      <c r="FDH68" s="25"/>
      <c r="FDI68" s="25"/>
      <c r="FDJ68" s="25"/>
      <c r="FDK68" s="25"/>
      <c r="FDL68" s="25"/>
      <c r="FDM68" s="25"/>
      <c r="FDN68" s="25"/>
      <c r="FDO68" s="25"/>
      <c r="FDP68" s="25"/>
      <c r="FDQ68" s="25"/>
      <c r="FDR68" s="25"/>
      <c r="FDS68" s="25"/>
      <c r="FDT68" s="25"/>
      <c r="FDU68" s="25"/>
      <c r="FDV68" s="25"/>
      <c r="FDW68" s="25"/>
      <c r="FDX68" s="25"/>
      <c r="FDY68" s="25"/>
      <c r="FDZ68" s="25"/>
      <c r="FEA68" s="25"/>
      <c r="FEB68" s="25"/>
      <c r="FEC68" s="25"/>
      <c r="FED68" s="25"/>
      <c r="FEE68" s="25"/>
      <c r="FEF68" s="25"/>
      <c r="FEG68" s="25"/>
      <c r="FEH68" s="25"/>
      <c r="FEI68" s="25"/>
      <c r="FEJ68" s="25"/>
      <c r="FEK68" s="25"/>
      <c r="FEL68" s="25"/>
      <c r="FEM68" s="25"/>
      <c r="FEN68" s="25"/>
      <c r="FEO68" s="25"/>
      <c r="FEP68" s="25"/>
      <c r="FEQ68" s="25"/>
      <c r="FER68" s="25"/>
      <c r="FES68" s="25"/>
      <c r="FET68" s="25"/>
      <c r="FEU68" s="25"/>
      <c r="FEV68" s="25"/>
      <c r="FEW68" s="25"/>
      <c r="FEX68" s="25"/>
      <c r="FEY68" s="25"/>
      <c r="FEZ68" s="25"/>
      <c r="FFA68" s="25"/>
      <c r="FFB68" s="25"/>
      <c r="FFC68" s="25"/>
      <c r="FFD68" s="25"/>
      <c r="FFE68" s="25"/>
      <c r="FFF68" s="25"/>
      <c r="FFG68" s="25"/>
      <c r="FFH68" s="25"/>
      <c r="FFI68" s="25"/>
      <c r="FFJ68" s="25"/>
      <c r="FFK68" s="25"/>
      <c r="FFL68" s="25"/>
      <c r="FFM68" s="25"/>
      <c r="FFN68" s="25"/>
      <c r="FFO68" s="25"/>
      <c r="FFP68" s="25"/>
      <c r="FFQ68" s="25"/>
      <c r="FFR68" s="25"/>
      <c r="FFS68" s="25"/>
      <c r="FFT68" s="25"/>
      <c r="FFU68" s="25"/>
      <c r="FFV68" s="25"/>
      <c r="FFW68" s="25"/>
      <c r="FFX68" s="25"/>
      <c r="FFY68" s="25"/>
      <c r="FFZ68" s="25"/>
      <c r="FGA68" s="25"/>
      <c r="FGB68" s="25"/>
      <c r="FGC68" s="25"/>
      <c r="FGD68" s="25"/>
      <c r="FGE68" s="25"/>
      <c r="FGF68" s="25"/>
      <c r="FGG68" s="25"/>
      <c r="FGH68" s="25"/>
      <c r="FGI68" s="25"/>
      <c r="FGJ68" s="25"/>
      <c r="FGK68" s="25"/>
      <c r="FGL68" s="25"/>
      <c r="FGM68" s="25"/>
      <c r="FGN68" s="25"/>
      <c r="FGO68" s="25"/>
      <c r="FGP68" s="25"/>
      <c r="FGQ68" s="25"/>
      <c r="FGR68" s="25"/>
      <c r="FGS68" s="25"/>
      <c r="FGT68" s="25"/>
      <c r="FGU68" s="25"/>
      <c r="FGV68" s="25"/>
      <c r="FGW68" s="25"/>
      <c r="FGX68" s="25"/>
      <c r="FGY68" s="25"/>
      <c r="FGZ68" s="25"/>
      <c r="FHA68" s="25"/>
      <c r="FHB68" s="25"/>
      <c r="FHC68" s="25"/>
      <c r="FHD68" s="25"/>
      <c r="FHE68" s="25"/>
      <c r="FHF68" s="25"/>
      <c r="FHG68" s="25"/>
      <c r="FHH68" s="25"/>
      <c r="FHI68" s="25"/>
      <c r="FHJ68" s="25"/>
      <c r="FHK68" s="25"/>
      <c r="FHL68" s="25"/>
      <c r="FHM68" s="25"/>
      <c r="FHN68" s="25"/>
      <c r="FHO68" s="25"/>
      <c r="FHP68" s="25"/>
      <c r="FHQ68" s="25"/>
      <c r="FHR68" s="25"/>
      <c r="FHS68" s="25"/>
      <c r="FHT68" s="25"/>
      <c r="FHU68" s="25"/>
      <c r="FHV68" s="25"/>
      <c r="FHW68" s="25"/>
      <c r="FHX68" s="25"/>
      <c r="FHY68" s="25"/>
      <c r="FHZ68" s="25"/>
      <c r="FIA68" s="25"/>
      <c r="FIB68" s="25"/>
      <c r="FIC68" s="25"/>
      <c r="FID68" s="25"/>
      <c r="FIE68" s="25"/>
      <c r="FIF68" s="25"/>
      <c r="FIG68" s="25"/>
      <c r="FIH68" s="25"/>
      <c r="FII68" s="25"/>
      <c r="FIJ68" s="25"/>
      <c r="FIK68" s="25"/>
      <c r="FIL68" s="25"/>
      <c r="FIM68" s="25"/>
      <c r="FIN68" s="25"/>
      <c r="FIO68" s="25"/>
      <c r="FIP68" s="25"/>
      <c r="FIQ68" s="25"/>
      <c r="FIR68" s="25"/>
      <c r="FIS68" s="25"/>
      <c r="FIT68" s="25"/>
      <c r="FIU68" s="25"/>
      <c r="FIV68" s="25"/>
      <c r="FIW68" s="25"/>
      <c r="FIX68" s="25"/>
      <c r="FIY68" s="25"/>
      <c r="FIZ68" s="25"/>
      <c r="FJA68" s="25"/>
      <c r="FJB68" s="25"/>
      <c r="FJC68" s="25"/>
      <c r="FJD68" s="25"/>
      <c r="FJE68" s="25"/>
      <c r="FJF68" s="25"/>
      <c r="FJG68" s="25"/>
      <c r="FJH68" s="25"/>
      <c r="FJI68" s="25"/>
      <c r="FJJ68" s="25"/>
      <c r="FJK68" s="25"/>
      <c r="FJL68" s="25"/>
      <c r="FJM68" s="25"/>
      <c r="FJN68" s="25"/>
      <c r="FJO68" s="25"/>
      <c r="FJP68" s="25"/>
      <c r="FJQ68" s="25"/>
      <c r="FJR68" s="25"/>
      <c r="FJS68" s="25"/>
      <c r="FJT68" s="25"/>
      <c r="FJU68" s="25"/>
      <c r="FJV68" s="25"/>
      <c r="FJW68" s="25"/>
      <c r="FJX68" s="25"/>
      <c r="FJY68" s="25"/>
      <c r="FJZ68" s="25"/>
      <c r="FKA68" s="25"/>
      <c r="FKB68" s="25"/>
      <c r="FKC68" s="25"/>
      <c r="FKD68" s="25"/>
      <c r="FKE68" s="25"/>
      <c r="FKF68" s="25"/>
      <c r="FKG68" s="25"/>
      <c r="FKH68" s="25"/>
      <c r="FKI68" s="25"/>
      <c r="FKJ68" s="25"/>
      <c r="FKK68" s="25"/>
      <c r="FKL68" s="25"/>
      <c r="FKM68" s="25"/>
      <c r="FKN68" s="25"/>
      <c r="FKO68" s="25"/>
      <c r="FKP68" s="25"/>
      <c r="FKQ68" s="25"/>
      <c r="FKR68" s="25"/>
      <c r="FKS68" s="25"/>
      <c r="FKT68" s="25"/>
      <c r="FKU68" s="25"/>
      <c r="FKV68" s="25"/>
      <c r="FKW68" s="25"/>
      <c r="FKX68" s="25"/>
      <c r="FKY68" s="25"/>
      <c r="FKZ68" s="25"/>
      <c r="FLA68" s="25"/>
      <c r="FLB68" s="25"/>
      <c r="FLC68" s="25"/>
      <c r="FLD68" s="25"/>
      <c r="FLE68" s="25"/>
      <c r="FLF68" s="25"/>
      <c r="FLG68" s="25"/>
      <c r="FLH68" s="25"/>
      <c r="FLI68" s="25"/>
      <c r="FLJ68" s="25"/>
      <c r="FLK68" s="25"/>
      <c r="FLL68" s="25"/>
      <c r="FLM68" s="25"/>
      <c r="FLN68" s="25"/>
      <c r="FLO68" s="25"/>
      <c r="FLP68" s="25"/>
      <c r="FLQ68" s="25"/>
      <c r="FLR68" s="25"/>
      <c r="FLS68" s="25"/>
      <c r="FLT68" s="25"/>
      <c r="FLU68" s="25"/>
      <c r="FLV68" s="25"/>
      <c r="FLW68" s="25"/>
      <c r="FLX68" s="25"/>
      <c r="FLY68" s="25"/>
      <c r="FLZ68" s="25"/>
      <c r="FMA68" s="25"/>
      <c r="FMB68" s="25"/>
      <c r="FMC68" s="25"/>
      <c r="FMD68" s="25"/>
      <c r="FME68" s="25"/>
      <c r="FMF68" s="25"/>
      <c r="FMG68" s="25"/>
      <c r="FMH68" s="25"/>
      <c r="FMI68" s="25"/>
      <c r="FMJ68" s="25"/>
      <c r="FMK68" s="25"/>
      <c r="FML68" s="25"/>
      <c r="FMM68" s="25"/>
      <c r="FMN68" s="25"/>
      <c r="FMO68" s="25"/>
      <c r="FMP68" s="25"/>
      <c r="FMQ68" s="25"/>
      <c r="FMR68" s="25"/>
      <c r="FMS68" s="25"/>
      <c r="FMT68" s="25"/>
      <c r="FMU68" s="25"/>
      <c r="FMV68" s="25"/>
      <c r="FMW68" s="25"/>
      <c r="FMX68" s="25"/>
      <c r="FMY68" s="25"/>
      <c r="FMZ68" s="25"/>
      <c r="FNA68" s="25"/>
      <c r="FNB68" s="25"/>
      <c r="FNC68" s="25"/>
      <c r="FND68" s="25"/>
      <c r="FNE68" s="25"/>
      <c r="FNF68" s="25"/>
      <c r="FNG68" s="25"/>
      <c r="FNH68" s="25"/>
      <c r="FNI68" s="25"/>
      <c r="FNJ68" s="25"/>
      <c r="FNK68" s="25"/>
      <c r="FNL68" s="25"/>
      <c r="FNM68" s="25"/>
      <c r="FNN68" s="25"/>
      <c r="FNO68" s="25"/>
      <c r="FNP68" s="25"/>
      <c r="FNQ68" s="25"/>
      <c r="FNR68" s="25"/>
      <c r="FNS68" s="25"/>
      <c r="FNT68" s="25"/>
      <c r="FNU68" s="25"/>
      <c r="FNV68" s="25"/>
      <c r="FNW68" s="25"/>
      <c r="FNX68" s="25"/>
      <c r="FNY68" s="25"/>
      <c r="FNZ68" s="25"/>
      <c r="FOA68" s="25"/>
      <c r="FOB68" s="25"/>
      <c r="FOC68" s="25"/>
      <c r="FOD68" s="25"/>
      <c r="FOE68" s="25"/>
      <c r="FOF68" s="25"/>
      <c r="FOG68" s="25"/>
      <c r="FOH68" s="25"/>
      <c r="FOI68" s="25"/>
      <c r="FOJ68" s="25"/>
      <c r="FOK68" s="25"/>
      <c r="FOL68" s="25"/>
      <c r="FOM68" s="25"/>
      <c r="FON68" s="25"/>
      <c r="FOO68" s="25"/>
      <c r="FOP68" s="25"/>
      <c r="FOQ68" s="25"/>
      <c r="FOR68" s="25"/>
      <c r="FOS68" s="25"/>
      <c r="FOT68" s="25"/>
      <c r="FOU68" s="25"/>
      <c r="FOV68" s="25"/>
      <c r="FOW68" s="25"/>
      <c r="FOX68" s="25"/>
      <c r="FOY68" s="25"/>
      <c r="FOZ68" s="25"/>
      <c r="FPA68" s="25"/>
      <c r="FPB68" s="25"/>
      <c r="FPC68" s="25"/>
      <c r="FPD68" s="25"/>
      <c r="FPE68" s="25"/>
      <c r="FPF68" s="25"/>
      <c r="FPG68" s="25"/>
      <c r="FPH68" s="25"/>
      <c r="FPI68" s="25"/>
      <c r="FPJ68" s="25"/>
      <c r="FPK68" s="25"/>
      <c r="FPL68" s="25"/>
      <c r="FPM68" s="25"/>
      <c r="FPN68" s="25"/>
      <c r="FPO68" s="25"/>
      <c r="FPP68" s="25"/>
      <c r="FPQ68" s="25"/>
      <c r="FPR68" s="25"/>
      <c r="FPS68" s="25"/>
      <c r="FPT68" s="25"/>
      <c r="FPU68" s="25"/>
      <c r="FPV68" s="25"/>
      <c r="FPW68" s="25"/>
      <c r="FPX68" s="25"/>
      <c r="FPY68" s="25"/>
      <c r="FPZ68" s="25"/>
      <c r="FQA68" s="25"/>
      <c r="FQB68" s="25"/>
      <c r="FQC68" s="25"/>
      <c r="FQD68" s="25"/>
      <c r="FQE68" s="25"/>
      <c r="FQF68" s="25"/>
      <c r="FQG68" s="25"/>
      <c r="FQH68" s="25"/>
      <c r="FQI68" s="25"/>
      <c r="FQJ68" s="25"/>
      <c r="FQK68" s="25"/>
      <c r="FQL68" s="25"/>
      <c r="FQM68" s="25"/>
      <c r="FQN68" s="25"/>
      <c r="FQO68" s="25"/>
      <c r="FQP68" s="25"/>
      <c r="FQQ68" s="25"/>
      <c r="FQR68" s="25"/>
      <c r="FQS68" s="25"/>
      <c r="FQT68" s="25"/>
      <c r="FQU68" s="25"/>
      <c r="FQV68" s="25"/>
      <c r="FQW68" s="25"/>
      <c r="FQX68" s="25"/>
      <c r="FQY68" s="25"/>
      <c r="FQZ68" s="25"/>
      <c r="FRA68" s="25"/>
      <c r="FRB68" s="25"/>
      <c r="FRC68" s="25"/>
      <c r="FRD68" s="25"/>
      <c r="FRE68" s="25"/>
      <c r="FRF68" s="25"/>
      <c r="FRG68" s="25"/>
      <c r="FRH68" s="25"/>
      <c r="FRI68" s="25"/>
      <c r="FRJ68" s="25"/>
      <c r="FRK68" s="25"/>
      <c r="FRL68" s="25"/>
      <c r="FRM68" s="25"/>
      <c r="FRN68" s="25"/>
      <c r="FRO68" s="25"/>
      <c r="FRP68" s="25"/>
      <c r="FRQ68" s="25"/>
      <c r="FRR68" s="25"/>
      <c r="FRS68" s="25"/>
      <c r="FRT68" s="25"/>
      <c r="FRU68" s="25"/>
      <c r="FRV68" s="25"/>
      <c r="FRW68" s="25"/>
      <c r="FRX68" s="25"/>
      <c r="FRY68" s="25"/>
      <c r="FRZ68" s="25"/>
      <c r="FSA68" s="25"/>
      <c r="FSB68" s="25"/>
      <c r="FSC68" s="25"/>
      <c r="FSD68" s="25"/>
      <c r="FSE68" s="25"/>
      <c r="FSF68" s="25"/>
      <c r="FSG68" s="25"/>
      <c r="FSH68" s="25"/>
      <c r="FSI68" s="25"/>
      <c r="FSJ68" s="25"/>
      <c r="FSK68" s="25"/>
      <c r="FSL68" s="25"/>
      <c r="FSM68" s="25"/>
      <c r="FSN68" s="25"/>
      <c r="FSO68" s="25"/>
      <c r="FSP68" s="25"/>
      <c r="FSQ68" s="25"/>
      <c r="FSR68" s="25"/>
      <c r="FSS68" s="25"/>
      <c r="FST68" s="25"/>
      <c r="FSU68" s="25"/>
      <c r="FSV68" s="25"/>
      <c r="FSW68" s="25"/>
      <c r="FSX68" s="25"/>
      <c r="FSY68" s="25"/>
      <c r="FSZ68" s="25"/>
      <c r="FTA68" s="25"/>
      <c r="FTB68" s="25"/>
      <c r="FTC68" s="25"/>
      <c r="FTD68" s="25"/>
      <c r="FTE68" s="25"/>
      <c r="FTF68" s="25"/>
      <c r="FTG68" s="25"/>
      <c r="FTH68" s="25"/>
      <c r="FTI68" s="25"/>
      <c r="FTJ68" s="25"/>
      <c r="FTK68" s="25"/>
      <c r="FTL68" s="25"/>
      <c r="FTM68" s="25"/>
      <c r="FTN68" s="25"/>
      <c r="FTO68" s="25"/>
      <c r="FTP68" s="25"/>
      <c r="FTQ68" s="25"/>
      <c r="FTR68" s="25"/>
      <c r="FTS68" s="25"/>
      <c r="FTT68" s="25"/>
      <c r="FTU68" s="25"/>
      <c r="FTV68" s="25"/>
      <c r="FTW68" s="25"/>
      <c r="FTX68" s="25"/>
      <c r="FTY68" s="25"/>
      <c r="FTZ68" s="25"/>
      <c r="FUA68" s="25"/>
      <c r="FUB68" s="25"/>
      <c r="FUC68" s="25"/>
      <c r="FUD68" s="25"/>
      <c r="FUE68" s="25"/>
      <c r="FUF68" s="25"/>
      <c r="FUG68" s="25"/>
      <c r="FUH68" s="25"/>
      <c r="FUI68" s="25"/>
      <c r="FUJ68" s="25"/>
      <c r="FUK68" s="25"/>
      <c r="FUL68" s="25"/>
      <c r="FUM68" s="25"/>
      <c r="FUN68" s="25"/>
      <c r="FUO68" s="25"/>
      <c r="FUP68" s="25"/>
      <c r="FUQ68" s="25"/>
      <c r="FUR68" s="25"/>
      <c r="FUS68" s="25"/>
      <c r="FUT68" s="25"/>
      <c r="FUU68" s="25"/>
      <c r="FUV68" s="25"/>
      <c r="FUW68" s="25"/>
      <c r="FUX68" s="25"/>
      <c r="FUY68" s="25"/>
      <c r="FUZ68" s="25"/>
      <c r="FVA68" s="25"/>
      <c r="FVB68" s="25"/>
      <c r="FVC68" s="25"/>
      <c r="FVD68" s="25"/>
      <c r="FVE68" s="25"/>
      <c r="FVF68" s="25"/>
      <c r="FVG68" s="25"/>
      <c r="FVH68" s="25"/>
      <c r="FVI68" s="25"/>
      <c r="FVJ68" s="25"/>
      <c r="FVK68" s="25"/>
      <c r="FVL68" s="25"/>
      <c r="FVM68" s="25"/>
      <c r="FVN68" s="25"/>
      <c r="FVO68" s="25"/>
      <c r="FVP68" s="25"/>
      <c r="FVQ68" s="25"/>
      <c r="FVR68" s="25"/>
      <c r="FVS68" s="25"/>
      <c r="FVT68" s="25"/>
      <c r="FVU68" s="25"/>
      <c r="FVV68" s="25"/>
      <c r="FVW68" s="25"/>
      <c r="FVX68" s="25"/>
      <c r="FVY68" s="25"/>
      <c r="FVZ68" s="25"/>
      <c r="FWA68" s="25"/>
      <c r="FWB68" s="25"/>
      <c r="FWC68" s="25"/>
      <c r="FWD68" s="25"/>
      <c r="FWE68" s="25"/>
      <c r="FWF68" s="25"/>
      <c r="FWG68" s="25"/>
      <c r="FWH68" s="25"/>
      <c r="FWI68" s="25"/>
      <c r="FWJ68" s="25"/>
      <c r="FWK68" s="25"/>
      <c r="FWL68" s="25"/>
      <c r="FWM68" s="25"/>
      <c r="FWN68" s="25"/>
      <c r="FWO68" s="25"/>
      <c r="FWP68" s="25"/>
      <c r="FWQ68" s="25"/>
      <c r="FWR68" s="25"/>
      <c r="FWS68" s="25"/>
      <c r="FWT68" s="25"/>
      <c r="FWU68" s="25"/>
      <c r="FWV68" s="25"/>
      <c r="FWW68" s="25"/>
      <c r="FWX68" s="25"/>
      <c r="FWY68" s="25"/>
      <c r="FWZ68" s="25"/>
      <c r="FXA68" s="25"/>
      <c r="FXB68" s="25"/>
      <c r="FXC68" s="25"/>
      <c r="FXD68" s="25"/>
      <c r="FXE68" s="25"/>
      <c r="FXF68" s="25"/>
      <c r="FXG68" s="25"/>
      <c r="FXH68" s="25"/>
      <c r="FXI68" s="25"/>
      <c r="FXJ68" s="25"/>
      <c r="FXK68" s="25"/>
      <c r="FXL68" s="25"/>
      <c r="FXM68" s="25"/>
      <c r="FXN68" s="25"/>
      <c r="FXO68" s="25"/>
      <c r="FXP68" s="25"/>
      <c r="FXQ68" s="25"/>
      <c r="FXR68" s="25"/>
      <c r="FXS68" s="25"/>
      <c r="FXT68" s="25"/>
      <c r="FXU68" s="25"/>
      <c r="FXV68" s="25"/>
      <c r="FXW68" s="25"/>
      <c r="FXX68" s="25"/>
      <c r="FXY68" s="25"/>
      <c r="FXZ68" s="25"/>
      <c r="FYA68" s="25"/>
      <c r="FYB68" s="25"/>
      <c r="FYC68" s="25"/>
      <c r="FYD68" s="25"/>
      <c r="FYE68" s="25"/>
      <c r="FYF68" s="25"/>
      <c r="FYG68" s="25"/>
      <c r="FYH68" s="25"/>
      <c r="FYI68" s="25"/>
      <c r="FYJ68" s="25"/>
      <c r="FYK68" s="25"/>
      <c r="FYL68" s="25"/>
      <c r="FYM68" s="25"/>
      <c r="FYN68" s="25"/>
      <c r="FYO68" s="25"/>
      <c r="FYP68" s="25"/>
      <c r="FYQ68" s="25"/>
      <c r="FYR68" s="25"/>
      <c r="FYS68" s="25"/>
      <c r="FYT68" s="25"/>
      <c r="FYU68" s="25"/>
      <c r="FYV68" s="25"/>
      <c r="FYW68" s="25"/>
      <c r="FYX68" s="25"/>
      <c r="FYY68" s="25"/>
      <c r="FYZ68" s="25"/>
      <c r="FZA68" s="25"/>
      <c r="FZB68" s="25"/>
      <c r="FZC68" s="25"/>
      <c r="FZD68" s="25"/>
      <c r="FZE68" s="25"/>
      <c r="FZF68" s="25"/>
      <c r="FZG68" s="25"/>
      <c r="FZH68" s="25"/>
      <c r="FZI68" s="25"/>
      <c r="FZJ68" s="25"/>
      <c r="FZK68" s="25"/>
      <c r="FZL68" s="25"/>
      <c r="FZM68" s="25"/>
      <c r="FZN68" s="25"/>
      <c r="FZO68" s="25"/>
      <c r="FZP68" s="25"/>
      <c r="FZQ68" s="25"/>
      <c r="FZR68" s="25"/>
      <c r="FZS68" s="25"/>
      <c r="FZT68" s="25"/>
      <c r="FZU68" s="25"/>
      <c r="FZV68" s="25"/>
      <c r="FZW68" s="25"/>
      <c r="FZX68" s="25"/>
      <c r="FZY68" s="25"/>
      <c r="FZZ68" s="25"/>
      <c r="GAA68" s="25"/>
      <c r="GAB68" s="25"/>
      <c r="GAC68" s="25"/>
      <c r="GAD68" s="25"/>
      <c r="GAE68" s="25"/>
      <c r="GAF68" s="25"/>
      <c r="GAG68" s="25"/>
      <c r="GAH68" s="25"/>
      <c r="GAI68" s="25"/>
      <c r="GAJ68" s="25"/>
      <c r="GAK68" s="25"/>
      <c r="GAL68" s="25"/>
      <c r="GAM68" s="25"/>
      <c r="GAN68" s="25"/>
      <c r="GAO68" s="25"/>
      <c r="GAP68" s="25"/>
      <c r="GAQ68" s="25"/>
      <c r="GAR68" s="25"/>
      <c r="GAS68" s="25"/>
      <c r="GAT68" s="25"/>
      <c r="GAU68" s="25"/>
      <c r="GAV68" s="25"/>
      <c r="GAW68" s="25"/>
      <c r="GAX68" s="25"/>
      <c r="GAY68" s="25"/>
      <c r="GAZ68" s="25"/>
      <c r="GBA68" s="25"/>
      <c r="GBB68" s="25"/>
      <c r="GBC68" s="25"/>
      <c r="GBD68" s="25"/>
      <c r="GBE68" s="25"/>
      <c r="GBF68" s="25"/>
      <c r="GBG68" s="25"/>
      <c r="GBH68" s="25"/>
      <c r="GBI68" s="25"/>
      <c r="GBJ68" s="25"/>
      <c r="GBK68" s="25"/>
      <c r="GBL68" s="25"/>
      <c r="GBM68" s="25"/>
      <c r="GBN68" s="25"/>
      <c r="GBO68" s="25"/>
      <c r="GBP68" s="25"/>
      <c r="GBQ68" s="25"/>
      <c r="GBR68" s="25"/>
      <c r="GBS68" s="25"/>
      <c r="GBT68" s="25"/>
      <c r="GBU68" s="25"/>
      <c r="GBV68" s="25"/>
      <c r="GBW68" s="25"/>
      <c r="GBX68" s="25"/>
      <c r="GBY68" s="25"/>
      <c r="GBZ68" s="25"/>
      <c r="GCA68" s="25"/>
      <c r="GCB68" s="25"/>
      <c r="GCC68" s="25"/>
      <c r="GCD68" s="25"/>
      <c r="GCE68" s="25"/>
      <c r="GCF68" s="25"/>
      <c r="GCG68" s="25"/>
      <c r="GCH68" s="25"/>
      <c r="GCI68" s="25"/>
      <c r="GCJ68" s="25"/>
      <c r="GCK68" s="25"/>
      <c r="GCL68" s="25"/>
      <c r="GCM68" s="25"/>
      <c r="GCN68" s="25"/>
      <c r="GCO68" s="25"/>
      <c r="GCP68" s="25"/>
      <c r="GCQ68" s="25"/>
      <c r="GCR68" s="25"/>
      <c r="GCS68" s="25"/>
      <c r="GCT68" s="25"/>
      <c r="GCU68" s="25"/>
      <c r="GCV68" s="25"/>
      <c r="GCW68" s="25"/>
      <c r="GCX68" s="25"/>
      <c r="GCY68" s="25"/>
      <c r="GCZ68" s="25"/>
      <c r="GDA68" s="25"/>
      <c r="GDB68" s="25"/>
      <c r="GDC68" s="25"/>
      <c r="GDD68" s="25"/>
      <c r="GDE68" s="25"/>
      <c r="GDF68" s="25"/>
      <c r="GDG68" s="25"/>
      <c r="GDH68" s="25"/>
      <c r="GDI68" s="25"/>
      <c r="GDJ68" s="25"/>
      <c r="GDK68" s="25"/>
      <c r="GDL68" s="25"/>
      <c r="GDM68" s="25"/>
      <c r="GDN68" s="25"/>
      <c r="GDO68" s="25"/>
      <c r="GDP68" s="25"/>
      <c r="GDQ68" s="25"/>
      <c r="GDR68" s="25"/>
      <c r="GDS68" s="25"/>
      <c r="GDT68" s="25"/>
      <c r="GDU68" s="25"/>
      <c r="GDV68" s="25"/>
      <c r="GDW68" s="25"/>
      <c r="GDX68" s="25"/>
      <c r="GDY68" s="25"/>
      <c r="GDZ68" s="25"/>
      <c r="GEA68" s="25"/>
      <c r="GEB68" s="25"/>
      <c r="GEC68" s="25"/>
      <c r="GED68" s="25"/>
      <c r="GEE68" s="25"/>
      <c r="GEF68" s="25"/>
      <c r="GEG68" s="25"/>
      <c r="GEH68" s="25"/>
      <c r="GEI68" s="25"/>
      <c r="GEJ68" s="25"/>
      <c r="GEK68" s="25"/>
      <c r="GEL68" s="25"/>
      <c r="GEM68" s="25"/>
      <c r="GEN68" s="25"/>
      <c r="GEO68" s="25"/>
      <c r="GEP68" s="25"/>
      <c r="GEQ68" s="25"/>
      <c r="GER68" s="25"/>
      <c r="GES68" s="25"/>
      <c r="GET68" s="25"/>
      <c r="GEU68" s="25"/>
      <c r="GEV68" s="25"/>
      <c r="GEW68" s="25"/>
      <c r="GEX68" s="25"/>
      <c r="GEY68" s="25"/>
      <c r="GEZ68" s="25"/>
      <c r="GFA68" s="25"/>
      <c r="GFB68" s="25"/>
      <c r="GFC68" s="25"/>
      <c r="GFD68" s="25"/>
      <c r="GFE68" s="25"/>
      <c r="GFF68" s="25"/>
      <c r="GFG68" s="25"/>
      <c r="GFH68" s="25"/>
      <c r="GFI68" s="25"/>
      <c r="GFJ68" s="25"/>
      <c r="GFK68" s="25"/>
      <c r="GFL68" s="25"/>
      <c r="GFM68" s="25"/>
      <c r="GFN68" s="25"/>
      <c r="GFO68" s="25"/>
      <c r="GFP68" s="25"/>
      <c r="GFQ68" s="25"/>
      <c r="GFR68" s="25"/>
      <c r="GFS68" s="25"/>
      <c r="GFT68" s="25"/>
      <c r="GFU68" s="25"/>
      <c r="GFV68" s="25"/>
      <c r="GFW68" s="25"/>
      <c r="GFX68" s="25"/>
      <c r="GFY68" s="25"/>
      <c r="GFZ68" s="25"/>
      <c r="GGA68" s="25"/>
      <c r="GGB68" s="25"/>
      <c r="GGC68" s="25"/>
      <c r="GGD68" s="25"/>
      <c r="GGE68" s="25"/>
      <c r="GGF68" s="25"/>
      <c r="GGG68" s="25"/>
      <c r="GGH68" s="25"/>
      <c r="GGI68" s="25"/>
      <c r="GGJ68" s="25"/>
      <c r="GGK68" s="25"/>
      <c r="GGL68" s="25"/>
      <c r="GGM68" s="25"/>
      <c r="GGN68" s="25"/>
      <c r="GGO68" s="25"/>
      <c r="GGP68" s="25"/>
      <c r="GGQ68" s="25"/>
      <c r="GGR68" s="25"/>
      <c r="GGS68" s="25"/>
      <c r="GGT68" s="25"/>
      <c r="GGU68" s="25"/>
      <c r="GGV68" s="25"/>
      <c r="GGW68" s="25"/>
      <c r="GGX68" s="25"/>
      <c r="GGY68" s="25"/>
      <c r="GGZ68" s="25"/>
      <c r="GHA68" s="25"/>
      <c r="GHB68" s="25"/>
      <c r="GHC68" s="25"/>
      <c r="GHD68" s="25"/>
      <c r="GHE68" s="25"/>
      <c r="GHF68" s="25"/>
      <c r="GHG68" s="25"/>
      <c r="GHH68" s="25"/>
      <c r="GHI68" s="25"/>
      <c r="GHJ68" s="25"/>
      <c r="GHK68" s="25"/>
      <c r="GHL68" s="25"/>
      <c r="GHM68" s="25"/>
      <c r="GHN68" s="25"/>
      <c r="GHO68" s="25"/>
      <c r="GHP68" s="25"/>
      <c r="GHQ68" s="25"/>
      <c r="GHR68" s="25"/>
      <c r="GHS68" s="25"/>
      <c r="GHT68" s="25"/>
      <c r="GHU68" s="25"/>
      <c r="GHV68" s="25"/>
      <c r="GHW68" s="25"/>
      <c r="GHX68" s="25"/>
      <c r="GHY68" s="25"/>
      <c r="GHZ68" s="25"/>
      <c r="GIA68" s="25"/>
      <c r="GIB68" s="25"/>
      <c r="GIC68" s="25"/>
      <c r="GID68" s="25"/>
      <c r="GIE68" s="25"/>
      <c r="GIF68" s="25"/>
      <c r="GIG68" s="25"/>
      <c r="GIH68" s="25"/>
      <c r="GII68" s="25"/>
      <c r="GIJ68" s="25"/>
      <c r="GIK68" s="25"/>
      <c r="GIL68" s="25"/>
      <c r="GIM68" s="25"/>
      <c r="GIN68" s="25"/>
      <c r="GIO68" s="25"/>
      <c r="GIP68" s="25"/>
      <c r="GIQ68" s="25"/>
      <c r="GIR68" s="25"/>
      <c r="GIS68" s="25"/>
      <c r="GIT68" s="25"/>
      <c r="GIU68" s="25"/>
      <c r="GIV68" s="25"/>
      <c r="GIW68" s="25"/>
      <c r="GIX68" s="25"/>
      <c r="GIY68" s="25"/>
      <c r="GIZ68" s="25"/>
      <c r="GJA68" s="25"/>
      <c r="GJB68" s="25"/>
      <c r="GJC68" s="25"/>
      <c r="GJD68" s="25"/>
      <c r="GJE68" s="25"/>
      <c r="GJF68" s="25"/>
      <c r="GJG68" s="25"/>
      <c r="GJH68" s="25"/>
      <c r="GJI68" s="25"/>
      <c r="GJJ68" s="25"/>
      <c r="GJK68" s="25"/>
      <c r="GJL68" s="25"/>
      <c r="GJM68" s="25"/>
      <c r="GJN68" s="25"/>
      <c r="GJO68" s="25"/>
      <c r="GJP68" s="25"/>
      <c r="GJQ68" s="25"/>
      <c r="GJR68" s="25"/>
      <c r="GJS68" s="25"/>
      <c r="GJT68" s="25"/>
      <c r="GJU68" s="25"/>
      <c r="GJV68" s="25"/>
      <c r="GJW68" s="25"/>
      <c r="GJX68" s="25"/>
      <c r="GJY68" s="25"/>
      <c r="GJZ68" s="25"/>
      <c r="GKA68" s="25"/>
      <c r="GKB68" s="25"/>
      <c r="GKC68" s="25"/>
      <c r="GKD68" s="25"/>
      <c r="GKE68" s="25"/>
      <c r="GKF68" s="25"/>
      <c r="GKG68" s="25"/>
      <c r="GKH68" s="25"/>
      <c r="GKI68" s="25"/>
      <c r="GKJ68" s="25"/>
      <c r="GKK68" s="25"/>
      <c r="GKL68" s="25"/>
      <c r="GKM68" s="25"/>
      <c r="GKN68" s="25"/>
      <c r="GKO68" s="25"/>
      <c r="GKP68" s="25"/>
      <c r="GKQ68" s="25"/>
      <c r="GKR68" s="25"/>
      <c r="GKS68" s="25"/>
      <c r="GKT68" s="25"/>
      <c r="GKU68" s="25"/>
      <c r="GKV68" s="25"/>
      <c r="GKW68" s="25"/>
      <c r="GKX68" s="25"/>
      <c r="GKY68" s="25"/>
      <c r="GKZ68" s="25"/>
      <c r="GLA68" s="25"/>
      <c r="GLB68" s="25"/>
      <c r="GLC68" s="25"/>
      <c r="GLD68" s="25"/>
      <c r="GLE68" s="25"/>
      <c r="GLF68" s="25"/>
      <c r="GLG68" s="25"/>
      <c r="GLH68" s="25"/>
      <c r="GLI68" s="25"/>
      <c r="GLJ68" s="25"/>
      <c r="GLK68" s="25"/>
      <c r="GLL68" s="25"/>
      <c r="GLM68" s="25"/>
      <c r="GLN68" s="25"/>
      <c r="GLO68" s="25"/>
      <c r="GLP68" s="25"/>
      <c r="GLQ68" s="25"/>
      <c r="GLR68" s="25"/>
      <c r="GLS68" s="25"/>
      <c r="GLT68" s="25"/>
      <c r="GLU68" s="25"/>
      <c r="GLV68" s="25"/>
      <c r="GLW68" s="25"/>
      <c r="GLX68" s="25"/>
      <c r="GLY68" s="25"/>
      <c r="GLZ68" s="25"/>
      <c r="GMA68" s="25"/>
      <c r="GMB68" s="25"/>
      <c r="GMC68" s="25"/>
      <c r="GMD68" s="25"/>
      <c r="GME68" s="25"/>
      <c r="GMF68" s="25"/>
      <c r="GMG68" s="25"/>
      <c r="GMH68" s="25"/>
      <c r="GMI68" s="25"/>
      <c r="GMJ68" s="25"/>
      <c r="GMK68" s="25"/>
      <c r="GML68" s="25"/>
      <c r="GMM68" s="25"/>
      <c r="GMN68" s="25"/>
      <c r="GMO68" s="25"/>
      <c r="GMP68" s="25"/>
      <c r="GMQ68" s="25"/>
      <c r="GMR68" s="25"/>
      <c r="GMS68" s="25"/>
      <c r="GMT68" s="25"/>
      <c r="GMU68" s="25"/>
      <c r="GMV68" s="25"/>
      <c r="GMW68" s="25"/>
      <c r="GMX68" s="25"/>
      <c r="GMY68" s="25"/>
      <c r="GMZ68" s="25"/>
      <c r="GNA68" s="25"/>
      <c r="GNB68" s="25"/>
      <c r="GNC68" s="25"/>
      <c r="GND68" s="25"/>
      <c r="GNE68" s="25"/>
      <c r="GNF68" s="25"/>
      <c r="GNG68" s="25"/>
      <c r="GNH68" s="25"/>
      <c r="GNI68" s="25"/>
      <c r="GNJ68" s="25"/>
      <c r="GNK68" s="25"/>
      <c r="GNL68" s="25"/>
      <c r="GNM68" s="25"/>
      <c r="GNN68" s="25"/>
      <c r="GNO68" s="25"/>
      <c r="GNP68" s="25"/>
      <c r="GNQ68" s="25"/>
      <c r="GNR68" s="25"/>
      <c r="GNS68" s="25"/>
      <c r="GNT68" s="25"/>
      <c r="GNU68" s="25"/>
      <c r="GNV68" s="25"/>
      <c r="GNW68" s="25"/>
      <c r="GNX68" s="25"/>
      <c r="GNY68" s="25"/>
      <c r="GNZ68" s="25"/>
      <c r="GOA68" s="25"/>
      <c r="GOB68" s="25"/>
      <c r="GOC68" s="25"/>
      <c r="GOD68" s="25"/>
      <c r="GOE68" s="25"/>
      <c r="GOF68" s="25"/>
      <c r="GOG68" s="25"/>
      <c r="GOH68" s="25"/>
      <c r="GOI68" s="25"/>
      <c r="GOJ68" s="25"/>
      <c r="GOK68" s="25"/>
      <c r="GOL68" s="25"/>
      <c r="GOM68" s="25"/>
      <c r="GON68" s="25"/>
      <c r="GOO68" s="25"/>
      <c r="GOP68" s="25"/>
      <c r="GOQ68" s="25"/>
      <c r="GOR68" s="25"/>
      <c r="GOS68" s="25"/>
      <c r="GOT68" s="25"/>
      <c r="GOU68" s="25"/>
      <c r="GOV68" s="25"/>
      <c r="GOW68" s="25"/>
      <c r="GOX68" s="25"/>
      <c r="GOY68" s="25"/>
      <c r="GOZ68" s="25"/>
      <c r="GPA68" s="25"/>
      <c r="GPB68" s="25"/>
      <c r="GPC68" s="25"/>
      <c r="GPD68" s="25"/>
      <c r="GPE68" s="25"/>
      <c r="GPF68" s="25"/>
      <c r="GPG68" s="25"/>
      <c r="GPH68" s="25"/>
      <c r="GPI68" s="25"/>
      <c r="GPJ68" s="25"/>
      <c r="GPK68" s="25"/>
      <c r="GPL68" s="25"/>
      <c r="GPM68" s="25"/>
      <c r="GPN68" s="25"/>
      <c r="GPO68" s="25"/>
      <c r="GPP68" s="25"/>
      <c r="GPQ68" s="25"/>
      <c r="GPR68" s="25"/>
      <c r="GPS68" s="25"/>
      <c r="GPT68" s="25"/>
      <c r="GPU68" s="25"/>
      <c r="GPV68" s="25"/>
      <c r="GPW68" s="25"/>
      <c r="GPX68" s="25"/>
      <c r="GPY68" s="25"/>
      <c r="GPZ68" s="25"/>
      <c r="GQA68" s="25"/>
      <c r="GQB68" s="25"/>
      <c r="GQC68" s="25"/>
      <c r="GQD68" s="25"/>
      <c r="GQE68" s="25"/>
      <c r="GQF68" s="25"/>
      <c r="GQG68" s="25"/>
      <c r="GQH68" s="25"/>
      <c r="GQI68" s="25"/>
      <c r="GQJ68" s="25"/>
      <c r="GQK68" s="25"/>
      <c r="GQL68" s="25"/>
      <c r="GQM68" s="25"/>
      <c r="GQN68" s="25"/>
      <c r="GQO68" s="25"/>
      <c r="GQP68" s="25"/>
      <c r="GQQ68" s="25"/>
      <c r="GQR68" s="25"/>
      <c r="GQS68" s="25"/>
      <c r="GQT68" s="25"/>
      <c r="GQU68" s="25"/>
      <c r="GQV68" s="25"/>
      <c r="GQW68" s="25"/>
      <c r="GQX68" s="25"/>
      <c r="GQY68" s="25"/>
      <c r="GQZ68" s="25"/>
      <c r="GRA68" s="25"/>
      <c r="GRB68" s="25"/>
      <c r="GRC68" s="25"/>
      <c r="GRD68" s="25"/>
      <c r="GRE68" s="25"/>
      <c r="GRF68" s="25"/>
      <c r="GRG68" s="25"/>
      <c r="GRH68" s="25"/>
      <c r="GRI68" s="25"/>
      <c r="GRJ68" s="25"/>
      <c r="GRK68" s="25"/>
      <c r="GRL68" s="25"/>
      <c r="GRM68" s="25"/>
      <c r="GRN68" s="25"/>
      <c r="GRO68" s="25"/>
      <c r="GRP68" s="25"/>
      <c r="GRQ68" s="25"/>
      <c r="GRR68" s="25"/>
      <c r="GRS68" s="25"/>
      <c r="GRT68" s="25"/>
      <c r="GRU68" s="25"/>
      <c r="GRV68" s="25"/>
      <c r="GRW68" s="25"/>
      <c r="GRX68" s="25"/>
      <c r="GRY68" s="25"/>
      <c r="GRZ68" s="25"/>
      <c r="GSA68" s="25"/>
      <c r="GSB68" s="25"/>
      <c r="GSC68" s="25"/>
      <c r="GSD68" s="25"/>
      <c r="GSE68" s="25"/>
      <c r="GSF68" s="25"/>
      <c r="GSG68" s="25"/>
      <c r="GSH68" s="25"/>
      <c r="GSI68" s="25"/>
      <c r="GSJ68" s="25"/>
      <c r="GSK68" s="25"/>
      <c r="GSL68" s="25"/>
      <c r="GSM68" s="25"/>
      <c r="GSN68" s="25"/>
      <c r="GSO68" s="25"/>
      <c r="GSP68" s="25"/>
      <c r="GSQ68" s="25"/>
      <c r="GSR68" s="25"/>
      <c r="GSS68" s="25"/>
      <c r="GST68" s="25"/>
      <c r="GSU68" s="25"/>
      <c r="GSV68" s="25"/>
      <c r="GSW68" s="25"/>
      <c r="GSX68" s="25"/>
      <c r="GSY68" s="25"/>
      <c r="GSZ68" s="25"/>
      <c r="GTA68" s="25"/>
      <c r="GTB68" s="25"/>
      <c r="GTC68" s="25"/>
      <c r="GTD68" s="25"/>
      <c r="GTE68" s="25"/>
      <c r="GTF68" s="25"/>
      <c r="GTG68" s="25"/>
      <c r="GTH68" s="25"/>
      <c r="GTI68" s="25"/>
      <c r="GTJ68" s="25"/>
      <c r="GTK68" s="25"/>
      <c r="GTL68" s="25"/>
      <c r="GTM68" s="25"/>
      <c r="GTN68" s="25"/>
      <c r="GTO68" s="25"/>
      <c r="GTP68" s="25"/>
      <c r="GTQ68" s="25"/>
      <c r="GTR68" s="25"/>
      <c r="GTS68" s="25"/>
      <c r="GTT68" s="25"/>
      <c r="GTU68" s="25"/>
      <c r="GTV68" s="25"/>
      <c r="GTW68" s="25"/>
      <c r="GTX68" s="25"/>
      <c r="GTY68" s="25"/>
      <c r="GTZ68" s="25"/>
      <c r="GUA68" s="25"/>
      <c r="GUB68" s="25"/>
      <c r="GUC68" s="25"/>
      <c r="GUD68" s="25"/>
      <c r="GUE68" s="25"/>
      <c r="GUF68" s="25"/>
      <c r="GUG68" s="25"/>
      <c r="GUH68" s="25"/>
      <c r="GUI68" s="25"/>
      <c r="GUJ68" s="25"/>
      <c r="GUK68" s="25"/>
      <c r="GUL68" s="25"/>
      <c r="GUM68" s="25"/>
      <c r="GUN68" s="25"/>
      <c r="GUO68" s="25"/>
      <c r="GUP68" s="25"/>
      <c r="GUQ68" s="25"/>
      <c r="GUR68" s="25"/>
      <c r="GUS68" s="25"/>
      <c r="GUT68" s="25"/>
      <c r="GUU68" s="25"/>
      <c r="GUV68" s="25"/>
      <c r="GUW68" s="25"/>
      <c r="GUX68" s="25"/>
      <c r="GUY68" s="25"/>
      <c r="GUZ68" s="25"/>
      <c r="GVA68" s="25"/>
      <c r="GVB68" s="25"/>
      <c r="GVC68" s="25"/>
      <c r="GVD68" s="25"/>
      <c r="GVE68" s="25"/>
      <c r="GVF68" s="25"/>
      <c r="GVG68" s="25"/>
      <c r="GVH68" s="25"/>
      <c r="GVI68" s="25"/>
      <c r="GVJ68" s="25"/>
      <c r="GVK68" s="25"/>
      <c r="GVL68" s="25"/>
      <c r="GVM68" s="25"/>
      <c r="GVN68" s="25"/>
      <c r="GVO68" s="25"/>
      <c r="GVP68" s="25"/>
      <c r="GVQ68" s="25"/>
      <c r="GVR68" s="25"/>
      <c r="GVS68" s="25"/>
      <c r="GVT68" s="25"/>
      <c r="GVU68" s="25"/>
      <c r="GVV68" s="25"/>
      <c r="GVW68" s="25"/>
      <c r="GVX68" s="25"/>
      <c r="GVY68" s="25"/>
      <c r="GVZ68" s="25"/>
      <c r="GWA68" s="25"/>
      <c r="GWB68" s="25"/>
      <c r="GWC68" s="25"/>
      <c r="GWD68" s="25"/>
      <c r="GWE68" s="25"/>
      <c r="GWF68" s="25"/>
      <c r="GWG68" s="25"/>
      <c r="GWH68" s="25"/>
      <c r="GWI68" s="25"/>
      <c r="GWJ68" s="25"/>
      <c r="GWK68" s="25"/>
      <c r="GWL68" s="25"/>
      <c r="GWM68" s="25"/>
      <c r="GWN68" s="25"/>
      <c r="GWO68" s="25"/>
      <c r="GWP68" s="25"/>
      <c r="GWQ68" s="25"/>
      <c r="GWR68" s="25"/>
      <c r="GWS68" s="25"/>
      <c r="GWT68" s="25"/>
      <c r="GWU68" s="25"/>
      <c r="GWV68" s="25"/>
      <c r="GWW68" s="25"/>
      <c r="GWX68" s="25"/>
      <c r="GWY68" s="25"/>
      <c r="GWZ68" s="25"/>
      <c r="GXA68" s="25"/>
      <c r="GXB68" s="25"/>
      <c r="GXC68" s="25"/>
      <c r="GXD68" s="25"/>
      <c r="GXE68" s="25"/>
      <c r="GXF68" s="25"/>
      <c r="GXG68" s="25"/>
      <c r="GXH68" s="25"/>
      <c r="GXI68" s="25"/>
      <c r="GXJ68" s="25"/>
      <c r="GXK68" s="25"/>
      <c r="GXL68" s="25"/>
      <c r="GXM68" s="25"/>
      <c r="GXN68" s="25"/>
      <c r="GXO68" s="25"/>
      <c r="GXP68" s="25"/>
      <c r="GXQ68" s="25"/>
      <c r="GXR68" s="25"/>
      <c r="GXS68" s="25"/>
      <c r="GXT68" s="25"/>
      <c r="GXU68" s="25"/>
      <c r="GXV68" s="25"/>
      <c r="GXW68" s="25"/>
      <c r="GXX68" s="25"/>
      <c r="GXY68" s="25"/>
      <c r="GXZ68" s="25"/>
      <c r="GYA68" s="25"/>
      <c r="GYB68" s="25"/>
      <c r="GYC68" s="25"/>
      <c r="GYD68" s="25"/>
      <c r="GYE68" s="25"/>
      <c r="GYF68" s="25"/>
      <c r="GYG68" s="25"/>
      <c r="GYH68" s="25"/>
      <c r="GYI68" s="25"/>
      <c r="GYJ68" s="25"/>
      <c r="GYK68" s="25"/>
      <c r="GYL68" s="25"/>
      <c r="GYM68" s="25"/>
      <c r="GYN68" s="25"/>
      <c r="GYO68" s="25"/>
      <c r="GYP68" s="25"/>
      <c r="GYQ68" s="25"/>
      <c r="GYR68" s="25"/>
      <c r="GYS68" s="25"/>
      <c r="GYT68" s="25"/>
      <c r="GYU68" s="25"/>
      <c r="GYV68" s="25"/>
      <c r="GYW68" s="25"/>
      <c r="GYX68" s="25"/>
      <c r="GYY68" s="25"/>
      <c r="GYZ68" s="25"/>
      <c r="GZA68" s="25"/>
      <c r="GZB68" s="25"/>
      <c r="GZC68" s="25"/>
      <c r="GZD68" s="25"/>
      <c r="GZE68" s="25"/>
      <c r="GZF68" s="25"/>
      <c r="GZG68" s="25"/>
      <c r="GZH68" s="25"/>
      <c r="GZI68" s="25"/>
      <c r="GZJ68" s="25"/>
      <c r="GZK68" s="25"/>
      <c r="GZL68" s="25"/>
      <c r="GZM68" s="25"/>
      <c r="GZN68" s="25"/>
      <c r="GZO68" s="25"/>
      <c r="GZP68" s="25"/>
      <c r="GZQ68" s="25"/>
      <c r="GZR68" s="25"/>
      <c r="GZS68" s="25"/>
      <c r="GZT68" s="25"/>
      <c r="GZU68" s="25"/>
      <c r="GZV68" s="25"/>
      <c r="GZW68" s="25"/>
      <c r="GZX68" s="25"/>
      <c r="GZY68" s="25"/>
      <c r="GZZ68" s="25"/>
      <c r="HAA68" s="25"/>
      <c r="HAB68" s="25"/>
      <c r="HAC68" s="25"/>
      <c r="HAD68" s="25"/>
      <c r="HAE68" s="25"/>
      <c r="HAF68" s="25"/>
      <c r="HAG68" s="25"/>
      <c r="HAH68" s="25"/>
      <c r="HAI68" s="25"/>
      <c r="HAJ68" s="25"/>
      <c r="HAK68" s="25"/>
      <c r="HAL68" s="25"/>
      <c r="HAM68" s="25"/>
      <c r="HAN68" s="25"/>
      <c r="HAO68" s="25"/>
      <c r="HAP68" s="25"/>
      <c r="HAQ68" s="25"/>
      <c r="HAR68" s="25"/>
      <c r="HAS68" s="25"/>
      <c r="HAT68" s="25"/>
      <c r="HAU68" s="25"/>
      <c r="HAV68" s="25"/>
      <c r="HAW68" s="25"/>
      <c r="HAX68" s="25"/>
      <c r="HAY68" s="25"/>
      <c r="HAZ68" s="25"/>
      <c r="HBA68" s="25"/>
      <c r="HBB68" s="25"/>
      <c r="HBC68" s="25"/>
      <c r="HBD68" s="25"/>
      <c r="HBE68" s="25"/>
      <c r="HBF68" s="25"/>
      <c r="HBG68" s="25"/>
      <c r="HBH68" s="25"/>
      <c r="HBI68" s="25"/>
      <c r="HBJ68" s="25"/>
      <c r="HBK68" s="25"/>
      <c r="HBL68" s="25"/>
      <c r="HBM68" s="25"/>
      <c r="HBN68" s="25"/>
      <c r="HBO68" s="25"/>
      <c r="HBP68" s="25"/>
      <c r="HBQ68" s="25"/>
      <c r="HBR68" s="25"/>
      <c r="HBS68" s="25"/>
      <c r="HBT68" s="25"/>
      <c r="HBU68" s="25"/>
      <c r="HBV68" s="25"/>
      <c r="HBW68" s="25"/>
      <c r="HBX68" s="25"/>
      <c r="HBY68" s="25"/>
      <c r="HBZ68" s="25"/>
      <c r="HCA68" s="25"/>
      <c r="HCB68" s="25"/>
      <c r="HCC68" s="25"/>
      <c r="HCD68" s="25"/>
      <c r="HCE68" s="25"/>
      <c r="HCF68" s="25"/>
      <c r="HCG68" s="25"/>
      <c r="HCH68" s="25"/>
      <c r="HCI68" s="25"/>
      <c r="HCJ68" s="25"/>
      <c r="HCK68" s="25"/>
      <c r="HCL68" s="25"/>
      <c r="HCM68" s="25"/>
      <c r="HCN68" s="25"/>
      <c r="HCO68" s="25"/>
      <c r="HCP68" s="25"/>
      <c r="HCQ68" s="25"/>
      <c r="HCR68" s="25"/>
      <c r="HCS68" s="25"/>
      <c r="HCT68" s="25"/>
      <c r="HCU68" s="25"/>
      <c r="HCV68" s="25"/>
      <c r="HCW68" s="25"/>
      <c r="HCX68" s="25"/>
      <c r="HCY68" s="25"/>
      <c r="HCZ68" s="25"/>
      <c r="HDA68" s="25"/>
      <c r="HDB68" s="25"/>
      <c r="HDC68" s="25"/>
      <c r="HDD68" s="25"/>
      <c r="HDE68" s="25"/>
      <c r="HDF68" s="25"/>
      <c r="HDG68" s="25"/>
      <c r="HDH68" s="25"/>
      <c r="HDI68" s="25"/>
      <c r="HDJ68" s="25"/>
      <c r="HDK68" s="25"/>
      <c r="HDL68" s="25"/>
      <c r="HDM68" s="25"/>
      <c r="HDN68" s="25"/>
      <c r="HDO68" s="25"/>
      <c r="HDP68" s="25"/>
      <c r="HDQ68" s="25"/>
      <c r="HDR68" s="25"/>
      <c r="HDS68" s="25"/>
      <c r="HDT68" s="25"/>
      <c r="HDU68" s="25"/>
      <c r="HDV68" s="25"/>
      <c r="HDW68" s="25"/>
      <c r="HDX68" s="25"/>
      <c r="HDY68" s="25"/>
      <c r="HDZ68" s="25"/>
      <c r="HEA68" s="25"/>
      <c r="HEB68" s="25"/>
      <c r="HEC68" s="25"/>
      <c r="HED68" s="25"/>
      <c r="HEE68" s="25"/>
      <c r="HEF68" s="25"/>
      <c r="HEG68" s="25"/>
      <c r="HEH68" s="25"/>
      <c r="HEI68" s="25"/>
      <c r="HEJ68" s="25"/>
      <c r="HEK68" s="25"/>
      <c r="HEL68" s="25"/>
      <c r="HEM68" s="25"/>
      <c r="HEN68" s="25"/>
      <c r="HEO68" s="25"/>
      <c r="HEP68" s="25"/>
      <c r="HEQ68" s="25"/>
      <c r="HER68" s="25"/>
      <c r="HES68" s="25"/>
      <c r="HET68" s="25"/>
      <c r="HEU68" s="25"/>
      <c r="HEV68" s="25"/>
      <c r="HEW68" s="25"/>
      <c r="HEX68" s="25"/>
      <c r="HEY68" s="25"/>
      <c r="HEZ68" s="25"/>
      <c r="HFA68" s="25"/>
      <c r="HFB68" s="25"/>
      <c r="HFC68" s="25"/>
      <c r="HFD68" s="25"/>
      <c r="HFE68" s="25"/>
      <c r="HFF68" s="25"/>
      <c r="HFG68" s="25"/>
      <c r="HFH68" s="25"/>
      <c r="HFI68" s="25"/>
      <c r="HFJ68" s="25"/>
      <c r="HFK68" s="25"/>
      <c r="HFL68" s="25"/>
      <c r="HFM68" s="25"/>
      <c r="HFN68" s="25"/>
      <c r="HFO68" s="25"/>
      <c r="HFP68" s="25"/>
      <c r="HFQ68" s="25"/>
      <c r="HFR68" s="25"/>
      <c r="HFS68" s="25"/>
      <c r="HFT68" s="25"/>
      <c r="HFU68" s="25"/>
      <c r="HFV68" s="25"/>
      <c r="HFW68" s="25"/>
      <c r="HFX68" s="25"/>
      <c r="HFY68" s="25"/>
      <c r="HFZ68" s="25"/>
      <c r="HGA68" s="25"/>
      <c r="HGB68" s="25"/>
      <c r="HGC68" s="25"/>
      <c r="HGD68" s="25"/>
      <c r="HGE68" s="25"/>
      <c r="HGF68" s="25"/>
      <c r="HGG68" s="25"/>
      <c r="HGH68" s="25"/>
      <c r="HGI68" s="25"/>
      <c r="HGJ68" s="25"/>
      <c r="HGK68" s="25"/>
      <c r="HGL68" s="25"/>
      <c r="HGM68" s="25"/>
      <c r="HGN68" s="25"/>
      <c r="HGO68" s="25"/>
      <c r="HGP68" s="25"/>
      <c r="HGQ68" s="25"/>
      <c r="HGR68" s="25"/>
      <c r="HGS68" s="25"/>
      <c r="HGT68" s="25"/>
      <c r="HGU68" s="25"/>
      <c r="HGV68" s="25"/>
      <c r="HGW68" s="25"/>
      <c r="HGX68" s="25"/>
      <c r="HGY68" s="25"/>
      <c r="HGZ68" s="25"/>
      <c r="HHA68" s="25"/>
      <c r="HHB68" s="25"/>
      <c r="HHC68" s="25"/>
      <c r="HHD68" s="25"/>
      <c r="HHE68" s="25"/>
      <c r="HHF68" s="25"/>
      <c r="HHG68" s="25"/>
      <c r="HHH68" s="25"/>
      <c r="HHI68" s="25"/>
      <c r="HHJ68" s="25"/>
      <c r="HHK68" s="25"/>
      <c r="HHL68" s="25"/>
      <c r="HHM68" s="25"/>
      <c r="HHN68" s="25"/>
      <c r="HHO68" s="25"/>
      <c r="HHP68" s="25"/>
      <c r="HHQ68" s="25"/>
      <c r="HHR68" s="25"/>
      <c r="HHS68" s="25"/>
      <c r="HHT68" s="25"/>
      <c r="HHU68" s="25"/>
      <c r="HHV68" s="25"/>
      <c r="HHW68" s="25"/>
      <c r="HHX68" s="25"/>
      <c r="HHY68" s="25"/>
      <c r="HHZ68" s="25"/>
      <c r="HIA68" s="25"/>
      <c r="HIB68" s="25"/>
      <c r="HIC68" s="25"/>
      <c r="HID68" s="25"/>
      <c r="HIE68" s="25"/>
      <c r="HIF68" s="25"/>
      <c r="HIG68" s="25"/>
      <c r="HIH68" s="25"/>
      <c r="HII68" s="25"/>
      <c r="HIJ68" s="25"/>
      <c r="HIK68" s="25"/>
      <c r="HIL68" s="25"/>
      <c r="HIM68" s="25"/>
      <c r="HIN68" s="25"/>
      <c r="HIO68" s="25"/>
      <c r="HIP68" s="25"/>
      <c r="HIQ68" s="25"/>
      <c r="HIR68" s="25"/>
      <c r="HIS68" s="25"/>
      <c r="HIT68" s="25"/>
      <c r="HIU68" s="25"/>
      <c r="HIV68" s="25"/>
      <c r="HIW68" s="25"/>
      <c r="HIX68" s="25"/>
      <c r="HIY68" s="25"/>
      <c r="HIZ68" s="25"/>
      <c r="HJA68" s="25"/>
      <c r="HJB68" s="25"/>
      <c r="HJC68" s="25"/>
      <c r="HJD68" s="25"/>
      <c r="HJE68" s="25"/>
      <c r="HJF68" s="25"/>
      <c r="HJG68" s="25"/>
      <c r="HJH68" s="25"/>
      <c r="HJI68" s="25"/>
      <c r="HJJ68" s="25"/>
      <c r="HJK68" s="25"/>
      <c r="HJL68" s="25"/>
      <c r="HJM68" s="25"/>
      <c r="HJN68" s="25"/>
      <c r="HJO68" s="25"/>
      <c r="HJP68" s="25"/>
      <c r="HJQ68" s="25"/>
      <c r="HJR68" s="25"/>
      <c r="HJS68" s="25"/>
      <c r="HJT68" s="25"/>
      <c r="HJU68" s="25"/>
      <c r="HJV68" s="25"/>
      <c r="HJW68" s="25"/>
      <c r="HJX68" s="25"/>
      <c r="HJY68" s="25"/>
      <c r="HJZ68" s="25"/>
      <c r="HKA68" s="25"/>
      <c r="HKB68" s="25"/>
      <c r="HKC68" s="25"/>
      <c r="HKD68" s="25"/>
      <c r="HKE68" s="25"/>
      <c r="HKF68" s="25"/>
      <c r="HKG68" s="25"/>
      <c r="HKH68" s="25"/>
      <c r="HKI68" s="25"/>
      <c r="HKJ68" s="25"/>
      <c r="HKK68" s="25"/>
      <c r="HKL68" s="25"/>
      <c r="HKM68" s="25"/>
      <c r="HKN68" s="25"/>
      <c r="HKO68" s="25"/>
      <c r="HKP68" s="25"/>
      <c r="HKQ68" s="25"/>
      <c r="HKR68" s="25"/>
      <c r="HKS68" s="25"/>
      <c r="HKT68" s="25"/>
      <c r="HKU68" s="25"/>
      <c r="HKV68" s="25"/>
      <c r="HKW68" s="25"/>
      <c r="HKX68" s="25"/>
      <c r="HKY68" s="25"/>
      <c r="HKZ68" s="25"/>
      <c r="HLA68" s="25"/>
      <c r="HLB68" s="25"/>
      <c r="HLC68" s="25"/>
      <c r="HLD68" s="25"/>
      <c r="HLE68" s="25"/>
      <c r="HLF68" s="25"/>
      <c r="HLG68" s="25"/>
      <c r="HLH68" s="25"/>
      <c r="HLI68" s="25"/>
      <c r="HLJ68" s="25"/>
      <c r="HLK68" s="25"/>
      <c r="HLL68" s="25"/>
      <c r="HLM68" s="25"/>
      <c r="HLN68" s="25"/>
      <c r="HLO68" s="25"/>
      <c r="HLP68" s="25"/>
      <c r="HLQ68" s="25"/>
      <c r="HLR68" s="25"/>
      <c r="HLS68" s="25"/>
      <c r="HLT68" s="25"/>
      <c r="HLU68" s="25"/>
      <c r="HLV68" s="25"/>
      <c r="HLW68" s="25"/>
      <c r="HLX68" s="25"/>
      <c r="HLY68" s="25"/>
      <c r="HLZ68" s="25"/>
      <c r="HMA68" s="25"/>
      <c r="HMB68" s="25"/>
      <c r="HMC68" s="25"/>
      <c r="HMD68" s="25"/>
      <c r="HME68" s="25"/>
      <c r="HMF68" s="25"/>
      <c r="HMG68" s="25"/>
      <c r="HMH68" s="25"/>
      <c r="HMI68" s="25"/>
      <c r="HMJ68" s="25"/>
      <c r="HMK68" s="25"/>
      <c r="HML68" s="25"/>
      <c r="HMM68" s="25"/>
      <c r="HMN68" s="25"/>
      <c r="HMO68" s="25"/>
      <c r="HMP68" s="25"/>
      <c r="HMQ68" s="25"/>
      <c r="HMR68" s="25"/>
      <c r="HMS68" s="25"/>
      <c r="HMT68" s="25"/>
      <c r="HMU68" s="25"/>
      <c r="HMV68" s="25"/>
      <c r="HMW68" s="25"/>
      <c r="HMX68" s="25"/>
      <c r="HMY68" s="25"/>
      <c r="HMZ68" s="25"/>
      <c r="HNA68" s="25"/>
      <c r="HNB68" s="25"/>
      <c r="HNC68" s="25"/>
      <c r="HND68" s="25"/>
      <c r="HNE68" s="25"/>
      <c r="HNF68" s="25"/>
      <c r="HNG68" s="25"/>
      <c r="HNH68" s="25"/>
      <c r="HNI68" s="25"/>
      <c r="HNJ68" s="25"/>
      <c r="HNK68" s="25"/>
      <c r="HNL68" s="25"/>
      <c r="HNM68" s="25"/>
      <c r="HNN68" s="25"/>
      <c r="HNO68" s="25"/>
      <c r="HNP68" s="25"/>
      <c r="HNQ68" s="25"/>
      <c r="HNR68" s="25"/>
      <c r="HNS68" s="25"/>
      <c r="HNT68" s="25"/>
      <c r="HNU68" s="25"/>
      <c r="HNV68" s="25"/>
      <c r="HNW68" s="25"/>
      <c r="HNX68" s="25"/>
      <c r="HNY68" s="25"/>
      <c r="HNZ68" s="25"/>
      <c r="HOA68" s="25"/>
      <c r="HOB68" s="25"/>
      <c r="HOC68" s="25"/>
      <c r="HOD68" s="25"/>
      <c r="HOE68" s="25"/>
      <c r="HOF68" s="25"/>
      <c r="HOG68" s="25"/>
      <c r="HOH68" s="25"/>
      <c r="HOI68" s="25"/>
      <c r="HOJ68" s="25"/>
      <c r="HOK68" s="25"/>
      <c r="HOL68" s="25"/>
      <c r="HOM68" s="25"/>
      <c r="HON68" s="25"/>
      <c r="HOO68" s="25"/>
      <c r="HOP68" s="25"/>
      <c r="HOQ68" s="25"/>
      <c r="HOR68" s="25"/>
      <c r="HOS68" s="25"/>
      <c r="HOT68" s="25"/>
      <c r="HOU68" s="25"/>
      <c r="HOV68" s="25"/>
      <c r="HOW68" s="25"/>
      <c r="HOX68" s="25"/>
      <c r="HOY68" s="25"/>
      <c r="HOZ68" s="25"/>
      <c r="HPA68" s="25"/>
      <c r="HPB68" s="25"/>
      <c r="HPC68" s="25"/>
      <c r="HPD68" s="25"/>
      <c r="HPE68" s="25"/>
      <c r="HPF68" s="25"/>
      <c r="HPG68" s="25"/>
      <c r="HPH68" s="25"/>
      <c r="HPI68" s="25"/>
      <c r="HPJ68" s="25"/>
      <c r="HPK68" s="25"/>
      <c r="HPL68" s="25"/>
      <c r="HPM68" s="25"/>
      <c r="HPN68" s="25"/>
      <c r="HPO68" s="25"/>
      <c r="HPP68" s="25"/>
      <c r="HPQ68" s="25"/>
      <c r="HPR68" s="25"/>
      <c r="HPS68" s="25"/>
      <c r="HPT68" s="25"/>
      <c r="HPU68" s="25"/>
      <c r="HPV68" s="25"/>
      <c r="HPW68" s="25"/>
      <c r="HPX68" s="25"/>
      <c r="HPY68" s="25"/>
      <c r="HPZ68" s="25"/>
      <c r="HQA68" s="25"/>
      <c r="HQB68" s="25"/>
      <c r="HQC68" s="25"/>
      <c r="HQD68" s="25"/>
      <c r="HQE68" s="25"/>
      <c r="HQF68" s="25"/>
      <c r="HQG68" s="25"/>
      <c r="HQH68" s="25"/>
      <c r="HQI68" s="25"/>
      <c r="HQJ68" s="25"/>
      <c r="HQK68" s="25"/>
      <c r="HQL68" s="25"/>
      <c r="HQM68" s="25"/>
      <c r="HQN68" s="25"/>
      <c r="HQO68" s="25"/>
      <c r="HQP68" s="25"/>
      <c r="HQQ68" s="25"/>
      <c r="HQR68" s="25"/>
      <c r="HQS68" s="25"/>
      <c r="HQT68" s="25"/>
      <c r="HQU68" s="25"/>
      <c r="HQV68" s="25"/>
      <c r="HQW68" s="25"/>
      <c r="HQX68" s="25"/>
      <c r="HQY68" s="25"/>
      <c r="HQZ68" s="25"/>
      <c r="HRA68" s="25"/>
      <c r="HRB68" s="25"/>
      <c r="HRC68" s="25"/>
      <c r="HRD68" s="25"/>
      <c r="HRE68" s="25"/>
      <c r="HRF68" s="25"/>
      <c r="HRG68" s="25"/>
      <c r="HRH68" s="25"/>
      <c r="HRI68" s="25"/>
      <c r="HRJ68" s="25"/>
      <c r="HRK68" s="25"/>
      <c r="HRL68" s="25"/>
      <c r="HRM68" s="25"/>
      <c r="HRN68" s="25"/>
      <c r="HRO68" s="25"/>
      <c r="HRP68" s="25"/>
      <c r="HRQ68" s="25"/>
      <c r="HRR68" s="25"/>
      <c r="HRS68" s="25"/>
      <c r="HRT68" s="25"/>
      <c r="HRU68" s="25"/>
      <c r="HRV68" s="25"/>
      <c r="HRW68" s="25"/>
      <c r="HRX68" s="25"/>
      <c r="HRY68" s="25"/>
      <c r="HRZ68" s="25"/>
      <c r="HSA68" s="25"/>
      <c r="HSB68" s="25"/>
      <c r="HSC68" s="25"/>
      <c r="HSD68" s="25"/>
      <c r="HSE68" s="25"/>
      <c r="HSF68" s="25"/>
      <c r="HSG68" s="25"/>
      <c r="HSH68" s="25"/>
      <c r="HSI68" s="25"/>
      <c r="HSJ68" s="25"/>
      <c r="HSK68" s="25"/>
      <c r="HSL68" s="25"/>
      <c r="HSM68" s="25"/>
      <c r="HSN68" s="25"/>
      <c r="HSO68" s="25"/>
      <c r="HSP68" s="25"/>
      <c r="HSQ68" s="25"/>
      <c r="HSR68" s="25"/>
      <c r="HSS68" s="25"/>
      <c r="HST68" s="25"/>
      <c r="HSU68" s="25"/>
      <c r="HSV68" s="25"/>
      <c r="HSW68" s="25"/>
      <c r="HSX68" s="25"/>
      <c r="HSY68" s="25"/>
      <c r="HSZ68" s="25"/>
      <c r="HTA68" s="25"/>
      <c r="HTB68" s="25"/>
      <c r="HTC68" s="25"/>
      <c r="HTD68" s="25"/>
      <c r="HTE68" s="25"/>
      <c r="HTF68" s="25"/>
      <c r="HTG68" s="25"/>
      <c r="HTH68" s="25"/>
      <c r="HTI68" s="25"/>
      <c r="HTJ68" s="25"/>
      <c r="HTK68" s="25"/>
      <c r="HTL68" s="25"/>
      <c r="HTM68" s="25"/>
      <c r="HTN68" s="25"/>
      <c r="HTO68" s="25"/>
      <c r="HTP68" s="25"/>
      <c r="HTQ68" s="25"/>
      <c r="HTR68" s="25"/>
      <c r="HTS68" s="25"/>
      <c r="HTT68" s="25"/>
      <c r="HTU68" s="25"/>
      <c r="HTV68" s="25"/>
      <c r="HTW68" s="25"/>
      <c r="HTX68" s="25"/>
      <c r="HTY68" s="25"/>
      <c r="HTZ68" s="25"/>
      <c r="HUA68" s="25"/>
      <c r="HUB68" s="25"/>
      <c r="HUC68" s="25"/>
      <c r="HUD68" s="25"/>
      <c r="HUE68" s="25"/>
      <c r="HUF68" s="25"/>
      <c r="HUG68" s="25"/>
      <c r="HUH68" s="25"/>
      <c r="HUI68" s="25"/>
      <c r="HUJ68" s="25"/>
      <c r="HUK68" s="25"/>
      <c r="HUL68" s="25"/>
      <c r="HUM68" s="25"/>
      <c r="HUN68" s="25"/>
      <c r="HUO68" s="25"/>
      <c r="HUP68" s="25"/>
      <c r="HUQ68" s="25"/>
      <c r="HUR68" s="25"/>
      <c r="HUS68" s="25"/>
      <c r="HUT68" s="25"/>
      <c r="HUU68" s="25"/>
      <c r="HUV68" s="25"/>
      <c r="HUW68" s="25"/>
      <c r="HUX68" s="25"/>
      <c r="HUY68" s="25"/>
      <c r="HUZ68" s="25"/>
      <c r="HVA68" s="25"/>
      <c r="HVB68" s="25"/>
      <c r="HVC68" s="25"/>
      <c r="HVD68" s="25"/>
      <c r="HVE68" s="25"/>
      <c r="HVF68" s="25"/>
      <c r="HVG68" s="25"/>
      <c r="HVH68" s="25"/>
      <c r="HVI68" s="25"/>
      <c r="HVJ68" s="25"/>
      <c r="HVK68" s="25"/>
      <c r="HVL68" s="25"/>
      <c r="HVM68" s="25"/>
      <c r="HVN68" s="25"/>
      <c r="HVO68" s="25"/>
      <c r="HVP68" s="25"/>
      <c r="HVQ68" s="25"/>
      <c r="HVR68" s="25"/>
      <c r="HVS68" s="25"/>
      <c r="HVT68" s="25"/>
      <c r="HVU68" s="25"/>
      <c r="HVV68" s="25"/>
      <c r="HVW68" s="25"/>
      <c r="HVX68" s="25"/>
      <c r="HVY68" s="25"/>
      <c r="HVZ68" s="25"/>
      <c r="HWA68" s="25"/>
      <c r="HWB68" s="25"/>
      <c r="HWC68" s="25"/>
      <c r="HWD68" s="25"/>
      <c r="HWE68" s="25"/>
      <c r="HWF68" s="25"/>
      <c r="HWG68" s="25"/>
      <c r="HWH68" s="25"/>
      <c r="HWI68" s="25"/>
      <c r="HWJ68" s="25"/>
      <c r="HWK68" s="25"/>
      <c r="HWL68" s="25"/>
      <c r="HWM68" s="25"/>
      <c r="HWN68" s="25"/>
      <c r="HWO68" s="25"/>
      <c r="HWP68" s="25"/>
      <c r="HWQ68" s="25"/>
      <c r="HWR68" s="25"/>
      <c r="HWS68" s="25"/>
      <c r="HWT68" s="25"/>
      <c r="HWU68" s="25"/>
      <c r="HWV68" s="25"/>
      <c r="HWW68" s="25"/>
      <c r="HWX68" s="25"/>
      <c r="HWY68" s="25"/>
      <c r="HWZ68" s="25"/>
      <c r="HXA68" s="25"/>
      <c r="HXB68" s="25"/>
      <c r="HXC68" s="25"/>
      <c r="HXD68" s="25"/>
      <c r="HXE68" s="25"/>
      <c r="HXF68" s="25"/>
      <c r="HXG68" s="25"/>
      <c r="HXH68" s="25"/>
      <c r="HXI68" s="25"/>
      <c r="HXJ68" s="25"/>
      <c r="HXK68" s="25"/>
      <c r="HXL68" s="25"/>
      <c r="HXM68" s="25"/>
      <c r="HXN68" s="25"/>
      <c r="HXO68" s="25"/>
      <c r="HXP68" s="25"/>
      <c r="HXQ68" s="25"/>
      <c r="HXR68" s="25"/>
      <c r="HXS68" s="25"/>
      <c r="HXT68" s="25"/>
      <c r="HXU68" s="25"/>
      <c r="HXV68" s="25"/>
      <c r="HXW68" s="25"/>
      <c r="HXX68" s="25"/>
      <c r="HXY68" s="25"/>
      <c r="HXZ68" s="25"/>
      <c r="HYA68" s="25"/>
      <c r="HYB68" s="25"/>
      <c r="HYC68" s="25"/>
      <c r="HYD68" s="25"/>
      <c r="HYE68" s="25"/>
      <c r="HYF68" s="25"/>
      <c r="HYG68" s="25"/>
      <c r="HYH68" s="25"/>
      <c r="HYI68" s="25"/>
      <c r="HYJ68" s="25"/>
      <c r="HYK68" s="25"/>
      <c r="HYL68" s="25"/>
      <c r="HYM68" s="25"/>
      <c r="HYN68" s="25"/>
      <c r="HYO68" s="25"/>
      <c r="HYP68" s="25"/>
      <c r="HYQ68" s="25"/>
      <c r="HYR68" s="25"/>
      <c r="HYS68" s="25"/>
      <c r="HYT68" s="25"/>
      <c r="HYU68" s="25"/>
      <c r="HYV68" s="25"/>
      <c r="HYW68" s="25"/>
      <c r="HYX68" s="25"/>
      <c r="HYY68" s="25"/>
      <c r="HYZ68" s="25"/>
      <c r="HZA68" s="25"/>
      <c r="HZB68" s="25"/>
      <c r="HZC68" s="25"/>
      <c r="HZD68" s="25"/>
      <c r="HZE68" s="25"/>
      <c r="HZF68" s="25"/>
      <c r="HZG68" s="25"/>
      <c r="HZH68" s="25"/>
      <c r="HZI68" s="25"/>
      <c r="HZJ68" s="25"/>
      <c r="HZK68" s="25"/>
      <c r="HZL68" s="25"/>
      <c r="HZM68" s="25"/>
      <c r="HZN68" s="25"/>
      <c r="HZO68" s="25"/>
      <c r="HZP68" s="25"/>
      <c r="HZQ68" s="25"/>
      <c r="HZR68" s="25"/>
      <c r="HZS68" s="25"/>
      <c r="HZT68" s="25"/>
      <c r="HZU68" s="25"/>
      <c r="HZV68" s="25"/>
      <c r="HZW68" s="25"/>
      <c r="HZX68" s="25"/>
      <c r="HZY68" s="25"/>
      <c r="HZZ68" s="25"/>
      <c r="IAA68" s="25"/>
      <c r="IAB68" s="25"/>
      <c r="IAC68" s="25"/>
      <c r="IAD68" s="25"/>
      <c r="IAE68" s="25"/>
      <c r="IAF68" s="25"/>
      <c r="IAG68" s="25"/>
      <c r="IAH68" s="25"/>
      <c r="IAI68" s="25"/>
      <c r="IAJ68" s="25"/>
      <c r="IAK68" s="25"/>
      <c r="IAL68" s="25"/>
      <c r="IAM68" s="25"/>
      <c r="IAN68" s="25"/>
      <c r="IAO68" s="25"/>
      <c r="IAP68" s="25"/>
      <c r="IAQ68" s="25"/>
      <c r="IAR68" s="25"/>
      <c r="IAS68" s="25"/>
      <c r="IAT68" s="25"/>
      <c r="IAU68" s="25"/>
      <c r="IAV68" s="25"/>
      <c r="IAW68" s="25"/>
      <c r="IAX68" s="25"/>
      <c r="IAY68" s="25"/>
      <c r="IAZ68" s="25"/>
      <c r="IBA68" s="25"/>
      <c r="IBB68" s="25"/>
      <c r="IBC68" s="25"/>
      <c r="IBD68" s="25"/>
      <c r="IBE68" s="25"/>
      <c r="IBF68" s="25"/>
      <c r="IBG68" s="25"/>
      <c r="IBH68" s="25"/>
      <c r="IBI68" s="25"/>
      <c r="IBJ68" s="25"/>
      <c r="IBK68" s="25"/>
      <c r="IBL68" s="25"/>
      <c r="IBM68" s="25"/>
      <c r="IBN68" s="25"/>
      <c r="IBO68" s="25"/>
      <c r="IBP68" s="25"/>
      <c r="IBQ68" s="25"/>
      <c r="IBR68" s="25"/>
      <c r="IBS68" s="25"/>
      <c r="IBT68" s="25"/>
      <c r="IBU68" s="25"/>
      <c r="IBV68" s="25"/>
      <c r="IBW68" s="25"/>
      <c r="IBX68" s="25"/>
      <c r="IBY68" s="25"/>
      <c r="IBZ68" s="25"/>
      <c r="ICA68" s="25"/>
      <c r="ICB68" s="25"/>
      <c r="ICC68" s="25"/>
      <c r="ICD68" s="25"/>
      <c r="ICE68" s="25"/>
      <c r="ICF68" s="25"/>
      <c r="ICG68" s="25"/>
      <c r="ICH68" s="25"/>
      <c r="ICI68" s="25"/>
      <c r="ICJ68" s="25"/>
      <c r="ICK68" s="25"/>
      <c r="ICL68" s="25"/>
      <c r="ICM68" s="25"/>
      <c r="ICN68" s="25"/>
      <c r="ICO68" s="25"/>
      <c r="ICP68" s="25"/>
      <c r="ICQ68" s="25"/>
      <c r="ICR68" s="25"/>
      <c r="ICS68" s="25"/>
      <c r="ICT68" s="25"/>
      <c r="ICU68" s="25"/>
      <c r="ICV68" s="25"/>
      <c r="ICW68" s="25"/>
      <c r="ICX68" s="25"/>
      <c r="ICY68" s="25"/>
      <c r="ICZ68" s="25"/>
      <c r="IDA68" s="25"/>
      <c r="IDB68" s="25"/>
      <c r="IDC68" s="25"/>
      <c r="IDD68" s="25"/>
      <c r="IDE68" s="25"/>
      <c r="IDF68" s="25"/>
      <c r="IDG68" s="25"/>
      <c r="IDH68" s="25"/>
      <c r="IDI68" s="25"/>
      <c r="IDJ68" s="25"/>
      <c r="IDK68" s="25"/>
      <c r="IDL68" s="25"/>
      <c r="IDM68" s="25"/>
      <c r="IDN68" s="25"/>
      <c r="IDO68" s="25"/>
      <c r="IDP68" s="25"/>
      <c r="IDQ68" s="25"/>
      <c r="IDR68" s="25"/>
      <c r="IDS68" s="25"/>
      <c r="IDT68" s="25"/>
      <c r="IDU68" s="25"/>
      <c r="IDV68" s="25"/>
      <c r="IDW68" s="25"/>
      <c r="IDX68" s="25"/>
      <c r="IDY68" s="25"/>
      <c r="IDZ68" s="25"/>
      <c r="IEA68" s="25"/>
      <c r="IEB68" s="25"/>
      <c r="IEC68" s="25"/>
      <c r="IED68" s="25"/>
      <c r="IEE68" s="25"/>
      <c r="IEF68" s="25"/>
      <c r="IEG68" s="25"/>
      <c r="IEH68" s="25"/>
      <c r="IEI68" s="25"/>
      <c r="IEJ68" s="25"/>
      <c r="IEK68" s="25"/>
      <c r="IEL68" s="25"/>
      <c r="IEM68" s="25"/>
      <c r="IEN68" s="25"/>
      <c r="IEO68" s="25"/>
      <c r="IEP68" s="25"/>
      <c r="IEQ68" s="25"/>
      <c r="IER68" s="25"/>
      <c r="IES68" s="25"/>
      <c r="IET68" s="25"/>
      <c r="IEU68" s="25"/>
      <c r="IEV68" s="25"/>
      <c r="IEW68" s="25"/>
      <c r="IEX68" s="25"/>
      <c r="IEY68" s="25"/>
      <c r="IEZ68" s="25"/>
      <c r="IFA68" s="25"/>
      <c r="IFB68" s="25"/>
      <c r="IFC68" s="25"/>
      <c r="IFD68" s="25"/>
      <c r="IFE68" s="25"/>
      <c r="IFF68" s="25"/>
      <c r="IFG68" s="25"/>
      <c r="IFH68" s="25"/>
      <c r="IFI68" s="25"/>
      <c r="IFJ68" s="25"/>
      <c r="IFK68" s="25"/>
      <c r="IFL68" s="25"/>
      <c r="IFM68" s="25"/>
      <c r="IFN68" s="25"/>
      <c r="IFO68" s="25"/>
      <c r="IFP68" s="25"/>
      <c r="IFQ68" s="25"/>
      <c r="IFR68" s="25"/>
      <c r="IFS68" s="25"/>
      <c r="IFT68" s="25"/>
      <c r="IFU68" s="25"/>
      <c r="IFV68" s="25"/>
      <c r="IFW68" s="25"/>
      <c r="IFX68" s="25"/>
      <c r="IFY68" s="25"/>
      <c r="IFZ68" s="25"/>
      <c r="IGA68" s="25"/>
      <c r="IGB68" s="25"/>
      <c r="IGC68" s="25"/>
      <c r="IGD68" s="25"/>
      <c r="IGE68" s="25"/>
      <c r="IGF68" s="25"/>
      <c r="IGG68" s="25"/>
      <c r="IGH68" s="25"/>
      <c r="IGI68" s="25"/>
      <c r="IGJ68" s="25"/>
      <c r="IGK68" s="25"/>
      <c r="IGL68" s="25"/>
      <c r="IGM68" s="25"/>
      <c r="IGN68" s="25"/>
      <c r="IGO68" s="25"/>
      <c r="IGP68" s="25"/>
      <c r="IGQ68" s="25"/>
      <c r="IGR68" s="25"/>
      <c r="IGS68" s="25"/>
      <c r="IGT68" s="25"/>
      <c r="IGU68" s="25"/>
      <c r="IGV68" s="25"/>
      <c r="IGW68" s="25"/>
      <c r="IGX68" s="25"/>
      <c r="IGY68" s="25"/>
      <c r="IGZ68" s="25"/>
      <c r="IHA68" s="25"/>
      <c r="IHB68" s="25"/>
      <c r="IHC68" s="25"/>
      <c r="IHD68" s="25"/>
      <c r="IHE68" s="25"/>
      <c r="IHF68" s="25"/>
      <c r="IHG68" s="25"/>
      <c r="IHH68" s="25"/>
      <c r="IHI68" s="25"/>
      <c r="IHJ68" s="25"/>
      <c r="IHK68" s="25"/>
      <c r="IHL68" s="25"/>
      <c r="IHM68" s="25"/>
      <c r="IHN68" s="25"/>
      <c r="IHO68" s="25"/>
      <c r="IHP68" s="25"/>
      <c r="IHQ68" s="25"/>
      <c r="IHR68" s="25"/>
      <c r="IHS68" s="25"/>
      <c r="IHT68" s="25"/>
      <c r="IHU68" s="25"/>
      <c r="IHV68" s="25"/>
      <c r="IHW68" s="25"/>
      <c r="IHX68" s="25"/>
      <c r="IHY68" s="25"/>
      <c r="IHZ68" s="25"/>
      <c r="IIA68" s="25"/>
      <c r="IIB68" s="25"/>
      <c r="IIC68" s="25"/>
      <c r="IID68" s="25"/>
      <c r="IIE68" s="25"/>
      <c r="IIF68" s="25"/>
      <c r="IIG68" s="25"/>
      <c r="IIH68" s="25"/>
      <c r="III68" s="25"/>
      <c r="IIJ68" s="25"/>
      <c r="IIK68" s="25"/>
      <c r="IIL68" s="25"/>
      <c r="IIM68" s="25"/>
      <c r="IIN68" s="25"/>
      <c r="IIO68" s="25"/>
      <c r="IIP68" s="25"/>
      <c r="IIQ68" s="25"/>
      <c r="IIR68" s="25"/>
      <c r="IIS68" s="25"/>
      <c r="IIT68" s="25"/>
      <c r="IIU68" s="25"/>
      <c r="IIV68" s="25"/>
      <c r="IIW68" s="25"/>
      <c r="IIX68" s="25"/>
      <c r="IIY68" s="25"/>
      <c r="IIZ68" s="25"/>
      <c r="IJA68" s="25"/>
      <c r="IJB68" s="25"/>
      <c r="IJC68" s="25"/>
      <c r="IJD68" s="25"/>
      <c r="IJE68" s="25"/>
      <c r="IJF68" s="25"/>
      <c r="IJG68" s="25"/>
      <c r="IJH68" s="25"/>
      <c r="IJI68" s="25"/>
      <c r="IJJ68" s="25"/>
      <c r="IJK68" s="25"/>
      <c r="IJL68" s="25"/>
      <c r="IJM68" s="25"/>
      <c r="IJN68" s="25"/>
      <c r="IJO68" s="25"/>
      <c r="IJP68" s="25"/>
      <c r="IJQ68" s="25"/>
      <c r="IJR68" s="25"/>
      <c r="IJS68" s="25"/>
      <c r="IJT68" s="25"/>
      <c r="IJU68" s="25"/>
      <c r="IJV68" s="25"/>
      <c r="IJW68" s="25"/>
      <c r="IJX68" s="25"/>
      <c r="IJY68" s="25"/>
      <c r="IJZ68" s="25"/>
      <c r="IKA68" s="25"/>
      <c r="IKB68" s="25"/>
      <c r="IKC68" s="25"/>
      <c r="IKD68" s="25"/>
      <c r="IKE68" s="25"/>
      <c r="IKF68" s="25"/>
      <c r="IKG68" s="25"/>
      <c r="IKH68" s="25"/>
      <c r="IKI68" s="25"/>
      <c r="IKJ68" s="25"/>
      <c r="IKK68" s="25"/>
      <c r="IKL68" s="25"/>
      <c r="IKM68" s="25"/>
      <c r="IKN68" s="25"/>
      <c r="IKO68" s="25"/>
      <c r="IKP68" s="25"/>
      <c r="IKQ68" s="25"/>
      <c r="IKR68" s="25"/>
      <c r="IKS68" s="25"/>
      <c r="IKT68" s="25"/>
      <c r="IKU68" s="25"/>
      <c r="IKV68" s="25"/>
      <c r="IKW68" s="25"/>
      <c r="IKX68" s="25"/>
      <c r="IKY68" s="25"/>
      <c r="IKZ68" s="25"/>
      <c r="ILA68" s="25"/>
      <c r="ILB68" s="25"/>
      <c r="ILC68" s="25"/>
      <c r="ILD68" s="25"/>
      <c r="ILE68" s="25"/>
      <c r="ILF68" s="25"/>
      <c r="ILG68" s="25"/>
      <c r="ILH68" s="25"/>
      <c r="ILI68" s="25"/>
      <c r="ILJ68" s="25"/>
      <c r="ILK68" s="25"/>
      <c r="ILL68" s="25"/>
      <c r="ILM68" s="25"/>
      <c r="ILN68" s="25"/>
      <c r="ILO68" s="25"/>
      <c r="ILP68" s="25"/>
      <c r="ILQ68" s="25"/>
      <c r="ILR68" s="25"/>
      <c r="ILS68" s="25"/>
      <c r="ILT68" s="25"/>
      <c r="ILU68" s="25"/>
      <c r="ILV68" s="25"/>
      <c r="ILW68" s="25"/>
      <c r="ILX68" s="25"/>
      <c r="ILY68" s="25"/>
      <c r="ILZ68" s="25"/>
      <c r="IMA68" s="25"/>
      <c r="IMB68" s="25"/>
      <c r="IMC68" s="25"/>
      <c r="IMD68" s="25"/>
      <c r="IME68" s="25"/>
      <c r="IMF68" s="25"/>
      <c r="IMG68" s="25"/>
      <c r="IMH68" s="25"/>
      <c r="IMI68" s="25"/>
      <c r="IMJ68" s="25"/>
      <c r="IMK68" s="25"/>
      <c r="IML68" s="25"/>
      <c r="IMM68" s="25"/>
      <c r="IMN68" s="25"/>
      <c r="IMO68" s="25"/>
      <c r="IMP68" s="25"/>
      <c r="IMQ68" s="25"/>
      <c r="IMR68" s="25"/>
      <c r="IMS68" s="25"/>
      <c r="IMT68" s="25"/>
      <c r="IMU68" s="25"/>
      <c r="IMV68" s="25"/>
      <c r="IMW68" s="25"/>
      <c r="IMX68" s="25"/>
      <c r="IMY68" s="25"/>
      <c r="IMZ68" s="25"/>
      <c r="INA68" s="25"/>
      <c r="INB68" s="25"/>
      <c r="INC68" s="25"/>
      <c r="IND68" s="25"/>
      <c r="INE68" s="25"/>
      <c r="INF68" s="25"/>
      <c r="ING68" s="25"/>
      <c r="INH68" s="25"/>
      <c r="INI68" s="25"/>
      <c r="INJ68" s="25"/>
      <c r="INK68" s="25"/>
      <c r="INL68" s="25"/>
      <c r="INM68" s="25"/>
      <c r="INN68" s="25"/>
      <c r="INO68" s="25"/>
      <c r="INP68" s="25"/>
      <c r="INQ68" s="25"/>
      <c r="INR68" s="25"/>
      <c r="INS68" s="25"/>
      <c r="INT68" s="25"/>
      <c r="INU68" s="25"/>
      <c r="INV68" s="25"/>
      <c r="INW68" s="25"/>
      <c r="INX68" s="25"/>
      <c r="INY68" s="25"/>
      <c r="INZ68" s="25"/>
      <c r="IOA68" s="25"/>
      <c r="IOB68" s="25"/>
      <c r="IOC68" s="25"/>
      <c r="IOD68" s="25"/>
      <c r="IOE68" s="25"/>
      <c r="IOF68" s="25"/>
      <c r="IOG68" s="25"/>
      <c r="IOH68" s="25"/>
      <c r="IOI68" s="25"/>
      <c r="IOJ68" s="25"/>
      <c r="IOK68" s="25"/>
      <c r="IOL68" s="25"/>
      <c r="IOM68" s="25"/>
      <c r="ION68" s="25"/>
      <c r="IOO68" s="25"/>
      <c r="IOP68" s="25"/>
      <c r="IOQ68" s="25"/>
      <c r="IOR68" s="25"/>
      <c r="IOS68" s="25"/>
      <c r="IOT68" s="25"/>
      <c r="IOU68" s="25"/>
      <c r="IOV68" s="25"/>
      <c r="IOW68" s="25"/>
      <c r="IOX68" s="25"/>
      <c r="IOY68" s="25"/>
      <c r="IOZ68" s="25"/>
      <c r="IPA68" s="25"/>
      <c r="IPB68" s="25"/>
      <c r="IPC68" s="25"/>
      <c r="IPD68" s="25"/>
      <c r="IPE68" s="25"/>
      <c r="IPF68" s="25"/>
      <c r="IPG68" s="25"/>
      <c r="IPH68" s="25"/>
      <c r="IPI68" s="25"/>
      <c r="IPJ68" s="25"/>
      <c r="IPK68" s="25"/>
      <c r="IPL68" s="25"/>
      <c r="IPM68" s="25"/>
      <c r="IPN68" s="25"/>
      <c r="IPO68" s="25"/>
      <c r="IPP68" s="25"/>
      <c r="IPQ68" s="25"/>
      <c r="IPR68" s="25"/>
      <c r="IPS68" s="25"/>
      <c r="IPT68" s="25"/>
      <c r="IPU68" s="25"/>
      <c r="IPV68" s="25"/>
      <c r="IPW68" s="25"/>
      <c r="IPX68" s="25"/>
      <c r="IPY68" s="25"/>
      <c r="IPZ68" s="25"/>
      <c r="IQA68" s="25"/>
      <c r="IQB68" s="25"/>
      <c r="IQC68" s="25"/>
      <c r="IQD68" s="25"/>
      <c r="IQE68" s="25"/>
      <c r="IQF68" s="25"/>
      <c r="IQG68" s="25"/>
      <c r="IQH68" s="25"/>
      <c r="IQI68" s="25"/>
      <c r="IQJ68" s="25"/>
      <c r="IQK68" s="25"/>
      <c r="IQL68" s="25"/>
      <c r="IQM68" s="25"/>
      <c r="IQN68" s="25"/>
      <c r="IQO68" s="25"/>
      <c r="IQP68" s="25"/>
      <c r="IQQ68" s="25"/>
      <c r="IQR68" s="25"/>
      <c r="IQS68" s="25"/>
      <c r="IQT68" s="25"/>
      <c r="IQU68" s="25"/>
      <c r="IQV68" s="25"/>
      <c r="IQW68" s="25"/>
      <c r="IQX68" s="25"/>
      <c r="IQY68" s="25"/>
      <c r="IQZ68" s="25"/>
      <c r="IRA68" s="25"/>
      <c r="IRB68" s="25"/>
      <c r="IRC68" s="25"/>
      <c r="IRD68" s="25"/>
      <c r="IRE68" s="25"/>
      <c r="IRF68" s="25"/>
      <c r="IRG68" s="25"/>
      <c r="IRH68" s="25"/>
      <c r="IRI68" s="25"/>
      <c r="IRJ68" s="25"/>
      <c r="IRK68" s="25"/>
      <c r="IRL68" s="25"/>
      <c r="IRM68" s="25"/>
      <c r="IRN68" s="25"/>
      <c r="IRO68" s="25"/>
      <c r="IRP68" s="25"/>
      <c r="IRQ68" s="25"/>
      <c r="IRR68" s="25"/>
      <c r="IRS68" s="25"/>
      <c r="IRT68" s="25"/>
      <c r="IRU68" s="25"/>
      <c r="IRV68" s="25"/>
      <c r="IRW68" s="25"/>
      <c r="IRX68" s="25"/>
      <c r="IRY68" s="25"/>
      <c r="IRZ68" s="25"/>
      <c r="ISA68" s="25"/>
      <c r="ISB68" s="25"/>
      <c r="ISC68" s="25"/>
      <c r="ISD68" s="25"/>
      <c r="ISE68" s="25"/>
      <c r="ISF68" s="25"/>
      <c r="ISG68" s="25"/>
      <c r="ISH68" s="25"/>
      <c r="ISI68" s="25"/>
      <c r="ISJ68" s="25"/>
      <c r="ISK68" s="25"/>
      <c r="ISL68" s="25"/>
      <c r="ISM68" s="25"/>
      <c r="ISN68" s="25"/>
      <c r="ISO68" s="25"/>
      <c r="ISP68" s="25"/>
      <c r="ISQ68" s="25"/>
      <c r="ISR68" s="25"/>
      <c r="ISS68" s="25"/>
      <c r="IST68" s="25"/>
      <c r="ISU68" s="25"/>
      <c r="ISV68" s="25"/>
      <c r="ISW68" s="25"/>
      <c r="ISX68" s="25"/>
      <c r="ISY68" s="25"/>
      <c r="ISZ68" s="25"/>
      <c r="ITA68" s="25"/>
      <c r="ITB68" s="25"/>
      <c r="ITC68" s="25"/>
      <c r="ITD68" s="25"/>
      <c r="ITE68" s="25"/>
      <c r="ITF68" s="25"/>
      <c r="ITG68" s="25"/>
      <c r="ITH68" s="25"/>
      <c r="ITI68" s="25"/>
      <c r="ITJ68" s="25"/>
      <c r="ITK68" s="25"/>
      <c r="ITL68" s="25"/>
      <c r="ITM68" s="25"/>
      <c r="ITN68" s="25"/>
      <c r="ITO68" s="25"/>
      <c r="ITP68" s="25"/>
      <c r="ITQ68" s="25"/>
      <c r="ITR68" s="25"/>
      <c r="ITS68" s="25"/>
      <c r="ITT68" s="25"/>
      <c r="ITU68" s="25"/>
      <c r="ITV68" s="25"/>
      <c r="ITW68" s="25"/>
      <c r="ITX68" s="25"/>
      <c r="ITY68" s="25"/>
      <c r="ITZ68" s="25"/>
      <c r="IUA68" s="25"/>
      <c r="IUB68" s="25"/>
      <c r="IUC68" s="25"/>
      <c r="IUD68" s="25"/>
      <c r="IUE68" s="25"/>
      <c r="IUF68" s="25"/>
      <c r="IUG68" s="25"/>
      <c r="IUH68" s="25"/>
      <c r="IUI68" s="25"/>
      <c r="IUJ68" s="25"/>
      <c r="IUK68" s="25"/>
      <c r="IUL68" s="25"/>
      <c r="IUM68" s="25"/>
      <c r="IUN68" s="25"/>
      <c r="IUO68" s="25"/>
      <c r="IUP68" s="25"/>
      <c r="IUQ68" s="25"/>
      <c r="IUR68" s="25"/>
      <c r="IUS68" s="25"/>
      <c r="IUT68" s="25"/>
      <c r="IUU68" s="25"/>
      <c r="IUV68" s="25"/>
      <c r="IUW68" s="25"/>
      <c r="IUX68" s="25"/>
      <c r="IUY68" s="25"/>
      <c r="IUZ68" s="25"/>
      <c r="IVA68" s="25"/>
      <c r="IVB68" s="25"/>
      <c r="IVC68" s="25"/>
      <c r="IVD68" s="25"/>
      <c r="IVE68" s="25"/>
      <c r="IVF68" s="25"/>
      <c r="IVG68" s="25"/>
      <c r="IVH68" s="25"/>
      <c r="IVI68" s="25"/>
      <c r="IVJ68" s="25"/>
      <c r="IVK68" s="25"/>
      <c r="IVL68" s="25"/>
      <c r="IVM68" s="25"/>
      <c r="IVN68" s="25"/>
      <c r="IVO68" s="25"/>
      <c r="IVP68" s="25"/>
      <c r="IVQ68" s="25"/>
      <c r="IVR68" s="25"/>
      <c r="IVS68" s="25"/>
      <c r="IVT68" s="25"/>
      <c r="IVU68" s="25"/>
      <c r="IVV68" s="25"/>
      <c r="IVW68" s="25"/>
      <c r="IVX68" s="25"/>
      <c r="IVY68" s="25"/>
      <c r="IVZ68" s="25"/>
      <c r="IWA68" s="25"/>
      <c r="IWB68" s="25"/>
      <c r="IWC68" s="25"/>
      <c r="IWD68" s="25"/>
      <c r="IWE68" s="25"/>
      <c r="IWF68" s="25"/>
      <c r="IWG68" s="25"/>
      <c r="IWH68" s="25"/>
      <c r="IWI68" s="25"/>
      <c r="IWJ68" s="25"/>
      <c r="IWK68" s="25"/>
      <c r="IWL68" s="25"/>
      <c r="IWM68" s="25"/>
      <c r="IWN68" s="25"/>
      <c r="IWO68" s="25"/>
      <c r="IWP68" s="25"/>
      <c r="IWQ68" s="25"/>
      <c r="IWR68" s="25"/>
      <c r="IWS68" s="25"/>
      <c r="IWT68" s="25"/>
      <c r="IWU68" s="25"/>
      <c r="IWV68" s="25"/>
      <c r="IWW68" s="25"/>
      <c r="IWX68" s="25"/>
      <c r="IWY68" s="25"/>
      <c r="IWZ68" s="25"/>
      <c r="IXA68" s="25"/>
      <c r="IXB68" s="25"/>
      <c r="IXC68" s="25"/>
      <c r="IXD68" s="25"/>
      <c r="IXE68" s="25"/>
      <c r="IXF68" s="25"/>
      <c r="IXG68" s="25"/>
      <c r="IXH68" s="25"/>
      <c r="IXI68" s="25"/>
      <c r="IXJ68" s="25"/>
      <c r="IXK68" s="25"/>
      <c r="IXL68" s="25"/>
      <c r="IXM68" s="25"/>
      <c r="IXN68" s="25"/>
      <c r="IXO68" s="25"/>
      <c r="IXP68" s="25"/>
      <c r="IXQ68" s="25"/>
      <c r="IXR68" s="25"/>
      <c r="IXS68" s="25"/>
      <c r="IXT68" s="25"/>
      <c r="IXU68" s="25"/>
      <c r="IXV68" s="25"/>
      <c r="IXW68" s="25"/>
      <c r="IXX68" s="25"/>
      <c r="IXY68" s="25"/>
      <c r="IXZ68" s="25"/>
      <c r="IYA68" s="25"/>
      <c r="IYB68" s="25"/>
      <c r="IYC68" s="25"/>
      <c r="IYD68" s="25"/>
      <c r="IYE68" s="25"/>
      <c r="IYF68" s="25"/>
      <c r="IYG68" s="25"/>
      <c r="IYH68" s="25"/>
      <c r="IYI68" s="25"/>
      <c r="IYJ68" s="25"/>
      <c r="IYK68" s="25"/>
      <c r="IYL68" s="25"/>
      <c r="IYM68" s="25"/>
      <c r="IYN68" s="25"/>
      <c r="IYO68" s="25"/>
      <c r="IYP68" s="25"/>
      <c r="IYQ68" s="25"/>
      <c r="IYR68" s="25"/>
      <c r="IYS68" s="25"/>
      <c r="IYT68" s="25"/>
      <c r="IYU68" s="25"/>
      <c r="IYV68" s="25"/>
      <c r="IYW68" s="25"/>
      <c r="IYX68" s="25"/>
      <c r="IYY68" s="25"/>
      <c r="IYZ68" s="25"/>
      <c r="IZA68" s="25"/>
      <c r="IZB68" s="25"/>
      <c r="IZC68" s="25"/>
      <c r="IZD68" s="25"/>
      <c r="IZE68" s="25"/>
      <c r="IZF68" s="25"/>
      <c r="IZG68" s="25"/>
      <c r="IZH68" s="25"/>
      <c r="IZI68" s="25"/>
      <c r="IZJ68" s="25"/>
      <c r="IZK68" s="25"/>
      <c r="IZL68" s="25"/>
      <c r="IZM68" s="25"/>
      <c r="IZN68" s="25"/>
      <c r="IZO68" s="25"/>
      <c r="IZP68" s="25"/>
      <c r="IZQ68" s="25"/>
      <c r="IZR68" s="25"/>
      <c r="IZS68" s="25"/>
      <c r="IZT68" s="25"/>
      <c r="IZU68" s="25"/>
      <c r="IZV68" s="25"/>
      <c r="IZW68" s="25"/>
      <c r="IZX68" s="25"/>
      <c r="IZY68" s="25"/>
      <c r="IZZ68" s="25"/>
      <c r="JAA68" s="25"/>
      <c r="JAB68" s="25"/>
      <c r="JAC68" s="25"/>
      <c r="JAD68" s="25"/>
      <c r="JAE68" s="25"/>
      <c r="JAF68" s="25"/>
      <c r="JAG68" s="25"/>
      <c r="JAH68" s="25"/>
      <c r="JAI68" s="25"/>
      <c r="JAJ68" s="25"/>
      <c r="JAK68" s="25"/>
      <c r="JAL68" s="25"/>
      <c r="JAM68" s="25"/>
      <c r="JAN68" s="25"/>
      <c r="JAO68" s="25"/>
      <c r="JAP68" s="25"/>
      <c r="JAQ68" s="25"/>
      <c r="JAR68" s="25"/>
      <c r="JAS68" s="25"/>
      <c r="JAT68" s="25"/>
      <c r="JAU68" s="25"/>
      <c r="JAV68" s="25"/>
      <c r="JAW68" s="25"/>
      <c r="JAX68" s="25"/>
      <c r="JAY68" s="25"/>
      <c r="JAZ68" s="25"/>
      <c r="JBA68" s="25"/>
      <c r="JBB68" s="25"/>
      <c r="JBC68" s="25"/>
      <c r="JBD68" s="25"/>
      <c r="JBE68" s="25"/>
      <c r="JBF68" s="25"/>
      <c r="JBG68" s="25"/>
      <c r="JBH68" s="25"/>
      <c r="JBI68" s="25"/>
      <c r="JBJ68" s="25"/>
      <c r="JBK68" s="25"/>
      <c r="JBL68" s="25"/>
      <c r="JBM68" s="25"/>
      <c r="JBN68" s="25"/>
      <c r="JBO68" s="25"/>
      <c r="JBP68" s="25"/>
      <c r="JBQ68" s="25"/>
      <c r="JBR68" s="25"/>
      <c r="JBS68" s="25"/>
      <c r="JBT68" s="25"/>
      <c r="JBU68" s="25"/>
      <c r="JBV68" s="25"/>
      <c r="JBW68" s="25"/>
      <c r="JBX68" s="25"/>
      <c r="JBY68" s="25"/>
      <c r="JBZ68" s="25"/>
      <c r="JCA68" s="25"/>
      <c r="JCB68" s="25"/>
      <c r="JCC68" s="25"/>
      <c r="JCD68" s="25"/>
      <c r="JCE68" s="25"/>
      <c r="JCF68" s="25"/>
      <c r="JCG68" s="25"/>
      <c r="JCH68" s="25"/>
      <c r="JCI68" s="25"/>
      <c r="JCJ68" s="25"/>
      <c r="JCK68" s="25"/>
      <c r="JCL68" s="25"/>
      <c r="JCM68" s="25"/>
      <c r="JCN68" s="25"/>
      <c r="JCO68" s="25"/>
      <c r="JCP68" s="25"/>
      <c r="JCQ68" s="25"/>
      <c r="JCR68" s="25"/>
      <c r="JCS68" s="25"/>
      <c r="JCT68" s="25"/>
      <c r="JCU68" s="25"/>
      <c r="JCV68" s="25"/>
      <c r="JCW68" s="25"/>
      <c r="JCX68" s="25"/>
      <c r="JCY68" s="25"/>
      <c r="JCZ68" s="25"/>
      <c r="JDA68" s="25"/>
      <c r="JDB68" s="25"/>
      <c r="JDC68" s="25"/>
      <c r="JDD68" s="25"/>
      <c r="JDE68" s="25"/>
      <c r="JDF68" s="25"/>
      <c r="JDG68" s="25"/>
      <c r="JDH68" s="25"/>
      <c r="JDI68" s="25"/>
      <c r="JDJ68" s="25"/>
      <c r="JDK68" s="25"/>
      <c r="JDL68" s="25"/>
      <c r="JDM68" s="25"/>
      <c r="JDN68" s="25"/>
      <c r="JDO68" s="25"/>
      <c r="JDP68" s="25"/>
      <c r="JDQ68" s="25"/>
      <c r="JDR68" s="25"/>
      <c r="JDS68" s="25"/>
      <c r="JDT68" s="25"/>
      <c r="JDU68" s="25"/>
      <c r="JDV68" s="25"/>
      <c r="JDW68" s="25"/>
      <c r="JDX68" s="25"/>
      <c r="JDY68" s="25"/>
      <c r="JDZ68" s="25"/>
      <c r="JEA68" s="25"/>
      <c r="JEB68" s="25"/>
      <c r="JEC68" s="25"/>
      <c r="JED68" s="25"/>
      <c r="JEE68" s="25"/>
      <c r="JEF68" s="25"/>
      <c r="JEG68" s="25"/>
      <c r="JEH68" s="25"/>
      <c r="JEI68" s="25"/>
      <c r="JEJ68" s="25"/>
      <c r="JEK68" s="25"/>
      <c r="JEL68" s="25"/>
      <c r="JEM68" s="25"/>
      <c r="JEN68" s="25"/>
      <c r="JEO68" s="25"/>
      <c r="JEP68" s="25"/>
      <c r="JEQ68" s="25"/>
      <c r="JER68" s="25"/>
      <c r="JES68" s="25"/>
      <c r="JET68" s="25"/>
      <c r="JEU68" s="25"/>
      <c r="JEV68" s="25"/>
      <c r="JEW68" s="25"/>
      <c r="JEX68" s="25"/>
      <c r="JEY68" s="25"/>
      <c r="JEZ68" s="25"/>
      <c r="JFA68" s="25"/>
      <c r="JFB68" s="25"/>
      <c r="JFC68" s="25"/>
      <c r="JFD68" s="25"/>
      <c r="JFE68" s="25"/>
      <c r="JFF68" s="25"/>
      <c r="JFG68" s="25"/>
      <c r="JFH68" s="25"/>
      <c r="JFI68" s="25"/>
      <c r="JFJ68" s="25"/>
      <c r="JFK68" s="25"/>
      <c r="JFL68" s="25"/>
      <c r="JFM68" s="25"/>
      <c r="JFN68" s="25"/>
      <c r="JFO68" s="25"/>
      <c r="JFP68" s="25"/>
      <c r="JFQ68" s="25"/>
      <c r="JFR68" s="25"/>
      <c r="JFS68" s="25"/>
      <c r="JFT68" s="25"/>
      <c r="JFU68" s="25"/>
      <c r="JFV68" s="25"/>
      <c r="JFW68" s="25"/>
      <c r="JFX68" s="25"/>
      <c r="JFY68" s="25"/>
      <c r="JFZ68" s="25"/>
      <c r="JGA68" s="25"/>
      <c r="JGB68" s="25"/>
      <c r="JGC68" s="25"/>
      <c r="JGD68" s="25"/>
      <c r="JGE68" s="25"/>
      <c r="JGF68" s="25"/>
      <c r="JGG68" s="25"/>
      <c r="JGH68" s="25"/>
      <c r="JGI68" s="25"/>
      <c r="JGJ68" s="25"/>
      <c r="JGK68" s="25"/>
      <c r="JGL68" s="25"/>
      <c r="JGM68" s="25"/>
      <c r="JGN68" s="25"/>
      <c r="JGO68" s="25"/>
      <c r="JGP68" s="25"/>
      <c r="JGQ68" s="25"/>
      <c r="JGR68" s="25"/>
      <c r="JGS68" s="25"/>
      <c r="JGT68" s="25"/>
      <c r="JGU68" s="25"/>
      <c r="JGV68" s="25"/>
      <c r="JGW68" s="25"/>
      <c r="JGX68" s="25"/>
      <c r="JGY68" s="25"/>
      <c r="JGZ68" s="25"/>
      <c r="JHA68" s="25"/>
      <c r="JHB68" s="25"/>
      <c r="JHC68" s="25"/>
      <c r="JHD68" s="25"/>
      <c r="JHE68" s="25"/>
      <c r="JHF68" s="25"/>
      <c r="JHG68" s="25"/>
      <c r="JHH68" s="25"/>
      <c r="JHI68" s="25"/>
      <c r="JHJ68" s="25"/>
      <c r="JHK68" s="25"/>
      <c r="JHL68" s="25"/>
      <c r="JHM68" s="25"/>
      <c r="JHN68" s="25"/>
      <c r="JHO68" s="25"/>
      <c r="JHP68" s="25"/>
      <c r="JHQ68" s="25"/>
      <c r="JHR68" s="25"/>
      <c r="JHS68" s="25"/>
      <c r="JHT68" s="25"/>
      <c r="JHU68" s="25"/>
      <c r="JHV68" s="25"/>
      <c r="JHW68" s="25"/>
      <c r="JHX68" s="25"/>
      <c r="JHY68" s="25"/>
      <c r="JHZ68" s="25"/>
      <c r="JIA68" s="25"/>
      <c r="JIB68" s="25"/>
      <c r="JIC68" s="25"/>
      <c r="JID68" s="25"/>
      <c r="JIE68" s="25"/>
      <c r="JIF68" s="25"/>
      <c r="JIG68" s="25"/>
      <c r="JIH68" s="25"/>
      <c r="JII68" s="25"/>
      <c r="JIJ68" s="25"/>
      <c r="JIK68" s="25"/>
      <c r="JIL68" s="25"/>
      <c r="JIM68" s="25"/>
      <c r="JIN68" s="25"/>
      <c r="JIO68" s="25"/>
      <c r="JIP68" s="25"/>
      <c r="JIQ68" s="25"/>
      <c r="JIR68" s="25"/>
      <c r="JIS68" s="25"/>
      <c r="JIT68" s="25"/>
      <c r="JIU68" s="25"/>
      <c r="JIV68" s="25"/>
      <c r="JIW68" s="25"/>
      <c r="JIX68" s="25"/>
      <c r="JIY68" s="25"/>
      <c r="JIZ68" s="25"/>
      <c r="JJA68" s="25"/>
      <c r="JJB68" s="25"/>
      <c r="JJC68" s="25"/>
      <c r="JJD68" s="25"/>
      <c r="JJE68" s="25"/>
      <c r="JJF68" s="25"/>
      <c r="JJG68" s="25"/>
      <c r="JJH68" s="25"/>
      <c r="JJI68" s="25"/>
      <c r="JJJ68" s="25"/>
      <c r="JJK68" s="25"/>
      <c r="JJL68" s="25"/>
      <c r="JJM68" s="25"/>
      <c r="JJN68" s="25"/>
      <c r="JJO68" s="25"/>
      <c r="JJP68" s="25"/>
      <c r="JJQ68" s="25"/>
      <c r="JJR68" s="25"/>
      <c r="JJS68" s="25"/>
      <c r="JJT68" s="25"/>
      <c r="JJU68" s="25"/>
      <c r="JJV68" s="25"/>
      <c r="JJW68" s="25"/>
      <c r="JJX68" s="25"/>
      <c r="JJY68" s="25"/>
      <c r="JJZ68" s="25"/>
      <c r="JKA68" s="25"/>
      <c r="JKB68" s="25"/>
      <c r="JKC68" s="25"/>
      <c r="JKD68" s="25"/>
      <c r="JKE68" s="25"/>
      <c r="JKF68" s="25"/>
      <c r="JKG68" s="25"/>
      <c r="JKH68" s="25"/>
      <c r="JKI68" s="25"/>
      <c r="JKJ68" s="25"/>
      <c r="JKK68" s="25"/>
      <c r="JKL68" s="25"/>
      <c r="JKM68" s="25"/>
      <c r="JKN68" s="25"/>
      <c r="JKO68" s="25"/>
      <c r="JKP68" s="25"/>
      <c r="JKQ68" s="25"/>
      <c r="JKR68" s="25"/>
      <c r="JKS68" s="25"/>
      <c r="JKT68" s="25"/>
      <c r="JKU68" s="25"/>
      <c r="JKV68" s="25"/>
      <c r="JKW68" s="25"/>
      <c r="JKX68" s="25"/>
      <c r="JKY68" s="25"/>
      <c r="JKZ68" s="25"/>
      <c r="JLA68" s="25"/>
      <c r="JLB68" s="25"/>
      <c r="JLC68" s="25"/>
      <c r="JLD68" s="25"/>
      <c r="JLE68" s="25"/>
      <c r="JLF68" s="25"/>
      <c r="JLG68" s="25"/>
      <c r="JLH68" s="25"/>
      <c r="JLI68" s="25"/>
      <c r="JLJ68" s="25"/>
      <c r="JLK68" s="25"/>
      <c r="JLL68" s="25"/>
      <c r="JLM68" s="25"/>
      <c r="JLN68" s="25"/>
      <c r="JLO68" s="25"/>
      <c r="JLP68" s="25"/>
      <c r="JLQ68" s="25"/>
      <c r="JLR68" s="25"/>
      <c r="JLS68" s="25"/>
      <c r="JLT68" s="25"/>
      <c r="JLU68" s="25"/>
      <c r="JLV68" s="25"/>
      <c r="JLW68" s="25"/>
      <c r="JLX68" s="25"/>
      <c r="JLY68" s="25"/>
      <c r="JLZ68" s="25"/>
      <c r="JMA68" s="25"/>
      <c r="JMB68" s="25"/>
      <c r="JMC68" s="25"/>
      <c r="JMD68" s="25"/>
      <c r="JME68" s="25"/>
      <c r="JMF68" s="25"/>
      <c r="JMG68" s="25"/>
      <c r="JMH68" s="25"/>
      <c r="JMI68" s="25"/>
      <c r="JMJ68" s="25"/>
      <c r="JMK68" s="25"/>
      <c r="JML68" s="25"/>
      <c r="JMM68" s="25"/>
      <c r="JMN68" s="25"/>
      <c r="JMO68" s="25"/>
      <c r="JMP68" s="25"/>
      <c r="JMQ68" s="25"/>
      <c r="JMR68" s="25"/>
      <c r="JMS68" s="25"/>
      <c r="JMT68" s="25"/>
      <c r="JMU68" s="25"/>
      <c r="JMV68" s="25"/>
      <c r="JMW68" s="25"/>
      <c r="JMX68" s="25"/>
      <c r="JMY68" s="25"/>
      <c r="JMZ68" s="25"/>
      <c r="JNA68" s="25"/>
      <c r="JNB68" s="25"/>
      <c r="JNC68" s="25"/>
      <c r="JND68" s="25"/>
      <c r="JNE68" s="25"/>
      <c r="JNF68" s="25"/>
      <c r="JNG68" s="25"/>
      <c r="JNH68" s="25"/>
      <c r="JNI68" s="25"/>
      <c r="JNJ68" s="25"/>
      <c r="JNK68" s="25"/>
      <c r="JNL68" s="25"/>
      <c r="JNM68" s="25"/>
      <c r="JNN68" s="25"/>
      <c r="JNO68" s="25"/>
      <c r="JNP68" s="25"/>
      <c r="JNQ68" s="25"/>
      <c r="JNR68" s="25"/>
      <c r="JNS68" s="25"/>
      <c r="JNT68" s="25"/>
      <c r="JNU68" s="25"/>
      <c r="JNV68" s="25"/>
      <c r="JNW68" s="25"/>
      <c r="JNX68" s="25"/>
      <c r="JNY68" s="25"/>
      <c r="JNZ68" s="25"/>
      <c r="JOA68" s="25"/>
      <c r="JOB68" s="25"/>
      <c r="JOC68" s="25"/>
      <c r="JOD68" s="25"/>
      <c r="JOE68" s="25"/>
      <c r="JOF68" s="25"/>
      <c r="JOG68" s="25"/>
      <c r="JOH68" s="25"/>
      <c r="JOI68" s="25"/>
      <c r="JOJ68" s="25"/>
      <c r="JOK68" s="25"/>
      <c r="JOL68" s="25"/>
      <c r="JOM68" s="25"/>
      <c r="JON68" s="25"/>
      <c r="JOO68" s="25"/>
      <c r="JOP68" s="25"/>
      <c r="JOQ68" s="25"/>
      <c r="JOR68" s="25"/>
      <c r="JOS68" s="25"/>
      <c r="JOT68" s="25"/>
      <c r="JOU68" s="25"/>
      <c r="JOV68" s="25"/>
      <c r="JOW68" s="25"/>
      <c r="JOX68" s="25"/>
      <c r="JOY68" s="25"/>
      <c r="JOZ68" s="25"/>
      <c r="JPA68" s="25"/>
      <c r="JPB68" s="25"/>
      <c r="JPC68" s="25"/>
      <c r="JPD68" s="25"/>
      <c r="JPE68" s="25"/>
      <c r="JPF68" s="25"/>
      <c r="JPG68" s="25"/>
      <c r="JPH68" s="25"/>
      <c r="JPI68" s="25"/>
      <c r="JPJ68" s="25"/>
      <c r="JPK68" s="25"/>
      <c r="JPL68" s="25"/>
      <c r="JPM68" s="25"/>
      <c r="JPN68" s="25"/>
      <c r="JPO68" s="25"/>
      <c r="JPP68" s="25"/>
      <c r="JPQ68" s="25"/>
      <c r="JPR68" s="25"/>
      <c r="JPS68" s="25"/>
      <c r="JPT68" s="25"/>
      <c r="JPU68" s="25"/>
      <c r="JPV68" s="25"/>
      <c r="JPW68" s="25"/>
      <c r="JPX68" s="25"/>
      <c r="JPY68" s="25"/>
      <c r="JPZ68" s="25"/>
      <c r="JQA68" s="25"/>
      <c r="JQB68" s="25"/>
      <c r="JQC68" s="25"/>
      <c r="JQD68" s="25"/>
      <c r="JQE68" s="25"/>
      <c r="JQF68" s="25"/>
      <c r="JQG68" s="25"/>
      <c r="JQH68" s="25"/>
      <c r="JQI68" s="25"/>
      <c r="JQJ68" s="25"/>
      <c r="JQK68" s="25"/>
      <c r="JQL68" s="25"/>
      <c r="JQM68" s="25"/>
      <c r="JQN68" s="25"/>
      <c r="JQO68" s="25"/>
      <c r="JQP68" s="25"/>
      <c r="JQQ68" s="25"/>
      <c r="JQR68" s="25"/>
      <c r="JQS68" s="25"/>
      <c r="JQT68" s="25"/>
      <c r="JQU68" s="25"/>
      <c r="JQV68" s="25"/>
      <c r="JQW68" s="25"/>
      <c r="JQX68" s="25"/>
      <c r="JQY68" s="25"/>
      <c r="JQZ68" s="25"/>
      <c r="JRA68" s="25"/>
      <c r="JRB68" s="25"/>
      <c r="JRC68" s="25"/>
      <c r="JRD68" s="25"/>
      <c r="JRE68" s="25"/>
      <c r="JRF68" s="25"/>
      <c r="JRG68" s="25"/>
      <c r="JRH68" s="25"/>
      <c r="JRI68" s="25"/>
      <c r="JRJ68" s="25"/>
      <c r="JRK68" s="25"/>
      <c r="JRL68" s="25"/>
      <c r="JRM68" s="25"/>
      <c r="JRN68" s="25"/>
      <c r="JRO68" s="25"/>
      <c r="JRP68" s="25"/>
      <c r="JRQ68" s="25"/>
      <c r="JRR68" s="25"/>
      <c r="JRS68" s="25"/>
      <c r="JRT68" s="25"/>
      <c r="JRU68" s="25"/>
      <c r="JRV68" s="25"/>
      <c r="JRW68" s="25"/>
      <c r="JRX68" s="25"/>
      <c r="JRY68" s="25"/>
      <c r="JRZ68" s="25"/>
      <c r="JSA68" s="25"/>
      <c r="JSB68" s="25"/>
      <c r="JSC68" s="25"/>
      <c r="JSD68" s="25"/>
      <c r="JSE68" s="25"/>
      <c r="JSF68" s="25"/>
      <c r="JSG68" s="25"/>
      <c r="JSH68" s="25"/>
      <c r="JSI68" s="25"/>
      <c r="JSJ68" s="25"/>
      <c r="JSK68" s="25"/>
      <c r="JSL68" s="25"/>
      <c r="JSM68" s="25"/>
      <c r="JSN68" s="25"/>
      <c r="JSO68" s="25"/>
      <c r="JSP68" s="25"/>
      <c r="JSQ68" s="25"/>
      <c r="JSR68" s="25"/>
      <c r="JSS68" s="25"/>
      <c r="JST68" s="25"/>
      <c r="JSU68" s="25"/>
      <c r="JSV68" s="25"/>
      <c r="JSW68" s="25"/>
      <c r="JSX68" s="25"/>
      <c r="JSY68" s="25"/>
      <c r="JSZ68" s="25"/>
      <c r="JTA68" s="25"/>
      <c r="JTB68" s="25"/>
      <c r="JTC68" s="25"/>
      <c r="JTD68" s="25"/>
      <c r="JTE68" s="25"/>
      <c r="JTF68" s="25"/>
      <c r="JTG68" s="25"/>
      <c r="JTH68" s="25"/>
      <c r="JTI68" s="25"/>
      <c r="JTJ68" s="25"/>
      <c r="JTK68" s="25"/>
      <c r="JTL68" s="25"/>
      <c r="JTM68" s="25"/>
      <c r="JTN68" s="25"/>
      <c r="JTO68" s="25"/>
      <c r="JTP68" s="25"/>
      <c r="JTQ68" s="25"/>
      <c r="JTR68" s="25"/>
      <c r="JTS68" s="25"/>
      <c r="JTT68" s="25"/>
      <c r="JTU68" s="25"/>
      <c r="JTV68" s="25"/>
      <c r="JTW68" s="25"/>
      <c r="JTX68" s="25"/>
      <c r="JTY68" s="25"/>
      <c r="JTZ68" s="25"/>
      <c r="JUA68" s="25"/>
      <c r="JUB68" s="25"/>
      <c r="JUC68" s="25"/>
      <c r="JUD68" s="25"/>
      <c r="JUE68" s="25"/>
      <c r="JUF68" s="25"/>
      <c r="JUG68" s="25"/>
      <c r="JUH68" s="25"/>
      <c r="JUI68" s="25"/>
      <c r="JUJ68" s="25"/>
      <c r="JUK68" s="25"/>
      <c r="JUL68" s="25"/>
      <c r="JUM68" s="25"/>
      <c r="JUN68" s="25"/>
      <c r="JUO68" s="25"/>
      <c r="JUP68" s="25"/>
      <c r="JUQ68" s="25"/>
      <c r="JUR68" s="25"/>
      <c r="JUS68" s="25"/>
      <c r="JUT68" s="25"/>
      <c r="JUU68" s="25"/>
      <c r="JUV68" s="25"/>
      <c r="JUW68" s="25"/>
      <c r="JUX68" s="25"/>
      <c r="JUY68" s="25"/>
      <c r="JUZ68" s="25"/>
      <c r="JVA68" s="25"/>
      <c r="JVB68" s="25"/>
      <c r="JVC68" s="25"/>
      <c r="JVD68" s="25"/>
      <c r="JVE68" s="25"/>
      <c r="JVF68" s="25"/>
      <c r="JVG68" s="25"/>
      <c r="JVH68" s="25"/>
      <c r="JVI68" s="25"/>
      <c r="JVJ68" s="25"/>
      <c r="JVK68" s="25"/>
      <c r="JVL68" s="25"/>
      <c r="JVM68" s="25"/>
      <c r="JVN68" s="25"/>
      <c r="JVO68" s="25"/>
      <c r="JVP68" s="25"/>
      <c r="JVQ68" s="25"/>
      <c r="JVR68" s="25"/>
      <c r="JVS68" s="25"/>
      <c r="JVT68" s="25"/>
      <c r="JVU68" s="25"/>
      <c r="JVV68" s="25"/>
      <c r="JVW68" s="25"/>
      <c r="JVX68" s="25"/>
      <c r="JVY68" s="25"/>
      <c r="JVZ68" s="25"/>
      <c r="JWA68" s="25"/>
      <c r="JWB68" s="25"/>
      <c r="JWC68" s="25"/>
      <c r="JWD68" s="25"/>
      <c r="JWE68" s="25"/>
      <c r="JWF68" s="25"/>
      <c r="JWG68" s="25"/>
      <c r="JWH68" s="25"/>
      <c r="JWI68" s="25"/>
      <c r="JWJ68" s="25"/>
      <c r="JWK68" s="25"/>
      <c r="JWL68" s="25"/>
      <c r="JWM68" s="25"/>
      <c r="JWN68" s="25"/>
      <c r="JWO68" s="25"/>
      <c r="JWP68" s="25"/>
      <c r="JWQ68" s="25"/>
      <c r="JWR68" s="25"/>
      <c r="JWS68" s="25"/>
      <c r="JWT68" s="25"/>
      <c r="JWU68" s="25"/>
      <c r="JWV68" s="25"/>
      <c r="JWW68" s="25"/>
      <c r="JWX68" s="25"/>
      <c r="JWY68" s="25"/>
      <c r="JWZ68" s="25"/>
      <c r="JXA68" s="25"/>
      <c r="JXB68" s="25"/>
      <c r="JXC68" s="25"/>
      <c r="JXD68" s="25"/>
      <c r="JXE68" s="25"/>
      <c r="JXF68" s="25"/>
      <c r="JXG68" s="25"/>
      <c r="JXH68" s="25"/>
      <c r="JXI68" s="25"/>
      <c r="JXJ68" s="25"/>
      <c r="JXK68" s="25"/>
      <c r="JXL68" s="25"/>
      <c r="JXM68" s="25"/>
      <c r="JXN68" s="25"/>
      <c r="JXO68" s="25"/>
      <c r="JXP68" s="25"/>
      <c r="JXQ68" s="25"/>
      <c r="JXR68" s="25"/>
      <c r="JXS68" s="25"/>
      <c r="JXT68" s="25"/>
      <c r="JXU68" s="25"/>
      <c r="JXV68" s="25"/>
      <c r="JXW68" s="25"/>
      <c r="JXX68" s="25"/>
      <c r="JXY68" s="25"/>
      <c r="JXZ68" s="25"/>
      <c r="JYA68" s="25"/>
      <c r="JYB68" s="25"/>
      <c r="JYC68" s="25"/>
      <c r="JYD68" s="25"/>
      <c r="JYE68" s="25"/>
      <c r="JYF68" s="25"/>
      <c r="JYG68" s="25"/>
      <c r="JYH68" s="25"/>
      <c r="JYI68" s="25"/>
      <c r="JYJ68" s="25"/>
      <c r="JYK68" s="25"/>
      <c r="JYL68" s="25"/>
      <c r="JYM68" s="25"/>
      <c r="JYN68" s="25"/>
      <c r="JYO68" s="25"/>
      <c r="JYP68" s="25"/>
      <c r="JYQ68" s="25"/>
      <c r="JYR68" s="25"/>
      <c r="JYS68" s="25"/>
      <c r="JYT68" s="25"/>
      <c r="JYU68" s="25"/>
      <c r="JYV68" s="25"/>
      <c r="JYW68" s="25"/>
      <c r="JYX68" s="25"/>
      <c r="JYY68" s="25"/>
      <c r="JYZ68" s="25"/>
      <c r="JZA68" s="25"/>
      <c r="JZB68" s="25"/>
      <c r="JZC68" s="25"/>
      <c r="JZD68" s="25"/>
      <c r="JZE68" s="25"/>
      <c r="JZF68" s="25"/>
      <c r="JZG68" s="25"/>
      <c r="JZH68" s="25"/>
      <c r="JZI68" s="25"/>
      <c r="JZJ68" s="25"/>
      <c r="JZK68" s="25"/>
      <c r="JZL68" s="25"/>
      <c r="JZM68" s="25"/>
      <c r="JZN68" s="25"/>
      <c r="JZO68" s="25"/>
      <c r="JZP68" s="25"/>
      <c r="JZQ68" s="25"/>
      <c r="JZR68" s="25"/>
      <c r="JZS68" s="25"/>
      <c r="JZT68" s="25"/>
      <c r="JZU68" s="25"/>
      <c r="JZV68" s="25"/>
      <c r="JZW68" s="25"/>
      <c r="JZX68" s="25"/>
      <c r="JZY68" s="25"/>
      <c r="JZZ68" s="25"/>
      <c r="KAA68" s="25"/>
      <c r="KAB68" s="25"/>
      <c r="KAC68" s="25"/>
      <c r="KAD68" s="25"/>
      <c r="KAE68" s="25"/>
      <c r="KAF68" s="25"/>
      <c r="KAG68" s="25"/>
      <c r="KAH68" s="25"/>
      <c r="KAI68" s="25"/>
      <c r="KAJ68" s="25"/>
      <c r="KAK68" s="25"/>
      <c r="KAL68" s="25"/>
      <c r="KAM68" s="25"/>
      <c r="KAN68" s="25"/>
      <c r="KAO68" s="25"/>
      <c r="KAP68" s="25"/>
      <c r="KAQ68" s="25"/>
      <c r="KAR68" s="25"/>
      <c r="KAS68" s="25"/>
      <c r="KAT68" s="25"/>
      <c r="KAU68" s="25"/>
      <c r="KAV68" s="25"/>
      <c r="KAW68" s="25"/>
      <c r="KAX68" s="25"/>
      <c r="KAY68" s="25"/>
      <c r="KAZ68" s="25"/>
      <c r="KBA68" s="25"/>
      <c r="KBB68" s="25"/>
      <c r="KBC68" s="25"/>
      <c r="KBD68" s="25"/>
      <c r="KBE68" s="25"/>
      <c r="KBF68" s="25"/>
      <c r="KBG68" s="25"/>
      <c r="KBH68" s="25"/>
      <c r="KBI68" s="25"/>
      <c r="KBJ68" s="25"/>
      <c r="KBK68" s="25"/>
      <c r="KBL68" s="25"/>
      <c r="KBM68" s="25"/>
      <c r="KBN68" s="25"/>
      <c r="KBO68" s="25"/>
      <c r="KBP68" s="25"/>
      <c r="KBQ68" s="25"/>
      <c r="KBR68" s="25"/>
      <c r="KBS68" s="25"/>
      <c r="KBT68" s="25"/>
      <c r="KBU68" s="25"/>
      <c r="KBV68" s="25"/>
      <c r="KBW68" s="25"/>
      <c r="KBX68" s="25"/>
      <c r="KBY68" s="25"/>
      <c r="KBZ68" s="25"/>
      <c r="KCA68" s="25"/>
      <c r="KCB68" s="25"/>
      <c r="KCC68" s="25"/>
      <c r="KCD68" s="25"/>
      <c r="KCE68" s="25"/>
      <c r="KCF68" s="25"/>
      <c r="KCG68" s="25"/>
      <c r="KCH68" s="25"/>
      <c r="KCI68" s="25"/>
      <c r="KCJ68" s="25"/>
      <c r="KCK68" s="25"/>
      <c r="KCL68" s="25"/>
      <c r="KCM68" s="25"/>
      <c r="KCN68" s="25"/>
      <c r="KCO68" s="25"/>
      <c r="KCP68" s="25"/>
      <c r="KCQ68" s="25"/>
      <c r="KCR68" s="25"/>
      <c r="KCS68" s="25"/>
      <c r="KCT68" s="25"/>
      <c r="KCU68" s="25"/>
      <c r="KCV68" s="25"/>
      <c r="KCW68" s="25"/>
      <c r="KCX68" s="25"/>
      <c r="KCY68" s="25"/>
      <c r="KCZ68" s="25"/>
      <c r="KDA68" s="25"/>
      <c r="KDB68" s="25"/>
      <c r="KDC68" s="25"/>
      <c r="KDD68" s="25"/>
      <c r="KDE68" s="25"/>
      <c r="KDF68" s="25"/>
      <c r="KDG68" s="25"/>
      <c r="KDH68" s="25"/>
      <c r="KDI68" s="25"/>
      <c r="KDJ68" s="25"/>
      <c r="KDK68" s="25"/>
      <c r="KDL68" s="25"/>
      <c r="KDM68" s="25"/>
      <c r="KDN68" s="25"/>
      <c r="KDO68" s="25"/>
      <c r="KDP68" s="25"/>
      <c r="KDQ68" s="25"/>
      <c r="KDR68" s="25"/>
      <c r="KDS68" s="25"/>
      <c r="KDT68" s="25"/>
      <c r="KDU68" s="25"/>
      <c r="KDV68" s="25"/>
      <c r="KDW68" s="25"/>
      <c r="KDX68" s="25"/>
      <c r="KDY68" s="25"/>
      <c r="KDZ68" s="25"/>
      <c r="KEA68" s="25"/>
      <c r="KEB68" s="25"/>
      <c r="KEC68" s="25"/>
      <c r="KED68" s="25"/>
      <c r="KEE68" s="25"/>
      <c r="KEF68" s="25"/>
      <c r="KEG68" s="25"/>
      <c r="KEH68" s="25"/>
      <c r="KEI68" s="25"/>
      <c r="KEJ68" s="25"/>
      <c r="KEK68" s="25"/>
      <c r="KEL68" s="25"/>
      <c r="KEM68" s="25"/>
      <c r="KEN68" s="25"/>
      <c r="KEO68" s="25"/>
      <c r="KEP68" s="25"/>
      <c r="KEQ68" s="25"/>
      <c r="KER68" s="25"/>
      <c r="KES68" s="25"/>
      <c r="KET68" s="25"/>
      <c r="KEU68" s="25"/>
      <c r="KEV68" s="25"/>
      <c r="KEW68" s="25"/>
      <c r="KEX68" s="25"/>
      <c r="KEY68" s="25"/>
      <c r="KEZ68" s="25"/>
      <c r="KFA68" s="25"/>
      <c r="KFB68" s="25"/>
      <c r="KFC68" s="25"/>
      <c r="KFD68" s="25"/>
      <c r="KFE68" s="25"/>
      <c r="KFF68" s="25"/>
      <c r="KFG68" s="25"/>
      <c r="KFH68" s="25"/>
      <c r="KFI68" s="25"/>
      <c r="KFJ68" s="25"/>
      <c r="KFK68" s="25"/>
      <c r="KFL68" s="25"/>
      <c r="KFM68" s="25"/>
      <c r="KFN68" s="25"/>
      <c r="KFO68" s="25"/>
      <c r="KFP68" s="25"/>
      <c r="KFQ68" s="25"/>
      <c r="KFR68" s="25"/>
      <c r="KFS68" s="25"/>
      <c r="KFT68" s="25"/>
      <c r="KFU68" s="25"/>
      <c r="KFV68" s="25"/>
      <c r="KFW68" s="25"/>
      <c r="KFX68" s="25"/>
      <c r="KFY68" s="25"/>
      <c r="KFZ68" s="25"/>
      <c r="KGA68" s="25"/>
      <c r="KGB68" s="25"/>
      <c r="KGC68" s="25"/>
      <c r="KGD68" s="25"/>
      <c r="KGE68" s="25"/>
      <c r="KGF68" s="25"/>
      <c r="KGG68" s="25"/>
      <c r="KGH68" s="25"/>
      <c r="KGI68" s="25"/>
      <c r="KGJ68" s="25"/>
      <c r="KGK68" s="25"/>
      <c r="KGL68" s="25"/>
      <c r="KGM68" s="25"/>
      <c r="KGN68" s="25"/>
      <c r="KGO68" s="25"/>
      <c r="KGP68" s="25"/>
      <c r="KGQ68" s="25"/>
      <c r="KGR68" s="25"/>
      <c r="KGS68" s="25"/>
      <c r="KGT68" s="25"/>
      <c r="KGU68" s="25"/>
      <c r="KGV68" s="25"/>
      <c r="KGW68" s="25"/>
      <c r="KGX68" s="25"/>
      <c r="KGY68" s="25"/>
      <c r="KGZ68" s="25"/>
      <c r="KHA68" s="25"/>
      <c r="KHB68" s="25"/>
      <c r="KHC68" s="25"/>
      <c r="KHD68" s="25"/>
      <c r="KHE68" s="25"/>
      <c r="KHF68" s="25"/>
      <c r="KHG68" s="25"/>
      <c r="KHH68" s="25"/>
      <c r="KHI68" s="25"/>
      <c r="KHJ68" s="25"/>
      <c r="KHK68" s="25"/>
      <c r="KHL68" s="25"/>
      <c r="KHM68" s="25"/>
      <c r="KHN68" s="25"/>
      <c r="KHO68" s="25"/>
      <c r="KHP68" s="25"/>
      <c r="KHQ68" s="25"/>
      <c r="KHR68" s="25"/>
      <c r="KHS68" s="25"/>
      <c r="KHT68" s="25"/>
      <c r="KHU68" s="25"/>
      <c r="KHV68" s="25"/>
      <c r="KHW68" s="25"/>
      <c r="KHX68" s="25"/>
      <c r="KHY68" s="25"/>
      <c r="KHZ68" s="25"/>
      <c r="KIA68" s="25"/>
      <c r="KIB68" s="25"/>
      <c r="KIC68" s="25"/>
      <c r="KID68" s="25"/>
      <c r="KIE68" s="25"/>
      <c r="KIF68" s="25"/>
      <c r="KIG68" s="25"/>
      <c r="KIH68" s="25"/>
      <c r="KII68" s="25"/>
      <c r="KIJ68" s="25"/>
      <c r="KIK68" s="25"/>
      <c r="KIL68" s="25"/>
      <c r="KIM68" s="25"/>
      <c r="KIN68" s="25"/>
      <c r="KIO68" s="25"/>
      <c r="KIP68" s="25"/>
      <c r="KIQ68" s="25"/>
      <c r="KIR68" s="25"/>
      <c r="KIS68" s="25"/>
      <c r="KIT68" s="25"/>
      <c r="KIU68" s="25"/>
      <c r="KIV68" s="25"/>
      <c r="KIW68" s="25"/>
      <c r="KIX68" s="25"/>
      <c r="KIY68" s="25"/>
      <c r="KIZ68" s="25"/>
      <c r="KJA68" s="25"/>
      <c r="KJB68" s="25"/>
      <c r="KJC68" s="25"/>
      <c r="KJD68" s="25"/>
      <c r="KJE68" s="25"/>
      <c r="KJF68" s="25"/>
      <c r="KJG68" s="25"/>
      <c r="KJH68" s="25"/>
      <c r="KJI68" s="25"/>
      <c r="KJJ68" s="25"/>
      <c r="KJK68" s="25"/>
      <c r="KJL68" s="25"/>
      <c r="KJM68" s="25"/>
      <c r="KJN68" s="25"/>
      <c r="KJO68" s="25"/>
      <c r="KJP68" s="25"/>
      <c r="KJQ68" s="25"/>
      <c r="KJR68" s="25"/>
      <c r="KJS68" s="25"/>
      <c r="KJT68" s="25"/>
      <c r="KJU68" s="25"/>
      <c r="KJV68" s="25"/>
      <c r="KJW68" s="25"/>
      <c r="KJX68" s="25"/>
      <c r="KJY68" s="25"/>
      <c r="KJZ68" s="25"/>
      <c r="KKA68" s="25"/>
      <c r="KKB68" s="25"/>
      <c r="KKC68" s="25"/>
      <c r="KKD68" s="25"/>
      <c r="KKE68" s="25"/>
      <c r="KKF68" s="25"/>
      <c r="KKG68" s="25"/>
      <c r="KKH68" s="25"/>
      <c r="KKI68" s="25"/>
      <c r="KKJ68" s="25"/>
      <c r="KKK68" s="25"/>
      <c r="KKL68" s="25"/>
      <c r="KKM68" s="25"/>
      <c r="KKN68" s="25"/>
      <c r="KKO68" s="25"/>
      <c r="KKP68" s="25"/>
      <c r="KKQ68" s="25"/>
      <c r="KKR68" s="25"/>
      <c r="KKS68" s="25"/>
      <c r="KKT68" s="25"/>
      <c r="KKU68" s="25"/>
      <c r="KKV68" s="25"/>
      <c r="KKW68" s="25"/>
      <c r="KKX68" s="25"/>
      <c r="KKY68" s="25"/>
      <c r="KKZ68" s="25"/>
      <c r="KLA68" s="25"/>
      <c r="KLB68" s="25"/>
      <c r="KLC68" s="25"/>
      <c r="KLD68" s="25"/>
      <c r="KLE68" s="25"/>
      <c r="KLF68" s="25"/>
      <c r="KLG68" s="25"/>
      <c r="KLH68" s="25"/>
      <c r="KLI68" s="25"/>
      <c r="KLJ68" s="25"/>
      <c r="KLK68" s="25"/>
      <c r="KLL68" s="25"/>
      <c r="KLM68" s="25"/>
      <c r="KLN68" s="25"/>
      <c r="KLO68" s="25"/>
      <c r="KLP68" s="25"/>
      <c r="KLQ68" s="25"/>
      <c r="KLR68" s="25"/>
      <c r="KLS68" s="25"/>
      <c r="KLT68" s="25"/>
      <c r="KLU68" s="25"/>
      <c r="KLV68" s="25"/>
      <c r="KLW68" s="25"/>
      <c r="KLX68" s="25"/>
      <c r="KLY68" s="25"/>
      <c r="KLZ68" s="25"/>
      <c r="KMA68" s="25"/>
      <c r="KMB68" s="25"/>
      <c r="KMC68" s="25"/>
      <c r="KMD68" s="25"/>
      <c r="KME68" s="25"/>
      <c r="KMF68" s="25"/>
      <c r="KMG68" s="25"/>
      <c r="KMH68" s="25"/>
      <c r="KMI68" s="25"/>
      <c r="KMJ68" s="25"/>
      <c r="KMK68" s="25"/>
      <c r="KML68" s="25"/>
      <c r="KMM68" s="25"/>
      <c r="KMN68" s="25"/>
      <c r="KMO68" s="25"/>
      <c r="KMP68" s="25"/>
      <c r="KMQ68" s="25"/>
      <c r="KMR68" s="25"/>
      <c r="KMS68" s="25"/>
      <c r="KMT68" s="25"/>
      <c r="KMU68" s="25"/>
      <c r="KMV68" s="25"/>
      <c r="KMW68" s="25"/>
      <c r="KMX68" s="25"/>
      <c r="KMY68" s="25"/>
      <c r="KMZ68" s="25"/>
      <c r="KNA68" s="25"/>
      <c r="KNB68" s="25"/>
      <c r="KNC68" s="25"/>
      <c r="KND68" s="25"/>
      <c r="KNE68" s="25"/>
      <c r="KNF68" s="25"/>
      <c r="KNG68" s="25"/>
      <c r="KNH68" s="25"/>
      <c r="KNI68" s="25"/>
      <c r="KNJ68" s="25"/>
      <c r="KNK68" s="25"/>
      <c r="KNL68" s="25"/>
      <c r="KNM68" s="25"/>
      <c r="KNN68" s="25"/>
      <c r="KNO68" s="25"/>
      <c r="KNP68" s="25"/>
      <c r="KNQ68" s="25"/>
      <c r="KNR68" s="25"/>
      <c r="KNS68" s="25"/>
      <c r="KNT68" s="25"/>
      <c r="KNU68" s="25"/>
      <c r="KNV68" s="25"/>
      <c r="KNW68" s="25"/>
      <c r="KNX68" s="25"/>
      <c r="KNY68" s="25"/>
      <c r="KNZ68" s="25"/>
      <c r="KOA68" s="25"/>
      <c r="KOB68" s="25"/>
      <c r="KOC68" s="25"/>
      <c r="KOD68" s="25"/>
      <c r="KOE68" s="25"/>
      <c r="KOF68" s="25"/>
      <c r="KOG68" s="25"/>
      <c r="KOH68" s="25"/>
      <c r="KOI68" s="25"/>
      <c r="KOJ68" s="25"/>
      <c r="KOK68" s="25"/>
      <c r="KOL68" s="25"/>
      <c r="KOM68" s="25"/>
      <c r="KON68" s="25"/>
      <c r="KOO68" s="25"/>
      <c r="KOP68" s="25"/>
      <c r="KOQ68" s="25"/>
      <c r="KOR68" s="25"/>
      <c r="KOS68" s="25"/>
      <c r="KOT68" s="25"/>
      <c r="KOU68" s="25"/>
      <c r="KOV68" s="25"/>
      <c r="KOW68" s="25"/>
      <c r="KOX68" s="25"/>
      <c r="KOY68" s="25"/>
      <c r="KOZ68" s="25"/>
      <c r="KPA68" s="25"/>
      <c r="KPB68" s="25"/>
      <c r="KPC68" s="25"/>
      <c r="KPD68" s="25"/>
      <c r="KPE68" s="25"/>
      <c r="KPF68" s="25"/>
      <c r="KPG68" s="25"/>
      <c r="KPH68" s="25"/>
      <c r="KPI68" s="25"/>
      <c r="KPJ68" s="25"/>
      <c r="KPK68" s="25"/>
      <c r="KPL68" s="25"/>
      <c r="KPM68" s="25"/>
      <c r="KPN68" s="25"/>
      <c r="KPO68" s="25"/>
      <c r="KPP68" s="25"/>
      <c r="KPQ68" s="25"/>
      <c r="KPR68" s="25"/>
      <c r="KPS68" s="25"/>
      <c r="KPT68" s="25"/>
      <c r="KPU68" s="25"/>
      <c r="KPV68" s="25"/>
      <c r="KPW68" s="25"/>
      <c r="KPX68" s="25"/>
      <c r="KPY68" s="25"/>
      <c r="KPZ68" s="25"/>
      <c r="KQA68" s="25"/>
      <c r="KQB68" s="25"/>
      <c r="KQC68" s="25"/>
      <c r="KQD68" s="25"/>
      <c r="KQE68" s="25"/>
      <c r="KQF68" s="25"/>
      <c r="KQG68" s="25"/>
      <c r="KQH68" s="25"/>
      <c r="KQI68" s="25"/>
      <c r="KQJ68" s="25"/>
      <c r="KQK68" s="25"/>
      <c r="KQL68" s="25"/>
      <c r="KQM68" s="25"/>
      <c r="KQN68" s="25"/>
      <c r="KQO68" s="25"/>
      <c r="KQP68" s="25"/>
      <c r="KQQ68" s="25"/>
      <c r="KQR68" s="25"/>
      <c r="KQS68" s="25"/>
      <c r="KQT68" s="25"/>
      <c r="KQU68" s="25"/>
      <c r="KQV68" s="25"/>
      <c r="KQW68" s="25"/>
      <c r="KQX68" s="25"/>
      <c r="KQY68" s="25"/>
      <c r="KQZ68" s="25"/>
      <c r="KRA68" s="25"/>
      <c r="KRB68" s="25"/>
      <c r="KRC68" s="25"/>
      <c r="KRD68" s="25"/>
      <c r="KRE68" s="25"/>
      <c r="KRF68" s="25"/>
      <c r="KRG68" s="25"/>
      <c r="KRH68" s="25"/>
      <c r="KRI68" s="25"/>
      <c r="KRJ68" s="25"/>
      <c r="KRK68" s="25"/>
      <c r="KRL68" s="25"/>
      <c r="KRM68" s="25"/>
      <c r="KRN68" s="25"/>
      <c r="KRO68" s="25"/>
      <c r="KRP68" s="25"/>
      <c r="KRQ68" s="25"/>
      <c r="KRR68" s="25"/>
      <c r="KRS68" s="25"/>
      <c r="KRT68" s="25"/>
      <c r="KRU68" s="25"/>
      <c r="KRV68" s="25"/>
      <c r="KRW68" s="25"/>
      <c r="KRX68" s="25"/>
      <c r="KRY68" s="25"/>
      <c r="KRZ68" s="25"/>
      <c r="KSA68" s="25"/>
      <c r="KSB68" s="25"/>
      <c r="KSC68" s="25"/>
      <c r="KSD68" s="25"/>
      <c r="KSE68" s="25"/>
      <c r="KSF68" s="25"/>
      <c r="KSG68" s="25"/>
      <c r="KSH68" s="25"/>
      <c r="KSI68" s="25"/>
      <c r="KSJ68" s="25"/>
      <c r="KSK68" s="25"/>
      <c r="KSL68" s="25"/>
      <c r="KSM68" s="25"/>
      <c r="KSN68" s="25"/>
      <c r="KSO68" s="25"/>
      <c r="KSP68" s="25"/>
      <c r="KSQ68" s="25"/>
      <c r="KSR68" s="25"/>
      <c r="KSS68" s="25"/>
      <c r="KST68" s="25"/>
      <c r="KSU68" s="25"/>
      <c r="KSV68" s="25"/>
      <c r="KSW68" s="25"/>
      <c r="KSX68" s="25"/>
      <c r="KSY68" s="25"/>
      <c r="KSZ68" s="25"/>
      <c r="KTA68" s="25"/>
      <c r="KTB68" s="25"/>
      <c r="KTC68" s="25"/>
      <c r="KTD68" s="25"/>
      <c r="KTE68" s="25"/>
      <c r="KTF68" s="25"/>
      <c r="KTG68" s="25"/>
      <c r="KTH68" s="25"/>
      <c r="KTI68" s="25"/>
      <c r="KTJ68" s="25"/>
      <c r="KTK68" s="25"/>
      <c r="KTL68" s="25"/>
      <c r="KTM68" s="25"/>
      <c r="KTN68" s="25"/>
      <c r="KTO68" s="25"/>
      <c r="KTP68" s="25"/>
      <c r="KTQ68" s="25"/>
      <c r="KTR68" s="25"/>
      <c r="KTS68" s="25"/>
      <c r="KTT68" s="25"/>
      <c r="KTU68" s="25"/>
      <c r="KTV68" s="25"/>
      <c r="KTW68" s="25"/>
      <c r="KTX68" s="25"/>
      <c r="KTY68" s="25"/>
      <c r="KTZ68" s="25"/>
      <c r="KUA68" s="25"/>
      <c r="KUB68" s="25"/>
      <c r="KUC68" s="25"/>
      <c r="KUD68" s="25"/>
      <c r="KUE68" s="25"/>
      <c r="KUF68" s="25"/>
      <c r="KUG68" s="25"/>
      <c r="KUH68" s="25"/>
      <c r="KUI68" s="25"/>
      <c r="KUJ68" s="25"/>
      <c r="KUK68" s="25"/>
      <c r="KUL68" s="25"/>
      <c r="KUM68" s="25"/>
      <c r="KUN68" s="25"/>
      <c r="KUO68" s="25"/>
      <c r="KUP68" s="25"/>
      <c r="KUQ68" s="25"/>
      <c r="KUR68" s="25"/>
      <c r="KUS68" s="25"/>
      <c r="KUT68" s="25"/>
      <c r="KUU68" s="25"/>
      <c r="KUV68" s="25"/>
      <c r="KUW68" s="25"/>
      <c r="KUX68" s="25"/>
      <c r="KUY68" s="25"/>
      <c r="KUZ68" s="25"/>
      <c r="KVA68" s="25"/>
      <c r="KVB68" s="25"/>
      <c r="KVC68" s="25"/>
      <c r="KVD68" s="25"/>
      <c r="KVE68" s="25"/>
      <c r="KVF68" s="25"/>
      <c r="KVG68" s="25"/>
      <c r="KVH68" s="25"/>
      <c r="KVI68" s="25"/>
      <c r="KVJ68" s="25"/>
      <c r="KVK68" s="25"/>
      <c r="KVL68" s="25"/>
      <c r="KVM68" s="25"/>
      <c r="KVN68" s="25"/>
      <c r="KVO68" s="25"/>
      <c r="KVP68" s="25"/>
      <c r="KVQ68" s="25"/>
      <c r="KVR68" s="25"/>
      <c r="KVS68" s="25"/>
      <c r="KVT68" s="25"/>
      <c r="KVU68" s="25"/>
      <c r="KVV68" s="25"/>
      <c r="KVW68" s="25"/>
      <c r="KVX68" s="25"/>
      <c r="KVY68" s="25"/>
      <c r="KVZ68" s="25"/>
      <c r="KWA68" s="25"/>
      <c r="KWB68" s="25"/>
      <c r="KWC68" s="25"/>
      <c r="KWD68" s="25"/>
      <c r="KWE68" s="25"/>
      <c r="KWF68" s="25"/>
      <c r="KWG68" s="25"/>
      <c r="KWH68" s="25"/>
      <c r="KWI68" s="25"/>
      <c r="KWJ68" s="25"/>
      <c r="KWK68" s="25"/>
      <c r="KWL68" s="25"/>
      <c r="KWM68" s="25"/>
      <c r="KWN68" s="25"/>
      <c r="KWO68" s="25"/>
      <c r="KWP68" s="25"/>
      <c r="KWQ68" s="25"/>
      <c r="KWR68" s="25"/>
      <c r="KWS68" s="25"/>
      <c r="KWT68" s="25"/>
      <c r="KWU68" s="25"/>
      <c r="KWV68" s="25"/>
      <c r="KWW68" s="25"/>
      <c r="KWX68" s="25"/>
      <c r="KWY68" s="25"/>
      <c r="KWZ68" s="25"/>
      <c r="KXA68" s="25"/>
      <c r="KXB68" s="25"/>
      <c r="KXC68" s="25"/>
      <c r="KXD68" s="25"/>
      <c r="KXE68" s="25"/>
      <c r="KXF68" s="25"/>
      <c r="KXG68" s="25"/>
      <c r="KXH68" s="25"/>
      <c r="KXI68" s="25"/>
      <c r="KXJ68" s="25"/>
      <c r="KXK68" s="25"/>
      <c r="KXL68" s="25"/>
      <c r="KXM68" s="25"/>
      <c r="KXN68" s="25"/>
      <c r="KXO68" s="25"/>
      <c r="KXP68" s="25"/>
      <c r="KXQ68" s="25"/>
      <c r="KXR68" s="25"/>
      <c r="KXS68" s="25"/>
      <c r="KXT68" s="25"/>
      <c r="KXU68" s="25"/>
      <c r="KXV68" s="25"/>
      <c r="KXW68" s="25"/>
      <c r="KXX68" s="25"/>
      <c r="KXY68" s="25"/>
      <c r="KXZ68" s="25"/>
      <c r="KYA68" s="25"/>
      <c r="KYB68" s="25"/>
      <c r="KYC68" s="25"/>
      <c r="KYD68" s="25"/>
      <c r="KYE68" s="25"/>
      <c r="KYF68" s="25"/>
      <c r="KYG68" s="25"/>
      <c r="KYH68" s="25"/>
      <c r="KYI68" s="25"/>
      <c r="KYJ68" s="25"/>
      <c r="KYK68" s="25"/>
      <c r="KYL68" s="25"/>
      <c r="KYM68" s="25"/>
      <c r="KYN68" s="25"/>
      <c r="KYO68" s="25"/>
      <c r="KYP68" s="25"/>
      <c r="KYQ68" s="25"/>
      <c r="KYR68" s="25"/>
      <c r="KYS68" s="25"/>
      <c r="KYT68" s="25"/>
      <c r="KYU68" s="25"/>
      <c r="KYV68" s="25"/>
      <c r="KYW68" s="25"/>
      <c r="KYX68" s="25"/>
      <c r="KYY68" s="25"/>
      <c r="KYZ68" s="25"/>
      <c r="KZA68" s="25"/>
      <c r="KZB68" s="25"/>
      <c r="KZC68" s="25"/>
      <c r="KZD68" s="25"/>
      <c r="KZE68" s="25"/>
      <c r="KZF68" s="25"/>
      <c r="KZG68" s="25"/>
      <c r="KZH68" s="25"/>
      <c r="KZI68" s="25"/>
      <c r="KZJ68" s="25"/>
      <c r="KZK68" s="25"/>
      <c r="KZL68" s="25"/>
      <c r="KZM68" s="25"/>
      <c r="KZN68" s="25"/>
      <c r="KZO68" s="25"/>
      <c r="KZP68" s="25"/>
      <c r="KZQ68" s="25"/>
      <c r="KZR68" s="25"/>
      <c r="KZS68" s="25"/>
      <c r="KZT68" s="25"/>
      <c r="KZU68" s="25"/>
      <c r="KZV68" s="25"/>
      <c r="KZW68" s="25"/>
      <c r="KZX68" s="25"/>
      <c r="KZY68" s="25"/>
      <c r="KZZ68" s="25"/>
      <c r="LAA68" s="25"/>
      <c r="LAB68" s="25"/>
      <c r="LAC68" s="25"/>
      <c r="LAD68" s="25"/>
      <c r="LAE68" s="25"/>
      <c r="LAF68" s="25"/>
      <c r="LAG68" s="25"/>
      <c r="LAH68" s="25"/>
      <c r="LAI68" s="25"/>
      <c r="LAJ68" s="25"/>
      <c r="LAK68" s="25"/>
      <c r="LAL68" s="25"/>
      <c r="LAM68" s="25"/>
      <c r="LAN68" s="25"/>
      <c r="LAO68" s="25"/>
      <c r="LAP68" s="25"/>
      <c r="LAQ68" s="25"/>
      <c r="LAR68" s="25"/>
      <c r="LAS68" s="25"/>
      <c r="LAT68" s="25"/>
      <c r="LAU68" s="25"/>
      <c r="LAV68" s="25"/>
      <c r="LAW68" s="25"/>
      <c r="LAX68" s="25"/>
      <c r="LAY68" s="25"/>
      <c r="LAZ68" s="25"/>
      <c r="LBA68" s="25"/>
      <c r="LBB68" s="25"/>
      <c r="LBC68" s="25"/>
      <c r="LBD68" s="25"/>
      <c r="LBE68" s="25"/>
      <c r="LBF68" s="25"/>
      <c r="LBG68" s="25"/>
      <c r="LBH68" s="25"/>
      <c r="LBI68" s="25"/>
      <c r="LBJ68" s="25"/>
      <c r="LBK68" s="25"/>
      <c r="LBL68" s="25"/>
      <c r="LBM68" s="25"/>
      <c r="LBN68" s="25"/>
      <c r="LBO68" s="25"/>
      <c r="LBP68" s="25"/>
      <c r="LBQ68" s="25"/>
      <c r="LBR68" s="25"/>
      <c r="LBS68" s="25"/>
      <c r="LBT68" s="25"/>
      <c r="LBU68" s="25"/>
      <c r="LBV68" s="25"/>
      <c r="LBW68" s="25"/>
      <c r="LBX68" s="25"/>
      <c r="LBY68" s="25"/>
      <c r="LBZ68" s="25"/>
      <c r="LCA68" s="25"/>
      <c r="LCB68" s="25"/>
      <c r="LCC68" s="25"/>
      <c r="LCD68" s="25"/>
      <c r="LCE68" s="25"/>
      <c r="LCF68" s="25"/>
      <c r="LCG68" s="25"/>
      <c r="LCH68" s="25"/>
      <c r="LCI68" s="25"/>
      <c r="LCJ68" s="25"/>
      <c r="LCK68" s="25"/>
      <c r="LCL68" s="25"/>
      <c r="LCM68" s="25"/>
      <c r="LCN68" s="25"/>
      <c r="LCO68" s="25"/>
      <c r="LCP68" s="25"/>
      <c r="LCQ68" s="25"/>
      <c r="LCR68" s="25"/>
      <c r="LCS68" s="25"/>
      <c r="LCT68" s="25"/>
      <c r="LCU68" s="25"/>
      <c r="LCV68" s="25"/>
      <c r="LCW68" s="25"/>
      <c r="LCX68" s="25"/>
      <c r="LCY68" s="25"/>
      <c r="LCZ68" s="25"/>
      <c r="LDA68" s="25"/>
      <c r="LDB68" s="25"/>
      <c r="LDC68" s="25"/>
      <c r="LDD68" s="25"/>
      <c r="LDE68" s="25"/>
      <c r="LDF68" s="25"/>
      <c r="LDG68" s="25"/>
      <c r="LDH68" s="25"/>
      <c r="LDI68" s="25"/>
      <c r="LDJ68" s="25"/>
      <c r="LDK68" s="25"/>
      <c r="LDL68" s="25"/>
      <c r="LDM68" s="25"/>
      <c r="LDN68" s="25"/>
      <c r="LDO68" s="25"/>
      <c r="LDP68" s="25"/>
      <c r="LDQ68" s="25"/>
      <c r="LDR68" s="25"/>
      <c r="LDS68" s="25"/>
      <c r="LDT68" s="25"/>
      <c r="LDU68" s="25"/>
      <c r="LDV68" s="25"/>
      <c r="LDW68" s="25"/>
      <c r="LDX68" s="25"/>
      <c r="LDY68" s="25"/>
      <c r="LDZ68" s="25"/>
      <c r="LEA68" s="25"/>
      <c r="LEB68" s="25"/>
      <c r="LEC68" s="25"/>
      <c r="LED68" s="25"/>
      <c r="LEE68" s="25"/>
      <c r="LEF68" s="25"/>
      <c r="LEG68" s="25"/>
      <c r="LEH68" s="25"/>
      <c r="LEI68" s="25"/>
      <c r="LEJ68" s="25"/>
      <c r="LEK68" s="25"/>
      <c r="LEL68" s="25"/>
      <c r="LEM68" s="25"/>
      <c r="LEN68" s="25"/>
      <c r="LEO68" s="25"/>
      <c r="LEP68" s="25"/>
      <c r="LEQ68" s="25"/>
      <c r="LER68" s="25"/>
      <c r="LES68" s="25"/>
      <c r="LET68" s="25"/>
      <c r="LEU68" s="25"/>
      <c r="LEV68" s="25"/>
      <c r="LEW68" s="25"/>
      <c r="LEX68" s="25"/>
      <c r="LEY68" s="25"/>
      <c r="LEZ68" s="25"/>
      <c r="LFA68" s="25"/>
      <c r="LFB68" s="25"/>
      <c r="LFC68" s="25"/>
      <c r="LFD68" s="25"/>
      <c r="LFE68" s="25"/>
      <c r="LFF68" s="25"/>
      <c r="LFG68" s="25"/>
      <c r="LFH68" s="25"/>
      <c r="LFI68" s="25"/>
      <c r="LFJ68" s="25"/>
      <c r="LFK68" s="25"/>
      <c r="LFL68" s="25"/>
      <c r="LFM68" s="25"/>
      <c r="LFN68" s="25"/>
      <c r="LFO68" s="25"/>
      <c r="LFP68" s="25"/>
      <c r="LFQ68" s="25"/>
      <c r="LFR68" s="25"/>
      <c r="LFS68" s="25"/>
      <c r="LFT68" s="25"/>
      <c r="LFU68" s="25"/>
      <c r="LFV68" s="25"/>
      <c r="LFW68" s="25"/>
      <c r="LFX68" s="25"/>
      <c r="LFY68" s="25"/>
      <c r="LFZ68" s="25"/>
      <c r="LGA68" s="25"/>
      <c r="LGB68" s="25"/>
      <c r="LGC68" s="25"/>
      <c r="LGD68" s="25"/>
      <c r="LGE68" s="25"/>
      <c r="LGF68" s="25"/>
      <c r="LGG68" s="25"/>
      <c r="LGH68" s="25"/>
      <c r="LGI68" s="25"/>
      <c r="LGJ68" s="25"/>
      <c r="LGK68" s="25"/>
      <c r="LGL68" s="25"/>
      <c r="LGM68" s="25"/>
      <c r="LGN68" s="25"/>
      <c r="LGO68" s="25"/>
      <c r="LGP68" s="25"/>
      <c r="LGQ68" s="25"/>
      <c r="LGR68" s="25"/>
      <c r="LGS68" s="25"/>
      <c r="LGT68" s="25"/>
      <c r="LGU68" s="25"/>
      <c r="LGV68" s="25"/>
      <c r="LGW68" s="25"/>
      <c r="LGX68" s="25"/>
      <c r="LGY68" s="25"/>
      <c r="LGZ68" s="25"/>
      <c r="LHA68" s="25"/>
      <c r="LHB68" s="25"/>
      <c r="LHC68" s="25"/>
      <c r="LHD68" s="25"/>
      <c r="LHE68" s="25"/>
      <c r="LHF68" s="25"/>
      <c r="LHG68" s="25"/>
      <c r="LHH68" s="25"/>
      <c r="LHI68" s="25"/>
      <c r="LHJ68" s="25"/>
      <c r="LHK68" s="25"/>
      <c r="LHL68" s="25"/>
      <c r="LHM68" s="25"/>
      <c r="LHN68" s="25"/>
      <c r="LHO68" s="25"/>
      <c r="LHP68" s="25"/>
      <c r="LHQ68" s="25"/>
      <c r="LHR68" s="25"/>
      <c r="LHS68" s="25"/>
      <c r="LHT68" s="25"/>
      <c r="LHU68" s="25"/>
      <c r="LHV68" s="25"/>
      <c r="LHW68" s="25"/>
      <c r="LHX68" s="25"/>
      <c r="LHY68" s="25"/>
      <c r="LHZ68" s="25"/>
      <c r="LIA68" s="25"/>
      <c r="LIB68" s="25"/>
      <c r="LIC68" s="25"/>
      <c r="LID68" s="25"/>
      <c r="LIE68" s="25"/>
      <c r="LIF68" s="25"/>
      <c r="LIG68" s="25"/>
      <c r="LIH68" s="25"/>
      <c r="LII68" s="25"/>
      <c r="LIJ68" s="25"/>
      <c r="LIK68" s="25"/>
      <c r="LIL68" s="25"/>
      <c r="LIM68" s="25"/>
      <c r="LIN68" s="25"/>
      <c r="LIO68" s="25"/>
      <c r="LIP68" s="25"/>
      <c r="LIQ68" s="25"/>
      <c r="LIR68" s="25"/>
      <c r="LIS68" s="25"/>
      <c r="LIT68" s="25"/>
      <c r="LIU68" s="25"/>
      <c r="LIV68" s="25"/>
      <c r="LIW68" s="25"/>
      <c r="LIX68" s="25"/>
      <c r="LIY68" s="25"/>
      <c r="LIZ68" s="25"/>
      <c r="LJA68" s="25"/>
      <c r="LJB68" s="25"/>
      <c r="LJC68" s="25"/>
      <c r="LJD68" s="25"/>
      <c r="LJE68" s="25"/>
      <c r="LJF68" s="25"/>
      <c r="LJG68" s="25"/>
      <c r="LJH68" s="25"/>
      <c r="LJI68" s="25"/>
      <c r="LJJ68" s="25"/>
      <c r="LJK68" s="25"/>
      <c r="LJL68" s="25"/>
      <c r="LJM68" s="25"/>
      <c r="LJN68" s="25"/>
      <c r="LJO68" s="25"/>
      <c r="LJP68" s="25"/>
      <c r="LJQ68" s="25"/>
      <c r="LJR68" s="25"/>
      <c r="LJS68" s="25"/>
      <c r="LJT68" s="25"/>
      <c r="LJU68" s="25"/>
      <c r="LJV68" s="25"/>
      <c r="LJW68" s="25"/>
      <c r="LJX68" s="25"/>
      <c r="LJY68" s="25"/>
      <c r="LJZ68" s="25"/>
      <c r="LKA68" s="25"/>
      <c r="LKB68" s="25"/>
      <c r="LKC68" s="25"/>
      <c r="LKD68" s="25"/>
      <c r="LKE68" s="25"/>
      <c r="LKF68" s="25"/>
      <c r="LKG68" s="25"/>
      <c r="LKH68" s="25"/>
      <c r="LKI68" s="25"/>
      <c r="LKJ68" s="25"/>
      <c r="LKK68" s="25"/>
      <c r="LKL68" s="25"/>
      <c r="LKM68" s="25"/>
      <c r="LKN68" s="25"/>
      <c r="LKO68" s="25"/>
      <c r="LKP68" s="25"/>
      <c r="LKQ68" s="25"/>
      <c r="LKR68" s="25"/>
      <c r="LKS68" s="25"/>
      <c r="LKT68" s="25"/>
      <c r="LKU68" s="25"/>
      <c r="LKV68" s="25"/>
      <c r="LKW68" s="25"/>
      <c r="LKX68" s="25"/>
      <c r="LKY68" s="25"/>
      <c r="LKZ68" s="25"/>
      <c r="LLA68" s="25"/>
      <c r="LLB68" s="25"/>
      <c r="LLC68" s="25"/>
      <c r="LLD68" s="25"/>
      <c r="LLE68" s="25"/>
      <c r="LLF68" s="25"/>
      <c r="LLG68" s="25"/>
      <c r="LLH68" s="25"/>
      <c r="LLI68" s="25"/>
      <c r="LLJ68" s="25"/>
      <c r="LLK68" s="25"/>
      <c r="LLL68" s="25"/>
      <c r="LLM68" s="25"/>
      <c r="LLN68" s="25"/>
      <c r="LLO68" s="25"/>
      <c r="LLP68" s="25"/>
      <c r="LLQ68" s="25"/>
      <c r="LLR68" s="25"/>
      <c r="LLS68" s="25"/>
      <c r="LLT68" s="25"/>
      <c r="LLU68" s="25"/>
      <c r="LLV68" s="25"/>
      <c r="LLW68" s="25"/>
      <c r="LLX68" s="25"/>
      <c r="LLY68" s="25"/>
      <c r="LLZ68" s="25"/>
      <c r="LMA68" s="25"/>
      <c r="LMB68" s="25"/>
      <c r="LMC68" s="25"/>
      <c r="LMD68" s="25"/>
      <c r="LME68" s="25"/>
      <c r="LMF68" s="25"/>
      <c r="LMG68" s="25"/>
      <c r="LMH68" s="25"/>
      <c r="LMI68" s="25"/>
      <c r="LMJ68" s="25"/>
      <c r="LMK68" s="25"/>
      <c r="LML68" s="25"/>
      <c r="LMM68" s="25"/>
      <c r="LMN68" s="25"/>
      <c r="LMO68" s="25"/>
      <c r="LMP68" s="25"/>
      <c r="LMQ68" s="25"/>
      <c r="LMR68" s="25"/>
      <c r="LMS68" s="25"/>
      <c r="LMT68" s="25"/>
      <c r="LMU68" s="25"/>
      <c r="LMV68" s="25"/>
      <c r="LMW68" s="25"/>
      <c r="LMX68" s="25"/>
      <c r="LMY68" s="25"/>
      <c r="LMZ68" s="25"/>
      <c r="LNA68" s="25"/>
      <c r="LNB68" s="25"/>
      <c r="LNC68" s="25"/>
      <c r="LND68" s="25"/>
      <c r="LNE68" s="25"/>
      <c r="LNF68" s="25"/>
      <c r="LNG68" s="25"/>
      <c r="LNH68" s="25"/>
      <c r="LNI68" s="25"/>
      <c r="LNJ68" s="25"/>
      <c r="LNK68" s="25"/>
      <c r="LNL68" s="25"/>
      <c r="LNM68" s="25"/>
      <c r="LNN68" s="25"/>
      <c r="LNO68" s="25"/>
      <c r="LNP68" s="25"/>
      <c r="LNQ68" s="25"/>
      <c r="LNR68" s="25"/>
      <c r="LNS68" s="25"/>
      <c r="LNT68" s="25"/>
      <c r="LNU68" s="25"/>
      <c r="LNV68" s="25"/>
      <c r="LNW68" s="25"/>
      <c r="LNX68" s="25"/>
      <c r="LNY68" s="25"/>
      <c r="LNZ68" s="25"/>
      <c r="LOA68" s="25"/>
      <c r="LOB68" s="25"/>
      <c r="LOC68" s="25"/>
      <c r="LOD68" s="25"/>
      <c r="LOE68" s="25"/>
      <c r="LOF68" s="25"/>
      <c r="LOG68" s="25"/>
      <c r="LOH68" s="25"/>
      <c r="LOI68" s="25"/>
      <c r="LOJ68" s="25"/>
      <c r="LOK68" s="25"/>
      <c r="LOL68" s="25"/>
      <c r="LOM68" s="25"/>
      <c r="LON68" s="25"/>
      <c r="LOO68" s="25"/>
      <c r="LOP68" s="25"/>
      <c r="LOQ68" s="25"/>
      <c r="LOR68" s="25"/>
      <c r="LOS68" s="25"/>
      <c r="LOT68" s="25"/>
      <c r="LOU68" s="25"/>
      <c r="LOV68" s="25"/>
      <c r="LOW68" s="25"/>
      <c r="LOX68" s="25"/>
      <c r="LOY68" s="25"/>
      <c r="LOZ68" s="25"/>
      <c r="LPA68" s="25"/>
      <c r="LPB68" s="25"/>
      <c r="LPC68" s="25"/>
      <c r="LPD68" s="25"/>
      <c r="LPE68" s="25"/>
      <c r="LPF68" s="25"/>
      <c r="LPG68" s="25"/>
      <c r="LPH68" s="25"/>
      <c r="LPI68" s="25"/>
      <c r="LPJ68" s="25"/>
      <c r="LPK68" s="25"/>
      <c r="LPL68" s="25"/>
      <c r="LPM68" s="25"/>
      <c r="LPN68" s="25"/>
      <c r="LPO68" s="25"/>
      <c r="LPP68" s="25"/>
      <c r="LPQ68" s="25"/>
      <c r="LPR68" s="25"/>
      <c r="LPS68" s="25"/>
      <c r="LPT68" s="25"/>
      <c r="LPU68" s="25"/>
      <c r="LPV68" s="25"/>
      <c r="LPW68" s="25"/>
      <c r="LPX68" s="25"/>
      <c r="LPY68" s="25"/>
      <c r="LPZ68" s="25"/>
      <c r="LQA68" s="25"/>
      <c r="LQB68" s="25"/>
      <c r="LQC68" s="25"/>
      <c r="LQD68" s="25"/>
      <c r="LQE68" s="25"/>
      <c r="LQF68" s="25"/>
      <c r="LQG68" s="25"/>
      <c r="LQH68" s="25"/>
      <c r="LQI68" s="25"/>
      <c r="LQJ68" s="25"/>
      <c r="LQK68" s="25"/>
      <c r="LQL68" s="25"/>
      <c r="LQM68" s="25"/>
      <c r="LQN68" s="25"/>
      <c r="LQO68" s="25"/>
      <c r="LQP68" s="25"/>
      <c r="LQQ68" s="25"/>
      <c r="LQR68" s="25"/>
      <c r="LQS68" s="25"/>
      <c r="LQT68" s="25"/>
      <c r="LQU68" s="25"/>
      <c r="LQV68" s="25"/>
      <c r="LQW68" s="25"/>
      <c r="LQX68" s="25"/>
      <c r="LQY68" s="25"/>
      <c r="LQZ68" s="25"/>
      <c r="LRA68" s="25"/>
      <c r="LRB68" s="25"/>
      <c r="LRC68" s="25"/>
      <c r="LRD68" s="25"/>
      <c r="LRE68" s="25"/>
      <c r="LRF68" s="25"/>
      <c r="LRG68" s="25"/>
      <c r="LRH68" s="25"/>
      <c r="LRI68" s="25"/>
      <c r="LRJ68" s="25"/>
      <c r="LRK68" s="25"/>
      <c r="LRL68" s="25"/>
      <c r="LRM68" s="25"/>
      <c r="LRN68" s="25"/>
      <c r="LRO68" s="25"/>
      <c r="LRP68" s="25"/>
      <c r="LRQ68" s="25"/>
      <c r="LRR68" s="25"/>
      <c r="LRS68" s="25"/>
      <c r="LRT68" s="25"/>
      <c r="LRU68" s="25"/>
      <c r="LRV68" s="25"/>
      <c r="LRW68" s="25"/>
      <c r="LRX68" s="25"/>
      <c r="LRY68" s="25"/>
      <c r="LRZ68" s="25"/>
      <c r="LSA68" s="25"/>
      <c r="LSB68" s="25"/>
      <c r="LSC68" s="25"/>
      <c r="LSD68" s="25"/>
      <c r="LSE68" s="25"/>
      <c r="LSF68" s="25"/>
      <c r="LSG68" s="25"/>
      <c r="LSH68" s="25"/>
      <c r="LSI68" s="25"/>
      <c r="LSJ68" s="25"/>
      <c r="LSK68" s="25"/>
      <c r="LSL68" s="25"/>
      <c r="LSM68" s="25"/>
      <c r="LSN68" s="25"/>
      <c r="LSO68" s="25"/>
      <c r="LSP68" s="25"/>
      <c r="LSQ68" s="25"/>
      <c r="LSR68" s="25"/>
      <c r="LSS68" s="25"/>
      <c r="LST68" s="25"/>
      <c r="LSU68" s="25"/>
      <c r="LSV68" s="25"/>
      <c r="LSW68" s="25"/>
      <c r="LSX68" s="25"/>
      <c r="LSY68" s="25"/>
      <c r="LSZ68" s="25"/>
      <c r="LTA68" s="25"/>
      <c r="LTB68" s="25"/>
      <c r="LTC68" s="25"/>
      <c r="LTD68" s="25"/>
      <c r="LTE68" s="25"/>
      <c r="LTF68" s="25"/>
      <c r="LTG68" s="25"/>
      <c r="LTH68" s="25"/>
      <c r="LTI68" s="25"/>
      <c r="LTJ68" s="25"/>
      <c r="LTK68" s="25"/>
      <c r="LTL68" s="25"/>
      <c r="LTM68" s="25"/>
      <c r="LTN68" s="25"/>
      <c r="LTO68" s="25"/>
      <c r="LTP68" s="25"/>
      <c r="LTQ68" s="25"/>
      <c r="LTR68" s="25"/>
      <c r="LTS68" s="25"/>
      <c r="LTT68" s="25"/>
      <c r="LTU68" s="25"/>
      <c r="LTV68" s="25"/>
      <c r="LTW68" s="25"/>
      <c r="LTX68" s="25"/>
      <c r="LTY68" s="25"/>
      <c r="LTZ68" s="25"/>
      <c r="LUA68" s="25"/>
      <c r="LUB68" s="25"/>
      <c r="LUC68" s="25"/>
      <c r="LUD68" s="25"/>
      <c r="LUE68" s="25"/>
      <c r="LUF68" s="25"/>
      <c r="LUG68" s="25"/>
      <c r="LUH68" s="25"/>
      <c r="LUI68" s="25"/>
      <c r="LUJ68" s="25"/>
      <c r="LUK68" s="25"/>
      <c r="LUL68" s="25"/>
      <c r="LUM68" s="25"/>
      <c r="LUN68" s="25"/>
      <c r="LUO68" s="25"/>
      <c r="LUP68" s="25"/>
      <c r="LUQ68" s="25"/>
      <c r="LUR68" s="25"/>
      <c r="LUS68" s="25"/>
      <c r="LUT68" s="25"/>
      <c r="LUU68" s="25"/>
      <c r="LUV68" s="25"/>
      <c r="LUW68" s="25"/>
      <c r="LUX68" s="25"/>
      <c r="LUY68" s="25"/>
      <c r="LUZ68" s="25"/>
      <c r="LVA68" s="25"/>
      <c r="LVB68" s="25"/>
      <c r="LVC68" s="25"/>
      <c r="LVD68" s="25"/>
      <c r="LVE68" s="25"/>
      <c r="LVF68" s="25"/>
      <c r="LVG68" s="25"/>
      <c r="LVH68" s="25"/>
      <c r="LVI68" s="25"/>
      <c r="LVJ68" s="25"/>
      <c r="LVK68" s="25"/>
      <c r="LVL68" s="25"/>
      <c r="LVM68" s="25"/>
      <c r="LVN68" s="25"/>
      <c r="LVO68" s="25"/>
      <c r="LVP68" s="25"/>
      <c r="LVQ68" s="25"/>
      <c r="LVR68" s="25"/>
      <c r="LVS68" s="25"/>
      <c r="LVT68" s="25"/>
      <c r="LVU68" s="25"/>
      <c r="LVV68" s="25"/>
      <c r="LVW68" s="25"/>
      <c r="LVX68" s="25"/>
      <c r="LVY68" s="25"/>
      <c r="LVZ68" s="25"/>
      <c r="LWA68" s="25"/>
      <c r="LWB68" s="25"/>
      <c r="LWC68" s="25"/>
      <c r="LWD68" s="25"/>
      <c r="LWE68" s="25"/>
      <c r="LWF68" s="25"/>
      <c r="LWG68" s="25"/>
      <c r="LWH68" s="25"/>
      <c r="LWI68" s="25"/>
      <c r="LWJ68" s="25"/>
      <c r="LWK68" s="25"/>
      <c r="LWL68" s="25"/>
      <c r="LWM68" s="25"/>
      <c r="LWN68" s="25"/>
      <c r="LWO68" s="25"/>
      <c r="LWP68" s="25"/>
      <c r="LWQ68" s="25"/>
      <c r="LWR68" s="25"/>
      <c r="LWS68" s="25"/>
      <c r="LWT68" s="25"/>
      <c r="LWU68" s="25"/>
      <c r="LWV68" s="25"/>
      <c r="LWW68" s="25"/>
      <c r="LWX68" s="25"/>
      <c r="LWY68" s="25"/>
      <c r="LWZ68" s="25"/>
      <c r="LXA68" s="25"/>
      <c r="LXB68" s="25"/>
      <c r="LXC68" s="25"/>
      <c r="LXD68" s="25"/>
      <c r="LXE68" s="25"/>
      <c r="LXF68" s="25"/>
      <c r="LXG68" s="25"/>
      <c r="LXH68" s="25"/>
      <c r="LXI68" s="25"/>
      <c r="LXJ68" s="25"/>
      <c r="LXK68" s="25"/>
      <c r="LXL68" s="25"/>
      <c r="LXM68" s="25"/>
      <c r="LXN68" s="25"/>
      <c r="LXO68" s="25"/>
      <c r="LXP68" s="25"/>
      <c r="LXQ68" s="25"/>
      <c r="LXR68" s="25"/>
      <c r="LXS68" s="25"/>
      <c r="LXT68" s="25"/>
      <c r="LXU68" s="25"/>
      <c r="LXV68" s="25"/>
      <c r="LXW68" s="25"/>
      <c r="LXX68" s="25"/>
      <c r="LXY68" s="25"/>
      <c r="LXZ68" s="25"/>
      <c r="LYA68" s="25"/>
      <c r="LYB68" s="25"/>
      <c r="LYC68" s="25"/>
      <c r="LYD68" s="25"/>
      <c r="LYE68" s="25"/>
      <c r="LYF68" s="25"/>
      <c r="LYG68" s="25"/>
      <c r="LYH68" s="25"/>
      <c r="LYI68" s="25"/>
      <c r="LYJ68" s="25"/>
      <c r="LYK68" s="25"/>
      <c r="LYL68" s="25"/>
      <c r="LYM68" s="25"/>
      <c r="LYN68" s="25"/>
      <c r="LYO68" s="25"/>
      <c r="LYP68" s="25"/>
      <c r="LYQ68" s="25"/>
      <c r="LYR68" s="25"/>
      <c r="LYS68" s="25"/>
      <c r="LYT68" s="25"/>
      <c r="LYU68" s="25"/>
      <c r="LYV68" s="25"/>
      <c r="LYW68" s="25"/>
      <c r="LYX68" s="25"/>
      <c r="LYY68" s="25"/>
      <c r="LYZ68" s="25"/>
      <c r="LZA68" s="25"/>
      <c r="LZB68" s="25"/>
      <c r="LZC68" s="25"/>
      <c r="LZD68" s="25"/>
      <c r="LZE68" s="25"/>
      <c r="LZF68" s="25"/>
      <c r="LZG68" s="25"/>
      <c r="LZH68" s="25"/>
      <c r="LZI68" s="25"/>
      <c r="LZJ68" s="25"/>
      <c r="LZK68" s="25"/>
      <c r="LZL68" s="25"/>
      <c r="LZM68" s="25"/>
      <c r="LZN68" s="25"/>
      <c r="LZO68" s="25"/>
      <c r="LZP68" s="25"/>
      <c r="LZQ68" s="25"/>
      <c r="LZR68" s="25"/>
      <c r="LZS68" s="25"/>
      <c r="LZT68" s="25"/>
      <c r="LZU68" s="25"/>
      <c r="LZV68" s="25"/>
      <c r="LZW68" s="25"/>
      <c r="LZX68" s="25"/>
      <c r="LZY68" s="25"/>
      <c r="LZZ68" s="25"/>
      <c r="MAA68" s="25"/>
      <c r="MAB68" s="25"/>
      <c r="MAC68" s="25"/>
      <c r="MAD68" s="25"/>
      <c r="MAE68" s="25"/>
      <c r="MAF68" s="25"/>
      <c r="MAG68" s="25"/>
      <c r="MAH68" s="25"/>
      <c r="MAI68" s="25"/>
      <c r="MAJ68" s="25"/>
      <c r="MAK68" s="25"/>
      <c r="MAL68" s="25"/>
      <c r="MAM68" s="25"/>
      <c r="MAN68" s="25"/>
      <c r="MAO68" s="25"/>
      <c r="MAP68" s="25"/>
      <c r="MAQ68" s="25"/>
      <c r="MAR68" s="25"/>
      <c r="MAS68" s="25"/>
      <c r="MAT68" s="25"/>
      <c r="MAU68" s="25"/>
      <c r="MAV68" s="25"/>
      <c r="MAW68" s="25"/>
      <c r="MAX68" s="25"/>
      <c r="MAY68" s="25"/>
      <c r="MAZ68" s="25"/>
      <c r="MBA68" s="25"/>
      <c r="MBB68" s="25"/>
      <c r="MBC68" s="25"/>
      <c r="MBD68" s="25"/>
      <c r="MBE68" s="25"/>
      <c r="MBF68" s="25"/>
      <c r="MBG68" s="25"/>
      <c r="MBH68" s="25"/>
      <c r="MBI68" s="25"/>
      <c r="MBJ68" s="25"/>
      <c r="MBK68" s="25"/>
      <c r="MBL68" s="25"/>
      <c r="MBM68" s="25"/>
      <c r="MBN68" s="25"/>
      <c r="MBO68" s="25"/>
      <c r="MBP68" s="25"/>
      <c r="MBQ68" s="25"/>
      <c r="MBR68" s="25"/>
      <c r="MBS68" s="25"/>
      <c r="MBT68" s="25"/>
      <c r="MBU68" s="25"/>
      <c r="MBV68" s="25"/>
      <c r="MBW68" s="25"/>
      <c r="MBX68" s="25"/>
      <c r="MBY68" s="25"/>
      <c r="MBZ68" s="25"/>
      <c r="MCA68" s="25"/>
      <c r="MCB68" s="25"/>
      <c r="MCC68" s="25"/>
      <c r="MCD68" s="25"/>
      <c r="MCE68" s="25"/>
      <c r="MCF68" s="25"/>
      <c r="MCG68" s="25"/>
      <c r="MCH68" s="25"/>
      <c r="MCI68" s="25"/>
      <c r="MCJ68" s="25"/>
      <c r="MCK68" s="25"/>
      <c r="MCL68" s="25"/>
      <c r="MCM68" s="25"/>
      <c r="MCN68" s="25"/>
      <c r="MCO68" s="25"/>
      <c r="MCP68" s="25"/>
      <c r="MCQ68" s="25"/>
      <c r="MCR68" s="25"/>
      <c r="MCS68" s="25"/>
      <c r="MCT68" s="25"/>
      <c r="MCU68" s="25"/>
      <c r="MCV68" s="25"/>
      <c r="MCW68" s="25"/>
      <c r="MCX68" s="25"/>
      <c r="MCY68" s="25"/>
      <c r="MCZ68" s="25"/>
      <c r="MDA68" s="25"/>
      <c r="MDB68" s="25"/>
      <c r="MDC68" s="25"/>
      <c r="MDD68" s="25"/>
      <c r="MDE68" s="25"/>
      <c r="MDF68" s="25"/>
      <c r="MDG68" s="25"/>
      <c r="MDH68" s="25"/>
      <c r="MDI68" s="25"/>
      <c r="MDJ68" s="25"/>
      <c r="MDK68" s="25"/>
      <c r="MDL68" s="25"/>
      <c r="MDM68" s="25"/>
      <c r="MDN68" s="25"/>
      <c r="MDO68" s="25"/>
      <c r="MDP68" s="25"/>
      <c r="MDQ68" s="25"/>
      <c r="MDR68" s="25"/>
      <c r="MDS68" s="25"/>
      <c r="MDT68" s="25"/>
      <c r="MDU68" s="25"/>
      <c r="MDV68" s="25"/>
      <c r="MDW68" s="25"/>
      <c r="MDX68" s="25"/>
      <c r="MDY68" s="25"/>
      <c r="MDZ68" s="25"/>
      <c r="MEA68" s="25"/>
      <c r="MEB68" s="25"/>
      <c r="MEC68" s="25"/>
      <c r="MED68" s="25"/>
      <c r="MEE68" s="25"/>
      <c r="MEF68" s="25"/>
      <c r="MEG68" s="25"/>
      <c r="MEH68" s="25"/>
      <c r="MEI68" s="25"/>
      <c r="MEJ68" s="25"/>
      <c r="MEK68" s="25"/>
      <c r="MEL68" s="25"/>
      <c r="MEM68" s="25"/>
      <c r="MEN68" s="25"/>
      <c r="MEO68" s="25"/>
      <c r="MEP68" s="25"/>
      <c r="MEQ68" s="25"/>
      <c r="MER68" s="25"/>
      <c r="MES68" s="25"/>
      <c r="MET68" s="25"/>
      <c r="MEU68" s="25"/>
      <c r="MEV68" s="25"/>
      <c r="MEW68" s="25"/>
      <c r="MEX68" s="25"/>
      <c r="MEY68" s="25"/>
      <c r="MEZ68" s="25"/>
      <c r="MFA68" s="25"/>
      <c r="MFB68" s="25"/>
      <c r="MFC68" s="25"/>
      <c r="MFD68" s="25"/>
      <c r="MFE68" s="25"/>
      <c r="MFF68" s="25"/>
      <c r="MFG68" s="25"/>
      <c r="MFH68" s="25"/>
      <c r="MFI68" s="25"/>
      <c r="MFJ68" s="25"/>
      <c r="MFK68" s="25"/>
      <c r="MFL68" s="25"/>
      <c r="MFM68" s="25"/>
      <c r="MFN68" s="25"/>
      <c r="MFO68" s="25"/>
      <c r="MFP68" s="25"/>
      <c r="MFQ68" s="25"/>
      <c r="MFR68" s="25"/>
      <c r="MFS68" s="25"/>
      <c r="MFT68" s="25"/>
      <c r="MFU68" s="25"/>
      <c r="MFV68" s="25"/>
      <c r="MFW68" s="25"/>
      <c r="MFX68" s="25"/>
      <c r="MFY68" s="25"/>
      <c r="MFZ68" s="25"/>
      <c r="MGA68" s="25"/>
      <c r="MGB68" s="25"/>
      <c r="MGC68" s="25"/>
      <c r="MGD68" s="25"/>
      <c r="MGE68" s="25"/>
      <c r="MGF68" s="25"/>
      <c r="MGG68" s="25"/>
      <c r="MGH68" s="25"/>
      <c r="MGI68" s="25"/>
      <c r="MGJ68" s="25"/>
      <c r="MGK68" s="25"/>
      <c r="MGL68" s="25"/>
      <c r="MGM68" s="25"/>
      <c r="MGN68" s="25"/>
      <c r="MGO68" s="25"/>
      <c r="MGP68" s="25"/>
      <c r="MGQ68" s="25"/>
      <c r="MGR68" s="25"/>
      <c r="MGS68" s="25"/>
      <c r="MGT68" s="25"/>
      <c r="MGU68" s="25"/>
      <c r="MGV68" s="25"/>
      <c r="MGW68" s="25"/>
      <c r="MGX68" s="25"/>
      <c r="MGY68" s="25"/>
      <c r="MGZ68" s="25"/>
      <c r="MHA68" s="25"/>
      <c r="MHB68" s="25"/>
      <c r="MHC68" s="25"/>
      <c r="MHD68" s="25"/>
      <c r="MHE68" s="25"/>
      <c r="MHF68" s="25"/>
      <c r="MHG68" s="25"/>
      <c r="MHH68" s="25"/>
      <c r="MHI68" s="25"/>
      <c r="MHJ68" s="25"/>
      <c r="MHK68" s="25"/>
      <c r="MHL68" s="25"/>
      <c r="MHM68" s="25"/>
      <c r="MHN68" s="25"/>
      <c r="MHO68" s="25"/>
      <c r="MHP68" s="25"/>
      <c r="MHQ68" s="25"/>
      <c r="MHR68" s="25"/>
      <c r="MHS68" s="25"/>
      <c r="MHT68" s="25"/>
      <c r="MHU68" s="25"/>
      <c r="MHV68" s="25"/>
      <c r="MHW68" s="25"/>
      <c r="MHX68" s="25"/>
      <c r="MHY68" s="25"/>
      <c r="MHZ68" s="25"/>
      <c r="MIA68" s="25"/>
      <c r="MIB68" s="25"/>
      <c r="MIC68" s="25"/>
      <c r="MID68" s="25"/>
      <c r="MIE68" s="25"/>
      <c r="MIF68" s="25"/>
      <c r="MIG68" s="25"/>
      <c r="MIH68" s="25"/>
      <c r="MII68" s="25"/>
      <c r="MIJ68" s="25"/>
      <c r="MIK68" s="25"/>
      <c r="MIL68" s="25"/>
      <c r="MIM68" s="25"/>
      <c r="MIN68" s="25"/>
      <c r="MIO68" s="25"/>
      <c r="MIP68" s="25"/>
      <c r="MIQ68" s="25"/>
      <c r="MIR68" s="25"/>
      <c r="MIS68" s="25"/>
      <c r="MIT68" s="25"/>
      <c r="MIU68" s="25"/>
      <c r="MIV68" s="25"/>
      <c r="MIW68" s="25"/>
      <c r="MIX68" s="25"/>
      <c r="MIY68" s="25"/>
      <c r="MIZ68" s="25"/>
      <c r="MJA68" s="25"/>
      <c r="MJB68" s="25"/>
      <c r="MJC68" s="25"/>
      <c r="MJD68" s="25"/>
      <c r="MJE68" s="25"/>
      <c r="MJF68" s="25"/>
      <c r="MJG68" s="25"/>
      <c r="MJH68" s="25"/>
      <c r="MJI68" s="25"/>
      <c r="MJJ68" s="25"/>
      <c r="MJK68" s="25"/>
      <c r="MJL68" s="25"/>
      <c r="MJM68" s="25"/>
      <c r="MJN68" s="25"/>
      <c r="MJO68" s="25"/>
      <c r="MJP68" s="25"/>
      <c r="MJQ68" s="25"/>
      <c r="MJR68" s="25"/>
      <c r="MJS68" s="25"/>
      <c r="MJT68" s="25"/>
      <c r="MJU68" s="25"/>
      <c r="MJV68" s="25"/>
      <c r="MJW68" s="25"/>
      <c r="MJX68" s="25"/>
      <c r="MJY68" s="25"/>
      <c r="MJZ68" s="25"/>
      <c r="MKA68" s="25"/>
      <c r="MKB68" s="25"/>
      <c r="MKC68" s="25"/>
      <c r="MKD68" s="25"/>
      <c r="MKE68" s="25"/>
      <c r="MKF68" s="25"/>
      <c r="MKG68" s="25"/>
      <c r="MKH68" s="25"/>
      <c r="MKI68" s="25"/>
      <c r="MKJ68" s="25"/>
      <c r="MKK68" s="25"/>
      <c r="MKL68" s="25"/>
      <c r="MKM68" s="25"/>
      <c r="MKN68" s="25"/>
      <c r="MKO68" s="25"/>
      <c r="MKP68" s="25"/>
      <c r="MKQ68" s="25"/>
      <c r="MKR68" s="25"/>
      <c r="MKS68" s="25"/>
      <c r="MKT68" s="25"/>
      <c r="MKU68" s="25"/>
      <c r="MKV68" s="25"/>
      <c r="MKW68" s="25"/>
      <c r="MKX68" s="25"/>
      <c r="MKY68" s="25"/>
      <c r="MKZ68" s="25"/>
      <c r="MLA68" s="25"/>
      <c r="MLB68" s="25"/>
      <c r="MLC68" s="25"/>
      <c r="MLD68" s="25"/>
      <c r="MLE68" s="25"/>
      <c r="MLF68" s="25"/>
      <c r="MLG68" s="25"/>
      <c r="MLH68" s="25"/>
      <c r="MLI68" s="25"/>
      <c r="MLJ68" s="25"/>
      <c r="MLK68" s="25"/>
      <c r="MLL68" s="25"/>
      <c r="MLM68" s="25"/>
      <c r="MLN68" s="25"/>
      <c r="MLO68" s="25"/>
      <c r="MLP68" s="25"/>
      <c r="MLQ68" s="25"/>
      <c r="MLR68" s="25"/>
      <c r="MLS68" s="25"/>
      <c r="MLT68" s="25"/>
      <c r="MLU68" s="25"/>
      <c r="MLV68" s="25"/>
      <c r="MLW68" s="25"/>
      <c r="MLX68" s="25"/>
      <c r="MLY68" s="25"/>
      <c r="MLZ68" s="25"/>
      <c r="MMA68" s="25"/>
      <c r="MMB68" s="25"/>
      <c r="MMC68" s="25"/>
      <c r="MMD68" s="25"/>
      <c r="MME68" s="25"/>
      <c r="MMF68" s="25"/>
      <c r="MMG68" s="25"/>
      <c r="MMH68" s="25"/>
      <c r="MMI68" s="25"/>
      <c r="MMJ68" s="25"/>
      <c r="MMK68" s="25"/>
      <c r="MML68" s="25"/>
      <c r="MMM68" s="25"/>
      <c r="MMN68" s="25"/>
      <c r="MMO68" s="25"/>
      <c r="MMP68" s="25"/>
      <c r="MMQ68" s="25"/>
      <c r="MMR68" s="25"/>
      <c r="MMS68" s="25"/>
      <c r="MMT68" s="25"/>
      <c r="MMU68" s="25"/>
      <c r="MMV68" s="25"/>
      <c r="MMW68" s="25"/>
      <c r="MMX68" s="25"/>
      <c r="MMY68" s="25"/>
      <c r="MMZ68" s="25"/>
      <c r="MNA68" s="25"/>
      <c r="MNB68" s="25"/>
      <c r="MNC68" s="25"/>
      <c r="MND68" s="25"/>
      <c r="MNE68" s="25"/>
      <c r="MNF68" s="25"/>
      <c r="MNG68" s="25"/>
      <c r="MNH68" s="25"/>
      <c r="MNI68" s="25"/>
      <c r="MNJ68" s="25"/>
      <c r="MNK68" s="25"/>
      <c r="MNL68" s="25"/>
      <c r="MNM68" s="25"/>
      <c r="MNN68" s="25"/>
      <c r="MNO68" s="25"/>
      <c r="MNP68" s="25"/>
      <c r="MNQ68" s="25"/>
      <c r="MNR68" s="25"/>
      <c r="MNS68" s="25"/>
      <c r="MNT68" s="25"/>
      <c r="MNU68" s="25"/>
      <c r="MNV68" s="25"/>
      <c r="MNW68" s="25"/>
      <c r="MNX68" s="25"/>
      <c r="MNY68" s="25"/>
      <c r="MNZ68" s="25"/>
      <c r="MOA68" s="25"/>
      <c r="MOB68" s="25"/>
      <c r="MOC68" s="25"/>
      <c r="MOD68" s="25"/>
      <c r="MOE68" s="25"/>
      <c r="MOF68" s="25"/>
      <c r="MOG68" s="25"/>
      <c r="MOH68" s="25"/>
      <c r="MOI68" s="25"/>
      <c r="MOJ68" s="25"/>
      <c r="MOK68" s="25"/>
      <c r="MOL68" s="25"/>
      <c r="MOM68" s="25"/>
      <c r="MON68" s="25"/>
      <c r="MOO68" s="25"/>
      <c r="MOP68" s="25"/>
      <c r="MOQ68" s="25"/>
      <c r="MOR68" s="25"/>
      <c r="MOS68" s="25"/>
      <c r="MOT68" s="25"/>
      <c r="MOU68" s="25"/>
      <c r="MOV68" s="25"/>
      <c r="MOW68" s="25"/>
      <c r="MOX68" s="25"/>
      <c r="MOY68" s="25"/>
      <c r="MOZ68" s="25"/>
      <c r="MPA68" s="25"/>
      <c r="MPB68" s="25"/>
      <c r="MPC68" s="25"/>
      <c r="MPD68" s="25"/>
      <c r="MPE68" s="25"/>
      <c r="MPF68" s="25"/>
      <c r="MPG68" s="25"/>
      <c r="MPH68" s="25"/>
      <c r="MPI68" s="25"/>
      <c r="MPJ68" s="25"/>
      <c r="MPK68" s="25"/>
      <c r="MPL68" s="25"/>
      <c r="MPM68" s="25"/>
      <c r="MPN68" s="25"/>
      <c r="MPO68" s="25"/>
      <c r="MPP68" s="25"/>
      <c r="MPQ68" s="25"/>
      <c r="MPR68" s="25"/>
      <c r="MPS68" s="25"/>
      <c r="MPT68" s="25"/>
      <c r="MPU68" s="25"/>
      <c r="MPV68" s="25"/>
      <c r="MPW68" s="25"/>
      <c r="MPX68" s="25"/>
      <c r="MPY68" s="25"/>
      <c r="MPZ68" s="25"/>
      <c r="MQA68" s="25"/>
      <c r="MQB68" s="25"/>
      <c r="MQC68" s="25"/>
      <c r="MQD68" s="25"/>
      <c r="MQE68" s="25"/>
      <c r="MQF68" s="25"/>
      <c r="MQG68" s="25"/>
      <c r="MQH68" s="25"/>
      <c r="MQI68" s="25"/>
      <c r="MQJ68" s="25"/>
      <c r="MQK68" s="25"/>
      <c r="MQL68" s="25"/>
      <c r="MQM68" s="25"/>
      <c r="MQN68" s="25"/>
      <c r="MQO68" s="25"/>
      <c r="MQP68" s="25"/>
      <c r="MQQ68" s="25"/>
      <c r="MQR68" s="25"/>
      <c r="MQS68" s="25"/>
      <c r="MQT68" s="25"/>
      <c r="MQU68" s="25"/>
      <c r="MQV68" s="25"/>
      <c r="MQW68" s="25"/>
      <c r="MQX68" s="25"/>
      <c r="MQY68" s="25"/>
      <c r="MQZ68" s="25"/>
      <c r="MRA68" s="25"/>
      <c r="MRB68" s="25"/>
      <c r="MRC68" s="25"/>
      <c r="MRD68" s="25"/>
      <c r="MRE68" s="25"/>
      <c r="MRF68" s="25"/>
      <c r="MRG68" s="25"/>
      <c r="MRH68" s="25"/>
      <c r="MRI68" s="25"/>
      <c r="MRJ68" s="25"/>
      <c r="MRK68" s="25"/>
      <c r="MRL68" s="25"/>
      <c r="MRM68" s="25"/>
      <c r="MRN68" s="25"/>
      <c r="MRO68" s="25"/>
      <c r="MRP68" s="25"/>
      <c r="MRQ68" s="25"/>
      <c r="MRR68" s="25"/>
      <c r="MRS68" s="25"/>
      <c r="MRT68" s="25"/>
      <c r="MRU68" s="25"/>
      <c r="MRV68" s="25"/>
      <c r="MRW68" s="25"/>
      <c r="MRX68" s="25"/>
      <c r="MRY68" s="25"/>
      <c r="MRZ68" s="25"/>
      <c r="MSA68" s="25"/>
      <c r="MSB68" s="25"/>
      <c r="MSC68" s="25"/>
      <c r="MSD68" s="25"/>
      <c r="MSE68" s="25"/>
      <c r="MSF68" s="25"/>
      <c r="MSG68" s="25"/>
      <c r="MSH68" s="25"/>
      <c r="MSI68" s="25"/>
      <c r="MSJ68" s="25"/>
      <c r="MSK68" s="25"/>
      <c r="MSL68" s="25"/>
      <c r="MSM68" s="25"/>
      <c r="MSN68" s="25"/>
      <c r="MSO68" s="25"/>
      <c r="MSP68" s="25"/>
      <c r="MSQ68" s="25"/>
      <c r="MSR68" s="25"/>
      <c r="MSS68" s="25"/>
      <c r="MST68" s="25"/>
      <c r="MSU68" s="25"/>
      <c r="MSV68" s="25"/>
      <c r="MSW68" s="25"/>
      <c r="MSX68" s="25"/>
      <c r="MSY68" s="25"/>
      <c r="MSZ68" s="25"/>
      <c r="MTA68" s="25"/>
      <c r="MTB68" s="25"/>
      <c r="MTC68" s="25"/>
      <c r="MTD68" s="25"/>
      <c r="MTE68" s="25"/>
      <c r="MTF68" s="25"/>
      <c r="MTG68" s="25"/>
      <c r="MTH68" s="25"/>
      <c r="MTI68" s="25"/>
      <c r="MTJ68" s="25"/>
      <c r="MTK68" s="25"/>
      <c r="MTL68" s="25"/>
      <c r="MTM68" s="25"/>
      <c r="MTN68" s="25"/>
      <c r="MTO68" s="25"/>
      <c r="MTP68" s="25"/>
      <c r="MTQ68" s="25"/>
      <c r="MTR68" s="25"/>
      <c r="MTS68" s="25"/>
      <c r="MTT68" s="25"/>
      <c r="MTU68" s="25"/>
      <c r="MTV68" s="25"/>
      <c r="MTW68" s="25"/>
      <c r="MTX68" s="25"/>
      <c r="MTY68" s="25"/>
      <c r="MTZ68" s="25"/>
      <c r="MUA68" s="25"/>
      <c r="MUB68" s="25"/>
      <c r="MUC68" s="25"/>
      <c r="MUD68" s="25"/>
      <c r="MUE68" s="25"/>
      <c r="MUF68" s="25"/>
      <c r="MUG68" s="25"/>
      <c r="MUH68" s="25"/>
      <c r="MUI68" s="25"/>
      <c r="MUJ68" s="25"/>
      <c r="MUK68" s="25"/>
      <c r="MUL68" s="25"/>
      <c r="MUM68" s="25"/>
      <c r="MUN68" s="25"/>
      <c r="MUO68" s="25"/>
      <c r="MUP68" s="25"/>
      <c r="MUQ68" s="25"/>
      <c r="MUR68" s="25"/>
      <c r="MUS68" s="25"/>
      <c r="MUT68" s="25"/>
      <c r="MUU68" s="25"/>
      <c r="MUV68" s="25"/>
      <c r="MUW68" s="25"/>
      <c r="MUX68" s="25"/>
      <c r="MUY68" s="25"/>
      <c r="MUZ68" s="25"/>
      <c r="MVA68" s="25"/>
      <c r="MVB68" s="25"/>
      <c r="MVC68" s="25"/>
      <c r="MVD68" s="25"/>
      <c r="MVE68" s="25"/>
      <c r="MVF68" s="25"/>
      <c r="MVG68" s="25"/>
      <c r="MVH68" s="25"/>
      <c r="MVI68" s="25"/>
      <c r="MVJ68" s="25"/>
      <c r="MVK68" s="25"/>
      <c r="MVL68" s="25"/>
      <c r="MVM68" s="25"/>
      <c r="MVN68" s="25"/>
      <c r="MVO68" s="25"/>
      <c r="MVP68" s="25"/>
      <c r="MVQ68" s="25"/>
      <c r="MVR68" s="25"/>
      <c r="MVS68" s="25"/>
      <c r="MVT68" s="25"/>
      <c r="MVU68" s="25"/>
      <c r="MVV68" s="25"/>
      <c r="MVW68" s="25"/>
      <c r="MVX68" s="25"/>
      <c r="MVY68" s="25"/>
      <c r="MVZ68" s="25"/>
      <c r="MWA68" s="25"/>
      <c r="MWB68" s="25"/>
      <c r="MWC68" s="25"/>
      <c r="MWD68" s="25"/>
      <c r="MWE68" s="25"/>
      <c r="MWF68" s="25"/>
      <c r="MWG68" s="25"/>
      <c r="MWH68" s="25"/>
      <c r="MWI68" s="25"/>
      <c r="MWJ68" s="25"/>
      <c r="MWK68" s="25"/>
      <c r="MWL68" s="25"/>
      <c r="MWM68" s="25"/>
      <c r="MWN68" s="25"/>
      <c r="MWO68" s="25"/>
      <c r="MWP68" s="25"/>
      <c r="MWQ68" s="25"/>
      <c r="MWR68" s="25"/>
      <c r="MWS68" s="25"/>
      <c r="MWT68" s="25"/>
      <c r="MWU68" s="25"/>
      <c r="MWV68" s="25"/>
      <c r="MWW68" s="25"/>
      <c r="MWX68" s="25"/>
      <c r="MWY68" s="25"/>
      <c r="MWZ68" s="25"/>
      <c r="MXA68" s="25"/>
      <c r="MXB68" s="25"/>
      <c r="MXC68" s="25"/>
      <c r="MXD68" s="25"/>
      <c r="MXE68" s="25"/>
      <c r="MXF68" s="25"/>
      <c r="MXG68" s="25"/>
      <c r="MXH68" s="25"/>
      <c r="MXI68" s="25"/>
      <c r="MXJ68" s="25"/>
      <c r="MXK68" s="25"/>
      <c r="MXL68" s="25"/>
      <c r="MXM68" s="25"/>
      <c r="MXN68" s="25"/>
      <c r="MXO68" s="25"/>
      <c r="MXP68" s="25"/>
      <c r="MXQ68" s="25"/>
      <c r="MXR68" s="25"/>
      <c r="MXS68" s="25"/>
      <c r="MXT68" s="25"/>
      <c r="MXU68" s="25"/>
      <c r="MXV68" s="25"/>
      <c r="MXW68" s="25"/>
      <c r="MXX68" s="25"/>
      <c r="MXY68" s="25"/>
      <c r="MXZ68" s="25"/>
      <c r="MYA68" s="25"/>
      <c r="MYB68" s="25"/>
      <c r="MYC68" s="25"/>
      <c r="MYD68" s="25"/>
      <c r="MYE68" s="25"/>
      <c r="MYF68" s="25"/>
      <c r="MYG68" s="25"/>
      <c r="MYH68" s="25"/>
      <c r="MYI68" s="25"/>
      <c r="MYJ68" s="25"/>
      <c r="MYK68" s="25"/>
      <c r="MYL68" s="25"/>
      <c r="MYM68" s="25"/>
      <c r="MYN68" s="25"/>
      <c r="MYO68" s="25"/>
      <c r="MYP68" s="25"/>
      <c r="MYQ68" s="25"/>
      <c r="MYR68" s="25"/>
      <c r="MYS68" s="25"/>
      <c r="MYT68" s="25"/>
      <c r="MYU68" s="25"/>
      <c r="MYV68" s="25"/>
      <c r="MYW68" s="25"/>
      <c r="MYX68" s="25"/>
      <c r="MYY68" s="25"/>
      <c r="MYZ68" s="25"/>
      <c r="MZA68" s="25"/>
      <c r="MZB68" s="25"/>
      <c r="MZC68" s="25"/>
      <c r="MZD68" s="25"/>
      <c r="MZE68" s="25"/>
      <c r="MZF68" s="25"/>
      <c r="MZG68" s="25"/>
      <c r="MZH68" s="25"/>
      <c r="MZI68" s="25"/>
      <c r="MZJ68" s="25"/>
      <c r="MZK68" s="25"/>
      <c r="MZL68" s="25"/>
      <c r="MZM68" s="25"/>
      <c r="MZN68" s="25"/>
      <c r="MZO68" s="25"/>
      <c r="MZP68" s="25"/>
      <c r="MZQ68" s="25"/>
      <c r="MZR68" s="25"/>
      <c r="MZS68" s="25"/>
      <c r="MZT68" s="25"/>
      <c r="MZU68" s="25"/>
      <c r="MZV68" s="25"/>
      <c r="MZW68" s="25"/>
      <c r="MZX68" s="25"/>
      <c r="MZY68" s="25"/>
      <c r="MZZ68" s="25"/>
      <c r="NAA68" s="25"/>
      <c r="NAB68" s="25"/>
      <c r="NAC68" s="25"/>
      <c r="NAD68" s="25"/>
      <c r="NAE68" s="25"/>
      <c r="NAF68" s="25"/>
      <c r="NAG68" s="25"/>
      <c r="NAH68" s="25"/>
      <c r="NAI68" s="25"/>
      <c r="NAJ68" s="25"/>
      <c r="NAK68" s="25"/>
      <c r="NAL68" s="25"/>
      <c r="NAM68" s="25"/>
      <c r="NAN68" s="25"/>
      <c r="NAO68" s="25"/>
      <c r="NAP68" s="25"/>
      <c r="NAQ68" s="25"/>
      <c r="NAR68" s="25"/>
      <c r="NAS68" s="25"/>
      <c r="NAT68" s="25"/>
      <c r="NAU68" s="25"/>
      <c r="NAV68" s="25"/>
      <c r="NAW68" s="25"/>
      <c r="NAX68" s="25"/>
      <c r="NAY68" s="25"/>
      <c r="NAZ68" s="25"/>
      <c r="NBA68" s="25"/>
      <c r="NBB68" s="25"/>
      <c r="NBC68" s="25"/>
      <c r="NBD68" s="25"/>
      <c r="NBE68" s="25"/>
      <c r="NBF68" s="25"/>
      <c r="NBG68" s="25"/>
      <c r="NBH68" s="25"/>
      <c r="NBI68" s="25"/>
      <c r="NBJ68" s="25"/>
      <c r="NBK68" s="25"/>
      <c r="NBL68" s="25"/>
      <c r="NBM68" s="25"/>
      <c r="NBN68" s="25"/>
      <c r="NBO68" s="25"/>
      <c r="NBP68" s="25"/>
      <c r="NBQ68" s="25"/>
      <c r="NBR68" s="25"/>
      <c r="NBS68" s="25"/>
      <c r="NBT68" s="25"/>
      <c r="NBU68" s="25"/>
      <c r="NBV68" s="25"/>
      <c r="NBW68" s="25"/>
      <c r="NBX68" s="25"/>
      <c r="NBY68" s="25"/>
      <c r="NBZ68" s="25"/>
      <c r="NCA68" s="25"/>
      <c r="NCB68" s="25"/>
      <c r="NCC68" s="25"/>
      <c r="NCD68" s="25"/>
      <c r="NCE68" s="25"/>
      <c r="NCF68" s="25"/>
      <c r="NCG68" s="25"/>
      <c r="NCH68" s="25"/>
      <c r="NCI68" s="25"/>
      <c r="NCJ68" s="25"/>
      <c r="NCK68" s="25"/>
      <c r="NCL68" s="25"/>
      <c r="NCM68" s="25"/>
      <c r="NCN68" s="25"/>
      <c r="NCO68" s="25"/>
      <c r="NCP68" s="25"/>
      <c r="NCQ68" s="25"/>
      <c r="NCR68" s="25"/>
      <c r="NCS68" s="25"/>
      <c r="NCT68" s="25"/>
      <c r="NCU68" s="25"/>
      <c r="NCV68" s="25"/>
      <c r="NCW68" s="25"/>
      <c r="NCX68" s="25"/>
      <c r="NCY68" s="25"/>
      <c r="NCZ68" s="25"/>
      <c r="NDA68" s="25"/>
      <c r="NDB68" s="25"/>
      <c r="NDC68" s="25"/>
      <c r="NDD68" s="25"/>
      <c r="NDE68" s="25"/>
      <c r="NDF68" s="25"/>
      <c r="NDG68" s="25"/>
      <c r="NDH68" s="25"/>
      <c r="NDI68" s="25"/>
      <c r="NDJ68" s="25"/>
      <c r="NDK68" s="25"/>
      <c r="NDL68" s="25"/>
      <c r="NDM68" s="25"/>
      <c r="NDN68" s="25"/>
      <c r="NDO68" s="25"/>
      <c r="NDP68" s="25"/>
      <c r="NDQ68" s="25"/>
      <c r="NDR68" s="25"/>
      <c r="NDS68" s="25"/>
      <c r="NDT68" s="25"/>
      <c r="NDU68" s="25"/>
      <c r="NDV68" s="25"/>
      <c r="NDW68" s="25"/>
      <c r="NDX68" s="25"/>
      <c r="NDY68" s="25"/>
      <c r="NDZ68" s="25"/>
      <c r="NEA68" s="25"/>
      <c r="NEB68" s="25"/>
      <c r="NEC68" s="25"/>
      <c r="NED68" s="25"/>
      <c r="NEE68" s="25"/>
      <c r="NEF68" s="25"/>
      <c r="NEG68" s="25"/>
      <c r="NEH68" s="25"/>
      <c r="NEI68" s="25"/>
      <c r="NEJ68" s="25"/>
      <c r="NEK68" s="25"/>
      <c r="NEL68" s="25"/>
      <c r="NEM68" s="25"/>
      <c r="NEN68" s="25"/>
      <c r="NEO68" s="25"/>
      <c r="NEP68" s="25"/>
      <c r="NEQ68" s="25"/>
      <c r="NER68" s="25"/>
      <c r="NES68" s="25"/>
      <c r="NET68" s="25"/>
      <c r="NEU68" s="25"/>
      <c r="NEV68" s="25"/>
      <c r="NEW68" s="25"/>
      <c r="NEX68" s="25"/>
      <c r="NEY68" s="25"/>
      <c r="NEZ68" s="25"/>
      <c r="NFA68" s="25"/>
      <c r="NFB68" s="25"/>
      <c r="NFC68" s="25"/>
      <c r="NFD68" s="25"/>
      <c r="NFE68" s="25"/>
      <c r="NFF68" s="25"/>
      <c r="NFG68" s="25"/>
      <c r="NFH68" s="25"/>
      <c r="NFI68" s="25"/>
      <c r="NFJ68" s="25"/>
      <c r="NFK68" s="25"/>
      <c r="NFL68" s="25"/>
      <c r="NFM68" s="25"/>
      <c r="NFN68" s="25"/>
      <c r="NFO68" s="25"/>
      <c r="NFP68" s="25"/>
      <c r="NFQ68" s="25"/>
      <c r="NFR68" s="25"/>
      <c r="NFS68" s="25"/>
      <c r="NFT68" s="25"/>
      <c r="NFU68" s="25"/>
      <c r="NFV68" s="25"/>
      <c r="NFW68" s="25"/>
      <c r="NFX68" s="25"/>
      <c r="NFY68" s="25"/>
      <c r="NFZ68" s="25"/>
      <c r="NGA68" s="25"/>
      <c r="NGB68" s="25"/>
      <c r="NGC68" s="25"/>
      <c r="NGD68" s="25"/>
      <c r="NGE68" s="25"/>
      <c r="NGF68" s="25"/>
      <c r="NGG68" s="25"/>
      <c r="NGH68" s="25"/>
      <c r="NGI68" s="25"/>
      <c r="NGJ68" s="25"/>
      <c r="NGK68" s="25"/>
      <c r="NGL68" s="25"/>
      <c r="NGM68" s="25"/>
      <c r="NGN68" s="25"/>
      <c r="NGO68" s="25"/>
      <c r="NGP68" s="25"/>
      <c r="NGQ68" s="25"/>
      <c r="NGR68" s="25"/>
      <c r="NGS68" s="25"/>
      <c r="NGT68" s="25"/>
      <c r="NGU68" s="25"/>
      <c r="NGV68" s="25"/>
      <c r="NGW68" s="25"/>
      <c r="NGX68" s="25"/>
      <c r="NGY68" s="25"/>
      <c r="NGZ68" s="25"/>
      <c r="NHA68" s="25"/>
      <c r="NHB68" s="25"/>
      <c r="NHC68" s="25"/>
      <c r="NHD68" s="25"/>
      <c r="NHE68" s="25"/>
      <c r="NHF68" s="25"/>
      <c r="NHG68" s="25"/>
      <c r="NHH68" s="25"/>
      <c r="NHI68" s="25"/>
      <c r="NHJ68" s="25"/>
      <c r="NHK68" s="25"/>
      <c r="NHL68" s="25"/>
      <c r="NHM68" s="25"/>
      <c r="NHN68" s="25"/>
      <c r="NHO68" s="25"/>
      <c r="NHP68" s="25"/>
      <c r="NHQ68" s="25"/>
      <c r="NHR68" s="25"/>
      <c r="NHS68" s="25"/>
      <c r="NHT68" s="25"/>
      <c r="NHU68" s="25"/>
      <c r="NHV68" s="25"/>
      <c r="NHW68" s="25"/>
      <c r="NHX68" s="25"/>
      <c r="NHY68" s="25"/>
      <c r="NHZ68" s="25"/>
      <c r="NIA68" s="25"/>
      <c r="NIB68" s="25"/>
      <c r="NIC68" s="25"/>
      <c r="NID68" s="25"/>
      <c r="NIE68" s="25"/>
      <c r="NIF68" s="25"/>
      <c r="NIG68" s="25"/>
      <c r="NIH68" s="25"/>
      <c r="NII68" s="25"/>
      <c r="NIJ68" s="25"/>
      <c r="NIK68" s="25"/>
      <c r="NIL68" s="25"/>
      <c r="NIM68" s="25"/>
      <c r="NIN68" s="25"/>
      <c r="NIO68" s="25"/>
      <c r="NIP68" s="25"/>
      <c r="NIQ68" s="25"/>
      <c r="NIR68" s="25"/>
      <c r="NIS68" s="25"/>
      <c r="NIT68" s="25"/>
      <c r="NIU68" s="25"/>
      <c r="NIV68" s="25"/>
      <c r="NIW68" s="25"/>
      <c r="NIX68" s="25"/>
      <c r="NIY68" s="25"/>
      <c r="NIZ68" s="25"/>
      <c r="NJA68" s="25"/>
      <c r="NJB68" s="25"/>
      <c r="NJC68" s="25"/>
      <c r="NJD68" s="25"/>
      <c r="NJE68" s="25"/>
      <c r="NJF68" s="25"/>
      <c r="NJG68" s="25"/>
      <c r="NJH68" s="25"/>
      <c r="NJI68" s="25"/>
      <c r="NJJ68" s="25"/>
      <c r="NJK68" s="25"/>
      <c r="NJL68" s="25"/>
      <c r="NJM68" s="25"/>
      <c r="NJN68" s="25"/>
      <c r="NJO68" s="25"/>
      <c r="NJP68" s="25"/>
      <c r="NJQ68" s="25"/>
      <c r="NJR68" s="25"/>
      <c r="NJS68" s="25"/>
      <c r="NJT68" s="25"/>
      <c r="NJU68" s="25"/>
      <c r="NJV68" s="25"/>
      <c r="NJW68" s="25"/>
      <c r="NJX68" s="25"/>
      <c r="NJY68" s="25"/>
      <c r="NJZ68" s="25"/>
      <c r="NKA68" s="25"/>
      <c r="NKB68" s="25"/>
      <c r="NKC68" s="25"/>
      <c r="NKD68" s="25"/>
      <c r="NKE68" s="25"/>
      <c r="NKF68" s="25"/>
      <c r="NKG68" s="25"/>
      <c r="NKH68" s="25"/>
      <c r="NKI68" s="25"/>
      <c r="NKJ68" s="25"/>
      <c r="NKK68" s="25"/>
      <c r="NKL68" s="25"/>
      <c r="NKM68" s="25"/>
      <c r="NKN68" s="25"/>
      <c r="NKO68" s="25"/>
      <c r="NKP68" s="25"/>
      <c r="NKQ68" s="25"/>
      <c r="NKR68" s="25"/>
      <c r="NKS68" s="25"/>
      <c r="NKT68" s="25"/>
      <c r="NKU68" s="25"/>
      <c r="NKV68" s="25"/>
      <c r="NKW68" s="25"/>
      <c r="NKX68" s="25"/>
      <c r="NKY68" s="25"/>
      <c r="NKZ68" s="25"/>
      <c r="NLA68" s="25"/>
      <c r="NLB68" s="25"/>
      <c r="NLC68" s="25"/>
      <c r="NLD68" s="25"/>
      <c r="NLE68" s="25"/>
      <c r="NLF68" s="25"/>
      <c r="NLG68" s="25"/>
      <c r="NLH68" s="25"/>
      <c r="NLI68" s="25"/>
      <c r="NLJ68" s="25"/>
      <c r="NLK68" s="25"/>
      <c r="NLL68" s="25"/>
      <c r="NLM68" s="25"/>
      <c r="NLN68" s="25"/>
      <c r="NLO68" s="25"/>
      <c r="NLP68" s="25"/>
      <c r="NLQ68" s="25"/>
      <c r="NLR68" s="25"/>
      <c r="NLS68" s="25"/>
      <c r="NLT68" s="25"/>
      <c r="NLU68" s="25"/>
      <c r="NLV68" s="25"/>
      <c r="NLW68" s="25"/>
      <c r="NLX68" s="25"/>
      <c r="NLY68" s="25"/>
      <c r="NLZ68" s="25"/>
      <c r="NMA68" s="25"/>
      <c r="NMB68" s="25"/>
      <c r="NMC68" s="25"/>
      <c r="NMD68" s="25"/>
      <c r="NME68" s="25"/>
      <c r="NMF68" s="25"/>
      <c r="NMG68" s="25"/>
      <c r="NMH68" s="25"/>
      <c r="NMI68" s="25"/>
      <c r="NMJ68" s="25"/>
      <c r="NMK68" s="25"/>
      <c r="NML68" s="25"/>
      <c r="NMM68" s="25"/>
      <c r="NMN68" s="25"/>
      <c r="NMO68" s="25"/>
      <c r="NMP68" s="25"/>
      <c r="NMQ68" s="25"/>
      <c r="NMR68" s="25"/>
      <c r="NMS68" s="25"/>
      <c r="NMT68" s="25"/>
      <c r="NMU68" s="25"/>
      <c r="NMV68" s="25"/>
      <c r="NMW68" s="25"/>
      <c r="NMX68" s="25"/>
      <c r="NMY68" s="25"/>
      <c r="NMZ68" s="25"/>
      <c r="NNA68" s="25"/>
      <c r="NNB68" s="25"/>
      <c r="NNC68" s="25"/>
      <c r="NND68" s="25"/>
      <c r="NNE68" s="25"/>
      <c r="NNF68" s="25"/>
      <c r="NNG68" s="25"/>
      <c r="NNH68" s="25"/>
      <c r="NNI68" s="25"/>
      <c r="NNJ68" s="25"/>
      <c r="NNK68" s="25"/>
      <c r="NNL68" s="25"/>
      <c r="NNM68" s="25"/>
      <c r="NNN68" s="25"/>
      <c r="NNO68" s="25"/>
      <c r="NNP68" s="25"/>
      <c r="NNQ68" s="25"/>
      <c r="NNR68" s="25"/>
      <c r="NNS68" s="25"/>
      <c r="NNT68" s="25"/>
      <c r="NNU68" s="25"/>
      <c r="NNV68" s="25"/>
      <c r="NNW68" s="25"/>
      <c r="NNX68" s="25"/>
      <c r="NNY68" s="25"/>
      <c r="NNZ68" s="25"/>
      <c r="NOA68" s="25"/>
      <c r="NOB68" s="25"/>
      <c r="NOC68" s="25"/>
      <c r="NOD68" s="25"/>
      <c r="NOE68" s="25"/>
      <c r="NOF68" s="25"/>
      <c r="NOG68" s="25"/>
      <c r="NOH68" s="25"/>
      <c r="NOI68" s="25"/>
      <c r="NOJ68" s="25"/>
      <c r="NOK68" s="25"/>
      <c r="NOL68" s="25"/>
      <c r="NOM68" s="25"/>
      <c r="NON68" s="25"/>
      <c r="NOO68" s="25"/>
      <c r="NOP68" s="25"/>
      <c r="NOQ68" s="25"/>
      <c r="NOR68" s="25"/>
      <c r="NOS68" s="25"/>
      <c r="NOT68" s="25"/>
      <c r="NOU68" s="25"/>
      <c r="NOV68" s="25"/>
      <c r="NOW68" s="25"/>
      <c r="NOX68" s="25"/>
      <c r="NOY68" s="25"/>
      <c r="NOZ68" s="25"/>
      <c r="NPA68" s="25"/>
      <c r="NPB68" s="25"/>
      <c r="NPC68" s="25"/>
      <c r="NPD68" s="25"/>
      <c r="NPE68" s="25"/>
      <c r="NPF68" s="25"/>
      <c r="NPG68" s="25"/>
      <c r="NPH68" s="25"/>
      <c r="NPI68" s="25"/>
      <c r="NPJ68" s="25"/>
      <c r="NPK68" s="25"/>
      <c r="NPL68" s="25"/>
      <c r="NPM68" s="25"/>
      <c r="NPN68" s="25"/>
      <c r="NPO68" s="25"/>
      <c r="NPP68" s="25"/>
      <c r="NPQ68" s="25"/>
      <c r="NPR68" s="25"/>
      <c r="NPS68" s="25"/>
      <c r="NPT68" s="25"/>
      <c r="NPU68" s="25"/>
      <c r="NPV68" s="25"/>
      <c r="NPW68" s="25"/>
      <c r="NPX68" s="25"/>
      <c r="NPY68" s="25"/>
      <c r="NPZ68" s="25"/>
      <c r="NQA68" s="25"/>
      <c r="NQB68" s="25"/>
      <c r="NQC68" s="25"/>
      <c r="NQD68" s="25"/>
      <c r="NQE68" s="25"/>
      <c r="NQF68" s="25"/>
      <c r="NQG68" s="25"/>
      <c r="NQH68" s="25"/>
      <c r="NQI68" s="25"/>
      <c r="NQJ68" s="25"/>
      <c r="NQK68" s="25"/>
      <c r="NQL68" s="25"/>
      <c r="NQM68" s="25"/>
      <c r="NQN68" s="25"/>
      <c r="NQO68" s="25"/>
      <c r="NQP68" s="25"/>
      <c r="NQQ68" s="25"/>
      <c r="NQR68" s="25"/>
      <c r="NQS68" s="25"/>
      <c r="NQT68" s="25"/>
      <c r="NQU68" s="25"/>
      <c r="NQV68" s="25"/>
      <c r="NQW68" s="25"/>
      <c r="NQX68" s="25"/>
      <c r="NQY68" s="25"/>
      <c r="NQZ68" s="25"/>
      <c r="NRA68" s="25"/>
      <c r="NRB68" s="25"/>
      <c r="NRC68" s="25"/>
      <c r="NRD68" s="25"/>
      <c r="NRE68" s="25"/>
      <c r="NRF68" s="25"/>
      <c r="NRG68" s="25"/>
      <c r="NRH68" s="25"/>
      <c r="NRI68" s="25"/>
      <c r="NRJ68" s="25"/>
      <c r="NRK68" s="25"/>
      <c r="NRL68" s="25"/>
      <c r="NRM68" s="25"/>
      <c r="NRN68" s="25"/>
      <c r="NRO68" s="25"/>
      <c r="NRP68" s="25"/>
      <c r="NRQ68" s="25"/>
      <c r="NRR68" s="25"/>
      <c r="NRS68" s="25"/>
      <c r="NRT68" s="25"/>
      <c r="NRU68" s="25"/>
      <c r="NRV68" s="25"/>
      <c r="NRW68" s="25"/>
      <c r="NRX68" s="25"/>
      <c r="NRY68" s="25"/>
      <c r="NRZ68" s="25"/>
      <c r="NSA68" s="25"/>
      <c r="NSB68" s="25"/>
      <c r="NSC68" s="25"/>
      <c r="NSD68" s="25"/>
      <c r="NSE68" s="25"/>
      <c r="NSF68" s="25"/>
      <c r="NSG68" s="25"/>
      <c r="NSH68" s="25"/>
      <c r="NSI68" s="25"/>
      <c r="NSJ68" s="25"/>
      <c r="NSK68" s="25"/>
      <c r="NSL68" s="25"/>
      <c r="NSM68" s="25"/>
      <c r="NSN68" s="25"/>
      <c r="NSO68" s="25"/>
      <c r="NSP68" s="25"/>
      <c r="NSQ68" s="25"/>
      <c r="NSR68" s="25"/>
      <c r="NSS68" s="25"/>
      <c r="NST68" s="25"/>
      <c r="NSU68" s="25"/>
      <c r="NSV68" s="25"/>
      <c r="NSW68" s="25"/>
      <c r="NSX68" s="25"/>
      <c r="NSY68" s="25"/>
      <c r="NSZ68" s="25"/>
      <c r="NTA68" s="25"/>
      <c r="NTB68" s="25"/>
      <c r="NTC68" s="25"/>
      <c r="NTD68" s="25"/>
      <c r="NTE68" s="25"/>
      <c r="NTF68" s="25"/>
      <c r="NTG68" s="25"/>
      <c r="NTH68" s="25"/>
      <c r="NTI68" s="25"/>
      <c r="NTJ68" s="25"/>
      <c r="NTK68" s="25"/>
      <c r="NTL68" s="25"/>
      <c r="NTM68" s="25"/>
      <c r="NTN68" s="25"/>
      <c r="NTO68" s="25"/>
      <c r="NTP68" s="25"/>
      <c r="NTQ68" s="25"/>
      <c r="NTR68" s="25"/>
      <c r="NTS68" s="25"/>
      <c r="NTT68" s="25"/>
      <c r="NTU68" s="25"/>
      <c r="NTV68" s="25"/>
      <c r="NTW68" s="25"/>
      <c r="NTX68" s="25"/>
      <c r="NTY68" s="25"/>
      <c r="NTZ68" s="25"/>
      <c r="NUA68" s="25"/>
      <c r="NUB68" s="25"/>
      <c r="NUC68" s="25"/>
      <c r="NUD68" s="25"/>
      <c r="NUE68" s="25"/>
      <c r="NUF68" s="25"/>
      <c r="NUG68" s="25"/>
      <c r="NUH68" s="25"/>
      <c r="NUI68" s="25"/>
      <c r="NUJ68" s="25"/>
      <c r="NUK68" s="25"/>
      <c r="NUL68" s="25"/>
      <c r="NUM68" s="25"/>
      <c r="NUN68" s="25"/>
      <c r="NUO68" s="25"/>
      <c r="NUP68" s="25"/>
      <c r="NUQ68" s="25"/>
      <c r="NUR68" s="25"/>
      <c r="NUS68" s="25"/>
      <c r="NUT68" s="25"/>
      <c r="NUU68" s="25"/>
      <c r="NUV68" s="25"/>
      <c r="NUW68" s="25"/>
      <c r="NUX68" s="25"/>
      <c r="NUY68" s="25"/>
      <c r="NUZ68" s="25"/>
      <c r="NVA68" s="25"/>
      <c r="NVB68" s="25"/>
      <c r="NVC68" s="25"/>
      <c r="NVD68" s="25"/>
      <c r="NVE68" s="25"/>
      <c r="NVF68" s="25"/>
      <c r="NVG68" s="25"/>
      <c r="NVH68" s="25"/>
      <c r="NVI68" s="25"/>
      <c r="NVJ68" s="25"/>
      <c r="NVK68" s="25"/>
      <c r="NVL68" s="25"/>
      <c r="NVM68" s="25"/>
      <c r="NVN68" s="25"/>
      <c r="NVO68" s="25"/>
      <c r="NVP68" s="25"/>
      <c r="NVQ68" s="25"/>
      <c r="NVR68" s="25"/>
      <c r="NVS68" s="25"/>
      <c r="NVT68" s="25"/>
      <c r="NVU68" s="25"/>
      <c r="NVV68" s="25"/>
      <c r="NVW68" s="25"/>
      <c r="NVX68" s="25"/>
      <c r="NVY68" s="25"/>
      <c r="NVZ68" s="25"/>
      <c r="NWA68" s="25"/>
      <c r="NWB68" s="25"/>
      <c r="NWC68" s="25"/>
      <c r="NWD68" s="25"/>
      <c r="NWE68" s="25"/>
      <c r="NWF68" s="25"/>
      <c r="NWG68" s="25"/>
      <c r="NWH68" s="25"/>
      <c r="NWI68" s="25"/>
      <c r="NWJ68" s="25"/>
      <c r="NWK68" s="25"/>
      <c r="NWL68" s="25"/>
      <c r="NWM68" s="25"/>
      <c r="NWN68" s="25"/>
      <c r="NWO68" s="25"/>
      <c r="NWP68" s="25"/>
      <c r="NWQ68" s="25"/>
      <c r="NWR68" s="25"/>
      <c r="NWS68" s="25"/>
      <c r="NWT68" s="25"/>
      <c r="NWU68" s="25"/>
      <c r="NWV68" s="25"/>
      <c r="NWW68" s="25"/>
      <c r="NWX68" s="25"/>
      <c r="NWY68" s="25"/>
      <c r="NWZ68" s="25"/>
      <c r="NXA68" s="25"/>
      <c r="NXB68" s="25"/>
      <c r="NXC68" s="25"/>
      <c r="NXD68" s="25"/>
      <c r="NXE68" s="25"/>
      <c r="NXF68" s="25"/>
      <c r="NXG68" s="25"/>
      <c r="NXH68" s="25"/>
      <c r="NXI68" s="25"/>
      <c r="NXJ68" s="25"/>
      <c r="NXK68" s="25"/>
      <c r="NXL68" s="25"/>
      <c r="NXM68" s="25"/>
      <c r="NXN68" s="25"/>
      <c r="NXO68" s="25"/>
      <c r="NXP68" s="25"/>
      <c r="NXQ68" s="25"/>
      <c r="NXR68" s="25"/>
      <c r="NXS68" s="25"/>
      <c r="NXT68" s="25"/>
      <c r="NXU68" s="25"/>
      <c r="NXV68" s="25"/>
      <c r="NXW68" s="25"/>
      <c r="NXX68" s="25"/>
      <c r="NXY68" s="25"/>
      <c r="NXZ68" s="25"/>
      <c r="NYA68" s="25"/>
      <c r="NYB68" s="25"/>
      <c r="NYC68" s="25"/>
      <c r="NYD68" s="25"/>
      <c r="NYE68" s="25"/>
      <c r="NYF68" s="25"/>
      <c r="NYG68" s="25"/>
      <c r="NYH68" s="25"/>
      <c r="NYI68" s="25"/>
      <c r="NYJ68" s="25"/>
      <c r="NYK68" s="25"/>
      <c r="NYL68" s="25"/>
      <c r="NYM68" s="25"/>
      <c r="NYN68" s="25"/>
      <c r="NYO68" s="25"/>
      <c r="NYP68" s="25"/>
      <c r="NYQ68" s="25"/>
      <c r="NYR68" s="25"/>
      <c r="NYS68" s="25"/>
      <c r="NYT68" s="25"/>
      <c r="NYU68" s="25"/>
      <c r="NYV68" s="25"/>
      <c r="NYW68" s="25"/>
      <c r="NYX68" s="25"/>
      <c r="NYY68" s="25"/>
      <c r="NYZ68" s="25"/>
      <c r="NZA68" s="25"/>
      <c r="NZB68" s="25"/>
      <c r="NZC68" s="25"/>
      <c r="NZD68" s="25"/>
      <c r="NZE68" s="25"/>
      <c r="NZF68" s="25"/>
      <c r="NZG68" s="25"/>
      <c r="NZH68" s="25"/>
      <c r="NZI68" s="25"/>
      <c r="NZJ68" s="25"/>
      <c r="NZK68" s="25"/>
      <c r="NZL68" s="25"/>
      <c r="NZM68" s="25"/>
      <c r="NZN68" s="25"/>
      <c r="NZO68" s="25"/>
      <c r="NZP68" s="25"/>
      <c r="NZQ68" s="25"/>
      <c r="NZR68" s="25"/>
      <c r="NZS68" s="25"/>
      <c r="NZT68" s="25"/>
      <c r="NZU68" s="25"/>
      <c r="NZV68" s="25"/>
      <c r="NZW68" s="25"/>
      <c r="NZX68" s="25"/>
      <c r="NZY68" s="25"/>
      <c r="NZZ68" s="25"/>
      <c r="OAA68" s="25"/>
      <c r="OAB68" s="25"/>
      <c r="OAC68" s="25"/>
      <c r="OAD68" s="25"/>
      <c r="OAE68" s="25"/>
      <c r="OAF68" s="25"/>
      <c r="OAG68" s="25"/>
      <c r="OAH68" s="25"/>
      <c r="OAI68" s="25"/>
      <c r="OAJ68" s="25"/>
      <c r="OAK68" s="25"/>
      <c r="OAL68" s="25"/>
      <c r="OAM68" s="25"/>
      <c r="OAN68" s="25"/>
      <c r="OAO68" s="25"/>
      <c r="OAP68" s="25"/>
      <c r="OAQ68" s="25"/>
      <c r="OAR68" s="25"/>
      <c r="OAS68" s="25"/>
      <c r="OAT68" s="25"/>
      <c r="OAU68" s="25"/>
      <c r="OAV68" s="25"/>
      <c r="OAW68" s="25"/>
      <c r="OAX68" s="25"/>
      <c r="OAY68" s="25"/>
      <c r="OAZ68" s="25"/>
      <c r="OBA68" s="25"/>
      <c r="OBB68" s="25"/>
      <c r="OBC68" s="25"/>
      <c r="OBD68" s="25"/>
      <c r="OBE68" s="25"/>
      <c r="OBF68" s="25"/>
      <c r="OBG68" s="25"/>
      <c r="OBH68" s="25"/>
      <c r="OBI68" s="25"/>
      <c r="OBJ68" s="25"/>
      <c r="OBK68" s="25"/>
      <c r="OBL68" s="25"/>
      <c r="OBM68" s="25"/>
      <c r="OBN68" s="25"/>
      <c r="OBO68" s="25"/>
      <c r="OBP68" s="25"/>
      <c r="OBQ68" s="25"/>
      <c r="OBR68" s="25"/>
      <c r="OBS68" s="25"/>
      <c r="OBT68" s="25"/>
      <c r="OBU68" s="25"/>
      <c r="OBV68" s="25"/>
      <c r="OBW68" s="25"/>
      <c r="OBX68" s="25"/>
      <c r="OBY68" s="25"/>
      <c r="OBZ68" s="25"/>
      <c r="OCA68" s="25"/>
      <c r="OCB68" s="25"/>
      <c r="OCC68" s="25"/>
      <c r="OCD68" s="25"/>
      <c r="OCE68" s="25"/>
      <c r="OCF68" s="25"/>
      <c r="OCG68" s="25"/>
      <c r="OCH68" s="25"/>
      <c r="OCI68" s="25"/>
      <c r="OCJ68" s="25"/>
      <c r="OCK68" s="25"/>
      <c r="OCL68" s="25"/>
      <c r="OCM68" s="25"/>
      <c r="OCN68" s="25"/>
      <c r="OCO68" s="25"/>
      <c r="OCP68" s="25"/>
      <c r="OCQ68" s="25"/>
      <c r="OCR68" s="25"/>
      <c r="OCS68" s="25"/>
      <c r="OCT68" s="25"/>
      <c r="OCU68" s="25"/>
      <c r="OCV68" s="25"/>
      <c r="OCW68" s="25"/>
      <c r="OCX68" s="25"/>
      <c r="OCY68" s="25"/>
      <c r="OCZ68" s="25"/>
      <c r="ODA68" s="25"/>
      <c r="ODB68" s="25"/>
      <c r="ODC68" s="25"/>
      <c r="ODD68" s="25"/>
      <c r="ODE68" s="25"/>
      <c r="ODF68" s="25"/>
      <c r="ODG68" s="25"/>
      <c r="ODH68" s="25"/>
      <c r="ODI68" s="25"/>
      <c r="ODJ68" s="25"/>
      <c r="ODK68" s="25"/>
      <c r="ODL68" s="25"/>
      <c r="ODM68" s="25"/>
      <c r="ODN68" s="25"/>
      <c r="ODO68" s="25"/>
      <c r="ODP68" s="25"/>
      <c r="ODQ68" s="25"/>
      <c r="ODR68" s="25"/>
      <c r="ODS68" s="25"/>
      <c r="ODT68" s="25"/>
      <c r="ODU68" s="25"/>
      <c r="ODV68" s="25"/>
      <c r="ODW68" s="25"/>
      <c r="ODX68" s="25"/>
      <c r="ODY68" s="25"/>
      <c r="ODZ68" s="25"/>
      <c r="OEA68" s="25"/>
      <c r="OEB68" s="25"/>
      <c r="OEC68" s="25"/>
      <c r="OED68" s="25"/>
      <c r="OEE68" s="25"/>
      <c r="OEF68" s="25"/>
      <c r="OEG68" s="25"/>
      <c r="OEH68" s="25"/>
      <c r="OEI68" s="25"/>
      <c r="OEJ68" s="25"/>
      <c r="OEK68" s="25"/>
      <c r="OEL68" s="25"/>
      <c r="OEM68" s="25"/>
      <c r="OEN68" s="25"/>
      <c r="OEO68" s="25"/>
      <c r="OEP68" s="25"/>
      <c r="OEQ68" s="25"/>
      <c r="OER68" s="25"/>
      <c r="OES68" s="25"/>
      <c r="OET68" s="25"/>
      <c r="OEU68" s="25"/>
      <c r="OEV68" s="25"/>
      <c r="OEW68" s="25"/>
      <c r="OEX68" s="25"/>
      <c r="OEY68" s="25"/>
      <c r="OEZ68" s="25"/>
      <c r="OFA68" s="25"/>
      <c r="OFB68" s="25"/>
      <c r="OFC68" s="25"/>
      <c r="OFD68" s="25"/>
      <c r="OFE68" s="25"/>
      <c r="OFF68" s="25"/>
      <c r="OFG68" s="25"/>
      <c r="OFH68" s="25"/>
      <c r="OFI68" s="25"/>
      <c r="OFJ68" s="25"/>
      <c r="OFK68" s="25"/>
      <c r="OFL68" s="25"/>
      <c r="OFM68" s="25"/>
      <c r="OFN68" s="25"/>
      <c r="OFO68" s="25"/>
      <c r="OFP68" s="25"/>
      <c r="OFQ68" s="25"/>
      <c r="OFR68" s="25"/>
      <c r="OFS68" s="25"/>
      <c r="OFT68" s="25"/>
      <c r="OFU68" s="25"/>
      <c r="OFV68" s="25"/>
      <c r="OFW68" s="25"/>
      <c r="OFX68" s="25"/>
      <c r="OFY68" s="25"/>
      <c r="OFZ68" s="25"/>
      <c r="OGA68" s="25"/>
      <c r="OGB68" s="25"/>
      <c r="OGC68" s="25"/>
      <c r="OGD68" s="25"/>
      <c r="OGE68" s="25"/>
      <c r="OGF68" s="25"/>
      <c r="OGG68" s="25"/>
      <c r="OGH68" s="25"/>
      <c r="OGI68" s="25"/>
      <c r="OGJ68" s="25"/>
      <c r="OGK68" s="25"/>
      <c r="OGL68" s="25"/>
      <c r="OGM68" s="25"/>
      <c r="OGN68" s="25"/>
      <c r="OGO68" s="25"/>
      <c r="OGP68" s="25"/>
      <c r="OGQ68" s="25"/>
      <c r="OGR68" s="25"/>
      <c r="OGS68" s="25"/>
      <c r="OGT68" s="25"/>
      <c r="OGU68" s="25"/>
      <c r="OGV68" s="25"/>
      <c r="OGW68" s="25"/>
      <c r="OGX68" s="25"/>
      <c r="OGY68" s="25"/>
      <c r="OGZ68" s="25"/>
      <c r="OHA68" s="25"/>
      <c r="OHB68" s="25"/>
      <c r="OHC68" s="25"/>
      <c r="OHD68" s="25"/>
      <c r="OHE68" s="25"/>
      <c r="OHF68" s="25"/>
      <c r="OHG68" s="25"/>
      <c r="OHH68" s="25"/>
      <c r="OHI68" s="25"/>
      <c r="OHJ68" s="25"/>
      <c r="OHK68" s="25"/>
      <c r="OHL68" s="25"/>
      <c r="OHM68" s="25"/>
      <c r="OHN68" s="25"/>
      <c r="OHO68" s="25"/>
      <c r="OHP68" s="25"/>
      <c r="OHQ68" s="25"/>
      <c r="OHR68" s="25"/>
      <c r="OHS68" s="25"/>
      <c r="OHT68" s="25"/>
      <c r="OHU68" s="25"/>
      <c r="OHV68" s="25"/>
      <c r="OHW68" s="25"/>
      <c r="OHX68" s="25"/>
      <c r="OHY68" s="25"/>
      <c r="OHZ68" s="25"/>
      <c r="OIA68" s="25"/>
      <c r="OIB68" s="25"/>
      <c r="OIC68" s="25"/>
      <c r="OID68" s="25"/>
      <c r="OIE68" s="25"/>
      <c r="OIF68" s="25"/>
      <c r="OIG68" s="25"/>
      <c r="OIH68" s="25"/>
      <c r="OII68" s="25"/>
      <c r="OIJ68" s="25"/>
      <c r="OIK68" s="25"/>
      <c r="OIL68" s="25"/>
      <c r="OIM68" s="25"/>
      <c r="OIN68" s="25"/>
      <c r="OIO68" s="25"/>
      <c r="OIP68" s="25"/>
      <c r="OIQ68" s="25"/>
      <c r="OIR68" s="25"/>
      <c r="OIS68" s="25"/>
      <c r="OIT68" s="25"/>
      <c r="OIU68" s="25"/>
      <c r="OIV68" s="25"/>
      <c r="OIW68" s="25"/>
      <c r="OIX68" s="25"/>
      <c r="OIY68" s="25"/>
      <c r="OIZ68" s="25"/>
      <c r="OJA68" s="25"/>
      <c r="OJB68" s="25"/>
      <c r="OJC68" s="25"/>
      <c r="OJD68" s="25"/>
      <c r="OJE68" s="25"/>
      <c r="OJF68" s="25"/>
      <c r="OJG68" s="25"/>
      <c r="OJH68" s="25"/>
      <c r="OJI68" s="25"/>
      <c r="OJJ68" s="25"/>
      <c r="OJK68" s="25"/>
      <c r="OJL68" s="25"/>
      <c r="OJM68" s="25"/>
      <c r="OJN68" s="25"/>
      <c r="OJO68" s="25"/>
      <c r="OJP68" s="25"/>
      <c r="OJQ68" s="25"/>
      <c r="OJR68" s="25"/>
      <c r="OJS68" s="25"/>
      <c r="OJT68" s="25"/>
      <c r="OJU68" s="25"/>
      <c r="OJV68" s="25"/>
      <c r="OJW68" s="25"/>
      <c r="OJX68" s="25"/>
      <c r="OJY68" s="25"/>
      <c r="OJZ68" s="25"/>
      <c r="OKA68" s="25"/>
      <c r="OKB68" s="25"/>
      <c r="OKC68" s="25"/>
      <c r="OKD68" s="25"/>
      <c r="OKE68" s="25"/>
      <c r="OKF68" s="25"/>
      <c r="OKG68" s="25"/>
      <c r="OKH68" s="25"/>
      <c r="OKI68" s="25"/>
      <c r="OKJ68" s="25"/>
      <c r="OKK68" s="25"/>
      <c r="OKL68" s="25"/>
      <c r="OKM68" s="25"/>
      <c r="OKN68" s="25"/>
      <c r="OKO68" s="25"/>
      <c r="OKP68" s="25"/>
      <c r="OKQ68" s="25"/>
      <c r="OKR68" s="25"/>
      <c r="OKS68" s="25"/>
      <c r="OKT68" s="25"/>
      <c r="OKU68" s="25"/>
      <c r="OKV68" s="25"/>
      <c r="OKW68" s="25"/>
      <c r="OKX68" s="25"/>
      <c r="OKY68" s="25"/>
      <c r="OKZ68" s="25"/>
      <c r="OLA68" s="25"/>
      <c r="OLB68" s="25"/>
      <c r="OLC68" s="25"/>
      <c r="OLD68" s="25"/>
      <c r="OLE68" s="25"/>
      <c r="OLF68" s="25"/>
      <c r="OLG68" s="25"/>
      <c r="OLH68" s="25"/>
      <c r="OLI68" s="25"/>
      <c r="OLJ68" s="25"/>
      <c r="OLK68" s="25"/>
      <c r="OLL68" s="25"/>
      <c r="OLM68" s="25"/>
      <c r="OLN68" s="25"/>
      <c r="OLO68" s="25"/>
      <c r="OLP68" s="25"/>
      <c r="OLQ68" s="25"/>
      <c r="OLR68" s="25"/>
      <c r="OLS68" s="25"/>
      <c r="OLT68" s="25"/>
      <c r="OLU68" s="25"/>
      <c r="OLV68" s="25"/>
      <c r="OLW68" s="25"/>
      <c r="OLX68" s="25"/>
      <c r="OLY68" s="25"/>
      <c r="OLZ68" s="25"/>
      <c r="OMA68" s="25"/>
      <c r="OMB68" s="25"/>
      <c r="OMC68" s="25"/>
      <c r="OMD68" s="25"/>
      <c r="OME68" s="25"/>
      <c r="OMF68" s="25"/>
      <c r="OMG68" s="25"/>
      <c r="OMH68" s="25"/>
      <c r="OMI68" s="25"/>
      <c r="OMJ68" s="25"/>
      <c r="OMK68" s="25"/>
      <c r="OML68" s="25"/>
      <c r="OMM68" s="25"/>
      <c r="OMN68" s="25"/>
      <c r="OMO68" s="25"/>
      <c r="OMP68" s="25"/>
      <c r="OMQ68" s="25"/>
      <c r="OMR68" s="25"/>
      <c r="OMS68" s="25"/>
      <c r="OMT68" s="25"/>
      <c r="OMU68" s="25"/>
      <c r="OMV68" s="25"/>
      <c r="OMW68" s="25"/>
      <c r="OMX68" s="25"/>
      <c r="OMY68" s="25"/>
      <c r="OMZ68" s="25"/>
      <c r="ONA68" s="25"/>
      <c r="ONB68" s="25"/>
      <c r="ONC68" s="25"/>
      <c r="OND68" s="25"/>
      <c r="ONE68" s="25"/>
      <c r="ONF68" s="25"/>
      <c r="ONG68" s="25"/>
      <c r="ONH68" s="25"/>
      <c r="ONI68" s="25"/>
      <c r="ONJ68" s="25"/>
      <c r="ONK68" s="25"/>
      <c r="ONL68" s="25"/>
      <c r="ONM68" s="25"/>
      <c r="ONN68" s="25"/>
      <c r="ONO68" s="25"/>
      <c r="ONP68" s="25"/>
      <c r="ONQ68" s="25"/>
      <c r="ONR68" s="25"/>
      <c r="ONS68" s="25"/>
      <c r="ONT68" s="25"/>
      <c r="ONU68" s="25"/>
      <c r="ONV68" s="25"/>
      <c r="ONW68" s="25"/>
      <c r="ONX68" s="25"/>
      <c r="ONY68" s="25"/>
      <c r="ONZ68" s="25"/>
      <c r="OOA68" s="25"/>
      <c r="OOB68" s="25"/>
      <c r="OOC68" s="25"/>
      <c r="OOD68" s="25"/>
      <c r="OOE68" s="25"/>
      <c r="OOF68" s="25"/>
      <c r="OOG68" s="25"/>
      <c r="OOH68" s="25"/>
      <c r="OOI68" s="25"/>
      <c r="OOJ68" s="25"/>
      <c r="OOK68" s="25"/>
      <c r="OOL68" s="25"/>
      <c r="OOM68" s="25"/>
      <c r="OON68" s="25"/>
      <c r="OOO68" s="25"/>
      <c r="OOP68" s="25"/>
      <c r="OOQ68" s="25"/>
      <c r="OOR68" s="25"/>
      <c r="OOS68" s="25"/>
      <c r="OOT68" s="25"/>
      <c r="OOU68" s="25"/>
      <c r="OOV68" s="25"/>
      <c r="OOW68" s="25"/>
      <c r="OOX68" s="25"/>
      <c r="OOY68" s="25"/>
      <c r="OOZ68" s="25"/>
      <c r="OPA68" s="25"/>
      <c r="OPB68" s="25"/>
      <c r="OPC68" s="25"/>
      <c r="OPD68" s="25"/>
      <c r="OPE68" s="25"/>
      <c r="OPF68" s="25"/>
      <c r="OPG68" s="25"/>
      <c r="OPH68" s="25"/>
      <c r="OPI68" s="25"/>
      <c r="OPJ68" s="25"/>
      <c r="OPK68" s="25"/>
      <c r="OPL68" s="25"/>
      <c r="OPM68" s="25"/>
      <c r="OPN68" s="25"/>
      <c r="OPO68" s="25"/>
      <c r="OPP68" s="25"/>
      <c r="OPQ68" s="25"/>
      <c r="OPR68" s="25"/>
      <c r="OPS68" s="25"/>
      <c r="OPT68" s="25"/>
      <c r="OPU68" s="25"/>
      <c r="OPV68" s="25"/>
      <c r="OPW68" s="25"/>
      <c r="OPX68" s="25"/>
      <c r="OPY68" s="25"/>
      <c r="OPZ68" s="25"/>
      <c r="OQA68" s="25"/>
      <c r="OQB68" s="25"/>
      <c r="OQC68" s="25"/>
      <c r="OQD68" s="25"/>
      <c r="OQE68" s="25"/>
      <c r="OQF68" s="25"/>
      <c r="OQG68" s="25"/>
      <c r="OQH68" s="25"/>
      <c r="OQI68" s="25"/>
      <c r="OQJ68" s="25"/>
      <c r="OQK68" s="25"/>
      <c r="OQL68" s="25"/>
      <c r="OQM68" s="25"/>
      <c r="OQN68" s="25"/>
      <c r="OQO68" s="25"/>
      <c r="OQP68" s="25"/>
      <c r="OQQ68" s="25"/>
      <c r="OQR68" s="25"/>
      <c r="OQS68" s="25"/>
      <c r="OQT68" s="25"/>
      <c r="OQU68" s="25"/>
      <c r="OQV68" s="25"/>
      <c r="OQW68" s="25"/>
      <c r="OQX68" s="25"/>
      <c r="OQY68" s="25"/>
      <c r="OQZ68" s="25"/>
      <c r="ORA68" s="25"/>
      <c r="ORB68" s="25"/>
      <c r="ORC68" s="25"/>
      <c r="ORD68" s="25"/>
      <c r="ORE68" s="25"/>
      <c r="ORF68" s="25"/>
      <c r="ORG68" s="25"/>
      <c r="ORH68" s="25"/>
      <c r="ORI68" s="25"/>
      <c r="ORJ68" s="25"/>
      <c r="ORK68" s="25"/>
      <c r="ORL68" s="25"/>
      <c r="ORM68" s="25"/>
      <c r="ORN68" s="25"/>
      <c r="ORO68" s="25"/>
      <c r="ORP68" s="25"/>
      <c r="ORQ68" s="25"/>
      <c r="ORR68" s="25"/>
      <c r="ORS68" s="25"/>
      <c r="ORT68" s="25"/>
      <c r="ORU68" s="25"/>
      <c r="ORV68" s="25"/>
      <c r="ORW68" s="25"/>
      <c r="ORX68" s="25"/>
      <c r="ORY68" s="25"/>
      <c r="ORZ68" s="25"/>
      <c r="OSA68" s="25"/>
      <c r="OSB68" s="25"/>
      <c r="OSC68" s="25"/>
      <c r="OSD68" s="25"/>
      <c r="OSE68" s="25"/>
      <c r="OSF68" s="25"/>
      <c r="OSG68" s="25"/>
      <c r="OSH68" s="25"/>
      <c r="OSI68" s="25"/>
      <c r="OSJ68" s="25"/>
      <c r="OSK68" s="25"/>
      <c r="OSL68" s="25"/>
      <c r="OSM68" s="25"/>
      <c r="OSN68" s="25"/>
      <c r="OSO68" s="25"/>
      <c r="OSP68" s="25"/>
      <c r="OSQ68" s="25"/>
      <c r="OSR68" s="25"/>
      <c r="OSS68" s="25"/>
      <c r="OST68" s="25"/>
      <c r="OSU68" s="25"/>
      <c r="OSV68" s="25"/>
      <c r="OSW68" s="25"/>
      <c r="OSX68" s="25"/>
      <c r="OSY68" s="25"/>
      <c r="OSZ68" s="25"/>
      <c r="OTA68" s="25"/>
      <c r="OTB68" s="25"/>
      <c r="OTC68" s="25"/>
      <c r="OTD68" s="25"/>
      <c r="OTE68" s="25"/>
      <c r="OTF68" s="25"/>
      <c r="OTG68" s="25"/>
      <c r="OTH68" s="25"/>
      <c r="OTI68" s="25"/>
      <c r="OTJ68" s="25"/>
      <c r="OTK68" s="25"/>
      <c r="OTL68" s="25"/>
      <c r="OTM68" s="25"/>
      <c r="OTN68" s="25"/>
      <c r="OTO68" s="25"/>
      <c r="OTP68" s="25"/>
      <c r="OTQ68" s="25"/>
      <c r="OTR68" s="25"/>
      <c r="OTS68" s="25"/>
      <c r="OTT68" s="25"/>
      <c r="OTU68" s="25"/>
      <c r="OTV68" s="25"/>
      <c r="OTW68" s="25"/>
      <c r="OTX68" s="25"/>
      <c r="OTY68" s="25"/>
      <c r="OTZ68" s="25"/>
      <c r="OUA68" s="25"/>
      <c r="OUB68" s="25"/>
      <c r="OUC68" s="25"/>
      <c r="OUD68" s="25"/>
      <c r="OUE68" s="25"/>
      <c r="OUF68" s="25"/>
      <c r="OUG68" s="25"/>
      <c r="OUH68" s="25"/>
      <c r="OUI68" s="25"/>
      <c r="OUJ68" s="25"/>
      <c r="OUK68" s="25"/>
      <c r="OUL68" s="25"/>
      <c r="OUM68" s="25"/>
      <c r="OUN68" s="25"/>
      <c r="OUO68" s="25"/>
      <c r="OUP68" s="25"/>
      <c r="OUQ68" s="25"/>
      <c r="OUR68" s="25"/>
      <c r="OUS68" s="25"/>
      <c r="OUT68" s="25"/>
      <c r="OUU68" s="25"/>
      <c r="OUV68" s="25"/>
      <c r="OUW68" s="25"/>
      <c r="OUX68" s="25"/>
      <c r="OUY68" s="25"/>
      <c r="OUZ68" s="25"/>
      <c r="OVA68" s="25"/>
      <c r="OVB68" s="25"/>
      <c r="OVC68" s="25"/>
      <c r="OVD68" s="25"/>
      <c r="OVE68" s="25"/>
      <c r="OVF68" s="25"/>
      <c r="OVG68" s="25"/>
      <c r="OVH68" s="25"/>
      <c r="OVI68" s="25"/>
      <c r="OVJ68" s="25"/>
      <c r="OVK68" s="25"/>
      <c r="OVL68" s="25"/>
      <c r="OVM68" s="25"/>
      <c r="OVN68" s="25"/>
      <c r="OVO68" s="25"/>
      <c r="OVP68" s="25"/>
      <c r="OVQ68" s="25"/>
      <c r="OVR68" s="25"/>
      <c r="OVS68" s="25"/>
      <c r="OVT68" s="25"/>
      <c r="OVU68" s="25"/>
      <c r="OVV68" s="25"/>
      <c r="OVW68" s="25"/>
      <c r="OVX68" s="25"/>
      <c r="OVY68" s="25"/>
      <c r="OVZ68" s="25"/>
      <c r="OWA68" s="25"/>
      <c r="OWB68" s="25"/>
      <c r="OWC68" s="25"/>
      <c r="OWD68" s="25"/>
      <c r="OWE68" s="25"/>
      <c r="OWF68" s="25"/>
      <c r="OWG68" s="25"/>
      <c r="OWH68" s="25"/>
      <c r="OWI68" s="25"/>
      <c r="OWJ68" s="25"/>
      <c r="OWK68" s="25"/>
      <c r="OWL68" s="25"/>
      <c r="OWM68" s="25"/>
      <c r="OWN68" s="25"/>
      <c r="OWO68" s="25"/>
      <c r="OWP68" s="25"/>
      <c r="OWQ68" s="25"/>
      <c r="OWR68" s="25"/>
      <c r="OWS68" s="25"/>
      <c r="OWT68" s="25"/>
      <c r="OWU68" s="25"/>
      <c r="OWV68" s="25"/>
      <c r="OWW68" s="25"/>
      <c r="OWX68" s="25"/>
      <c r="OWY68" s="25"/>
      <c r="OWZ68" s="25"/>
      <c r="OXA68" s="25"/>
      <c r="OXB68" s="25"/>
      <c r="OXC68" s="25"/>
      <c r="OXD68" s="25"/>
      <c r="OXE68" s="25"/>
      <c r="OXF68" s="25"/>
      <c r="OXG68" s="25"/>
      <c r="OXH68" s="25"/>
      <c r="OXI68" s="25"/>
      <c r="OXJ68" s="25"/>
      <c r="OXK68" s="25"/>
      <c r="OXL68" s="25"/>
      <c r="OXM68" s="25"/>
      <c r="OXN68" s="25"/>
      <c r="OXO68" s="25"/>
      <c r="OXP68" s="25"/>
      <c r="OXQ68" s="25"/>
      <c r="OXR68" s="25"/>
      <c r="OXS68" s="25"/>
      <c r="OXT68" s="25"/>
      <c r="OXU68" s="25"/>
      <c r="OXV68" s="25"/>
      <c r="OXW68" s="25"/>
      <c r="OXX68" s="25"/>
      <c r="OXY68" s="25"/>
      <c r="OXZ68" s="25"/>
      <c r="OYA68" s="25"/>
      <c r="OYB68" s="25"/>
      <c r="OYC68" s="25"/>
      <c r="OYD68" s="25"/>
      <c r="OYE68" s="25"/>
      <c r="OYF68" s="25"/>
      <c r="OYG68" s="25"/>
      <c r="OYH68" s="25"/>
      <c r="OYI68" s="25"/>
      <c r="OYJ68" s="25"/>
      <c r="OYK68" s="25"/>
      <c r="OYL68" s="25"/>
      <c r="OYM68" s="25"/>
      <c r="OYN68" s="25"/>
      <c r="OYO68" s="25"/>
      <c r="OYP68" s="25"/>
      <c r="OYQ68" s="25"/>
      <c r="OYR68" s="25"/>
      <c r="OYS68" s="25"/>
      <c r="OYT68" s="25"/>
      <c r="OYU68" s="25"/>
      <c r="OYV68" s="25"/>
      <c r="OYW68" s="25"/>
      <c r="OYX68" s="25"/>
      <c r="OYY68" s="25"/>
      <c r="OYZ68" s="25"/>
      <c r="OZA68" s="25"/>
      <c r="OZB68" s="25"/>
      <c r="OZC68" s="25"/>
      <c r="OZD68" s="25"/>
      <c r="OZE68" s="25"/>
      <c r="OZF68" s="25"/>
      <c r="OZG68" s="25"/>
      <c r="OZH68" s="25"/>
      <c r="OZI68" s="25"/>
      <c r="OZJ68" s="25"/>
      <c r="OZK68" s="25"/>
      <c r="OZL68" s="25"/>
      <c r="OZM68" s="25"/>
      <c r="OZN68" s="25"/>
      <c r="OZO68" s="25"/>
      <c r="OZP68" s="25"/>
      <c r="OZQ68" s="25"/>
      <c r="OZR68" s="25"/>
      <c r="OZS68" s="25"/>
      <c r="OZT68" s="25"/>
      <c r="OZU68" s="25"/>
      <c r="OZV68" s="25"/>
      <c r="OZW68" s="25"/>
      <c r="OZX68" s="25"/>
      <c r="OZY68" s="25"/>
      <c r="OZZ68" s="25"/>
      <c r="PAA68" s="25"/>
      <c r="PAB68" s="25"/>
      <c r="PAC68" s="25"/>
      <c r="PAD68" s="25"/>
      <c r="PAE68" s="25"/>
      <c r="PAF68" s="25"/>
      <c r="PAG68" s="25"/>
      <c r="PAH68" s="25"/>
      <c r="PAI68" s="25"/>
      <c r="PAJ68" s="25"/>
      <c r="PAK68" s="25"/>
      <c r="PAL68" s="25"/>
      <c r="PAM68" s="25"/>
      <c r="PAN68" s="25"/>
      <c r="PAO68" s="25"/>
      <c r="PAP68" s="25"/>
      <c r="PAQ68" s="25"/>
      <c r="PAR68" s="25"/>
      <c r="PAS68" s="25"/>
      <c r="PAT68" s="25"/>
      <c r="PAU68" s="25"/>
      <c r="PAV68" s="25"/>
      <c r="PAW68" s="25"/>
      <c r="PAX68" s="25"/>
      <c r="PAY68" s="25"/>
      <c r="PAZ68" s="25"/>
      <c r="PBA68" s="25"/>
      <c r="PBB68" s="25"/>
      <c r="PBC68" s="25"/>
      <c r="PBD68" s="25"/>
      <c r="PBE68" s="25"/>
      <c r="PBF68" s="25"/>
      <c r="PBG68" s="25"/>
      <c r="PBH68" s="25"/>
      <c r="PBI68" s="25"/>
      <c r="PBJ68" s="25"/>
      <c r="PBK68" s="25"/>
      <c r="PBL68" s="25"/>
      <c r="PBM68" s="25"/>
      <c r="PBN68" s="25"/>
      <c r="PBO68" s="25"/>
      <c r="PBP68" s="25"/>
      <c r="PBQ68" s="25"/>
      <c r="PBR68" s="25"/>
      <c r="PBS68" s="25"/>
      <c r="PBT68" s="25"/>
      <c r="PBU68" s="25"/>
      <c r="PBV68" s="25"/>
      <c r="PBW68" s="25"/>
      <c r="PBX68" s="25"/>
      <c r="PBY68" s="25"/>
      <c r="PBZ68" s="25"/>
      <c r="PCA68" s="25"/>
      <c r="PCB68" s="25"/>
      <c r="PCC68" s="25"/>
      <c r="PCD68" s="25"/>
      <c r="PCE68" s="25"/>
      <c r="PCF68" s="25"/>
      <c r="PCG68" s="25"/>
      <c r="PCH68" s="25"/>
      <c r="PCI68" s="25"/>
      <c r="PCJ68" s="25"/>
      <c r="PCK68" s="25"/>
      <c r="PCL68" s="25"/>
      <c r="PCM68" s="25"/>
      <c r="PCN68" s="25"/>
      <c r="PCO68" s="25"/>
      <c r="PCP68" s="25"/>
      <c r="PCQ68" s="25"/>
      <c r="PCR68" s="25"/>
      <c r="PCS68" s="25"/>
      <c r="PCT68" s="25"/>
      <c r="PCU68" s="25"/>
      <c r="PCV68" s="25"/>
      <c r="PCW68" s="25"/>
      <c r="PCX68" s="25"/>
      <c r="PCY68" s="25"/>
      <c r="PCZ68" s="25"/>
      <c r="PDA68" s="25"/>
      <c r="PDB68" s="25"/>
      <c r="PDC68" s="25"/>
      <c r="PDD68" s="25"/>
      <c r="PDE68" s="25"/>
      <c r="PDF68" s="25"/>
      <c r="PDG68" s="25"/>
      <c r="PDH68" s="25"/>
      <c r="PDI68" s="25"/>
      <c r="PDJ68" s="25"/>
      <c r="PDK68" s="25"/>
      <c r="PDL68" s="25"/>
      <c r="PDM68" s="25"/>
      <c r="PDN68" s="25"/>
      <c r="PDO68" s="25"/>
      <c r="PDP68" s="25"/>
      <c r="PDQ68" s="25"/>
      <c r="PDR68" s="25"/>
      <c r="PDS68" s="25"/>
      <c r="PDT68" s="25"/>
      <c r="PDU68" s="25"/>
      <c r="PDV68" s="25"/>
      <c r="PDW68" s="25"/>
      <c r="PDX68" s="25"/>
      <c r="PDY68" s="25"/>
      <c r="PDZ68" s="25"/>
      <c r="PEA68" s="25"/>
      <c r="PEB68" s="25"/>
      <c r="PEC68" s="25"/>
      <c r="PED68" s="25"/>
      <c r="PEE68" s="25"/>
      <c r="PEF68" s="25"/>
      <c r="PEG68" s="25"/>
      <c r="PEH68" s="25"/>
      <c r="PEI68" s="25"/>
      <c r="PEJ68" s="25"/>
      <c r="PEK68" s="25"/>
      <c r="PEL68" s="25"/>
      <c r="PEM68" s="25"/>
      <c r="PEN68" s="25"/>
      <c r="PEO68" s="25"/>
      <c r="PEP68" s="25"/>
      <c r="PEQ68" s="25"/>
      <c r="PER68" s="25"/>
      <c r="PES68" s="25"/>
      <c r="PET68" s="25"/>
      <c r="PEU68" s="25"/>
      <c r="PEV68" s="25"/>
      <c r="PEW68" s="25"/>
      <c r="PEX68" s="25"/>
      <c r="PEY68" s="25"/>
      <c r="PEZ68" s="25"/>
      <c r="PFA68" s="25"/>
      <c r="PFB68" s="25"/>
      <c r="PFC68" s="25"/>
      <c r="PFD68" s="25"/>
      <c r="PFE68" s="25"/>
      <c r="PFF68" s="25"/>
      <c r="PFG68" s="25"/>
      <c r="PFH68" s="25"/>
      <c r="PFI68" s="25"/>
      <c r="PFJ68" s="25"/>
      <c r="PFK68" s="25"/>
      <c r="PFL68" s="25"/>
      <c r="PFM68" s="25"/>
      <c r="PFN68" s="25"/>
      <c r="PFO68" s="25"/>
      <c r="PFP68" s="25"/>
      <c r="PFQ68" s="25"/>
      <c r="PFR68" s="25"/>
      <c r="PFS68" s="25"/>
      <c r="PFT68" s="25"/>
      <c r="PFU68" s="25"/>
      <c r="PFV68" s="25"/>
      <c r="PFW68" s="25"/>
      <c r="PFX68" s="25"/>
      <c r="PFY68" s="25"/>
      <c r="PFZ68" s="25"/>
      <c r="PGA68" s="25"/>
      <c r="PGB68" s="25"/>
      <c r="PGC68" s="25"/>
      <c r="PGD68" s="25"/>
      <c r="PGE68" s="25"/>
      <c r="PGF68" s="25"/>
      <c r="PGG68" s="25"/>
      <c r="PGH68" s="25"/>
      <c r="PGI68" s="25"/>
      <c r="PGJ68" s="25"/>
      <c r="PGK68" s="25"/>
      <c r="PGL68" s="25"/>
      <c r="PGM68" s="25"/>
      <c r="PGN68" s="25"/>
      <c r="PGO68" s="25"/>
      <c r="PGP68" s="25"/>
      <c r="PGQ68" s="25"/>
      <c r="PGR68" s="25"/>
      <c r="PGS68" s="25"/>
      <c r="PGT68" s="25"/>
      <c r="PGU68" s="25"/>
      <c r="PGV68" s="25"/>
      <c r="PGW68" s="25"/>
      <c r="PGX68" s="25"/>
      <c r="PGY68" s="25"/>
      <c r="PGZ68" s="25"/>
      <c r="PHA68" s="25"/>
      <c r="PHB68" s="25"/>
      <c r="PHC68" s="25"/>
      <c r="PHD68" s="25"/>
      <c r="PHE68" s="25"/>
      <c r="PHF68" s="25"/>
      <c r="PHG68" s="25"/>
      <c r="PHH68" s="25"/>
      <c r="PHI68" s="25"/>
      <c r="PHJ68" s="25"/>
      <c r="PHK68" s="25"/>
      <c r="PHL68" s="25"/>
      <c r="PHM68" s="25"/>
      <c r="PHN68" s="25"/>
      <c r="PHO68" s="25"/>
      <c r="PHP68" s="25"/>
      <c r="PHQ68" s="25"/>
      <c r="PHR68" s="25"/>
      <c r="PHS68" s="25"/>
      <c r="PHT68" s="25"/>
      <c r="PHU68" s="25"/>
      <c r="PHV68" s="25"/>
      <c r="PHW68" s="25"/>
      <c r="PHX68" s="25"/>
      <c r="PHY68" s="25"/>
      <c r="PHZ68" s="25"/>
      <c r="PIA68" s="25"/>
      <c r="PIB68" s="25"/>
      <c r="PIC68" s="25"/>
      <c r="PID68" s="25"/>
      <c r="PIE68" s="25"/>
      <c r="PIF68" s="25"/>
      <c r="PIG68" s="25"/>
      <c r="PIH68" s="25"/>
      <c r="PII68" s="25"/>
      <c r="PIJ68" s="25"/>
      <c r="PIK68" s="25"/>
      <c r="PIL68" s="25"/>
      <c r="PIM68" s="25"/>
      <c r="PIN68" s="25"/>
      <c r="PIO68" s="25"/>
      <c r="PIP68" s="25"/>
      <c r="PIQ68" s="25"/>
      <c r="PIR68" s="25"/>
      <c r="PIS68" s="25"/>
      <c r="PIT68" s="25"/>
      <c r="PIU68" s="25"/>
      <c r="PIV68" s="25"/>
      <c r="PIW68" s="25"/>
      <c r="PIX68" s="25"/>
      <c r="PIY68" s="25"/>
      <c r="PIZ68" s="25"/>
      <c r="PJA68" s="25"/>
      <c r="PJB68" s="25"/>
      <c r="PJC68" s="25"/>
      <c r="PJD68" s="25"/>
      <c r="PJE68" s="25"/>
      <c r="PJF68" s="25"/>
      <c r="PJG68" s="25"/>
      <c r="PJH68" s="25"/>
      <c r="PJI68" s="25"/>
      <c r="PJJ68" s="25"/>
      <c r="PJK68" s="25"/>
      <c r="PJL68" s="25"/>
      <c r="PJM68" s="25"/>
      <c r="PJN68" s="25"/>
      <c r="PJO68" s="25"/>
      <c r="PJP68" s="25"/>
      <c r="PJQ68" s="25"/>
      <c r="PJR68" s="25"/>
      <c r="PJS68" s="25"/>
      <c r="PJT68" s="25"/>
      <c r="PJU68" s="25"/>
      <c r="PJV68" s="25"/>
      <c r="PJW68" s="25"/>
      <c r="PJX68" s="25"/>
      <c r="PJY68" s="25"/>
      <c r="PJZ68" s="25"/>
      <c r="PKA68" s="25"/>
      <c r="PKB68" s="25"/>
      <c r="PKC68" s="25"/>
      <c r="PKD68" s="25"/>
      <c r="PKE68" s="25"/>
      <c r="PKF68" s="25"/>
      <c r="PKG68" s="25"/>
      <c r="PKH68" s="25"/>
      <c r="PKI68" s="25"/>
      <c r="PKJ68" s="25"/>
      <c r="PKK68" s="25"/>
      <c r="PKL68" s="25"/>
      <c r="PKM68" s="25"/>
      <c r="PKN68" s="25"/>
      <c r="PKO68" s="25"/>
      <c r="PKP68" s="25"/>
      <c r="PKQ68" s="25"/>
      <c r="PKR68" s="25"/>
      <c r="PKS68" s="25"/>
      <c r="PKT68" s="25"/>
      <c r="PKU68" s="25"/>
      <c r="PKV68" s="25"/>
      <c r="PKW68" s="25"/>
      <c r="PKX68" s="25"/>
      <c r="PKY68" s="25"/>
      <c r="PKZ68" s="25"/>
      <c r="PLA68" s="25"/>
      <c r="PLB68" s="25"/>
      <c r="PLC68" s="25"/>
      <c r="PLD68" s="25"/>
      <c r="PLE68" s="25"/>
      <c r="PLF68" s="25"/>
      <c r="PLG68" s="25"/>
      <c r="PLH68" s="25"/>
      <c r="PLI68" s="25"/>
      <c r="PLJ68" s="25"/>
      <c r="PLK68" s="25"/>
      <c r="PLL68" s="25"/>
      <c r="PLM68" s="25"/>
      <c r="PLN68" s="25"/>
      <c r="PLO68" s="25"/>
      <c r="PLP68" s="25"/>
      <c r="PLQ68" s="25"/>
      <c r="PLR68" s="25"/>
      <c r="PLS68" s="25"/>
      <c r="PLT68" s="25"/>
      <c r="PLU68" s="25"/>
      <c r="PLV68" s="25"/>
      <c r="PLW68" s="25"/>
      <c r="PLX68" s="25"/>
      <c r="PLY68" s="25"/>
      <c r="PLZ68" s="25"/>
      <c r="PMA68" s="25"/>
      <c r="PMB68" s="25"/>
      <c r="PMC68" s="25"/>
      <c r="PMD68" s="25"/>
      <c r="PME68" s="25"/>
      <c r="PMF68" s="25"/>
      <c r="PMG68" s="25"/>
      <c r="PMH68" s="25"/>
      <c r="PMI68" s="25"/>
      <c r="PMJ68" s="25"/>
      <c r="PMK68" s="25"/>
      <c r="PML68" s="25"/>
      <c r="PMM68" s="25"/>
      <c r="PMN68" s="25"/>
      <c r="PMO68" s="25"/>
      <c r="PMP68" s="25"/>
      <c r="PMQ68" s="25"/>
      <c r="PMR68" s="25"/>
      <c r="PMS68" s="25"/>
      <c r="PMT68" s="25"/>
      <c r="PMU68" s="25"/>
      <c r="PMV68" s="25"/>
      <c r="PMW68" s="25"/>
      <c r="PMX68" s="25"/>
      <c r="PMY68" s="25"/>
      <c r="PMZ68" s="25"/>
      <c r="PNA68" s="25"/>
      <c r="PNB68" s="25"/>
      <c r="PNC68" s="25"/>
      <c r="PND68" s="25"/>
      <c r="PNE68" s="25"/>
      <c r="PNF68" s="25"/>
      <c r="PNG68" s="25"/>
      <c r="PNH68" s="25"/>
      <c r="PNI68" s="25"/>
      <c r="PNJ68" s="25"/>
      <c r="PNK68" s="25"/>
      <c r="PNL68" s="25"/>
      <c r="PNM68" s="25"/>
      <c r="PNN68" s="25"/>
      <c r="PNO68" s="25"/>
      <c r="PNP68" s="25"/>
      <c r="PNQ68" s="25"/>
      <c r="PNR68" s="25"/>
      <c r="PNS68" s="25"/>
      <c r="PNT68" s="25"/>
      <c r="PNU68" s="25"/>
      <c r="PNV68" s="25"/>
      <c r="PNW68" s="25"/>
      <c r="PNX68" s="25"/>
      <c r="PNY68" s="25"/>
      <c r="PNZ68" s="25"/>
      <c r="POA68" s="25"/>
      <c r="POB68" s="25"/>
      <c r="POC68" s="25"/>
      <c r="POD68" s="25"/>
      <c r="POE68" s="25"/>
      <c r="POF68" s="25"/>
      <c r="POG68" s="25"/>
      <c r="POH68" s="25"/>
      <c r="POI68" s="25"/>
      <c r="POJ68" s="25"/>
      <c r="POK68" s="25"/>
      <c r="POL68" s="25"/>
      <c r="POM68" s="25"/>
      <c r="PON68" s="25"/>
      <c r="POO68" s="25"/>
      <c r="POP68" s="25"/>
      <c r="POQ68" s="25"/>
      <c r="POR68" s="25"/>
      <c r="POS68" s="25"/>
      <c r="POT68" s="25"/>
      <c r="POU68" s="25"/>
      <c r="POV68" s="25"/>
      <c r="POW68" s="25"/>
      <c r="POX68" s="25"/>
      <c r="POY68" s="25"/>
      <c r="POZ68" s="25"/>
      <c r="PPA68" s="25"/>
      <c r="PPB68" s="25"/>
      <c r="PPC68" s="25"/>
      <c r="PPD68" s="25"/>
      <c r="PPE68" s="25"/>
      <c r="PPF68" s="25"/>
      <c r="PPG68" s="25"/>
      <c r="PPH68" s="25"/>
      <c r="PPI68" s="25"/>
      <c r="PPJ68" s="25"/>
      <c r="PPK68" s="25"/>
      <c r="PPL68" s="25"/>
      <c r="PPM68" s="25"/>
      <c r="PPN68" s="25"/>
      <c r="PPO68" s="25"/>
      <c r="PPP68" s="25"/>
      <c r="PPQ68" s="25"/>
      <c r="PPR68" s="25"/>
      <c r="PPS68" s="25"/>
      <c r="PPT68" s="25"/>
      <c r="PPU68" s="25"/>
      <c r="PPV68" s="25"/>
      <c r="PPW68" s="25"/>
      <c r="PPX68" s="25"/>
      <c r="PPY68" s="25"/>
      <c r="PPZ68" s="25"/>
      <c r="PQA68" s="25"/>
      <c r="PQB68" s="25"/>
      <c r="PQC68" s="25"/>
      <c r="PQD68" s="25"/>
      <c r="PQE68" s="25"/>
      <c r="PQF68" s="25"/>
      <c r="PQG68" s="25"/>
      <c r="PQH68" s="25"/>
      <c r="PQI68" s="25"/>
      <c r="PQJ68" s="25"/>
      <c r="PQK68" s="25"/>
      <c r="PQL68" s="25"/>
      <c r="PQM68" s="25"/>
      <c r="PQN68" s="25"/>
      <c r="PQO68" s="25"/>
      <c r="PQP68" s="25"/>
      <c r="PQQ68" s="25"/>
      <c r="PQR68" s="25"/>
      <c r="PQS68" s="25"/>
      <c r="PQT68" s="25"/>
      <c r="PQU68" s="25"/>
      <c r="PQV68" s="25"/>
      <c r="PQW68" s="25"/>
      <c r="PQX68" s="25"/>
      <c r="PQY68" s="25"/>
      <c r="PQZ68" s="25"/>
      <c r="PRA68" s="25"/>
      <c r="PRB68" s="25"/>
      <c r="PRC68" s="25"/>
      <c r="PRD68" s="25"/>
      <c r="PRE68" s="25"/>
      <c r="PRF68" s="25"/>
      <c r="PRG68" s="25"/>
      <c r="PRH68" s="25"/>
      <c r="PRI68" s="25"/>
      <c r="PRJ68" s="25"/>
      <c r="PRK68" s="25"/>
      <c r="PRL68" s="25"/>
      <c r="PRM68" s="25"/>
      <c r="PRN68" s="25"/>
      <c r="PRO68" s="25"/>
      <c r="PRP68" s="25"/>
      <c r="PRQ68" s="25"/>
      <c r="PRR68" s="25"/>
      <c r="PRS68" s="25"/>
      <c r="PRT68" s="25"/>
      <c r="PRU68" s="25"/>
      <c r="PRV68" s="25"/>
      <c r="PRW68" s="25"/>
      <c r="PRX68" s="25"/>
      <c r="PRY68" s="25"/>
      <c r="PRZ68" s="25"/>
      <c r="PSA68" s="25"/>
      <c r="PSB68" s="25"/>
      <c r="PSC68" s="25"/>
      <c r="PSD68" s="25"/>
      <c r="PSE68" s="25"/>
      <c r="PSF68" s="25"/>
      <c r="PSG68" s="25"/>
      <c r="PSH68" s="25"/>
      <c r="PSI68" s="25"/>
      <c r="PSJ68" s="25"/>
      <c r="PSK68" s="25"/>
      <c r="PSL68" s="25"/>
      <c r="PSM68" s="25"/>
      <c r="PSN68" s="25"/>
      <c r="PSO68" s="25"/>
      <c r="PSP68" s="25"/>
      <c r="PSQ68" s="25"/>
      <c r="PSR68" s="25"/>
      <c r="PSS68" s="25"/>
      <c r="PST68" s="25"/>
      <c r="PSU68" s="25"/>
      <c r="PSV68" s="25"/>
      <c r="PSW68" s="25"/>
      <c r="PSX68" s="25"/>
      <c r="PSY68" s="25"/>
      <c r="PSZ68" s="25"/>
      <c r="PTA68" s="25"/>
      <c r="PTB68" s="25"/>
      <c r="PTC68" s="25"/>
      <c r="PTD68" s="25"/>
      <c r="PTE68" s="25"/>
      <c r="PTF68" s="25"/>
      <c r="PTG68" s="25"/>
      <c r="PTH68" s="25"/>
      <c r="PTI68" s="25"/>
      <c r="PTJ68" s="25"/>
      <c r="PTK68" s="25"/>
      <c r="PTL68" s="25"/>
      <c r="PTM68" s="25"/>
      <c r="PTN68" s="25"/>
      <c r="PTO68" s="25"/>
      <c r="PTP68" s="25"/>
      <c r="PTQ68" s="25"/>
      <c r="PTR68" s="25"/>
      <c r="PTS68" s="25"/>
      <c r="PTT68" s="25"/>
      <c r="PTU68" s="25"/>
      <c r="PTV68" s="25"/>
      <c r="PTW68" s="25"/>
      <c r="PTX68" s="25"/>
      <c r="PTY68" s="25"/>
      <c r="PTZ68" s="25"/>
      <c r="PUA68" s="25"/>
      <c r="PUB68" s="25"/>
      <c r="PUC68" s="25"/>
      <c r="PUD68" s="25"/>
      <c r="PUE68" s="25"/>
      <c r="PUF68" s="25"/>
      <c r="PUG68" s="25"/>
      <c r="PUH68" s="25"/>
      <c r="PUI68" s="25"/>
      <c r="PUJ68" s="25"/>
      <c r="PUK68" s="25"/>
      <c r="PUL68" s="25"/>
      <c r="PUM68" s="25"/>
      <c r="PUN68" s="25"/>
      <c r="PUO68" s="25"/>
      <c r="PUP68" s="25"/>
      <c r="PUQ68" s="25"/>
      <c r="PUR68" s="25"/>
      <c r="PUS68" s="25"/>
      <c r="PUT68" s="25"/>
      <c r="PUU68" s="25"/>
      <c r="PUV68" s="25"/>
      <c r="PUW68" s="25"/>
      <c r="PUX68" s="25"/>
      <c r="PUY68" s="25"/>
      <c r="PUZ68" s="25"/>
      <c r="PVA68" s="25"/>
      <c r="PVB68" s="25"/>
      <c r="PVC68" s="25"/>
      <c r="PVD68" s="25"/>
      <c r="PVE68" s="25"/>
      <c r="PVF68" s="25"/>
      <c r="PVG68" s="25"/>
      <c r="PVH68" s="25"/>
      <c r="PVI68" s="25"/>
      <c r="PVJ68" s="25"/>
      <c r="PVK68" s="25"/>
      <c r="PVL68" s="25"/>
      <c r="PVM68" s="25"/>
      <c r="PVN68" s="25"/>
      <c r="PVO68" s="25"/>
      <c r="PVP68" s="25"/>
      <c r="PVQ68" s="25"/>
      <c r="PVR68" s="25"/>
      <c r="PVS68" s="25"/>
      <c r="PVT68" s="25"/>
      <c r="PVU68" s="25"/>
      <c r="PVV68" s="25"/>
      <c r="PVW68" s="25"/>
      <c r="PVX68" s="25"/>
      <c r="PVY68" s="25"/>
      <c r="PVZ68" s="25"/>
      <c r="PWA68" s="25"/>
      <c r="PWB68" s="25"/>
      <c r="PWC68" s="25"/>
      <c r="PWD68" s="25"/>
      <c r="PWE68" s="25"/>
      <c r="PWF68" s="25"/>
      <c r="PWG68" s="25"/>
      <c r="PWH68" s="25"/>
      <c r="PWI68" s="25"/>
      <c r="PWJ68" s="25"/>
      <c r="PWK68" s="25"/>
      <c r="PWL68" s="25"/>
      <c r="PWM68" s="25"/>
      <c r="PWN68" s="25"/>
      <c r="PWO68" s="25"/>
      <c r="PWP68" s="25"/>
      <c r="PWQ68" s="25"/>
      <c r="PWR68" s="25"/>
      <c r="PWS68" s="25"/>
      <c r="PWT68" s="25"/>
      <c r="PWU68" s="25"/>
      <c r="PWV68" s="25"/>
      <c r="PWW68" s="25"/>
      <c r="PWX68" s="25"/>
      <c r="PWY68" s="25"/>
      <c r="PWZ68" s="25"/>
      <c r="PXA68" s="25"/>
      <c r="PXB68" s="25"/>
      <c r="PXC68" s="25"/>
      <c r="PXD68" s="25"/>
      <c r="PXE68" s="25"/>
      <c r="PXF68" s="25"/>
      <c r="PXG68" s="25"/>
      <c r="PXH68" s="25"/>
      <c r="PXI68" s="25"/>
      <c r="PXJ68" s="25"/>
      <c r="PXK68" s="25"/>
      <c r="PXL68" s="25"/>
      <c r="PXM68" s="25"/>
      <c r="PXN68" s="25"/>
      <c r="PXO68" s="25"/>
      <c r="PXP68" s="25"/>
      <c r="PXQ68" s="25"/>
      <c r="PXR68" s="25"/>
      <c r="PXS68" s="25"/>
      <c r="PXT68" s="25"/>
      <c r="PXU68" s="25"/>
      <c r="PXV68" s="25"/>
      <c r="PXW68" s="25"/>
      <c r="PXX68" s="25"/>
      <c r="PXY68" s="25"/>
      <c r="PXZ68" s="25"/>
      <c r="PYA68" s="25"/>
      <c r="PYB68" s="25"/>
      <c r="PYC68" s="25"/>
      <c r="PYD68" s="25"/>
      <c r="PYE68" s="25"/>
      <c r="PYF68" s="25"/>
      <c r="PYG68" s="25"/>
      <c r="PYH68" s="25"/>
      <c r="PYI68" s="25"/>
      <c r="PYJ68" s="25"/>
      <c r="PYK68" s="25"/>
      <c r="PYL68" s="25"/>
      <c r="PYM68" s="25"/>
      <c r="PYN68" s="25"/>
      <c r="PYO68" s="25"/>
      <c r="PYP68" s="25"/>
      <c r="PYQ68" s="25"/>
      <c r="PYR68" s="25"/>
      <c r="PYS68" s="25"/>
      <c r="PYT68" s="25"/>
      <c r="PYU68" s="25"/>
      <c r="PYV68" s="25"/>
      <c r="PYW68" s="25"/>
      <c r="PYX68" s="25"/>
      <c r="PYY68" s="25"/>
      <c r="PYZ68" s="25"/>
      <c r="PZA68" s="25"/>
      <c r="PZB68" s="25"/>
      <c r="PZC68" s="25"/>
      <c r="PZD68" s="25"/>
      <c r="PZE68" s="25"/>
      <c r="PZF68" s="25"/>
      <c r="PZG68" s="25"/>
      <c r="PZH68" s="25"/>
      <c r="PZI68" s="25"/>
      <c r="PZJ68" s="25"/>
      <c r="PZK68" s="25"/>
      <c r="PZL68" s="25"/>
      <c r="PZM68" s="25"/>
      <c r="PZN68" s="25"/>
      <c r="PZO68" s="25"/>
      <c r="PZP68" s="25"/>
      <c r="PZQ68" s="25"/>
      <c r="PZR68" s="25"/>
      <c r="PZS68" s="25"/>
      <c r="PZT68" s="25"/>
      <c r="PZU68" s="25"/>
      <c r="PZV68" s="25"/>
      <c r="PZW68" s="25"/>
      <c r="PZX68" s="25"/>
      <c r="PZY68" s="25"/>
      <c r="PZZ68" s="25"/>
      <c r="QAA68" s="25"/>
      <c r="QAB68" s="25"/>
      <c r="QAC68" s="25"/>
      <c r="QAD68" s="25"/>
      <c r="QAE68" s="25"/>
      <c r="QAF68" s="25"/>
      <c r="QAG68" s="25"/>
      <c r="QAH68" s="25"/>
      <c r="QAI68" s="25"/>
      <c r="QAJ68" s="25"/>
      <c r="QAK68" s="25"/>
      <c r="QAL68" s="25"/>
      <c r="QAM68" s="25"/>
      <c r="QAN68" s="25"/>
      <c r="QAO68" s="25"/>
      <c r="QAP68" s="25"/>
      <c r="QAQ68" s="25"/>
      <c r="QAR68" s="25"/>
      <c r="QAS68" s="25"/>
      <c r="QAT68" s="25"/>
      <c r="QAU68" s="25"/>
      <c r="QAV68" s="25"/>
      <c r="QAW68" s="25"/>
      <c r="QAX68" s="25"/>
      <c r="QAY68" s="25"/>
      <c r="QAZ68" s="25"/>
      <c r="QBA68" s="25"/>
      <c r="QBB68" s="25"/>
      <c r="QBC68" s="25"/>
      <c r="QBD68" s="25"/>
      <c r="QBE68" s="25"/>
      <c r="QBF68" s="25"/>
      <c r="QBG68" s="25"/>
      <c r="QBH68" s="25"/>
      <c r="QBI68" s="25"/>
      <c r="QBJ68" s="25"/>
      <c r="QBK68" s="25"/>
      <c r="QBL68" s="25"/>
      <c r="QBM68" s="25"/>
      <c r="QBN68" s="25"/>
      <c r="QBO68" s="25"/>
      <c r="QBP68" s="25"/>
      <c r="QBQ68" s="25"/>
      <c r="QBR68" s="25"/>
      <c r="QBS68" s="25"/>
      <c r="QBT68" s="25"/>
      <c r="QBU68" s="25"/>
      <c r="QBV68" s="25"/>
      <c r="QBW68" s="25"/>
      <c r="QBX68" s="25"/>
      <c r="QBY68" s="25"/>
      <c r="QBZ68" s="25"/>
      <c r="QCA68" s="25"/>
      <c r="QCB68" s="25"/>
      <c r="QCC68" s="25"/>
      <c r="QCD68" s="25"/>
      <c r="QCE68" s="25"/>
      <c r="QCF68" s="25"/>
      <c r="QCG68" s="25"/>
      <c r="QCH68" s="25"/>
      <c r="QCI68" s="25"/>
      <c r="QCJ68" s="25"/>
      <c r="QCK68" s="25"/>
      <c r="QCL68" s="25"/>
      <c r="QCM68" s="25"/>
      <c r="QCN68" s="25"/>
      <c r="QCO68" s="25"/>
      <c r="QCP68" s="25"/>
      <c r="QCQ68" s="25"/>
      <c r="QCR68" s="25"/>
      <c r="QCS68" s="25"/>
      <c r="QCT68" s="25"/>
      <c r="QCU68" s="25"/>
      <c r="QCV68" s="25"/>
      <c r="QCW68" s="25"/>
      <c r="QCX68" s="25"/>
      <c r="QCY68" s="25"/>
      <c r="QCZ68" s="25"/>
      <c r="QDA68" s="25"/>
      <c r="QDB68" s="25"/>
      <c r="QDC68" s="25"/>
      <c r="QDD68" s="25"/>
      <c r="QDE68" s="25"/>
      <c r="QDF68" s="25"/>
      <c r="QDG68" s="25"/>
      <c r="QDH68" s="25"/>
      <c r="QDI68" s="25"/>
      <c r="QDJ68" s="25"/>
      <c r="QDK68" s="25"/>
      <c r="QDL68" s="25"/>
      <c r="QDM68" s="25"/>
      <c r="QDN68" s="25"/>
      <c r="QDO68" s="25"/>
      <c r="QDP68" s="25"/>
      <c r="QDQ68" s="25"/>
      <c r="QDR68" s="25"/>
      <c r="QDS68" s="25"/>
      <c r="QDT68" s="25"/>
      <c r="QDU68" s="25"/>
      <c r="QDV68" s="25"/>
      <c r="QDW68" s="25"/>
      <c r="QDX68" s="25"/>
      <c r="QDY68" s="25"/>
      <c r="QDZ68" s="25"/>
      <c r="QEA68" s="25"/>
      <c r="QEB68" s="25"/>
      <c r="QEC68" s="25"/>
      <c r="QED68" s="25"/>
      <c r="QEE68" s="25"/>
      <c r="QEF68" s="25"/>
      <c r="QEG68" s="25"/>
      <c r="QEH68" s="25"/>
      <c r="QEI68" s="25"/>
      <c r="QEJ68" s="25"/>
      <c r="QEK68" s="25"/>
      <c r="QEL68" s="25"/>
      <c r="QEM68" s="25"/>
      <c r="QEN68" s="25"/>
      <c r="QEO68" s="25"/>
      <c r="QEP68" s="25"/>
      <c r="QEQ68" s="25"/>
      <c r="QER68" s="25"/>
      <c r="QES68" s="25"/>
      <c r="QET68" s="25"/>
      <c r="QEU68" s="25"/>
      <c r="QEV68" s="25"/>
      <c r="QEW68" s="25"/>
      <c r="QEX68" s="25"/>
      <c r="QEY68" s="25"/>
      <c r="QEZ68" s="25"/>
      <c r="QFA68" s="25"/>
      <c r="QFB68" s="25"/>
      <c r="QFC68" s="25"/>
      <c r="QFD68" s="25"/>
      <c r="QFE68" s="25"/>
      <c r="QFF68" s="25"/>
      <c r="QFG68" s="25"/>
      <c r="QFH68" s="25"/>
      <c r="QFI68" s="25"/>
      <c r="QFJ68" s="25"/>
      <c r="QFK68" s="25"/>
      <c r="QFL68" s="25"/>
      <c r="QFM68" s="25"/>
      <c r="QFN68" s="25"/>
      <c r="QFO68" s="25"/>
      <c r="QFP68" s="25"/>
      <c r="QFQ68" s="25"/>
      <c r="QFR68" s="25"/>
      <c r="QFS68" s="25"/>
      <c r="QFT68" s="25"/>
      <c r="QFU68" s="25"/>
      <c r="QFV68" s="25"/>
      <c r="QFW68" s="25"/>
      <c r="QFX68" s="25"/>
      <c r="QFY68" s="25"/>
      <c r="QFZ68" s="25"/>
      <c r="QGA68" s="25"/>
      <c r="QGB68" s="25"/>
      <c r="QGC68" s="25"/>
      <c r="QGD68" s="25"/>
      <c r="QGE68" s="25"/>
      <c r="QGF68" s="25"/>
      <c r="QGG68" s="25"/>
      <c r="QGH68" s="25"/>
      <c r="QGI68" s="25"/>
      <c r="QGJ68" s="25"/>
      <c r="QGK68" s="25"/>
      <c r="QGL68" s="25"/>
      <c r="QGM68" s="25"/>
      <c r="QGN68" s="25"/>
      <c r="QGO68" s="25"/>
      <c r="QGP68" s="25"/>
      <c r="QGQ68" s="25"/>
      <c r="QGR68" s="25"/>
      <c r="QGS68" s="25"/>
      <c r="QGT68" s="25"/>
      <c r="QGU68" s="25"/>
      <c r="QGV68" s="25"/>
      <c r="QGW68" s="25"/>
      <c r="QGX68" s="25"/>
      <c r="QGY68" s="25"/>
      <c r="QGZ68" s="25"/>
      <c r="QHA68" s="25"/>
      <c r="QHB68" s="25"/>
      <c r="QHC68" s="25"/>
      <c r="QHD68" s="25"/>
      <c r="QHE68" s="25"/>
      <c r="QHF68" s="25"/>
      <c r="QHG68" s="25"/>
      <c r="QHH68" s="25"/>
      <c r="QHI68" s="25"/>
      <c r="QHJ68" s="25"/>
      <c r="QHK68" s="25"/>
      <c r="QHL68" s="25"/>
      <c r="QHM68" s="25"/>
      <c r="QHN68" s="25"/>
      <c r="QHO68" s="25"/>
      <c r="QHP68" s="25"/>
      <c r="QHQ68" s="25"/>
      <c r="QHR68" s="25"/>
      <c r="QHS68" s="25"/>
      <c r="QHT68" s="25"/>
      <c r="QHU68" s="25"/>
      <c r="QHV68" s="25"/>
      <c r="QHW68" s="25"/>
      <c r="QHX68" s="25"/>
      <c r="QHY68" s="25"/>
      <c r="QHZ68" s="25"/>
      <c r="QIA68" s="25"/>
      <c r="QIB68" s="25"/>
      <c r="QIC68" s="25"/>
      <c r="QID68" s="25"/>
      <c r="QIE68" s="25"/>
      <c r="QIF68" s="25"/>
      <c r="QIG68" s="25"/>
      <c r="QIH68" s="25"/>
      <c r="QII68" s="25"/>
      <c r="QIJ68" s="25"/>
      <c r="QIK68" s="25"/>
      <c r="QIL68" s="25"/>
      <c r="QIM68" s="25"/>
      <c r="QIN68" s="25"/>
      <c r="QIO68" s="25"/>
      <c r="QIP68" s="25"/>
      <c r="QIQ68" s="25"/>
      <c r="QIR68" s="25"/>
      <c r="QIS68" s="25"/>
      <c r="QIT68" s="25"/>
      <c r="QIU68" s="25"/>
      <c r="QIV68" s="25"/>
      <c r="QIW68" s="25"/>
      <c r="QIX68" s="25"/>
      <c r="QIY68" s="25"/>
      <c r="QIZ68" s="25"/>
      <c r="QJA68" s="25"/>
      <c r="QJB68" s="25"/>
      <c r="QJC68" s="25"/>
      <c r="QJD68" s="25"/>
      <c r="QJE68" s="25"/>
      <c r="QJF68" s="25"/>
      <c r="QJG68" s="25"/>
      <c r="QJH68" s="25"/>
      <c r="QJI68" s="25"/>
      <c r="QJJ68" s="25"/>
      <c r="QJK68" s="25"/>
      <c r="QJL68" s="25"/>
      <c r="QJM68" s="25"/>
      <c r="QJN68" s="25"/>
      <c r="QJO68" s="25"/>
      <c r="QJP68" s="25"/>
      <c r="QJQ68" s="25"/>
      <c r="QJR68" s="25"/>
      <c r="QJS68" s="25"/>
      <c r="QJT68" s="25"/>
      <c r="QJU68" s="25"/>
      <c r="QJV68" s="25"/>
      <c r="QJW68" s="25"/>
      <c r="QJX68" s="25"/>
      <c r="QJY68" s="25"/>
      <c r="QJZ68" s="25"/>
      <c r="QKA68" s="25"/>
      <c r="QKB68" s="25"/>
      <c r="QKC68" s="25"/>
      <c r="QKD68" s="25"/>
      <c r="QKE68" s="25"/>
      <c r="QKF68" s="25"/>
      <c r="QKG68" s="25"/>
      <c r="QKH68" s="25"/>
      <c r="QKI68" s="25"/>
      <c r="QKJ68" s="25"/>
      <c r="QKK68" s="25"/>
      <c r="QKL68" s="25"/>
      <c r="QKM68" s="25"/>
      <c r="QKN68" s="25"/>
      <c r="QKO68" s="25"/>
      <c r="QKP68" s="25"/>
      <c r="QKQ68" s="25"/>
      <c r="QKR68" s="25"/>
      <c r="QKS68" s="25"/>
      <c r="QKT68" s="25"/>
      <c r="QKU68" s="25"/>
      <c r="QKV68" s="25"/>
      <c r="QKW68" s="25"/>
      <c r="QKX68" s="25"/>
      <c r="QKY68" s="25"/>
      <c r="QKZ68" s="25"/>
      <c r="QLA68" s="25"/>
      <c r="QLB68" s="25"/>
      <c r="QLC68" s="25"/>
      <c r="QLD68" s="25"/>
      <c r="QLE68" s="25"/>
      <c r="QLF68" s="25"/>
      <c r="QLG68" s="25"/>
      <c r="QLH68" s="25"/>
      <c r="QLI68" s="25"/>
      <c r="QLJ68" s="25"/>
      <c r="QLK68" s="25"/>
      <c r="QLL68" s="25"/>
      <c r="QLM68" s="25"/>
      <c r="QLN68" s="25"/>
      <c r="QLO68" s="25"/>
      <c r="QLP68" s="25"/>
      <c r="QLQ68" s="25"/>
      <c r="QLR68" s="25"/>
      <c r="QLS68" s="25"/>
      <c r="QLT68" s="25"/>
      <c r="QLU68" s="25"/>
      <c r="QLV68" s="25"/>
      <c r="QLW68" s="25"/>
      <c r="QLX68" s="25"/>
      <c r="QLY68" s="25"/>
      <c r="QLZ68" s="25"/>
      <c r="QMA68" s="25"/>
      <c r="QMB68" s="25"/>
      <c r="QMC68" s="25"/>
      <c r="QMD68" s="25"/>
      <c r="QME68" s="25"/>
      <c r="QMF68" s="25"/>
      <c r="QMG68" s="25"/>
      <c r="QMH68" s="25"/>
      <c r="QMI68" s="25"/>
      <c r="QMJ68" s="25"/>
      <c r="QMK68" s="25"/>
      <c r="QML68" s="25"/>
      <c r="QMM68" s="25"/>
      <c r="QMN68" s="25"/>
      <c r="QMO68" s="25"/>
      <c r="QMP68" s="25"/>
      <c r="QMQ68" s="25"/>
      <c r="QMR68" s="25"/>
      <c r="QMS68" s="25"/>
      <c r="QMT68" s="25"/>
      <c r="QMU68" s="25"/>
      <c r="QMV68" s="25"/>
      <c r="QMW68" s="25"/>
      <c r="QMX68" s="25"/>
      <c r="QMY68" s="25"/>
      <c r="QMZ68" s="25"/>
      <c r="QNA68" s="25"/>
      <c r="QNB68" s="25"/>
      <c r="QNC68" s="25"/>
      <c r="QND68" s="25"/>
      <c r="QNE68" s="25"/>
      <c r="QNF68" s="25"/>
      <c r="QNG68" s="25"/>
      <c r="QNH68" s="25"/>
      <c r="QNI68" s="25"/>
      <c r="QNJ68" s="25"/>
      <c r="QNK68" s="25"/>
      <c r="QNL68" s="25"/>
      <c r="QNM68" s="25"/>
      <c r="QNN68" s="25"/>
      <c r="QNO68" s="25"/>
      <c r="QNP68" s="25"/>
      <c r="QNQ68" s="25"/>
      <c r="QNR68" s="25"/>
      <c r="QNS68" s="25"/>
      <c r="QNT68" s="25"/>
      <c r="QNU68" s="25"/>
      <c r="QNV68" s="25"/>
      <c r="QNW68" s="25"/>
      <c r="QNX68" s="25"/>
      <c r="QNY68" s="25"/>
      <c r="QNZ68" s="25"/>
      <c r="QOA68" s="25"/>
      <c r="QOB68" s="25"/>
      <c r="QOC68" s="25"/>
      <c r="QOD68" s="25"/>
      <c r="QOE68" s="25"/>
      <c r="QOF68" s="25"/>
      <c r="QOG68" s="25"/>
      <c r="QOH68" s="25"/>
      <c r="QOI68" s="25"/>
      <c r="QOJ68" s="25"/>
      <c r="QOK68" s="25"/>
      <c r="QOL68" s="25"/>
      <c r="QOM68" s="25"/>
      <c r="QON68" s="25"/>
      <c r="QOO68" s="25"/>
      <c r="QOP68" s="25"/>
      <c r="QOQ68" s="25"/>
      <c r="QOR68" s="25"/>
      <c r="QOS68" s="25"/>
      <c r="QOT68" s="25"/>
      <c r="QOU68" s="25"/>
      <c r="QOV68" s="25"/>
      <c r="QOW68" s="25"/>
      <c r="QOX68" s="25"/>
      <c r="QOY68" s="25"/>
      <c r="QOZ68" s="25"/>
      <c r="QPA68" s="25"/>
      <c r="QPB68" s="25"/>
      <c r="QPC68" s="25"/>
      <c r="QPD68" s="25"/>
      <c r="QPE68" s="25"/>
      <c r="QPF68" s="25"/>
      <c r="QPG68" s="25"/>
      <c r="QPH68" s="25"/>
      <c r="QPI68" s="25"/>
      <c r="QPJ68" s="25"/>
      <c r="QPK68" s="25"/>
      <c r="QPL68" s="25"/>
      <c r="QPM68" s="25"/>
      <c r="QPN68" s="25"/>
      <c r="QPO68" s="25"/>
      <c r="QPP68" s="25"/>
      <c r="QPQ68" s="25"/>
      <c r="QPR68" s="25"/>
      <c r="QPS68" s="25"/>
      <c r="QPT68" s="25"/>
      <c r="QPU68" s="25"/>
      <c r="QPV68" s="25"/>
      <c r="QPW68" s="25"/>
      <c r="QPX68" s="25"/>
      <c r="QPY68" s="25"/>
      <c r="QPZ68" s="25"/>
      <c r="QQA68" s="25"/>
      <c r="QQB68" s="25"/>
      <c r="QQC68" s="25"/>
      <c r="QQD68" s="25"/>
      <c r="QQE68" s="25"/>
      <c r="QQF68" s="25"/>
      <c r="QQG68" s="25"/>
      <c r="QQH68" s="25"/>
      <c r="QQI68" s="25"/>
      <c r="QQJ68" s="25"/>
      <c r="QQK68" s="25"/>
      <c r="QQL68" s="25"/>
      <c r="QQM68" s="25"/>
      <c r="QQN68" s="25"/>
      <c r="QQO68" s="25"/>
      <c r="QQP68" s="25"/>
      <c r="QQQ68" s="25"/>
      <c r="QQR68" s="25"/>
      <c r="QQS68" s="25"/>
      <c r="QQT68" s="25"/>
      <c r="QQU68" s="25"/>
      <c r="QQV68" s="25"/>
      <c r="QQW68" s="25"/>
      <c r="QQX68" s="25"/>
      <c r="QQY68" s="25"/>
      <c r="QQZ68" s="25"/>
      <c r="QRA68" s="25"/>
      <c r="QRB68" s="25"/>
      <c r="QRC68" s="25"/>
      <c r="QRD68" s="25"/>
      <c r="QRE68" s="25"/>
      <c r="QRF68" s="25"/>
      <c r="QRG68" s="25"/>
      <c r="QRH68" s="25"/>
      <c r="QRI68" s="25"/>
      <c r="QRJ68" s="25"/>
      <c r="QRK68" s="25"/>
      <c r="QRL68" s="25"/>
      <c r="QRM68" s="25"/>
      <c r="QRN68" s="25"/>
      <c r="QRO68" s="25"/>
      <c r="QRP68" s="25"/>
      <c r="QRQ68" s="25"/>
      <c r="QRR68" s="25"/>
      <c r="QRS68" s="25"/>
      <c r="QRT68" s="25"/>
      <c r="QRU68" s="25"/>
      <c r="QRV68" s="25"/>
      <c r="QRW68" s="25"/>
      <c r="QRX68" s="25"/>
      <c r="QRY68" s="25"/>
      <c r="QRZ68" s="25"/>
      <c r="QSA68" s="25"/>
      <c r="QSB68" s="25"/>
      <c r="QSC68" s="25"/>
      <c r="QSD68" s="25"/>
      <c r="QSE68" s="25"/>
      <c r="QSF68" s="25"/>
      <c r="QSG68" s="25"/>
      <c r="QSH68" s="25"/>
      <c r="QSI68" s="25"/>
      <c r="QSJ68" s="25"/>
      <c r="QSK68" s="25"/>
      <c r="QSL68" s="25"/>
      <c r="QSM68" s="25"/>
      <c r="QSN68" s="25"/>
      <c r="QSO68" s="25"/>
      <c r="QSP68" s="25"/>
      <c r="QSQ68" s="25"/>
      <c r="QSR68" s="25"/>
      <c r="QSS68" s="25"/>
      <c r="QST68" s="25"/>
      <c r="QSU68" s="25"/>
      <c r="QSV68" s="25"/>
      <c r="QSW68" s="25"/>
      <c r="QSX68" s="25"/>
      <c r="QSY68" s="25"/>
      <c r="QSZ68" s="25"/>
      <c r="QTA68" s="25"/>
      <c r="QTB68" s="25"/>
      <c r="QTC68" s="25"/>
      <c r="QTD68" s="25"/>
      <c r="QTE68" s="25"/>
      <c r="QTF68" s="25"/>
      <c r="QTG68" s="25"/>
      <c r="QTH68" s="25"/>
      <c r="QTI68" s="25"/>
      <c r="QTJ68" s="25"/>
      <c r="QTK68" s="25"/>
      <c r="QTL68" s="25"/>
      <c r="QTM68" s="25"/>
      <c r="QTN68" s="25"/>
      <c r="QTO68" s="25"/>
      <c r="QTP68" s="25"/>
      <c r="QTQ68" s="25"/>
      <c r="QTR68" s="25"/>
      <c r="QTS68" s="25"/>
      <c r="QTT68" s="25"/>
      <c r="QTU68" s="25"/>
      <c r="QTV68" s="25"/>
      <c r="QTW68" s="25"/>
      <c r="QTX68" s="25"/>
      <c r="QTY68" s="25"/>
      <c r="QTZ68" s="25"/>
      <c r="QUA68" s="25"/>
      <c r="QUB68" s="25"/>
      <c r="QUC68" s="25"/>
      <c r="QUD68" s="25"/>
      <c r="QUE68" s="25"/>
      <c r="QUF68" s="25"/>
      <c r="QUG68" s="25"/>
      <c r="QUH68" s="25"/>
      <c r="QUI68" s="25"/>
      <c r="QUJ68" s="25"/>
      <c r="QUK68" s="25"/>
      <c r="QUL68" s="25"/>
      <c r="QUM68" s="25"/>
      <c r="QUN68" s="25"/>
      <c r="QUO68" s="25"/>
      <c r="QUP68" s="25"/>
      <c r="QUQ68" s="25"/>
      <c r="QUR68" s="25"/>
      <c r="QUS68" s="25"/>
      <c r="QUT68" s="25"/>
      <c r="QUU68" s="25"/>
      <c r="QUV68" s="25"/>
      <c r="QUW68" s="25"/>
      <c r="QUX68" s="25"/>
      <c r="QUY68" s="25"/>
      <c r="QUZ68" s="25"/>
      <c r="QVA68" s="25"/>
      <c r="QVB68" s="25"/>
      <c r="QVC68" s="25"/>
      <c r="QVD68" s="25"/>
      <c r="QVE68" s="25"/>
      <c r="QVF68" s="25"/>
      <c r="QVG68" s="25"/>
      <c r="QVH68" s="25"/>
      <c r="QVI68" s="25"/>
      <c r="QVJ68" s="25"/>
      <c r="QVK68" s="25"/>
      <c r="QVL68" s="25"/>
      <c r="QVM68" s="25"/>
      <c r="QVN68" s="25"/>
      <c r="QVO68" s="25"/>
      <c r="QVP68" s="25"/>
      <c r="QVQ68" s="25"/>
      <c r="QVR68" s="25"/>
      <c r="QVS68" s="25"/>
      <c r="QVT68" s="25"/>
      <c r="QVU68" s="25"/>
      <c r="QVV68" s="25"/>
      <c r="QVW68" s="25"/>
      <c r="QVX68" s="25"/>
      <c r="QVY68" s="25"/>
      <c r="QVZ68" s="25"/>
      <c r="QWA68" s="25"/>
      <c r="QWB68" s="25"/>
      <c r="QWC68" s="25"/>
      <c r="QWD68" s="25"/>
      <c r="QWE68" s="25"/>
      <c r="QWF68" s="25"/>
      <c r="QWG68" s="25"/>
      <c r="QWH68" s="25"/>
      <c r="QWI68" s="25"/>
      <c r="QWJ68" s="25"/>
      <c r="QWK68" s="25"/>
      <c r="QWL68" s="25"/>
      <c r="QWM68" s="25"/>
      <c r="QWN68" s="25"/>
      <c r="QWO68" s="25"/>
      <c r="QWP68" s="25"/>
      <c r="QWQ68" s="25"/>
      <c r="QWR68" s="25"/>
      <c r="QWS68" s="25"/>
      <c r="QWT68" s="25"/>
      <c r="QWU68" s="25"/>
      <c r="QWV68" s="25"/>
      <c r="QWW68" s="25"/>
      <c r="QWX68" s="25"/>
      <c r="QWY68" s="25"/>
      <c r="QWZ68" s="25"/>
      <c r="QXA68" s="25"/>
      <c r="QXB68" s="25"/>
      <c r="QXC68" s="25"/>
      <c r="QXD68" s="25"/>
      <c r="QXE68" s="25"/>
      <c r="QXF68" s="25"/>
      <c r="QXG68" s="25"/>
      <c r="QXH68" s="25"/>
      <c r="QXI68" s="25"/>
      <c r="QXJ68" s="25"/>
      <c r="QXK68" s="25"/>
      <c r="QXL68" s="25"/>
      <c r="QXM68" s="25"/>
      <c r="QXN68" s="25"/>
      <c r="QXO68" s="25"/>
      <c r="QXP68" s="25"/>
      <c r="QXQ68" s="25"/>
      <c r="QXR68" s="25"/>
      <c r="QXS68" s="25"/>
      <c r="QXT68" s="25"/>
      <c r="QXU68" s="25"/>
      <c r="QXV68" s="25"/>
      <c r="QXW68" s="25"/>
      <c r="QXX68" s="25"/>
      <c r="QXY68" s="25"/>
      <c r="QXZ68" s="25"/>
      <c r="QYA68" s="25"/>
      <c r="QYB68" s="25"/>
      <c r="QYC68" s="25"/>
      <c r="QYD68" s="25"/>
      <c r="QYE68" s="25"/>
      <c r="QYF68" s="25"/>
      <c r="QYG68" s="25"/>
      <c r="QYH68" s="25"/>
      <c r="QYI68" s="25"/>
      <c r="QYJ68" s="25"/>
      <c r="QYK68" s="25"/>
      <c r="QYL68" s="25"/>
      <c r="QYM68" s="25"/>
      <c r="QYN68" s="25"/>
      <c r="QYO68" s="25"/>
      <c r="QYP68" s="25"/>
      <c r="QYQ68" s="25"/>
      <c r="QYR68" s="25"/>
      <c r="QYS68" s="25"/>
      <c r="QYT68" s="25"/>
      <c r="QYU68" s="25"/>
      <c r="QYV68" s="25"/>
      <c r="QYW68" s="25"/>
      <c r="QYX68" s="25"/>
      <c r="QYY68" s="25"/>
      <c r="QYZ68" s="25"/>
      <c r="QZA68" s="25"/>
      <c r="QZB68" s="25"/>
      <c r="QZC68" s="25"/>
      <c r="QZD68" s="25"/>
      <c r="QZE68" s="25"/>
      <c r="QZF68" s="25"/>
      <c r="QZG68" s="25"/>
      <c r="QZH68" s="25"/>
      <c r="QZI68" s="25"/>
      <c r="QZJ68" s="25"/>
      <c r="QZK68" s="25"/>
      <c r="QZL68" s="25"/>
      <c r="QZM68" s="25"/>
      <c r="QZN68" s="25"/>
      <c r="QZO68" s="25"/>
      <c r="QZP68" s="25"/>
      <c r="QZQ68" s="25"/>
      <c r="QZR68" s="25"/>
      <c r="QZS68" s="25"/>
      <c r="QZT68" s="25"/>
      <c r="QZU68" s="25"/>
      <c r="QZV68" s="25"/>
      <c r="QZW68" s="25"/>
      <c r="QZX68" s="25"/>
      <c r="QZY68" s="25"/>
      <c r="QZZ68" s="25"/>
      <c r="RAA68" s="25"/>
      <c r="RAB68" s="25"/>
      <c r="RAC68" s="25"/>
      <c r="RAD68" s="25"/>
      <c r="RAE68" s="25"/>
      <c r="RAF68" s="25"/>
      <c r="RAG68" s="25"/>
      <c r="RAH68" s="25"/>
      <c r="RAI68" s="25"/>
      <c r="RAJ68" s="25"/>
      <c r="RAK68" s="25"/>
      <c r="RAL68" s="25"/>
      <c r="RAM68" s="25"/>
      <c r="RAN68" s="25"/>
      <c r="RAO68" s="25"/>
      <c r="RAP68" s="25"/>
      <c r="RAQ68" s="25"/>
      <c r="RAR68" s="25"/>
      <c r="RAS68" s="25"/>
      <c r="RAT68" s="25"/>
      <c r="RAU68" s="25"/>
      <c r="RAV68" s="25"/>
      <c r="RAW68" s="25"/>
      <c r="RAX68" s="25"/>
      <c r="RAY68" s="25"/>
      <c r="RAZ68" s="25"/>
      <c r="RBA68" s="25"/>
      <c r="RBB68" s="25"/>
      <c r="RBC68" s="25"/>
      <c r="RBD68" s="25"/>
      <c r="RBE68" s="25"/>
      <c r="RBF68" s="25"/>
      <c r="RBG68" s="25"/>
      <c r="RBH68" s="25"/>
      <c r="RBI68" s="25"/>
      <c r="RBJ68" s="25"/>
      <c r="RBK68" s="25"/>
      <c r="RBL68" s="25"/>
      <c r="RBM68" s="25"/>
      <c r="RBN68" s="25"/>
      <c r="RBO68" s="25"/>
      <c r="RBP68" s="25"/>
      <c r="RBQ68" s="25"/>
      <c r="RBR68" s="25"/>
      <c r="RBS68" s="25"/>
      <c r="RBT68" s="25"/>
      <c r="RBU68" s="25"/>
      <c r="RBV68" s="25"/>
      <c r="RBW68" s="25"/>
      <c r="RBX68" s="25"/>
      <c r="RBY68" s="25"/>
      <c r="RBZ68" s="25"/>
      <c r="RCA68" s="25"/>
      <c r="RCB68" s="25"/>
      <c r="RCC68" s="25"/>
      <c r="RCD68" s="25"/>
      <c r="RCE68" s="25"/>
      <c r="RCF68" s="25"/>
      <c r="RCG68" s="25"/>
      <c r="RCH68" s="25"/>
      <c r="RCI68" s="25"/>
      <c r="RCJ68" s="25"/>
      <c r="RCK68" s="25"/>
      <c r="RCL68" s="25"/>
      <c r="RCM68" s="25"/>
      <c r="RCN68" s="25"/>
      <c r="RCO68" s="25"/>
      <c r="RCP68" s="25"/>
      <c r="RCQ68" s="25"/>
      <c r="RCR68" s="25"/>
      <c r="RCS68" s="25"/>
      <c r="RCT68" s="25"/>
      <c r="RCU68" s="25"/>
      <c r="RCV68" s="25"/>
      <c r="RCW68" s="25"/>
      <c r="RCX68" s="25"/>
      <c r="RCY68" s="25"/>
      <c r="RCZ68" s="25"/>
      <c r="RDA68" s="25"/>
      <c r="RDB68" s="25"/>
      <c r="RDC68" s="25"/>
      <c r="RDD68" s="25"/>
      <c r="RDE68" s="25"/>
      <c r="RDF68" s="25"/>
      <c r="RDG68" s="25"/>
      <c r="RDH68" s="25"/>
      <c r="RDI68" s="25"/>
      <c r="RDJ68" s="25"/>
      <c r="RDK68" s="25"/>
      <c r="RDL68" s="25"/>
      <c r="RDM68" s="25"/>
      <c r="RDN68" s="25"/>
      <c r="RDO68" s="25"/>
      <c r="RDP68" s="25"/>
      <c r="RDQ68" s="25"/>
      <c r="RDR68" s="25"/>
      <c r="RDS68" s="25"/>
      <c r="RDT68" s="25"/>
      <c r="RDU68" s="25"/>
      <c r="RDV68" s="25"/>
      <c r="RDW68" s="25"/>
      <c r="RDX68" s="25"/>
      <c r="RDY68" s="25"/>
      <c r="RDZ68" s="25"/>
      <c r="REA68" s="25"/>
      <c r="REB68" s="25"/>
      <c r="REC68" s="25"/>
      <c r="RED68" s="25"/>
      <c r="REE68" s="25"/>
      <c r="REF68" s="25"/>
      <c r="REG68" s="25"/>
      <c r="REH68" s="25"/>
      <c r="REI68" s="25"/>
      <c r="REJ68" s="25"/>
      <c r="REK68" s="25"/>
      <c r="REL68" s="25"/>
      <c r="REM68" s="25"/>
      <c r="REN68" s="25"/>
      <c r="REO68" s="25"/>
      <c r="REP68" s="25"/>
      <c r="REQ68" s="25"/>
      <c r="RER68" s="25"/>
      <c r="RES68" s="25"/>
      <c r="RET68" s="25"/>
      <c r="REU68" s="25"/>
      <c r="REV68" s="25"/>
      <c r="REW68" s="25"/>
      <c r="REX68" s="25"/>
      <c r="REY68" s="25"/>
      <c r="REZ68" s="25"/>
      <c r="RFA68" s="25"/>
      <c r="RFB68" s="25"/>
      <c r="RFC68" s="25"/>
      <c r="RFD68" s="25"/>
      <c r="RFE68" s="25"/>
      <c r="RFF68" s="25"/>
      <c r="RFG68" s="25"/>
      <c r="RFH68" s="25"/>
      <c r="RFI68" s="25"/>
      <c r="RFJ68" s="25"/>
      <c r="RFK68" s="25"/>
      <c r="RFL68" s="25"/>
      <c r="RFM68" s="25"/>
      <c r="RFN68" s="25"/>
      <c r="RFO68" s="25"/>
      <c r="RFP68" s="25"/>
      <c r="RFQ68" s="25"/>
      <c r="RFR68" s="25"/>
      <c r="RFS68" s="25"/>
      <c r="RFT68" s="25"/>
      <c r="RFU68" s="25"/>
      <c r="RFV68" s="25"/>
      <c r="RFW68" s="25"/>
      <c r="RFX68" s="25"/>
      <c r="RFY68" s="25"/>
      <c r="RFZ68" s="25"/>
      <c r="RGA68" s="25"/>
      <c r="RGB68" s="25"/>
      <c r="RGC68" s="25"/>
      <c r="RGD68" s="25"/>
      <c r="RGE68" s="25"/>
      <c r="RGF68" s="25"/>
      <c r="RGG68" s="25"/>
      <c r="RGH68" s="25"/>
      <c r="RGI68" s="25"/>
      <c r="RGJ68" s="25"/>
      <c r="RGK68" s="25"/>
      <c r="RGL68" s="25"/>
      <c r="RGM68" s="25"/>
      <c r="RGN68" s="25"/>
      <c r="RGO68" s="25"/>
      <c r="RGP68" s="25"/>
      <c r="RGQ68" s="25"/>
      <c r="RGR68" s="25"/>
      <c r="RGS68" s="25"/>
      <c r="RGT68" s="25"/>
      <c r="RGU68" s="25"/>
      <c r="RGV68" s="25"/>
      <c r="RGW68" s="25"/>
      <c r="RGX68" s="25"/>
      <c r="RGY68" s="25"/>
      <c r="RGZ68" s="25"/>
      <c r="RHA68" s="25"/>
      <c r="RHB68" s="25"/>
      <c r="RHC68" s="25"/>
      <c r="RHD68" s="25"/>
      <c r="RHE68" s="25"/>
      <c r="RHF68" s="25"/>
      <c r="RHG68" s="25"/>
      <c r="RHH68" s="25"/>
      <c r="RHI68" s="25"/>
      <c r="RHJ68" s="25"/>
      <c r="RHK68" s="25"/>
      <c r="RHL68" s="25"/>
      <c r="RHM68" s="25"/>
      <c r="RHN68" s="25"/>
      <c r="RHO68" s="25"/>
      <c r="RHP68" s="25"/>
      <c r="RHQ68" s="25"/>
      <c r="RHR68" s="25"/>
      <c r="RHS68" s="25"/>
      <c r="RHT68" s="25"/>
      <c r="RHU68" s="25"/>
      <c r="RHV68" s="25"/>
      <c r="RHW68" s="25"/>
      <c r="RHX68" s="25"/>
      <c r="RHY68" s="25"/>
      <c r="RHZ68" s="25"/>
      <c r="RIA68" s="25"/>
      <c r="RIB68" s="25"/>
      <c r="RIC68" s="25"/>
      <c r="RID68" s="25"/>
      <c r="RIE68" s="25"/>
      <c r="RIF68" s="25"/>
      <c r="RIG68" s="25"/>
      <c r="RIH68" s="25"/>
      <c r="RII68" s="25"/>
      <c r="RIJ68" s="25"/>
      <c r="RIK68" s="25"/>
      <c r="RIL68" s="25"/>
      <c r="RIM68" s="25"/>
      <c r="RIN68" s="25"/>
      <c r="RIO68" s="25"/>
      <c r="RIP68" s="25"/>
      <c r="RIQ68" s="25"/>
      <c r="RIR68" s="25"/>
      <c r="RIS68" s="25"/>
      <c r="RIT68" s="25"/>
      <c r="RIU68" s="25"/>
      <c r="RIV68" s="25"/>
      <c r="RIW68" s="25"/>
      <c r="RIX68" s="25"/>
      <c r="RIY68" s="25"/>
      <c r="RIZ68" s="25"/>
      <c r="RJA68" s="25"/>
      <c r="RJB68" s="25"/>
      <c r="RJC68" s="25"/>
      <c r="RJD68" s="25"/>
      <c r="RJE68" s="25"/>
      <c r="RJF68" s="25"/>
      <c r="RJG68" s="25"/>
      <c r="RJH68" s="25"/>
      <c r="RJI68" s="25"/>
      <c r="RJJ68" s="25"/>
      <c r="RJK68" s="25"/>
      <c r="RJL68" s="25"/>
      <c r="RJM68" s="25"/>
      <c r="RJN68" s="25"/>
      <c r="RJO68" s="25"/>
      <c r="RJP68" s="25"/>
      <c r="RJQ68" s="25"/>
      <c r="RJR68" s="25"/>
      <c r="RJS68" s="25"/>
      <c r="RJT68" s="25"/>
      <c r="RJU68" s="25"/>
      <c r="RJV68" s="25"/>
      <c r="RJW68" s="25"/>
      <c r="RJX68" s="25"/>
      <c r="RJY68" s="25"/>
      <c r="RJZ68" s="25"/>
      <c r="RKA68" s="25"/>
      <c r="RKB68" s="25"/>
      <c r="RKC68" s="25"/>
      <c r="RKD68" s="25"/>
      <c r="RKE68" s="25"/>
      <c r="RKF68" s="25"/>
      <c r="RKG68" s="25"/>
      <c r="RKH68" s="25"/>
      <c r="RKI68" s="25"/>
      <c r="RKJ68" s="25"/>
      <c r="RKK68" s="25"/>
      <c r="RKL68" s="25"/>
      <c r="RKM68" s="25"/>
      <c r="RKN68" s="25"/>
      <c r="RKO68" s="25"/>
      <c r="RKP68" s="25"/>
      <c r="RKQ68" s="25"/>
      <c r="RKR68" s="25"/>
      <c r="RKS68" s="25"/>
      <c r="RKT68" s="25"/>
      <c r="RKU68" s="25"/>
      <c r="RKV68" s="25"/>
      <c r="RKW68" s="25"/>
      <c r="RKX68" s="25"/>
      <c r="RKY68" s="25"/>
      <c r="RKZ68" s="25"/>
      <c r="RLA68" s="25"/>
      <c r="RLB68" s="25"/>
      <c r="RLC68" s="25"/>
      <c r="RLD68" s="25"/>
      <c r="RLE68" s="25"/>
      <c r="RLF68" s="25"/>
      <c r="RLG68" s="25"/>
      <c r="RLH68" s="25"/>
      <c r="RLI68" s="25"/>
      <c r="RLJ68" s="25"/>
      <c r="RLK68" s="25"/>
      <c r="RLL68" s="25"/>
      <c r="RLM68" s="25"/>
      <c r="RLN68" s="25"/>
      <c r="RLO68" s="25"/>
      <c r="RLP68" s="25"/>
      <c r="RLQ68" s="25"/>
      <c r="RLR68" s="25"/>
      <c r="RLS68" s="25"/>
      <c r="RLT68" s="25"/>
      <c r="RLU68" s="25"/>
      <c r="RLV68" s="25"/>
      <c r="RLW68" s="25"/>
      <c r="RLX68" s="25"/>
      <c r="RLY68" s="25"/>
      <c r="RLZ68" s="25"/>
      <c r="RMA68" s="25"/>
      <c r="RMB68" s="25"/>
      <c r="RMC68" s="25"/>
      <c r="RMD68" s="25"/>
      <c r="RME68" s="25"/>
      <c r="RMF68" s="25"/>
      <c r="RMG68" s="25"/>
      <c r="RMH68" s="25"/>
      <c r="RMI68" s="25"/>
      <c r="RMJ68" s="25"/>
      <c r="RMK68" s="25"/>
      <c r="RML68" s="25"/>
      <c r="RMM68" s="25"/>
      <c r="RMN68" s="25"/>
      <c r="RMO68" s="25"/>
      <c r="RMP68" s="25"/>
      <c r="RMQ68" s="25"/>
      <c r="RMR68" s="25"/>
      <c r="RMS68" s="25"/>
      <c r="RMT68" s="25"/>
      <c r="RMU68" s="25"/>
      <c r="RMV68" s="25"/>
      <c r="RMW68" s="25"/>
      <c r="RMX68" s="25"/>
      <c r="RMY68" s="25"/>
      <c r="RMZ68" s="25"/>
      <c r="RNA68" s="25"/>
      <c r="RNB68" s="25"/>
      <c r="RNC68" s="25"/>
      <c r="RND68" s="25"/>
      <c r="RNE68" s="25"/>
      <c r="RNF68" s="25"/>
      <c r="RNG68" s="25"/>
      <c r="RNH68" s="25"/>
      <c r="RNI68" s="25"/>
      <c r="RNJ68" s="25"/>
      <c r="RNK68" s="25"/>
      <c r="RNL68" s="25"/>
      <c r="RNM68" s="25"/>
      <c r="RNN68" s="25"/>
      <c r="RNO68" s="25"/>
      <c r="RNP68" s="25"/>
      <c r="RNQ68" s="25"/>
      <c r="RNR68" s="25"/>
      <c r="RNS68" s="25"/>
      <c r="RNT68" s="25"/>
      <c r="RNU68" s="25"/>
      <c r="RNV68" s="25"/>
      <c r="RNW68" s="25"/>
      <c r="RNX68" s="25"/>
      <c r="RNY68" s="25"/>
      <c r="RNZ68" s="25"/>
      <c r="ROA68" s="25"/>
      <c r="ROB68" s="25"/>
      <c r="ROC68" s="25"/>
      <c r="ROD68" s="25"/>
      <c r="ROE68" s="25"/>
      <c r="ROF68" s="25"/>
      <c r="ROG68" s="25"/>
      <c r="ROH68" s="25"/>
      <c r="ROI68" s="25"/>
      <c r="ROJ68" s="25"/>
      <c r="ROK68" s="25"/>
      <c r="ROL68" s="25"/>
      <c r="ROM68" s="25"/>
      <c r="RON68" s="25"/>
      <c r="ROO68" s="25"/>
      <c r="ROP68" s="25"/>
      <c r="ROQ68" s="25"/>
      <c r="ROR68" s="25"/>
      <c r="ROS68" s="25"/>
      <c r="ROT68" s="25"/>
      <c r="ROU68" s="25"/>
      <c r="ROV68" s="25"/>
      <c r="ROW68" s="25"/>
      <c r="ROX68" s="25"/>
      <c r="ROY68" s="25"/>
      <c r="ROZ68" s="25"/>
      <c r="RPA68" s="25"/>
      <c r="RPB68" s="25"/>
      <c r="RPC68" s="25"/>
      <c r="RPD68" s="25"/>
      <c r="RPE68" s="25"/>
      <c r="RPF68" s="25"/>
      <c r="RPG68" s="25"/>
      <c r="RPH68" s="25"/>
      <c r="RPI68" s="25"/>
      <c r="RPJ68" s="25"/>
      <c r="RPK68" s="25"/>
      <c r="RPL68" s="25"/>
      <c r="RPM68" s="25"/>
      <c r="RPN68" s="25"/>
      <c r="RPO68" s="25"/>
      <c r="RPP68" s="25"/>
      <c r="RPQ68" s="25"/>
      <c r="RPR68" s="25"/>
      <c r="RPS68" s="25"/>
      <c r="RPT68" s="25"/>
      <c r="RPU68" s="25"/>
      <c r="RPV68" s="25"/>
      <c r="RPW68" s="25"/>
      <c r="RPX68" s="25"/>
      <c r="RPY68" s="25"/>
      <c r="RPZ68" s="25"/>
      <c r="RQA68" s="25"/>
      <c r="RQB68" s="25"/>
      <c r="RQC68" s="25"/>
      <c r="RQD68" s="25"/>
      <c r="RQE68" s="25"/>
      <c r="RQF68" s="25"/>
      <c r="RQG68" s="25"/>
      <c r="RQH68" s="25"/>
      <c r="RQI68" s="25"/>
      <c r="RQJ68" s="25"/>
      <c r="RQK68" s="25"/>
      <c r="RQL68" s="25"/>
      <c r="RQM68" s="25"/>
      <c r="RQN68" s="25"/>
      <c r="RQO68" s="25"/>
      <c r="RQP68" s="25"/>
      <c r="RQQ68" s="25"/>
      <c r="RQR68" s="25"/>
      <c r="RQS68" s="25"/>
      <c r="RQT68" s="25"/>
      <c r="RQU68" s="25"/>
      <c r="RQV68" s="25"/>
      <c r="RQW68" s="25"/>
      <c r="RQX68" s="25"/>
      <c r="RQY68" s="25"/>
      <c r="RQZ68" s="25"/>
      <c r="RRA68" s="25"/>
      <c r="RRB68" s="25"/>
      <c r="RRC68" s="25"/>
      <c r="RRD68" s="25"/>
      <c r="RRE68" s="25"/>
      <c r="RRF68" s="25"/>
      <c r="RRG68" s="25"/>
      <c r="RRH68" s="25"/>
      <c r="RRI68" s="25"/>
      <c r="RRJ68" s="25"/>
      <c r="RRK68" s="25"/>
      <c r="RRL68" s="25"/>
      <c r="RRM68" s="25"/>
      <c r="RRN68" s="25"/>
      <c r="RRO68" s="25"/>
      <c r="RRP68" s="25"/>
      <c r="RRQ68" s="25"/>
      <c r="RRR68" s="25"/>
      <c r="RRS68" s="25"/>
      <c r="RRT68" s="25"/>
      <c r="RRU68" s="25"/>
      <c r="RRV68" s="25"/>
      <c r="RRW68" s="25"/>
      <c r="RRX68" s="25"/>
      <c r="RRY68" s="25"/>
      <c r="RRZ68" s="25"/>
      <c r="RSA68" s="25"/>
      <c r="RSB68" s="25"/>
      <c r="RSC68" s="25"/>
      <c r="RSD68" s="25"/>
      <c r="RSE68" s="25"/>
      <c r="RSF68" s="25"/>
      <c r="RSG68" s="25"/>
      <c r="RSH68" s="25"/>
      <c r="RSI68" s="25"/>
      <c r="RSJ68" s="25"/>
      <c r="RSK68" s="25"/>
      <c r="RSL68" s="25"/>
      <c r="RSM68" s="25"/>
      <c r="RSN68" s="25"/>
      <c r="RSO68" s="25"/>
      <c r="RSP68" s="25"/>
      <c r="RSQ68" s="25"/>
      <c r="RSR68" s="25"/>
      <c r="RSS68" s="25"/>
      <c r="RST68" s="25"/>
      <c r="RSU68" s="25"/>
      <c r="RSV68" s="25"/>
      <c r="RSW68" s="25"/>
      <c r="RSX68" s="25"/>
      <c r="RSY68" s="25"/>
      <c r="RSZ68" s="25"/>
      <c r="RTA68" s="25"/>
      <c r="RTB68" s="25"/>
      <c r="RTC68" s="25"/>
      <c r="RTD68" s="25"/>
      <c r="RTE68" s="25"/>
      <c r="RTF68" s="25"/>
      <c r="RTG68" s="25"/>
      <c r="RTH68" s="25"/>
      <c r="RTI68" s="25"/>
      <c r="RTJ68" s="25"/>
      <c r="RTK68" s="25"/>
      <c r="RTL68" s="25"/>
      <c r="RTM68" s="25"/>
      <c r="RTN68" s="25"/>
      <c r="RTO68" s="25"/>
      <c r="RTP68" s="25"/>
      <c r="RTQ68" s="25"/>
      <c r="RTR68" s="25"/>
      <c r="RTS68" s="25"/>
      <c r="RTT68" s="25"/>
      <c r="RTU68" s="25"/>
      <c r="RTV68" s="25"/>
      <c r="RTW68" s="25"/>
      <c r="RTX68" s="25"/>
      <c r="RTY68" s="25"/>
      <c r="RTZ68" s="25"/>
      <c r="RUA68" s="25"/>
      <c r="RUB68" s="25"/>
      <c r="RUC68" s="25"/>
      <c r="RUD68" s="25"/>
      <c r="RUE68" s="25"/>
      <c r="RUF68" s="25"/>
      <c r="RUG68" s="25"/>
      <c r="RUH68" s="25"/>
      <c r="RUI68" s="25"/>
      <c r="RUJ68" s="25"/>
      <c r="RUK68" s="25"/>
      <c r="RUL68" s="25"/>
      <c r="RUM68" s="25"/>
      <c r="RUN68" s="25"/>
      <c r="RUO68" s="25"/>
      <c r="RUP68" s="25"/>
      <c r="RUQ68" s="25"/>
      <c r="RUR68" s="25"/>
      <c r="RUS68" s="25"/>
      <c r="RUT68" s="25"/>
      <c r="RUU68" s="25"/>
      <c r="RUV68" s="25"/>
      <c r="RUW68" s="25"/>
      <c r="RUX68" s="25"/>
      <c r="RUY68" s="25"/>
      <c r="RUZ68" s="25"/>
      <c r="RVA68" s="25"/>
      <c r="RVB68" s="25"/>
      <c r="RVC68" s="25"/>
      <c r="RVD68" s="25"/>
      <c r="RVE68" s="25"/>
      <c r="RVF68" s="25"/>
      <c r="RVG68" s="25"/>
      <c r="RVH68" s="25"/>
      <c r="RVI68" s="25"/>
      <c r="RVJ68" s="25"/>
      <c r="RVK68" s="25"/>
      <c r="RVL68" s="25"/>
      <c r="RVM68" s="25"/>
      <c r="RVN68" s="25"/>
      <c r="RVO68" s="25"/>
      <c r="RVP68" s="25"/>
      <c r="RVQ68" s="25"/>
      <c r="RVR68" s="25"/>
      <c r="RVS68" s="25"/>
      <c r="RVT68" s="25"/>
      <c r="RVU68" s="25"/>
      <c r="RVV68" s="25"/>
      <c r="RVW68" s="25"/>
      <c r="RVX68" s="25"/>
      <c r="RVY68" s="25"/>
      <c r="RVZ68" s="25"/>
      <c r="RWA68" s="25"/>
      <c r="RWB68" s="25"/>
      <c r="RWC68" s="25"/>
      <c r="RWD68" s="25"/>
      <c r="RWE68" s="25"/>
      <c r="RWF68" s="25"/>
      <c r="RWG68" s="25"/>
      <c r="RWH68" s="25"/>
      <c r="RWI68" s="25"/>
      <c r="RWJ68" s="25"/>
      <c r="RWK68" s="25"/>
      <c r="RWL68" s="25"/>
      <c r="RWM68" s="25"/>
      <c r="RWN68" s="25"/>
      <c r="RWO68" s="25"/>
      <c r="RWP68" s="25"/>
      <c r="RWQ68" s="25"/>
      <c r="RWR68" s="25"/>
      <c r="RWS68" s="25"/>
      <c r="RWT68" s="25"/>
      <c r="RWU68" s="25"/>
      <c r="RWV68" s="25"/>
      <c r="RWW68" s="25"/>
      <c r="RWX68" s="25"/>
      <c r="RWY68" s="25"/>
      <c r="RWZ68" s="25"/>
      <c r="RXA68" s="25"/>
      <c r="RXB68" s="25"/>
      <c r="RXC68" s="25"/>
      <c r="RXD68" s="25"/>
      <c r="RXE68" s="25"/>
      <c r="RXF68" s="25"/>
      <c r="RXG68" s="25"/>
      <c r="RXH68" s="25"/>
      <c r="RXI68" s="25"/>
      <c r="RXJ68" s="25"/>
      <c r="RXK68" s="25"/>
      <c r="RXL68" s="25"/>
      <c r="RXM68" s="25"/>
      <c r="RXN68" s="25"/>
      <c r="RXO68" s="25"/>
      <c r="RXP68" s="25"/>
      <c r="RXQ68" s="25"/>
      <c r="RXR68" s="25"/>
      <c r="RXS68" s="25"/>
      <c r="RXT68" s="25"/>
      <c r="RXU68" s="25"/>
      <c r="RXV68" s="25"/>
      <c r="RXW68" s="25"/>
      <c r="RXX68" s="25"/>
      <c r="RXY68" s="25"/>
      <c r="RXZ68" s="25"/>
      <c r="RYA68" s="25"/>
      <c r="RYB68" s="25"/>
      <c r="RYC68" s="25"/>
      <c r="RYD68" s="25"/>
      <c r="RYE68" s="25"/>
      <c r="RYF68" s="25"/>
      <c r="RYG68" s="25"/>
      <c r="RYH68" s="25"/>
      <c r="RYI68" s="25"/>
      <c r="RYJ68" s="25"/>
      <c r="RYK68" s="25"/>
      <c r="RYL68" s="25"/>
      <c r="RYM68" s="25"/>
      <c r="RYN68" s="25"/>
      <c r="RYO68" s="25"/>
      <c r="RYP68" s="25"/>
      <c r="RYQ68" s="25"/>
      <c r="RYR68" s="25"/>
      <c r="RYS68" s="25"/>
      <c r="RYT68" s="25"/>
      <c r="RYU68" s="25"/>
      <c r="RYV68" s="25"/>
      <c r="RYW68" s="25"/>
      <c r="RYX68" s="25"/>
      <c r="RYY68" s="25"/>
      <c r="RYZ68" s="25"/>
      <c r="RZA68" s="25"/>
      <c r="RZB68" s="25"/>
      <c r="RZC68" s="25"/>
      <c r="RZD68" s="25"/>
      <c r="RZE68" s="25"/>
      <c r="RZF68" s="25"/>
      <c r="RZG68" s="25"/>
      <c r="RZH68" s="25"/>
      <c r="RZI68" s="25"/>
      <c r="RZJ68" s="25"/>
      <c r="RZK68" s="25"/>
      <c r="RZL68" s="25"/>
      <c r="RZM68" s="25"/>
      <c r="RZN68" s="25"/>
      <c r="RZO68" s="25"/>
      <c r="RZP68" s="25"/>
      <c r="RZQ68" s="25"/>
      <c r="RZR68" s="25"/>
      <c r="RZS68" s="25"/>
      <c r="RZT68" s="25"/>
      <c r="RZU68" s="25"/>
      <c r="RZV68" s="25"/>
      <c r="RZW68" s="25"/>
      <c r="RZX68" s="25"/>
      <c r="RZY68" s="25"/>
      <c r="RZZ68" s="25"/>
      <c r="SAA68" s="25"/>
      <c r="SAB68" s="25"/>
      <c r="SAC68" s="25"/>
      <c r="SAD68" s="25"/>
      <c r="SAE68" s="25"/>
      <c r="SAF68" s="25"/>
      <c r="SAG68" s="25"/>
      <c r="SAH68" s="25"/>
      <c r="SAI68" s="25"/>
      <c r="SAJ68" s="25"/>
      <c r="SAK68" s="25"/>
      <c r="SAL68" s="25"/>
      <c r="SAM68" s="25"/>
      <c r="SAN68" s="25"/>
      <c r="SAO68" s="25"/>
      <c r="SAP68" s="25"/>
      <c r="SAQ68" s="25"/>
      <c r="SAR68" s="25"/>
      <c r="SAS68" s="25"/>
      <c r="SAT68" s="25"/>
      <c r="SAU68" s="25"/>
      <c r="SAV68" s="25"/>
      <c r="SAW68" s="25"/>
      <c r="SAX68" s="25"/>
      <c r="SAY68" s="25"/>
      <c r="SAZ68" s="25"/>
      <c r="SBA68" s="25"/>
      <c r="SBB68" s="25"/>
      <c r="SBC68" s="25"/>
      <c r="SBD68" s="25"/>
      <c r="SBE68" s="25"/>
      <c r="SBF68" s="25"/>
      <c r="SBG68" s="25"/>
      <c r="SBH68" s="25"/>
      <c r="SBI68" s="25"/>
      <c r="SBJ68" s="25"/>
      <c r="SBK68" s="25"/>
      <c r="SBL68" s="25"/>
      <c r="SBM68" s="25"/>
      <c r="SBN68" s="25"/>
      <c r="SBO68" s="25"/>
      <c r="SBP68" s="25"/>
      <c r="SBQ68" s="25"/>
      <c r="SBR68" s="25"/>
      <c r="SBS68" s="25"/>
      <c r="SBT68" s="25"/>
      <c r="SBU68" s="25"/>
      <c r="SBV68" s="25"/>
      <c r="SBW68" s="25"/>
      <c r="SBX68" s="25"/>
      <c r="SBY68" s="25"/>
      <c r="SBZ68" s="25"/>
      <c r="SCA68" s="25"/>
      <c r="SCB68" s="25"/>
      <c r="SCC68" s="25"/>
      <c r="SCD68" s="25"/>
      <c r="SCE68" s="25"/>
      <c r="SCF68" s="25"/>
      <c r="SCG68" s="25"/>
      <c r="SCH68" s="25"/>
      <c r="SCI68" s="25"/>
      <c r="SCJ68" s="25"/>
      <c r="SCK68" s="25"/>
      <c r="SCL68" s="25"/>
      <c r="SCM68" s="25"/>
      <c r="SCN68" s="25"/>
      <c r="SCO68" s="25"/>
      <c r="SCP68" s="25"/>
      <c r="SCQ68" s="25"/>
      <c r="SCR68" s="25"/>
      <c r="SCS68" s="25"/>
      <c r="SCT68" s="25"/>
      <c r="SCU68" s="25"/>
      <c r="SCV68" s="25"/>
      <c r="SCW68" s="25"/>
      <c r="SCX68" s="25"/>
      <c r="SCY68" s="25"/>
      <c r="SCZ68" s="25"/>
      <c r="SDA68" s="25"/>
      <c r="SDB68" s="25"/>
      <c r="SDC68" s="25"/>
      <c r="SDD68" s="25"/>
      <c r="SDE68" s="25"/>
      <c r="SDF68" s="25"/>
      <c r="SDG68" s="25"/>
      <c r="SDH68" s="25"/>
      <c r="SDI68" s="25"/>
      <c r="SDJ68" s="25"/>
      <c r="SDK68" s="25"/>
      <c r="SDL68" s="25"/>
      <c r="SDM68" s="25"/>
      <c r="SDN68" s="25"/>
      <c r="SDO68" s="25"/>
      <c r="SDP68" s="25"/>
      <c r="SDQ68" s="25"/>
      <c r="SDR68" s="25"/>
      <c r="SDS68" s="25"/>
      <c r="SDT68" s="25"/>
      <c r="SDU68" s="25"/>
      <c r="SDV68" s="25"/>
      <c r="SDW68" s="25"/>
      <c r="SDX68" s="25"/>
      <c r="SDY68" s="25"/>
      <c r="SDZ68" s="25"/>
      <c r="SEA68" s="25"/>
      <c r="SEB68" s="25"/>
      <c r="SEC68" s="25"/>
      <c r="SED68" s="25"/>
      <c r="SEE68" s="25"/>
      <c r="SEF68" s="25"/>
      <c r="SEG68" s="25"/>
      <c r="SEH68" s="25"/>
      <c r="SEI68" s="25"/>
      <c r="SEJ68" s="25"/>
      <c r="SEK68" s="25"/>
      <c r="SEL68" s="25"/>
      <c r="SEM68" s="25"/>
      <c r="SEN68" s="25"/>
      <c r="SEO68" s="25"/>
      <c r="SEP68" s="25"/>
      <c r="SEQ68" s="25"/>
      <c r="SER68" s="25"/>
      <c r="SES68" s="25"/>
      <c r="SET68" s="25"/>
      <c r="SEU68" s="25"/>
      <c r="SEV68" s="25"/>
      <c r="SEW68" s="25"/>
      <c r="SEX68" s="25"/>
      <c r="SEY68" s="25"/>
      <c r="SEZ68" s="25"/>
      <c r="SFA68" s="25"/>
      <c r="SFB68" s="25"/>
      <c r="SFC68" s="25"/>
      <c r="SFD68" s="25"/>
      <c r="SFE68" s="25"/>
      <c r="SFF68" s="25"/>
      <c r="SFG68" s="25"/>
      <c r="SFH68" s="25"/>
      <c r="SFI68" s="25"/>
      <c r="SFJ68" s="25"/>
      <c r="SFK68" s="25"/>
      <c r="SFL68" s="25"/>
      <c r="SFM68" s="25"/>
      <c r="SFN68" s="25"/>
      <c r="SFO68" s="25"/>
      <c r="SFP68" s="25"/>
      <c r="SFQ68" s="25"/>
      <c r="SFR68" s="25"/>
      <c r="SFS68" s="25"/>
      <c r="SFT68" s="25"/>
      <c r="SFU68" s="25"/>
      <c r="SFV68" s="25"/>
      <c r="SFW68" s="25"/>
      <c r="SFX68" s="25"/>
      <c r="SFY68" s="25"/>
      <c r="SFZ68" s="25"/>
      <c r="SGA68" s="25"/>
      <c r="SGB68" s="25"/>
      <c r="SGC68" s="25"/>
      <c r="SGD68" s="25"/>
      <c r="SGE68" s="25"/>
      <c r="SGF68" s="25"/>
      <c r="SGG68" s="25"/>
      <c r="SGH68" s="25"/>
      <c r="SGI68" s="25"/>
      <c r="SGJ68" s="25"/>
      <c r="SGK68" s="25"/>
      <c r="SGL68" s="25"/>
      <c r="SGM68" s="25"/>
      <c r="SGN68" s="25"/>
      <c r="SGO68" s="25"/>
      <c r="SGP68" s="25"/>
      <c r="SGQ68" s="25"/>
      <c r="SGR68" s="25"/>
      <c r="SGS68" s="25"/>
      <c r="SGT68" s="25"/>
      <c r="SGU68" s="25"/>
      <c r="SGV68" s="25"/>
      <c r="SGW68" s="25"/>
      <c r="SGX68" s="25"/>
      <c r="SGY68" s="25"/>
      <c r="SGZ68" s="25"/>
      <c r="SHA68" s="25"/>
      <c r="SHB68" s="25"/>
      <c r="SHC68" s="25"/>
      <c r="SHD68" s="25"/>
      <c r="SHE68" s="25"/>
      <c r="SHF68" s="25"/>
      <c r="SHG68" s="25"/>
      <c r="SHH68" s="25"/>
      <c r="SHI68" s="25"/>
      <c r="SHJ68" s="25"/>
      <c r="SHK68" s="25"/>
      <c r="SHL68" s="25"/>
      <c r="SHM68" s="25"/>
      <c r="SHN68" s="25"/>
      <c r="SHO68" s="25"/>
      <c r="SHP68" s="25"/>
      <c r="SHQ68" s="25"/>
      <c r="SHR68" s="25"/>
      <c r="SHS68" s="25"/>
      <c r="SHT68" s="25"/>
      <c r="SHU68" s="25"/>
      <c r="SHV68" s="25"/>
      <c r="SHW68" s="25"/>
      <c r="SHX68" s="25"/>
      <c r="SHY68" s="25"/>
      <c r="SHZ68" s="25"/>
      <c r="SIA68" s="25"/>
      <c r="SIB68" s="25"/>
      <c r="SIC68" s="25"/>
      <c r="SID68" s="25"/>
      <c r="SIE68" s="25"/>
      <c r="SIF68" s="25"/>
      <c r="SIG68" s="25"/>
      <c r="SIH68" s="25"/>
      <c r="SII68" s="25"/>
      <c r="SIJ68" s="25"/>
      <c r="SIK68" s="25"/>
      <c r="SIL68" s="25"/>
      <c r="SIM68" s="25"/>
      <c r="SIN68" s="25"/>
      <c r="SIO68" s="25"/>
      <c r="SIP68" s="25"/>
      <c r="SIQ68" s="25"/>
      <c r="SIR68" s="25"/>
      <c r="SIS68" s="25"/>
      <c r="SIT68" s="25"/>
      <c r="SIU68" s="25"/>
      <c r="SIV68" s="25"/>
      <c r="SIW68" s="25"/>
      <c r="SIX68" s="25"/>
      <c r="SIY68" s="25"/>
      <c r="SIZ68" s="25"/>
      <c r="SJA68" s="25"/>
      <c r="SJB68" s="25"/>
      <c r="SJC68" s="25"/>
      <c r="SJD68" s="25"/>
      <c r="SJE68" s="25"/>
      <c r="SJF68" s="25"/>
      <c r="SJG68" s="25"/>
      <c r="SJH68" s="25"/>
      <c r="SJI68" s="25"/>
      <c r="SJJ68" s="25"/>
      <c r="SJK68" s="25"/>
      <c r="SJL68" s="25"/>
      <c r="SJM68" s="25"/>
      <c r="SJN68" s="25"/>
      <c r="SJO68" s="25"/>
      <c r="SJP68" s="25"/>
      <c r="SJQ68" s="25"/>
      <c r="SJR68" s="25"/>
      <c r="SJS68" s="25"/>
      <c r="SJT68" s="25"/>
      <c r="SJU68" s="25"/>
      <c r="SJV68" s="25"/>
      <c r="SJW68" s="25"/>
      <c r="SJX68" s="25"/>
      <c r="SJY68" s="25"/>
      <c r="SJZ68" s="25"/>
      <c r="SKA68" s="25"/>
      <c r="SKB68" s="25"/>
      <c r="SKC68" s="25"/>
      <c r="SKD68" s="25"/>
      <c r="SKE68" s="25"/>
      <c r="SKF68" s="25"/>
      <c r="SKG68" s="25"/>
      <c r="SKH68" s="25"/>
      <c r="SKI68" s="25"/>
      <c r="SKJ68" s="25"/>
      <c r="SKK68" s="25"/>
      <c r="SKL68" s="25"/>
      <c r="SKM68" s="25"/>
      <c r="SKN68" s="25"/>
      <c r="SKO68" s="25"/>
      <c r="SKP68" s="25"/>
      <c r="SKQ68" s="25"/>
      <c r="SKR68" s="25"/>
      <c r="SKS68" s="25"/>
      <c r="SKT68" s="25"/>
      <c r="SKU68" s="25"/>
      <c r="SKV68" s="25"/>
      <c r="SKW68" s="25"/>
      <c r="SKX68" s="25"/>
      <c r="SKY68" s="25"/>
      <c r="SKZ68" s="25"/>
      <c r="SLA68" s="25"/>
      <c r="SLB68" s="25"/>
      <c r="SLC68" s="25"/>
      <c r="SLD68" s="25"/>
      <c r="SLE68" s="25"/>
      <c r="SLF68" s="25"/>
      <c r="SLG68" s="25"/>
      <c r="SLH68" s="25"/>
      <c r="SLI68" s="25"/>
      <c r="SLJ68" s="25"/>
      <c r="SLK68" s="25"/>
      <c r="SLL68" s="25"/>
      <c r="SLM68" s="25"/>
      <c r="SLN68" s="25"/>
      <c r="SLO68" s="25"/>
      <c r="SLP68" s="25"/>
      <c r="SLQ68" s="25"/>
      <c r="SLR68" s="25"/>
      <c r="SLS68" s="25"/>
      <c r="SLT68" s="25"/>
      <c r="SLU68" s="25"/>
      <c r="SLV68" s="25"/>
      <c r="SLW68" s="25"/>
      <c r="SLX68" s="25"/>
      <c r="SLY68" s="25"/>
      <c r="SLZ68" s="25"/>
      <c r="SMA68" s="25"/>
      <c r="SMB68" s="25"/>
      <c r="SMC68" s="25"/>
      <c r="SMD68" s="25"/>
      <c r="SME68" s="25"/>
      <c r="SMF68" s="25"/>
      <c r="SMG68" s="25"/>
      <c r="SMH68" s="25"/>
      <c r="SMI68" s="25"/>
      <c r="SMJ68" s="25"/>
      <c r="SMK68" s="25"/>
      <c r="SML68" s="25"/>
      <c r="SMM68" s="25"/>
      <c r="SMN68" s="25"/>
      <c r="SMO68" s="25"/>
      <c r="SMP68" s="25"/>
      <c r="SMQ68" s="25"/>
      <c r="SMR68" s="25"/>
      <c r="SMS68" s="25"/>
      <c r="SMT68" s="25"/>
      <c r="SMU68" s="25"/>
      <c r="SMV68" s="25"/>
      <c r="SMW68" s="25"/>
      <c r="SMX68" s="25"/>
      <c r="SMY68" s="25"/>
      <c r="SMZ68" s="25"/>
      <c r="SNA68" s="25"/>
      <c r="SNB68" s="25"/>
      <c r="SNC68" s="25"/>
      <c r="SND68" s="25"/>
      <c r="SNE68" s="25"/>
      <c r="SNF68" s="25"/>
      <c r="SNG68" s="25"/>
      <c r="SNH68" s="25"/>
      <c r="SNI68" s="25"/>
      <c r="SNJ68" s="25"/>
      <c r="SNK68" s="25"/>
      <c r="SNL68" s="25"/>
      <c r="SNM68" s="25"/>
      <c r="SNN68" s="25"/>
      <c r="SNO68" s="25"/>
      <c r="SNP68" s="25"/>
      <c r="SNQ68" s="25"/>
      <c r="SNR68" s="25"/>
      <c r="SNS68" s="25"/>
      <c r="SNT68" s="25"/>
      <c r="SNU68" s="25"/>
      <c r="SNV68" s="25"/>
      <c r="SNW68" s="25"/>
      <c r="SNX68" s="25"/>
      <c r="SNY68" s="25"/>
      <c r="SNZ68" s="25"/>
      <c r="SOA68" s="25"/>
      <c r="SOB68" s="25"/>
      <c r="SOC68" s="25"/>
      <c r="SOD68" s="25"/>
      <c r="SOE68" s="25"/>
      <c r="SOF68" s="25"/>
      <c r="SOG68" s="25"/>
      <c r="SOH68" s="25"/>
      <c r="SOI68" s="25"/>
      <c r="SOJ68" s="25"/>
      <c r="SOK68" s="25"/>
      <c r="SOL68" s="25"/>
      <c r="SOM68" s="25"/>
      <c r="SON68" s="25"/>
      <c r="SOO68" s="25"/>
      <c r="SOP68" s="25"/>
      <c r="SOQ68" s="25"/>
      <c r="SOR68" s="25"/>
      <c r="SOS68" s="25"/>
      <c r="SOT68" s="25"/>
      <c r="SOU68" s="25"/>
      <c r="SOV68" s="25"/>
      <c r="SOW68" s="25"/>
      <c r="SOX68" s="25"/>
      <c r="SOY68" s="25"/>
      <c r="SOZ68" s="25"/>
      <c r="SPA68" s="25"/>
      <c r="SPB68" s="25"/>
      <c r="SPC68" s="25"/>
      <c r="SPD68" s="25"/>
      <c r="SPE68" s="25"/>
      <c r="SPF68" s="25"/>
      <c r="SPG68" s="25"/>
      <c r="SPH68" s="25"/>
      <c r="SPI68" s="25"/>
      <c r="SPJ68" s="25"/>
      <c r="SPK68" s="25"/>
      <c r="SPL68" s="25"/>
      <c r="SPM68" s="25"/>
      <c r="SPN68" s="25"/>
      <c r="SPO68" s="25"/>
      <c r="SPP68" s="25"/>
      <c r="SPQ68" s="25"/>
      <c r="SPR68" s="25"/>
      <c r="SPS68" s="25"/>
      <c r="SPT68" s="25"/>
      <c r="SPU68" s="25"/>
      <c r="SPV68" s="25"/>
      <c r="SPW68" s="25"/>
      <c r="SPX68" s="25"/>
      <c r="SPY68" s="25"/>
      <c r="SPZ68" s="25"/>
      <c r="SQA68" s="25"/>
      <c r="SQB68" s="25"/>
      <c r="SQC68" s="25"/>
      <c r="SQD68" s="25"/>
      <c r="SQE68" s="25"/>
      <c r="SQF68" s="25"/>
      <c r="SQG68" s="25"/>
      <c r="SQH68" s="25"/>
      <c r="SQI68" s="25"/>
      <c r="SQJ68" s="25"/>
      <c r="SQK68" s="25"/>
      <c r="SQL68" s="25"/>
      <c r="SQM68" s="25"/>
      <c r="SQN68" s="25"/>
      <c r="SQO68" s="25"/>
      <c r="SQP68" s="25"/>
      <c r="SQQ68" s="25"/>
      <c r="SQR68" s="25"/>
      <c r="SQS68" s="25"/>
      <c r="SQT68" s="25"/>
      <c r="SQU68" s="25"/>
      <c r="SQV68" s="25"/>
      <c r="SQW68" s="25"/>
      <c r="SQX68" s="25"/>
      <c r="SQY68" s="25"/>
      <c r="SQZ68" s="25"/>
      <c r="SRA68" s="25"/>
      <c r="SRB68" s="25"/>
      <c r="SRC68" s="25"/>
      <c r="SRD68" s="25"/>
      <c r="SRE68" s="25"/>
      <c r="SRF68" s="25"/>
      <c r="SRG68" s="25"/>
      <c r="SRH68" s="25"/>
      <c r="SRI68" s="25"/>
      <c r="SRJ68" s="25"/>
      <c r="SRK68" s="25"/>
      <c r="SRL68" s="25"/>
      <c r="SRM68" s="25"/>
      <c r="SRN68" s="25"/>
      <c r="SRO68" s="25"/>
      <c r="SRP68" s="25"/>
      <c r="SRQ68" s="25"/>
      <c r="SRR68" s="25"/>
      <c r="SRS68" s="25"/>
      <c r="SRT68" s="25"/>
      <c r="SRU68" s="25"/>
      <c r="SRV68" s="25"/>
      <c r="SRW68" s="25"/>
      <c r="SRX68" s="25"/>
      <c r="SRY68" s="25"/>
      <c r="SRZ68" s="25"/>
      <c r="SSA68" s="25"/>
      <c r="SSB68" s="25"/>
      <c r="SSC68" s="25"/>
      <c r="SSD68" s="25"/>
      <c r="SSE68" s="25"/>
      <c r="SSF68" s="25"/>
      <c r="SSG68" s="25"/>
      <c r="SSH68" s="25"/>
      <c r="SSI68" s="25"/>
      <c r="SSJ68" s="25"/>
      <c r="SSK68" s="25"/>
      <c r="SSL68" s="25"/>
      <c r="SSM68" s="25"/>
      <c r="SSN68" s="25"/>
      <c r="SSO68" s="25"/>
      <c r="SSP68" s="25"/>
      <c r="SSQ68" s="25"/>
      <c r="SSR68" s="25"/>
      <c r="SSS68" s="25"/>
      <c r="SST68" s="25"/>
      <c r="SSU68" s="25"/>
      <c r="SSV68" s="25"/>
      <c r="SSW68" s="25"/>
      <c r="SSX68" s="25"/>
      <c r="SSY68" s="25"/>
      <c r="SSZ68" s="25"/>
      <c r="STA68" s="25"/>
      <c r="STB68" s="25"/>
      <c r="STC68" s="25"/>
      <c r="STD68" s="25"/>
      <c r="STE68" s="25"/>
      <c r="STF68" s="25"/>
      <c r="STG68" s="25"/>
      <c r="STH68" s="25"/>
      <c r="STI68" s="25"/>
      <c r="STJ68" s="25"/>
      <c r="STK68" s="25"/>
      <c r="STL68" s="25"/>
      <c r="STM68" s="25"/>
      <c r="STN68" s="25"/>
      <c r="STO68" s="25"/>
      <c r="STP68" s="25"/>
      <c r="STQ68" s="25"/>
      <c r="STR68" s="25"/>
      <c r="STS68" s="25"/>
      <c r="STT68" s="25"/>
      <c r="STU68" s="25"/>
      <c r="STV68" s="25"/>
      <c r="STW68" s="25"/>
      <c r="STX68" s="25"/>
      <c r="STY68" s="25"/>
      <c r="STZ68" s="25"/>
      <c r="SUA68" s="25"/>
      <c r="SUB68" s="25"/>
      <c r="SUC68" s="25"/>
      <c r="SUD68" s="25"/>
      <c r="SUE68" s="25"/>
      <c r="SUF68" s="25"/>
      <c r="SUG68" s="25"/>
      <c r="SUH68" s="25"/>
      <c r="SUI68" s="25"/>
      <c r="SUJ68" s="25"/>
      <c r="SUK68" s="25"/>
      <c r="SUL68" s="25"/>
      <c r="SUM68" s="25"/>
      <c r="SUN68" s="25"/>
      <c r="SUO68" s="25"/>
      <c r="SUP68" s="25"/>
      <c r="SUQ68" s="25"/>
      <c r="SUR68" s="25"/>
      <c r="SUS68" s="25"/>
      <c r="SUT68" s="25"/>
      <c r="SUU68" s="25"/>
      <c r="SUV68" s="25"/>
      <c r="SUW68" s="25"/>
      <c r="SUX68" s="25"/>
      <c r="SUY68" s="25"/>
      <c r="SUZ68" s="25"/>
      <c r="SVA68" s="25"/>
      <c r="SVB68" s="25"/>
      <c r="SVC68" s="25"/>
      <c r="SVD68" s="25"/>
      <c r="SVE68" s="25"/>
      <c r="SVF68" s="25"/>
      <c r="SVG68" s="25"/>
      <c r="SVH68" s="25"/>
      <c r="SVI68" s="25"/>
      <c r="SVJ68" s="25"/>
      <c r="SVK68" s="25"/>
      <c r="SVL68" s="25"/>
      <c r="SVM68" s="25"/>
      <c r="SVN68" s="25"/>
      <c r="SVO68" s="25"/>
      <c r="SVP68" s="25"/>
      <c r="SVQ68" s="25"/>
      <c r="SVR68" s="25"/>
      <c r="SVS68" s="25"/>
      <c r="SVT68" s="25"/>
      <c r="SVU68" s="25"/>
      <c r="SVV68" s="25"/>
      <c r="SVW68" s="25"/>
      <c r="SVX68" s="25"/>
      <c r="SVY68" s="25"/>
      <c r="SVZ68" s="25"/>
      <c r="SWA68" s="25"/>
      <c r="SWB68" s="25"/>
      <c r="SWC68" s="25"/>
      <c r="SWD68" s="25"/>
      <c r="SWE68" s="25"/>
      <c r="SWF68" s="25"/>
      <c r="SWG68" s="25"/>
      <c r="SWH68" s="25"/>
      <c r="SWI68" s="25"/>
      <c r="SWJ68" s="25"/>
      <c r="SWK68" s="25"/>
      <c r="SWL68" s="25"/>
      <c r="SWM68" s="25"/>
      <c r="SWN68" s="25"/>
      <c r="SWO68" s="25"/>
      <c r="SWP68" s="25"/>
      <c r="SWQ68" s="25"/>
      <c r="SWR68" s="25"/>
      <c r="SWS68" s="25"/>
      <c r="SWT68" s="25"/>
      <c r="SWU68" s="25"/>
      <c r="SWV68" s="25"/>
      <c r="SWW68" s="25"/>
      <c r="SWX68" s="25"/>
      <c r="SWY68" s="25"/>
      <c r="SWZ68" s="25"/>
      <c r="SXA68" s="25"/>
      <c r="SXB68" s="25"/>
      <c r="SXC68" s="25"/>
      <c r="SXD68" s="25"/>
      <c r="SXE68" s="25"/>
      <c r="SXF68" s="25"/>
      <c r="SXG68" s="25"/>
      <c r="SXH68" s="25"/>
      <c r="SXI68" s="25"/>
      <c r="SXJ68" s="25"/>
      <c r="SXK68" s="25"/>
      <c r="SXL68" s="25"/>
      <c r="SXM68" s="25"/>
      <c r="SXN68" s="25"/>
      <c r="SXO68" s="25"/>
      <c r="SXP68" s="25"/>
      <c r="SXQ68" s="25"/>
      <c r="SXR68" s="25"/>
      <c r="SXS68" s="25"/>
      <c r="SXT68" s="25"/>
      <c r="SXU68" s="25"/>
      <c r="SXV68" s="25"/>
      <c r="SXW68" s="25"/>
      <c r="SXX68" s="25"/>
      <c r="SXY68" s="25"/>
      <c r="SXZ68" s="25"/>
      <c r="SYA68" s="25"/>
      <c r="SYB68" s="25"/>
      <c r="SYC68" s="25"/>
      <c r="SYD68" s="25"/>
      <c r="SYE68" s="25"/>
      <c r="SYF68" s="25"/>
      <c r="SYG68" s="25"/>
      <c r="SYH68" s="25"/>
      <c r="SYI68" s="25"/>
      <c r="SYJ68" s="25"/>
      <c r="SYK68" s="25"/>
      <c r="SYL68" s="25"/>
      <c r="SYM68" s="25"/>
      <c r="SYN68" s="25"/>
      <c r="SYO68" s="25"/>
      <c r="SYP68" s="25"/>
      <c r="SYQ68" s="25"/>
      <c r="SYR68" s="25"/>
      <c r="SYS68" s="25"/>
      <c r="SYT68" s="25"/>
      <c r="SYU68" s="25"/>
      <c r="SYV68" s="25"/>
      <c r="SYW68" s="25"/>
      <c r="SYX68" s="25"/>
      <c r="SYY68" s="25"/>
      <c r="SYZ68" s="25"/>
      <c r="SZA68" s="25"/>
      <c r="SZB68" s="25"/>
      <c r="SZC68" s="25"/>
      <c r="SZD68" s="25"/>
      <c r="SZE68" s="25"/>
      <c r="SZF68" s="25"/>
      <c r="SZG68" s="25"/>
      <c r="SZH68" s="25"/>
      <c r="SZI68" s="25"/>
      <c r="SZJ68" s="25"/>
      <c r="SZK68" s="25"/>
      <c r="SZL68" s="25"/>
      <c r="SZM68" s="25"/>
      <c r="SZN68" s="25"/>
      <c r="SZO68" s="25"/>
      <c r="SZP68" s="25"/>
      <c r="SZQ68" s="25"/>
      <c r="SZR68" s="25"/>
      <c r="SZS68" s="25"/>
      <c r="SZT68" s="25"/>
      <c r="SZU68" s="25"/>
      <c r="SZV68" s="25"/>
      <c r="SZW68" s="25"/>
      <c r="SZX68" s="25"/>
      <c r="SZY68" s="25"/>
      <c r="SZZ68" s="25"/>
      <c r="TAA68" s="25"/>
      <c r="TAB68" s="25"/>
      <c r="TAC68" s="25"/>
      <c r="TAD68" s="25"/>
      <c r="TAE68" s="25"/>
      <c r="TAF68" s="25"/>
      <c r="TAG68" s="25"/>
      <c r="TAH68" s="25"/>
      <c r="TAI68" s="25"/>
      <c r="TAJ68" s="25"/>
      <c r="TAK68" s="25"/>
      <c r="TAL68" s="25"/>
      <c r="TAM68" s="25"/>
      <c r="TAN68" s="25"/>
      <c r="TAO68" s="25"/>
      <c r="TAP68" s="25"/>
      <c r="TAQ68" s="25"/>
      <c r="TAR68" s="25"/>
      <c r="TAS68" s="25"/>
      <c r="TAT68" s="25"/>
      <c r="TAU68" s="25"/>
      <c r="TAV68" s="25"/>
      <c r="TAW68" s="25"/>
      <c r="TAX68" s="25"/>
      <c r="TAY68" s="25"/>
      <c r="TAZ68" s="25"/>
      <c r="TBA68" s="25"/>
      <c r="TBB68" s="25"/>
      <c r="TBC68" s="25"/>
      <c r="TBD68" s="25"/>
      <c r="TBE68" s="25"/>
      <c r="TBF68" s="25"/>
      <c r="TBG68" s="25"/>
      <c r="TBH68" s="25"/>
      <c r="TBI68" s="25"/>
      <c r="TBJ68" s="25"/>
      <c r="TBK68" s="25"/>
      <c r="TBL68" s="25"/>
      <c r="TBM68" s="25"/>
      <c r="TBN68" s="25"/>
      <c r="TBO68" s="25"/>
      <c r="TBP68" s="25"/>
      <c r="TBQ68" s="25"/>
      <c r="TBR68" s="25"/>
      <c r="TBS68" s="25"/>
      <c r="TBT68" s="25"/>
      <c r="TBU68" s="25"/>
      <c r="TBV68" s="25"/>
      <c r="TBW68" s="25"/>
      <c r="TBX68" s="25"/>
      <c r="TBY68" s="25"/>
      <c r="TBZ68" s="25"/>
      <c r="TCA68" s="25"/>
      <c r="TCB68" s="25"/>
      <c r="TCC68" s="25"/>
      <c r="TCD68" s="25"/>
      <c r="TCE68" s="25"/>
      <c r="TCF68" s="25"/>
      <c r="TCG68" s="25"/>
      <c r="TCH68" s="25"/>
      <c r="TCI68" s="25"/>
      <c r="TCJ68" s="25"/>
      <c r="TCK68" s="25"/>
      <c r="TCL68" s="25"/>
      <c r="TCM68" s="25"/>
      <c r="TCN68" s="25"/>
      <c r="TCO68" s="25"/>
      <c r="TCP68" s="25"/>
      <c r="TCQ68" s="25"/>
      <c r="TCR68" s="25"/>
      <c r="TCS68" s="25"/>
      <c r="TCT68" s="25"/>
      <c r="TCU68" s="25"/>
      <c r="TCV68" s="25"/>
      <c r="TCW68" s="25"/>
      <c r="TCX68" s="25"/>
      <c r="TCY68" s="25"/>
      <c r="TCZ68" s="25"/>
      <c r="TDA68" s="25"/>
      <c r="TDB68" s="25"/>
      <c r="TDC68" s="25"/>
      <c r="TDD68" s="25"/>
      <c r="TDE68" s="25"/>
      <c r="TDF68" s="25"/>
      <c r="TDG68" s="25"/>
      <c r="TDH68" s="25"/>
      <c r="TDI68" s="25"/>
      <c r="TDJ68" s="25"/>
      <c r="TDK68" s="25"/>
      <c r="TDL68" s="25"/>
      <c r="TDM68" s="25"/>
      <c r="TDN68" s="25"/>
      <c r="TDO68" s="25"/>
      <c r="TDP68" s="25"/>
      <c r="TDQ68" s="25"/>
      <c r="TDR68" s="25"/>
      <c r="TDS68" s="25"/>
      <c r="TDT68" s="25"/>
      <c r="TDU68" s="25"/>
      <c r="TDV68" s="25"/>
      <c r="TDW68" s="25"/>
      <c r="TDX68" s="25"/>
      <c r="TDY68" s="25"/>
      <c r="TDZ68" s="25"/>
      <c r="TEA68" s="25"/>
      <c r="TEB68" s="25"/>
      <c r="TEC68" s="25"/>
      <c r="TED68" s="25"/>
      <c r="TEE68" s="25"/>
      <c r="TEF68" s="25"/>
      <c r="TEG68" s="25"/>
      <c r="TEH68" s="25"/>
      <c r="TEI68" s="25"/>
      <c r="TEJ68" s="25"/>
      <c r="TEK68" s="25"/>
      <c r="TEL68" s="25"/>
      <c r="TEM68" s="25"/>
      <c r="TEN68" s="25"/>
      <c r="TEO68" s="25"/>
      <c r="TEP68" s="25"/>
      <c r="TEQ68" s="25"/>
      <c r="TER68" s="25"/>
      <c r="TES68" s="25"/>
      <c r="TET68" s="25"/>
      <c r="TEU68" s="25"/>
      <c r="TEV68" s="25"/>
      <c r="TEW68" s="25"/>
      <c r="TEX68" s="25"/>
      <c r="TEY68" s="25"/>
      <c r="TEZ68" s="25"/>
      <c r="TFA68" s="25"/>
      <c r="TFB68" s="25"/>
      <c r="TFC68" s="25"/>
      <c r="TFD68" s="25"/>
      <c r="TFE68" s="25"/>
      <c r="TFF68" s="25"/>
      <c r="TFG68" s="25"/>
      <c r="TFH68" s="25"/>
      <c r="TFI68" s="25"/>
      <c r="TFJ68" s="25"/>
      <c r="TFK68" s="25"/>
      <c r="TFL68" s="25"/>
      <c r="TFM68" s="25"/>
      <c r="TFN68" s="25"/>
      <c r="TFO68" s="25"/>
      <c r="TFP68" s="25"/>
      <c r="TFQ68" s="25"/>
      <c r="TFR68" s="25"/>
      <c r="TFS68" s="25"/>
      <c r="TFT68" s="25"/>
      <c r="TFU68" s="25"/>
      <c r="TFV68" s="25"/>
      <c r="TFW68" s="25"/>
      <c r="TFX68" s="25"/>
      <c r="TFY68" s="25"/>
      <c r="TFZ68" s="25"/>
      <c r="TGA68" s="25"/>
      <c r="TGB68" s="25"/>
      <c r="TGC68" s="25"/>
      <c r="TGD68" s="25"/>
      <c r="TGE68" s="25"/>
      <c r="TGF68" s="25"/>
      <c r="TGG68" s="25"/>
      <c r="TGH68" s="25"/>
      <c r="TGI68" s="25"/>
      <c r="TGJ68" s="25"/>
      <c r="TGK68" s="25"/>
      <c r="TGL68" s="25"/>
      <c r="TGM68" s="25"/>
      <c r="TGN68" s="25"/>
      <c r="TGO68" s="25"/>
      <c r="TGP68" s="25"/>
      <c r="TGQ68" s="25"/>
      <c r="TGR68" s="25"/>
      <c r="TGS68" s="25"/>
      <c r="TGT68" s="25"/>
      <c r="TGU68" s="25"/>
      <c r="TGV68" s="25"/>
      <c r="TGW68" s="25"/>
      <c r="TGX68" s="25"/>
      <c r="TGY68" s="25"/>
      <c r="TGZ68" s="25"/>
      <c r="THA68" s="25"/>
      <c r="THB68" s="25"/>
      <c r="THC68" s="25"/>
      <c r="THD68" s="25"/>
      <c r="THE68" s="25"/>
      <c r="THF68" s="25"/>
      <c r="THG68" s="25"/>
      <c r="THH68" s="25"/>
      <c r="THI68" s="25"/>
      <c r="THJ68" s="25"/>
      <c r="THK68" s="25"/>
      <c r="THL68" s="25"/>
      <c r="THM68" s="25"/>
      <c r="THN68" s="25"/>
      <c r="THO68" s="25"/>
      <c r="THP68" s="25"/>
      <c r="THQ68" s="25"/>
      <c r="THR68" s="25"/>
      <c r="THS68" s="25"/>
      <c r="THT68" s="25"/>
      <c r="THU68" s="25"/>
      <c r="THV68" s="25"/>
      <c r="THW68" s="25"/>
      <c r="THX68" s="25"/>
      <c r="THY68" s="25"/>
      <c r="THZ68" s="25"/>
      <c r="TIA68" s="25"/>
      <c r="TIB68" s="25"/>
      <c r="TIC68" s="25"/>
      <c r="TID68" s="25"/>
      <c r="TIE68" s="25"/>
      <c r="TIF68" s="25"/>
      <c r="TIG68" s="25"/>
      <c r="TIH68" s="25"/>
      <c r="TII68" s="25"/>
      <c r="TIJ68" s="25"/>
      <c r="TIK68" s="25"/>
      <c r="TIL68" s="25"/>
      <c r="TIM68" s="25"/>
      <c r="TIN68" s="25"/>
      <c r="TIO68" s="25"/>
      <c r="TIP68" s="25"/>
      <c r="TIQ68" s="25"/>
      <c r="TIR68" s="25"/>
      <c r="TIS68" s="25"/>
      <c r="TIT68" s="25"/>
      <c r="TIU68" s="25"/>
      <c r="TIV68" s="25"/>
      <c r="TIW68" s="25"/>
      <c r="TIX68" s="25"/>
      <c r="TIY68" s="25"/>
      <c r="TIZ68" s="25"/>
      <c r="TJA68" s="25"/>
      <c r="TJB68" s="25"/>
      <c r="TJC68" s="25"/>
      <c r="TJD68" s="25"/>
      <c r="TJE68" s="25"/>
      <c r="TJF68" s="25"/>
      <c r="TJG68" s="25"/>
      <c r="TJH68" s="25"/>
      <c r="TJI68" s="25"/>
      <c r="TJJ68" s="25"/>
      <c r="TJK68" s="25"/>
      <c r="TJL68" s="25"/>
      <c r="TJM68" s="25"/>
      <c r="TJN68" s="25"/>
      <c r="TJO68" s="25"/>
      <c r="TJP68" s="25"/>
      <c r="TJQ68" s="25"/>
      <c r="TJR68" s="25"/>
      <c r="TJS68" s="25"/>
      <c r="TJT68" s="25"/>
      <c r="TJU68" s="25"/>
      <c r="TJV68" s="25"/>
      <c r="TJW68" s="25"/>
      <c r="TJX68" s="25"/>
      <c r="TJY68" s="25"/>
      <c r="TJZ68" s="25"/>
      <c r="TKA68" s="25"/>
      <c r="TKB68" s="25"/>
      <c r="TKC68" s="25"/>
      <c r="TKD68" s="25"/>
      <c r="TKE68" s="25"/>
      <c r="TKF68" s="25"/>
      <c r="TKG68" s="25"/>
      <c r="TKH68" s="25"/>
      <c r="TKI68" s="25"/>
      <c r="TKJ68" s="25"/>
      <c r="TKK68" s="25"/>
      <c r="TKL68" s="25"/>
      <c r="TKM68" s="25"/>
      <c r="TKN68" s="25"/>
      <c r="TKO68" s="25"/>
      <c r="TKP68" s="25"/>
      <c r="TKQ68" s="25"/>
      <c r="TKR68" s="25"/>
      <c r="TKS68" s="25"/>
      <c r="TKT68" s="25"/>
      <c r="TKU68" s="25"/>
      <c r="TKV68" s="25"/>
      <c r="TKW68" s="25"/>
      <c r="TKX68" s="25"/>
      <c r="TKY68" s="25"/>
      <c r="TKZ68" s="25"/>
      <c r="TLA68" s="25"/>
      <c r="TLB68" s="25"/>
      <c r="TLC68" s="25"/>
      <c r="TLD68" s="25"/>
      <c r="TLE68" s="25"/>
      <c r="TLF68" s="25"/>
      <c r="TLG68" s="25"/>
      <c r="TLH68" s="25"/>
      <c r="TLI68" s="25"/>
      <c r="TLJ68" s="25"/>
      <c r="TLK68" s="25"/>
      <c r="TLL68" s="25"/>
      <c r="TLM68" s="25"/>
      <c r="TLN68" s="25"/>
      <c r="TLO68" s="25"/>
      <c r="TLP68" s="25"/>
      <c r="TLQ68" s="25"/>
      <c r="TLR68" s="25"/>
      <c r="TLS68" s="25"/>
      <c r="TLT68" s="25"/>
      <c r="TLU68" s="25"/>
      <c r="TLV68" s="25"/>
      <c r="TLW68" s="25"/>
      <c r="TLX68" s="25"/>
      <c r="TLY68" s="25"/>
      <c r="TLZ68" s="25"/>
      <c r="TMA68" s="25"/>
      <c r="TMB68" s="25"/>
      <c r="TMC68" s="25"/>
      <c r="TMD68" s="25"/>
      <c r="TME68" s="25"/>
      <c r="TMF68" s="25"/>
      <c r="TMG68" s="25"/>
      <c r="TMH68" s="25"/>
      <c r="TMI68" s="25"/>
      <c r="TMJ68" s="25"/>
      <c r="TMK68" s="25"/>
      <c r="TML68" s="25"/>
      <c r="TMM68" s="25"/>
      <c r="TMN68" s="25"/>
      <c r="TMO68" s="25"/>
      <c r="TMP68" s="25"/>
      <c r="TMQ68" s="25"/>
      <c r="TMR68" s="25"/>
      <c r="TMS68" s="25"/>
      <c r="TMT68" s="25"/>
      <c r="TMU68" s="25"/>
      <c r="TMV68" s="25"/>
      <c r="TMW68" s="25"/>
      <c r="TMX68" s="25"/>
      <c r="TMY68" s="25"/>
      <c r="TMZ68" s="25"/>
      <c r="TNA68" s="25"/>
      <c r="TNB68" s="25"/>
      <c r="TNC68" s="25"/>
      <c r="TND68" s="25"/>
      <c r="TNE68" s="25"/>
      <c r="TNF68" s="25"/>
      <c r="TNG68" s="25"/>
      <c r="TNH68" s="25"/>
      <c r="TNI68" s="25"/>
      <c r="TNJ68" s="25"/>
      <c r="TNK68" s="25"/>
      <c r="TNL68" s="25"/>
      <c r="TNM68" s="25"/>
      <c r="TNN68" s="25"/>
      <c r="TNO68" s="25"/>
      <c r="TNP68" s="25"/>
      <c r="TNQ68" s="25"/>
      <c r="TNR68" s="25"/>
      <c r="TNS68" s="25"/>
      <c r="TNT68" s="25"/>
      <c r="TNU68" s="25"/>
      <c r="TNV68" s="25"/>
      <c r="TNW68" s="25"/>
      <c r="TNX68" s="25"/>
      <c r="TNY68" s="25"/>
      <c r="TNZ68" s="25"/>
      <c r="TOA68" s="25"/>
      <c r="TOB68" s="25"/>
      <c r="TOC68" s="25"/>
      <c r="TOD68" s="25"/>
      <c r="TOE68" s="25"/>
      <c r="TOF68" s="25"/>
      <c r="TOG68" s="25"/>
      <c r="TOH68" s="25"/>
      <c r="TOI68" s="25"/>
      <c r="TOJ68" s="25"/>
      <c r="TOK68" s="25"/>
      <c r="TOL68" s="25"/>
      <c r="TOM68" s="25"/>
      <c r="TON68" s="25"/>
      <c r="TOO68" s="25"/>
      <c r="TOP68" s="25"/>
      <c r="TOQ68" s="25"/>
      <c r="TOR68" s="25"/>
      <c r="TOS68" s="25"/>
      <c r="TOT68" s="25"/>
      <c r="TOU68" s="25"/>
      <c r="TOV68" s="25"/>
      <c r="TOW68" s="25"/>
      <c r="TOX68" s="25"/>
      <c r="TOY68" s="25"/>
      <c r="TOZ68" s="25"/>
      <c r="TPA68" s="25"/>
      <c r="TPB68" s="25"/>
      <c r="TPC68" s="25"/>
      <c r="TPD68" s="25"/>
      <c r="TPE68" s="25"/>
      <c r="TPF68" s="25"/>
      <c r="TPG68" s="25"/>
      <c r="TPH68" s="25"/>
      <c r="TPI68" s="25"/>
      <c r="TPJ68" s="25"/>
      <c r="TPK68" s="25"/>
      <c r="TPL68" s="25"/>
      <c r="TPM68" s="25"/>
      <c r="TPN68" s="25"/>
      <c r="TPO68" s="25"/>
      <c r="TPP68" s="25"/>
      <c r="TPQ68" s="25"/>
      <c r="TPR68" s="25"/>
      <c r="TPS68" s="25"/>
      <c r="TPT68" s="25"/>
      <c r="TPU68" s="25"/>
      <c r="TPV68" s="25"/>
      <c r="TPW68" s="25"/>
      <c r="TPX68" s="25"/>
      <c r="TPY68" s="25"/>
      <c r="TPZ68" s="25"/>
      <c r="TQA68" s="25"/>
      <c r="TQB68" s="25"/>
      <c r="TQC68" s="25"/>
      <c r="TQD68" s="25"/>
      <c r="TQE68" s="25"/>
      <c r="TQF68" s="25"/>
      <c r="TQG68" s="25"/>
      <c r="TQH68" s="25"/>
      <c r="TQI68" s="25"/>
      <c r="TQJ68" s="25"/>
      <c r="TQK68" s="25"/>
      <c r="TQL68" s="25"/>
      <c r="TQM68" s="25"/>
      <c r="TQN68" s="25"/>
      <c r="TQO68" s="25"/>
      <c r="TQP68" s="25"/>
      <c r="TQQ68" s="25"/>
      <c r="TQR68" s="25"/>
      <c r="TQS68" s="25"/>
      <c r="TQT68" s="25"/>
      <c r="TQU68" s="25"/>
      <c r="TQV68" s="25"/>
      <c r="TQW68" s="25"/>
      <c r="TQX68" s="25"/>
      <c r="TQY68" s="25"/>
      <c r="TQZ68" s="25"/>
      <c r="TRA68" s="25"/>
      <c r="TRB68" s="25"/>
      <c r="TRC68" s="25"/>
      <c r="TRD68" s="25"/>
      <c r="TRE68" s="25"/>
      <c r="TRF68" s="25"/>
      <c r="TRG68" s="25"/>
      <c r="TRH68" s="25"/>
      <c r="TRI68" s="25"/>
      <c r="TRJ68" s="25"/>
      <c r="TRK68" s="25"/>
      <c r="TRL68" s="25"/>
      <c r="TRM68" s="25"/>
      <c r="TRN68" s="25"/>
      <c r="TRO68" s="25"/>
      <c r="TRP68" s="25"/>
      <c r="TRQ68" s="25"/>
      <c r="TRR68" s="25"/>
      <c r="TRS68" s="25"/>
      <c r="TRT68" s="25"/>
      <c r="TRU68" s="25"/>
      <c r="TRV68" s="25"/>
      <c r="TRW68" s="25"/>
      <c r="TRX68" s="25"/>
      <c r="TRY68" s="25"/>
      <c r="TRZ68" s="25"/>
      <c r="TSA68" s="25"/>
      <c r="TSB68" s="25"/>
      <c r="TSC68" s="25"/>
      <c r="TSD68" s="25"/>
      <c r="TSE68" s="25"/>
      <c r="TSF68" s="25"/>
      <c r="TSG68" s="25"/>
      <c r="TSH68" s="25"/>
      <c r="TSI68" s="25"/>
      <c r="TSJ68" s="25"/>
      <c r="TSK68" s="25"/>
      <c r="TSL68" s="25"/>
      <c r="TSM68" s="25"/>
      <c r="TSN68" s="25"/>
      <c r="TSO68" s="25"/>
      <c r="TSP68" s="25"/>
      <c r="TSQ68" s="25"/>
      <c r="TSR68" s="25"/>
      <c r="TSS68" s="25"/>
      <c r="TST68" s="25"/>
      <c r="TSU68" s="25"/>
      <c r="TSV68" s="25"/>
      <c r="TSW68" s="25"/>
      <c r="TSX68" s="25"/>
      <c r="TSY68" s="25"/>
      <c r="TSZ68" s="25"/>
      <c r="TTA68" s="25"/>
      <c r="TTB68" s="25"/>
      <c r="TTC68" s="25"/>
      <c r="TTD68" s="25"/>
      <c r="TTE68" s="25"/>
      <c r="TTF68" s="25"/>
      <c r="TTG68" s="25"/>
      <c r="TTH68" s="25"/>
      <c r="TTI68" s="25"/>
      <c r="TTJ68" s="25"/>
      <c r="TTK68" s="25"/>
      <c r="TTL68" s="25"/>
      <c r="TTM68" s="25"/>
      <c r="TTN68" s="25"/>
      <c r="TTO68" s="25"/>
      <c r="TTP68" s="25"/>
      <c r="TTQ68" s="25"/>
      <c r="TTR68" s="25"/>
      <c r="TTS68" s="25"/>
      <c r="TTT68" s="25"/>
      <c r="TTU68" s="25"/>
      <c r="TTV68" s="25"/>
      <c r="TTW68" s="25"/>
      <c r="TTX68" s="25"/>
      <c r="TTY68" s="25"/>
      <c r="TTZ68" s="25"/>
      <c r="TUA68" s="25"/>
      <c r="TUB68" s="25"/>
      <c r="TUC68" s="25"/>
      <c r="TUD68" s="25"/>
      <c r="TUE68" s="25"/>
      <c r="TUF68" s="25"/>
      <c r="TUG68" s="25"/>
      <c r="TUH68" s="25"/>
      <c r="TUI68" s="25"/>
      <c r="TUJ68" s="25"/>
      <c r="TUK68" s="25"/>
      <c r="TUL68" s="25"/>
      <c r="TUM68" s="25"/>
      <c r="TUN68" s="25"/>
      <c r="TUO68" s="25"/>
      <c r="TUP68" s="25"/>
      <c r="TUQ68" s="25"/>
      <c r="TUR68" s="25"/>
      <c r="TUS68" s="25"/>
      <c r="TUT68" s="25"/>
      <c r="TUU68" s="25"/>
      <c r="TUV68" s="25"/>
      <c r="TUW68" s="25"/>
      <c r="TUX68" s="25"/>
      <c r="TUY68" s="25"/>
      <c r="TUZ68" s="25"/>
      <c r="TVA68" s="25"/>
      <c r="TVB68" s="25"/>
      <c r="TVC68" s="25"/>
      <c r="TVD68" s="25"/>
      <c r="TVE68" s="25"/>
      <c r="TVF68" s="25"/>
      <c r="TVG68" s="25"/>
      <c r="TVH68" s="25"/>
      <c r="TVI68" s="25"/>
      <c r="TVJ68" s="25"/>
      <c r="TVK68" s="25"/>
      <c r="TVL68" s="25"/>
      <c r="TVM68" s="25"/>
      <c r="TVN68" s="25"/>
      <c r="TVO68" s="25"/>
      <c r="TVP68" s="25"/>
      <c r="TVQ68" s="25"/>
      <c r="TVR68" s="25"/>
      <c r="TVS68" s="25"/>
      <c r="TVT68" s="25"/>
      <c r="TVU68" s="25"/>
      <c r="TVV68" s="25"/>
      <c r="TVW68" s="25"/>
      <c r="TVX68" s="25"/>
      <c r="TVY68" s="25"/>
      <c r="TVZ68" s="25"/>
      <c r="TWA68" s="25"/>
      <c r="TWB68" s="25"/>
      <c r="TWC68" s="25"/>
      <c r="TWD68" s="25"/>
      <c r="TWE68" s="25"/>
      <c r="TWF68" s="25"/>
      <c r="TWG68" s="25"/>
      <c r="TWH68" s="25"/>
      <c r="TWI68" s="25"/>
      <c r="TWJ68" s="25"/>
      <c r="TWK68" s="25"/>
      <c r="TWL68" s="25"/>
      <c r="TWM68" s="25"/>
      <c r="TWN68" s="25"/>
      <c r="TWO68" s="25"/>
      <c r="TWP68" s="25"/>
      <c r="TWQ68" s="25"/>
      <c r="TWR68" s="25"/>
      <c r="TWS68" s="25"/>
      <c r="TWT68" s="25"/>
      <c r="TWU68" s="25"/>
      <c r="TWV68" s="25"/>
      <c r="TWW68" s="25"/>
      <c r="TWX68" s="25"/>
      <c r="TWY68" s="25"/>
      <c r="TWZ68" s="25"/>
      <c r="TXA68" s="25"/>
      <c r="TXB68" s="25"/>
      <c r="TXC68" s="25"/>
      <c r="TXD68" s="25"/>
      <c r="TXE68" s="25"/>
      <c r="TXF68" s="25"/>
      <c r="TXG68" s="25"/>
      <c r="TXH68" s="25"/>
      <c r="TXI68" s="25"/>
      <c r="TXJ68" s="25"/>
      <c r="TXK68" s="25"/>
      <c r="TXL68" s="25"/>
      <c r="TXM68" s="25"/>
      <c r="TXN68" s="25"/>
      <c r="TXO68" s="25"/>
      <c r="TXP68" s="25"/>
      <c r="TXQ68" s="25"/>
      <c r="TXR68" s="25"/>
      <c r="TXS68" s="25"/>
      <c r="TXT68" s="25"/>
      <c r="TXU68" s="25"/>
      <c r="TXV68" s="25"/>
      <c r="TXW68" s="25"/>
      <c r="TXX68" s="25"/>
      <c r="TXY68" s="25"/>
      <c r="TXZ68" s="25"/>
      <c r="TYA68" s="25"/>
      <c r="TYB68" s="25"/>
      <c r="TYC68" s="25"/>
      <c r="TYD68" s="25"/>
      <c r="TYE68" s="25"/>
      <c r="TYF68" s="25"/>
      <c r="TYG68" s="25"/>
      <c r="TYH68" s="25"/>
      <c r="TYI68" s="25"/>
      <c r="TYJ68" s="25"/>
      <c r="TYK68" s="25"/>
      <c r="TYL68" s="25"/>
      <c r="TYM68" s="25"/>
      <c r="TYN68" s="25"/>
      <c r="TYO68" s="25"/>
      <c r="TYP68" s="25"/>
      <c r="TYQ68" s="25"/>
      <c r="TYR68" s="25"/>
      <c r="TYS68" s="25"/>
      <c r="TYT68" s="25"/>
      <c r="TYU68" s="25"/>
      <c r="TYV68" s="25"/>
      <c r="TYW68" s="25"/>
      <c r="TYX68" s="25"/>
      <c r="TYY68" s="25"/>
      <c r="TYZ68" s="25"/>
      <c r="TZA68" s="25"/>
      <c r="TZB68" s="25"/>
      <c r="TZC68" s="25"/>
      <c r="TZD68" s="25"/>
      <c r="TZE68" s="25"/>
      <c r="TZF68" s="25"/>
      <c r="TZG68" s="25"/>
      <c r="TZH68" s="25"/>
      <c r="TZI68" s="25"/>
      <c r="TZJ68" s="25"/>
      <c r="TZK68" s="25"/>
      <c r="TZL68" s="25"/>
      <c r="TZM68" s="25"/>
      <c r="TZN68" s="25"/>
      <c r="TZO68" s="25"/>
      <c r="TZP68" s="25"/>
      <c r="TZQ68" s="25"/>
      <c r="TZR68" s="25"/>
      <c r="TZS68" s="25"/>
      <c r="TZT68" s="25"/>
      <c r="TZU68" s="25"/>
      <c r="TZV68" s="25"/>
      <c r="TZW68" s="25"/>
      <c r="TZX68" s="25"/>
      <c r="TZY68" s="25"/>
      <c r="TZZ68" s="25"/>
      <c r="UAA68" s="25"/>
      <c r="UAB68" s="25"/>
      <c r="UAC68" s="25"/>
      <c r="UAD68" s="25"/>
      <c r="UAE68" s="25"/>
      <c r="UAF68" s="25"/>
      <c r="UAG68" s="25"/>
      <c r="UAH68" s="25"/>
      <c r="UAI68" s="25"/>
      <c r="UAJ68" s="25"/>
      <c r="UAK68" s="25"/>
      <c r="UAL68" s="25"/>
      <c r="UAM68" s="25"/>
      <c r="UAN68" s="25"/>
      <c r="UAO68" s="25"/>
      <c r="UAP68" s="25"/>
      <c r="UAQ68" s="25"/>
      <c r="UAR68" s="25"/>
      <c r="UAS68" s="25"/>
      <c r="UAT68" s="25"/>
      <c r="UAU68" s="25"/>
      <c r="UAV68" s="25"/>
      <c r="UAW68" s="25"/>
      <c r="UAX68" s="25"/>
      <c r="UAY68" s="25"/>
      <c r="UAZ68" s="25"/>
      <c r="UBA68" s="25"/>
      <c r="UBB68" s="25"/>
      <c r="UBC68" s="25"/>
      <c r="UBD68" s="25"/>
      <c r="UBE68" s="25"/>
      <c r="UBF68" s="25"/>
      <c r="UBG68" s="25"/>
      <c r="UBH68" s="25"/>
      <c r="UBI68" s="25"/>
      <c r="UBJ68" s="25"/>
      <c r="UBK68" s="25"/>
      <c r="UBL68" s="25"/>
      <c r="UBM68" s="25"/>
      <c r="UBN68" s="25"/>
      <c r="UBO68" s="25"/>
      <c r="UBP68" s="25"/>
      <c r="UBQ68" s="25"/>
      <c r="UBR68" s="25"/>
      <c r="UBS68" s="25"/>
      <c r="UBT68" s="25"/>
      <c r="UBU68" s="25"/>
      <c r="UBV68" s="25"/>
      <c r="UBW68" s="25"/>
      <c r="UBX68" s="25"/>
      <c r="UBY68" s="25"/>
      <c r="UBZ68" s="25"/>
      <c r="UCA68" s="25"/>
      <c r="UCB68" s="25"/>
      <c r="UCC68" s="25"/>
      <c r="UCD68" s="25"/>
      <c r="UCE68" s="25"/>
      <c r="UCF68" s="25"/>
      <c r="UCG68" s="25"/>
      <c r="UCH68" s="25"/>
      <c r="UCI68" s="25"/>
      <c r="UCJ68" s="25"/>
      <c r="UCK68" s="25"/>
      <c r="UCL68" s="25"/>
      <c r="UCM68" s="25"/>
      <c r="UCN68" s="25"/>
      <c r="UCO68" s="25"/>
      <c r="UCP68" s="25"/>
      <c r="UCQ68" s="25"/>
      <c r="UCR68" s="25"/>
      <c r="UCS68" s="25"/>
      <c r="UCT68" s="25"/>
      <c r="UCU68" s="25"/>
      <c r="UCV68" s="25"/>
      <c r="UCW68" s="25"/>
      <c r="UCX68" s="25"/>
      <c r="UCY68" s="25"/>
      <c r="UCZ68" s="25"/>
      <c r="UDA68" s="25"/>
      <c r="UDB68" s="25"/>
      <c r="UDC68" s="25"/>
      <c r="UDD68" s="25"/>
      <c r="UDE68" s="25"/>
      <c r="UDF68" s="25"/>
      <c r="UDG68" s="25"/>
      <c r="UDH68" s="25"/>
      <c r="UDI68" s="25"/>
      <c r="UDJ68" s="25"/>
      <c r="UDK68" s="25"/>
      <c r="UDL68" s="25"/>
      <c r="UDM68" s="25"/>
      <c r="UDN68" s="25"/>
      <c r="UDO68" s="25"/>
      <c r="UDP68" s="25"/>
      <c r="UDQ68" s="25"/>
      <c r="UDR68" s="25"/>
      <c r="UDS68" s="25"/>
      <c r="UDT68" s="25"/>
      <c r="UDU68" s="25"/>
      <c r="UDV68" s="25"/>
      <c r="UDW68" s="25"/>
      <c r="UDX68" s="25"/>
      <c r="UDY68" s="25"/>
      <c r="UDZ68" s="25"/>
      <c r="UEA68" s="25"/>
      <c r="UEB68" s="25"/>
      <c r="UEC68" s="25"/>
      <c r="UED68" s="25"/>
      <c r="UEE68" s="25"/>
      <c r="UEF68" s="25"/>
      <c r="UEG68" s="25"/>
      <c r="UEH68" s="25"/>
      <c r="UEI68" s="25"/>
      <c r="UEJ68" s="25"/>
      <c r="UEK68" s="25"/>
      <c r="UEL68" s="25"/>
      <c r="UEM68" s="25"/>
      <c r="UEN68" s="25"/>
      <c r="UEO68" s="25"/>
      <c r="UEP68" s="25"/>
      <c r="UEQ68" s="25"/>
      <c r="UER68" s="25"/>
      <c r="UES68" s="25"/>
      <c r="UET68" s="25"/>
      <c r="UEU68" s="25"/>
      <c r="UEV68" s="25"/>
      <c r="UEW68" s="25"/>
      <c r="UEX68" s="25"/>
      <c r="UEY68" s="25"/>
      <c r="UEZ68" s="25"/>
      <c r="UFA68" s="25"/>
      <c r="UFB68" s="25"/>
      <c r="UFC68" s="25"/>
      <c r="UFD68" s="25"/>
      <c r="UFE68" s="25"/>
      <c r="UFF68" s="25"/>
      <c r="UFG68" s="25"/>
      <c r="UFH68" s="25"/>
      <c r="UFI68" s="25"/>
      <c r="UFJ68" s="25"/>
      <c r="UFK68" s="25"/>
      <c r="UFL68" s="25"/>
      <c r="UFM68" s="25"/>
      <c r="UFN68" s="25"/>
      <c r="UFO68" s="25"/>
      <c r="UFP68" s="25"/>
      <c r="UFQ68" s="25"/>
      <c r="UFR68" s="25"/>
      <c r="UFS68" s="25"/>
      <c r="UFT68" s="25"/>
      <c r="UFU68" s="25"/>
      <c r="UFV68" s="25"/>
      <c r="UFW68" s="25"/>
      <c r="UFX68" s="25"/>
      <c r="UFY68" s="25"/>
      <c r="UFZ68" s="25"/>
      <c r="UGA68" s="25"/>
      <c r="UGB68" s="25"/>
      <c r="UGC68" s="25"/>
      <c r="UGD68" s="25"/>
      <c r="UGE68" s="25"/>
      <c r="UGF68" s="25"/>
      <c r="UGG68" s="25"/>
      <c r="UGH68" s="25"/>
      <c r="UGI68" s="25"/>
      <c r="UGJ68" s="25"/>
      <c r="UGK68" s="25"/>
      <c r="UGL68" s="25"/>
      <c r="UGM68" s="25"/>
      <c r="UGN68" s="25"/>
      <c r="UGO68" s="25"/>
      <c r="UGP68" s="25"/>
      <c r="UGQ68" s="25"/>
      <c r="UGR68" s="25"/>
      <c r="UGS68" s="25"/>
      <c r="UGT68" s="25"/>
      <c r="UGU68" s="25"/>
      <c r="UGV68" s="25"/>
      <c r="UGW68" s="25"/>
      <c r="UGX68" s="25"/>
      <c r="UGY68" s="25"/>
      <c r="UGZ68" s="25"/>
      <c r="UHA68" s="25"/>
      <c r="UHB68" s="25"/>
      <c r="UHC68" s="25"/>
      <c r="UHD68" s="25"/>
      <c r="UHE68" s="25"/>
      <c r="UHF68" s="25"/>
      <c r="UHG68" s="25"/>
      <c r="UHH68" s="25"/>
      <c r="UHI68" s="25"/>
      <c r="UHJ68" s="25"/>
      <c r="UHK68" s="25"/>
      <c r="UHL68" s="25"/>
      <c r="UHM68" s="25"/>
      <c r="UHN68" s="25"/>
      <c r="UHO68" s="25"/>
      <c r="UHP68" s="25"/>
      <c r="UHQ68" s="25"/>
      <c r="UHR68" s="25"/>
      <c r="UHS68" s="25"/>
      <c r="UHT68" s="25"/>
      <c r="UHU68" s="25"/>
      <c r="UHV68" s="25"/>
      <c r="UHW68" s="25"/>
      <c r="UHX68" s="25"/>
      <c r="UHY68" s="25"/>
      <c r="UHZ68" s="25"/>
      <c r="UIA68" s="25"/>
      <c r="UIB68" s="25"/>
      <c r="UIC68" s="25"/>
      <c r="UID68" s="25"/>
      <c r="UIE68" s="25"/>
      <c r="UIF68" s="25"/>
      <c r="UIG68" s="25"/>
      <c r="UIH68" s="25"/>
      <c r="UII68" s="25"/>
      <c r="UIJ68" s="25"/>
      <c r="UIK68" s="25"/>
      <c r="UIL68" s="25"/>
      <c r="UIM68" s="25"/>
      <c r="UIN68" s="25"/>
      <c r="UIO68" s="25"/>
      <c r="UIP68" s="25"/>
      <c r="UIQ68" s="25"/>
      <c r="UIR68" s="25"/>
      <c r="UIS68" s="25"/>
      <c r="UIT68" s="25"/>
      <c r="UIU68" s="25"/>
      <c r="UIV68" s="25"/>
      <c r="UIW68" s="25"/>
      <c r="UIX68" s="25"/>
      <c r="UIY68" s="25"/>
      <c r="UIZ68" s="25"/>
      <c r="UJA68" s="25"/>
      <c r="UJB68" s="25"/>
      <c r="UJC68" s="25"/>
      <c r="UJD68" s="25"/>
      <c r="UJE68" s="25"/>
      <c r="UJF68" s="25"/>
      <c r="UJG68" s="25"/>
      <c r="UJH68" s="25"/>
      <c r="UJI68" s="25"/>
      <c r="UJJ68" s="25"/>
      <c r="UJK68" s="25"/>
      <c r="UJL68" s="25"/>
      <c r="UJM68" s="25"/>
      <c r="UJN68" s="25"/>
      <c r="UJO68" s="25"/>
      <c r="UJP68" s="25"/>
      <c r="UJQ68" s="25"/>
      <c r="UJR68" s="25"/>
      <c r="UJS68" s="25"/>
      <c r="UJT68" s="25"/>
      <c r="UJU68" s="25"/>
      <c r="UJV68" s="25"/>
      <c r="UJW68" s="25"/>
      <c r="UJX68" s="25"/>
      <c r="UJY68" s="25"/>
      <c r="UJZ68" s="25"/>
      <c r="UKA68" s="25"/>
      <c r="UKB68" s="25"/>
      <c r="UKC68" s="25"/>
      <c r="UKD68" s="25"/>
      <c r="UKE68" s="25"/>
      <c r="UKF68" s="25"/>
      <c r="UKG68" s="25"/>
      <c r="UKH68" s="25"/>
      <c r="UKI68" s="25"/>
      <c r="UKJ68" s="25"/>
      <c r="UKK68" s="25"/>
      <c r="UKL68" s="25"/>
      <c r="UKM68" s="25"/>
      <c r="UKN68" s="25"/>
      <c r="UKO68" s="25"/>
      <c r="UKP68" s="25"/>
      <c r="UKQ68" s="25"/>
      <c r="UKR68" s="25"/>
      <c r="UKS68" s="25"/>
      <c r="UKT68" s="25"/>
      <c r="UKU68" s="25"/>
      <c r="UKV68" s="25"/>
      <c r="UKW68" s="25"/>
      <c r="UKX68" s="25"/>
      <c r="UKY68" s="25"/>
      <c r="UKZ68" s="25"/>
      <c r="ULA68" s="25"/>
      <c r="ULB68" s="25"/>
      <c r="ULC68" s="25"/>
      <c r="ULD68" s="25"/>
      <c r="ULE68" s="25"/>
      <c r="ULF68" s="25"/>
      <c r="ULG68" s="25"/>
      <c r="ULH68" s="25"/>
      <c r="ULI68" s="25"/>
      <c r="ULJ68" s="25"/>
      <c r="ULK68" s="25"/>
      <c r="ULL68" s="25"/>
      <c r="ULM68" s="25"/>
      <c r="ULN68" s="25"/>
      <c r="ULO68" s="25"/>
      <c r="ULP68" s="25"/>
      <c r="ULQ68" s="25"/>
      <c r="ULR68" s="25"/>
      <c r="ULS68" s="25"/>
      <c r="ULT68" s="25"/>
      <c r="ULU68" s="25"/>
      <c r="ULV68" s="25"/>
      <c r="ULW68" s="25"/>
      <c r="ULX68" s="25"/>
      <c r="ULY68" s="25"/>
      <c r="ULZ68" s="25"/>
      <c r="UMA68" s="25"/>
      <c r="UMB68" s="25"/>
      <c r="UMC68" s="25"/>
      <c r="UMD68" s="25"/>
      <c r="UME68" s="25"/>
      <c r="UMF68" s="25"/>
      <c r="UMG68" s="25"/>
      <c r="UMH68" s="25"/>
      <c r="UMI68" s="25"/>
      <c r="UMJ68" s="25"/>
      <c r="UMK68" s="25"/>
      <c r="UML68" s="25"/>
      <c r="UMM68" s="25"/>
      <c r="UMN68" s="25"/>
      <c r="UMO68" s="25"/>
      <c r="UMP68" s="25"/>
      <c r="UMQ68" s="25"/>
      <c r="UMR68" s="25"/>
      <c r="UMS68" s="25"/>
      <c r="UMT68" s="25"/>
      <c r="UMU68" s="25"/>
      <c r="UMV68" s="25"/>
      <c r="UMW68" s="25"/>
      <c r="UMX68" s="25"/>
      <c r="UMY68" s="25"/>
      <c r="UMZ68" s="25"/>
      <c r="UNA68" s="25"/>
      <c r="UNB68" s="25"/>
      <c r="UNC68" s="25"/>
      <c r="UND68" s="25"/>
      <c r="UNE68" s="25"/>
      <c r="UNF68" s="25"/>
      <c r="UNG68" s="25"/>
      <c r="UNH68" s="25"/>
      <c r="UNI68" s="25"/>
      <c r="UNJ68" s="25"/>
      <c r="UNK68" s="25"/>
      <c r="UNL68" s="25"/>
      <c r="UNM68" s="25"/>
      <c r="UNN68" s="25"/>
      <c r="UNO68" s="25"/>
      <c r="UNP68" s="25"/>
      <c r="UNQ68" s="25"/>
      <c r="UNR68" s="25"/>
      <c r="UNS68" s="25"/>
      <c r="UNT68" s="25"/>
      <c r="UNU68" s="25"/>
      <c r="UNV68" s="25"/>
      <c r="UNW68" s="25"/>
      <c r="UNX68" s="25"/>
      <c r="UNY68" s="25"/>
      <c r="UNZ68" s="25"/>
      <c r="UOA68" s="25"/>
      <c r="UOB68" s="25"/>
      <c r="UOC68" s="25"/>
      <c r="UOD68" s="25"/>
      <c r="UOE68" s="25"/>
      <c r="UOF68" s="25"/>
      <c r="UOG68" s="25"/>
      <c r="UOH68" s="25"/>
      <c r="UOI68" s="25"/>
      <c r="UOJ68" s="25"/>
      <c r="UOK68" s="25"/>
      <c r="UOL68" s="25"/>
      <c r="UOM68" s="25"/>
      <c r="UON68" s="25"/>
      <c r="UOO68" s="25"/>
      <c r="UOP68" s="25"/>
      <c r="UOQ68" s="25"/>
      <c r="UOR68" s="25"/>
      <c r="UOS68" s="25"/>
      <c r="UOT68" s="25"/>
      <c r="UOU68" s="25"/>
      <c r="UOV68" s="25"/>
      <c r="UOW68" s="25"/>
      <c r="UOX68" s="25"/>
      <c r="UOY68" s="25"/>
      <c r="UOZ68" s="25"/>
      <c r="UPA68" s="25"/>
      <c r="UPB68" s="25"/>
      <c r="UPC68" s="25"/>
      <c r="UPD68" s="25"/>
      <c r="UPE68" s="25"/>
      <c r="UPF68" s="25"/>
      <c r="UPG68" s="25"/>
      <c r="UPH68" s="25"/>
      <c r="UPI68" s="25"/>
      <c r="UPJ68" s="25"/>
      <c r="UPK68" s="25"/>
      <c r="UPL68" s="25"/>
      <c r="UPM68" s="25"/>
      <c r="UPN68" s="25"/>
      <c r="UPO68" s="25"/>
      <c r="UPP68" s="25"/>
      <c r="UPQ68" s="25"/>
      <c r="UPR68" s="25"/>
      <c r="UPS68" s="25"/>
      <c r="UPT68" s="25"/>
      <c r="UPU68" s="25"/>
      <c r="UPV68" s="25"/>
      <c r="UPW68" s="25"/>
      <c r="UPX68" s="25"/>
      <c r="UPY68" s="25"/>
      <c r="UPZ68" s="25"/>
      <c r="UQA68" s="25"/>
      <c r="UQB68" s="25"/>
      <c r="UQC68" s="25"/>
      <c r="UQD68" s="25"/>
      <c r="UQE68" s="25"/>
      <c r="UQF68" s="25"/>
      <c r="UQG68" s="25"/>
      <c r="UQH68" s="25"/>
      <c r="UQI68" s="25"/>
      <c r="UQJ68" s="25"/>
      <c r="UQK68" s="25"/>
      <c r="UQL68" s="25"/>
      <c r="UQM68" s="25"/>
      <c r="UQN68" s="25"/>
      <c r="UQO68" s="25"/>
      <c r="UQP68" s="25"/>
      <c r="UQQ68" s="25"/>
      <c r="UQR68" s="25"/>
      <c r="UQS68" s="25"/>
      <c r="UQT68" s="25"/>
      <c r="UQU68" s="25"/>
      <c r="UQV68" s="25"/>
      <c r="UQW68" s="25"/>
      <c r="UQX68" s="25"/>
      <c r="UQY68" s="25"/>
      <c r="UQZ68" s="25"/>
      <c r="URA68" s="25"/>
      <c r="URB68" s="25"/>
      <c r="URC68" s="25"/>
      <c r="URD68" s="25"/>
      <c r="URE68" s="25"/>
      <c r="URF68" s="25"/>
      <c r="URG68" s="25"/>
      <c r="URH68" s="25"/>
      <c r="URI68" s="25"/>
      <c r="URJ68" s="25"/>
      <c r="URK68" s="25"/>
      <c r="URL68" s="25"/>
      <c r="URM68" s="25"/>
      <c r="URN68" s="25"/>
      <c r="URO68" s="25"/>
      <c r="URP68" s="25"/>
      <c r="URQ68" s="25"/>
      <c r="URR68" s="25"/>
      <c r="URS68" s="25"/>
      <c r="URT68" s="25"/>
      <c r="URU68" s="25"/>
      <c r="URV68" s="25"/>
      <c r="URW68" s="25"/>
      <c r="URX68" s="25"/>
      <c r="URY68" s="25"/>
      <c r="URZ68" s="25"/>
      <c r="USA68" s="25"/>
      <c r="USB68" s="25"/>
      <c r="USC68" s="25"/>
      <c r="USD68" s="25"/>
      <c r="USE68" s="25"/>
      <c r="USF68" s="25"/>
      <c r="USG68" s="25"/>
      <c r="USH68" s="25"/>
      <c r="USI68" s="25"/>
      <c r="USJ68" s="25"/>
      <c r="USK68" s="25"/>
      <c r="USL68" s="25"/>
      <c r="USM68" s="25"/>
      <c r="USN68" s="25"/>
      <c r="USO68" s="25"/>
      <c r="USP68" s="25"/>
      <c r="USQ68" s="25"/>
      <c r="USR68" s="25"/>
      <c r="USS68" s="25"/>
      <c r="UST68" s="25"/>
      <c r="USU68" s="25"/>
      <c r="USV68" s="25"/>
      <c r="USW68" s="25"/>
      <c r="USX68" s="25"/>
      <c r="USY68" s="25"/>
      <c r="USZ68" s="25"/>
      <c r="UTA68" s="25"/>
      <c r="UTB68" s="25"/>
      <c r="UTC68" s="25"/>
      <c r="UTD68" s="25"/>
      <c r="UTE68" s="25"/>
      <c r="UTF68" s="25"/>
      <c r="UTG68" s="25"/>
      <c r="UTH68" s="25"/>
      <c r="UTI68" s="25"/>
      <c r="UTJ68" s="25"/>
      <c r="UTK68" s="25"/>
      <c r="UTL68" s="25"/>
      <c r="UTM68" s="25"/>
      <c r="UTN68" s="25"/>
      <c r="UTO68" s="25"/>
      <c r="UTP68" s="25"/>
      <c r="UTQ68" s="25"/>
      <c r="UTR68" s="25"/>
      <c r="UTS68" s="25"/>
      <c r="UTT68" s="25"/>
      <c r="UTU68" s="25"/>
      <c r="UTV68" s="25"/>
      <c r="UTW68" s="25"/>
      <c r="UTX68" s="25"/>
      <c r="UTY68" s="25"/>
      <c r="UTZ68" s="25"/>
      <c r="UUA68" s="25"/>
      <c r="UUB68" s="25"/>
      <c r="UUC68" s="25"/>
      <c r="UUD68" s="25"/>
      <c r="UUE68" s="25"/>
      <c r="UUF68" s="25"/>
      <c r="UUG68" s="25"/>
      <c r="UUH68" s="25"/>
      <c r="UUI68" s="25"/>
      <c r="UUJ68" s="25"/>
      <c r="UUK68" s="25"/>
      <c r="UUL68" s="25"/>
      <c r="UUM68" s="25"/>
      <c r="UUN68" s="25"/>
      <c r="UUO68" s="25"/>
      <c r="UUP68" s="25"/>
      <c r="UUQ68" s="25"/>
      <c r="UUR68" s="25"/>
      <c r="UUS68" s="25"/>
      <c r="UUT68" s="25"/>
      <c r="UUU68" s="25"/>
      <c r="UUV68" s="25"/>
      <c r="UUW68" s="25"/>
      <c r="UUX68" s="25"/>
      <c r="UUY68" s="25"/>
      <c r="UUZ68" s="25"/>
      <c r="UVA68" s="25"/>
      <c r="UVB68" s="25"/>
      <c r="UVC68" s="25"/>
      <c r="UVD68" s="25"/>
      <c r="UVE68" s="25"/>
      <c r="UVF68" s="25"/>
      <c r="UVG68" s="25"/>
      <c r="UVH68" s="25"/>
      <c r="UVI68" s="25"/>
      <c r="UVJ68" s="25"/>
      <c r="UVK68" s="25"/>
      <c r="UVL68" s="25"/>
      <c r="UVM68" s="25"/>
      <c r="UVN68" s="25"/>
      <c r="UVO68" s="25"/>
      <c r="UVP68" s="25"/>
      <c r="UVQ68" s="25"/>
      <c r="UVR68" s="25"/>
      <c r="UVS68" s="25"/>
      <c r="UVT68" s="25"/>
      <c r="UVU68" s="25"/>
      <c r="UVV68" s="25"/>
      <c r="UVW68" s="25"/>
      <c r="UVX68" s="25"/>
      <c r="UVY68" s="25"/>
      <c r="UVZ68" s="25"/>
      <c r="UWA68" s="25"/>
      <c r="UWB68" s="25"/>
      <c r="UWC68" s="25"/>
      <c r="UWD68" s="25"/>
      <c r="UWE68" s="25"/>
      <c r="UWF68" s="25"/>
      <c r="UWG68" s="25"/>
      <c r="UWH68" s="25"/>
      <c r="UWI68" s="25"/>
      <c r="UWJ68" s="25"/>
      <c r="UWK68" s="25"/>
      <c r="UWL68" s="25"/>
      <c r="UWM68" s="25"/>
      <c r="UWN68" s="25"/>
      <c r="UWO68" s="25"/>
      <c r="UWP68" s="25"/>
      <c r="UWQ68" s="25"/>
      <c r="UWR68" s="25"/>
      <c r="UWS68" s="25"/>
      <c r="UWT68" s="25"/>
      <c r="UWU68" s="25"/>
      <c r="UWV68" s="25"/>
      <c r="UWW68" s="25"/>
      <c r="UWX68" s="25"/>
      <c r="UWY68" s="25"/>
      <c r="UWZ68" s="25"/>
      <c r="UXA68" s="25"/>
      <c r="UXB68" s="25"/>
      <c r="UXC68" s="25"/>
      <c r="UXD68" s="25"/>
      <c r="UXE68" s="25"/>
      <c r="UXF68" s="25"/>
      <c r="UXG68" s="25"/>
      <c r="UXH68" s="25"/>
      <c r="UXI68" s="25"/>
      <c r="UXJ68" s="25"/>
      <c r="UXK68" s="25"/>
      <c r="UXL68" s="25"/>
      <c r="UXM68" s="25"/>
      <c r="UXN68" s="25"/>
      <c r="UXO68" s="25"/>
      <c r="UXP68" s="25"/>
      <c r="UXQ68" s="25"/>
      <c r="UXR68" s="25"/>
      <c r="UXS68" s="25"/>
      <c r="UXT68" s="25"/>
      <c r="UXU68" s="25"/>
      <c r="UXV68" s="25"/>
      <c r="UXW68" s="25"/>
      <c r="UXX68" s="25"/>
      <c r="UXY68" s="25"/>
      <c r="UXZ68" s="25"/>
      <c r="UYA68" s="25"/>
      <c r="UYB68" s="25"/>
      <c r="UYC68" s="25"/>
      <c r="UYD68" s="25"/>
      <c r="UYE68" s="25"/>
      <c r="UYF68" s="25"/>
      <c r="UYG68" s="25"/>
      <c r="UYH68" s="25"/>
      <c r="UYI68" s="25"/>
      <c r="UYJ68" s="25"/>
      <c r="UYK68" s="25"/>
      <c r="UYL68" s="25"/>
      <c r="UYM68" s="25"/>
      <c r="UYN68" s="25"/>
      <c r="UYO68" s="25"/>
      <c r="UYP68" s="25"/>
      <c r="UYQ68" s="25"/>
      <c r="UYR68" s="25"/>
      <c r="UYS68" s="25"/>
      <c r="UYT68" s="25"/>
      <c r="UYU68" s="25"/>
      <c r="UYV68" s="25"/>
      <c r="UYW68" s="25"/>
      <c r="UYX68" s="25"/>
      <c r="UYY68" s="25"/>
      <c r="UYZ68" s="25"/>
      <c r="UZA68" s="25"/>
      <c r="UZB68" s="25"/>
      <c r="UZC68" s="25"/>
      <c r="UZD68" s="25"/>
      <c r="UZE68" s="25"/>
      <c r="UZF68" s="25"/>
      <c r="UZG68" s="25"/>
      <c r="UZH68" s="25"/>
      <c r="UZI68" s="25"/>
      <c r="UZJ68" s="25"/>
      <c r="UZK68" s="25"/>
      <c r="UZL68" s="25"/>
      <c r="UZM68" s="25"/>
      <c r="UZN68" s="25"/>
      <c r="UZO68" s="25"/>
      <c r="UZP68" s="25"/>
      <c r="UZQ68" s="25"/>
      <c r="UZR68" s="25"/>
      <c r="UZS68" s="25"/>
      <c r="UZT68" s="25"/>
      <c r="UZU68" s="25"/>
      <c r="UZV68" s="25"/>
      <c r="UZW68" s="25"/>
      <c r="UZX68" s="25"/>
      <c r="UZY68" s="25"/>
      <c r="UZZ68" s="25"/>
      <c r="VAA68" s="25"/>
      <c r="VAB68" s="25"/>
      <c r="VAC68" s="25"/>
      <c r="VAD68" s="25"/>
      <c r="VAE68" s="25"/>
      <c r="VAF68" s="25"/>
      <c r="VAG68" s="25"/>
      <c r="VAH68" s="25"/>
      <c r="VAI68" s="25"/>
      <c r="VAJ68" s="25"/>
      <c r="VAK68" s="25"/>
      <c r="VAL68" s="25"/>
      <c r="VAM68" s="25"/>
      <c r="VAN68" s="25"/>
      <c r="VAO68" s="25"/>
      <c r="VAP68" s="25"/>
      <c r="VAQ68" s="25"/>
      <c r="VAR68" s="25"/>
      <c r="VAS68" s="25"/>
      <c r="VAT68" s="25"/>
      <c r="VAU68" s="25"/>
      <c r="VAV68" s="25"/>
      <c r="VAW68" s="25"/>
      <c r="VAX68" s="25"/>
      <c r="VAY68" s="25"/>
      <c r="VAZ68" s="25"/>
      <c r="VBA68" s="25"/>
      <c r="VBB68" s="25"/>
      <c r="VBC68" s="25"/>
      <c r="VBD68" s="25"/>
      <c r="VBE68" s="25"/>
      <c r="VBF68" s="25"/>
      <c r="VBG68" s="25"/>
      <c r="VBH68" s="25"/>
      <c r="VBI68" s="25"/>
      <c r="VBJ68" s="25"/>
      <c r="VBK68" s="25"/>
      <c r="VBL68" s="25"/>
      <c r="VBM68" s="25"/>
      <c r="VBN68" s="25"/>
      <c r="VBO68" s="25"/>
      <c r="VBP68" s="25"/>
      <c r="VBQ68" s="25"/>
      <c r="VBR68" s="25"/>
      <c r="VBS68" s="25"/>
      <c r="VBT68" s="25"/>
      <c r="VBU68" s="25"/>
      <c r="VBV68" s="25"/>
      <c r="VBW68" s="25"/>
      <c r="VBX68" s="25"/>
      <c r="VBY68" s="25"/>
      <c r="VBZ68" s="25"/>
      <c r="VCA68" s="25"/>
      <c r="VCB68" s="25"/>
      <c r="VCC68" s="25"/>
      <c r="VCD68" s="25"/>
      <c r="VCE68" s="25"/>
      <c r="VCF68" s="25"/>
      <c r="VCG68" s="25"/>
      <c r="VCH68" s="25"/>
      <c r="VCI68" s="25"/>
      <c r="VCJ68" s="25"/>
      <c r="VCK68" s="25"/>
      <c r="VCL68" s="25"/>
      <c r="VCM68" s="25"/>
      <c r="VCN68" s="25"/>
      <c r="VCO68" s="25"/>
      <c r="VCP68" s="25"/>
      <c r="VCQ68" s="25"/>
      <c r="VCR68" s="25"/>
      <c r="VCS68" s="25"/>
      <c r="VCT68" s="25"/>
      <c r="VCU68" s="25"/>
      <c r="VCV68" s="25"/>
      <c r="VCW68" s="25"/>
      <c r="VCX68" s="25"/>
      <c r="VCY68" s="25"/>
      <c r="VCZ68" s="25"/>
      <c r="VDA68" s="25"/>
      <c r="VDB68" s="25"/>
      <c r="VDC68" s="25"/>
      <c r="VDD68" s="25"/>
      <c r="VDE68" s="25"/>
      <c r="VDF68" s="25"/>
      <c r="VDG68" s="25"/>
      <c r="VDH68" s="25"/>
      <c r="VDI68" s="25"/>
      <c r="VDJ68" s="25"/>
      <c r="VDK68" s="25"/>
      <c r="VDL68" s="25"/>
      <c r="VDM68" s="25"/>
      <c r="VDN68" s="25"/>
      <c r="VDO68" s="25"/>
      <c r="VDP68" s="25"/>
      <c r="VDQ68" s="25"/>
      <c r="VDR68" s="25"/>
      <c r="VDS68" s="25"/>
      <c r="VDT68" s="25"/>
      <c r="VDU68" s="25"/>
      <c r="VDV68" s="25"/>
      <c r="VDW68" s="25"/>
      <c r="VDX68" s="25"/>
      <c r="VDY68" s="25"/>
      <c r="VDZ68" s="25"/>
      <c r="VEA68" s="25"/>
      <c r="VEB68" s="25"/>
      <c r="VEC68" s="25"/>
      <c r="VED68" s="25"/>
      <c r="VEE68" s="25"/>
      <c r="VEF68" s="25"/>
      <c r="VEG68" s="25"/>
      <c r="VEH68" s="25"/>
      <c r="VEI68" s="25"/>
      <c r="VEJ68" s="25"/>
      <c r="VEK68" s="25"/>
      <c r="VEL68" s="25"/>
      <c r="VEM68" s="25"/>
      <c r="VEN68" s="25"/>
      <c r="VEO68" s="25"/>
      <c r="VEP68" s="25"/>
      <c r="VEQ68" s="25"/>
      <c r="VER68" s="25"/>
      <c r="VES68" s="25"/>
      <c r="VET68" s="25"/>
      <c r="VEU68" s="25"/>
      <c r="VEV68" s="25"/>
      <c r="VEW68" s="25"/>
      <c r="VEX68" s="25"/>
      <c r="VEY68" s="25"/>
      <c r="VEZ68" s="25"/>
      <c r="VFA68" s="25"/>
      <c r="VFB68" s="25"/>
      <c r="VFC68" s="25"/>
      <c r="VFD68" s="25"/>
      <c r="VFE68" s="25"/>
      <c r="VFF68" s="25"/>
      <c r="VFG68" s="25"/>
      <c r="VFH68" s="25"/>
      <c r="VFI68" s="25"/>
      <c r="VFJ68" s="25"/>
      <c r="VFK68" s="25"/>
      <c r="VFL68" s="25"/>
      <c r="VFM68" s="25"/>
      <c r="VFN68" s="25"/>
      <c r="VFO68" s="25"/>
      <c r="VFP68" s="25"/>
      <c r="VFQ68" s="25"/>
      <c r="VFR68" s="25"/>
      <c r="VFS68" s="25"/>
      <c r="VFT68" s="25"/>
      <c r="VFU68" s="25"/>
      <c r="VFV68" s="25"/>
      <c r="VFW68" s="25"/>
      <c r="VFX68" s="25"/>
      <c r="VFY68" s="25"/>
      <c r="VFZ68" s="25"/>
      <c r="VGA68" s="25"/>
      <c r="VGB68" s="25"/>
      <c r="VGC68" s="25"/>
      <c r="VGD68" s="25"/>
      <c r="VGE68" s="25"/>
      <c r="VGF68" s="25"/>
      <c r="VGG68" s="25"/>
      <c r="VGH68" s="25"/>
      <c r="VGI68" s="25"/>
      <c r="VGJ68" s="25"/>
      <c r="VGK68" s="25"/>
      <c r="VGL68" s="25"/>
      <c r="VGM68" s="25"/>
      <c r="VGN68" s="25"/>
      <c r="VGO68" s="25"/>
      <c r="VGP68" s="25"/>
      <c r="VGQ68" s="25"/>
      <c r="VGR68" s="25"/>
      <c r="VGS68" s="25"/>
      <c r="VGT68" s="25"/>
      <c r="VGU68" s="25"/>
      <c r="VGV68" s="25"/>
      <c r="VGW68" s="25"/>
      <c r="VGX68" s="25"/>
      <c r="VGY68" s="25"/>
      <c r="VGZ68" s="25"/>
      <c r="VHA68" s="25"/>
      <c r="VHB68" s="25"/>
      <c r="VHC68" s="25"/>
      <c r="VHD68" s="25"/>
      <c r="VHE68" s="25"/>
      <c r="VHF68" s="25"/>
      <c r="VHG68" s="25"/>
      <c r="VHH68" s="25"/>
      <c r="VHI68" s="25"/>
      <c r="VHJ68" s="25"/>
      <c r="VHK68" s="25"/>
      <c r="VHL68" s="25"/>
      <c r="VHM68" s="25"/>
      <c r="VHN68" s="25"/>
      <c r="VHO68" s="25"/>
      <c r="VHP68" s="25"/>
      <c r="VHQ68" s="25"/>
      <c r="VHR68" s="25"/>
      <c r="VHS68" s="25"/>
      <c r="VHT68" s="25"/>
      <c r="VHU68" s="25"/>
      <c r="VHV68" s="25"/>
      <c r="VHW68" s="25"/>
      <c r="VHX68" s="25"/>
      <c r="VHY68" s="25"/>
      <c r="VHZ68" s="25"/>
      <c r="VIA68" s="25"/>
      <c r="VIB68" s="25"/>
      <c r="VIC68" s="25"/>
      <c r="VID68" s="25"/>
      <c r="VIE68" s="25"/>
      <c r="VIF68" s="25"/>
      <c r="VIG68" s="25"/>
      <c r="VIH68" s="25"/>
      <c r="VII68" s="25"/>
      <c r="VIJ68" s="25"/>
      <c r="VIK68" s="25"/>
      <c r="VIL68" s="25"/>
      <c r="VIM68" s="25"/>
      <c r="VIN68" s="25"/>
      <c r="VIO68" s="25"/>
      <c r="VIP68" s="25"/>
      <c r="VIQ68" s="25"/>
      <c r="VIR68" s="25"/>
      <c r="VIS68" s="25"/>
      <c r="VIT68" s="25"/>
      <c r="VIU68" s="25"/>
      <c r="VIV68" s="25"/>
      <c r="VIW68" s="25"/>
      <c r="VIX68" s="25"/>
      <c r="VIY68" s="25"/>
      <c r="VIZ68" s="25"/>
      <c r="VJA68" s="25"/>
      <c r="VJB68" s="25"/>
      <c r="VJC68" s="25"/>
      <c r="VJD68" s="25"/>
      <c r="VJE68" s="25"/>
      <c r="VJF68" s="25"/>
      <c r="VJG68" s="25"/>
      <c r="VJH68" s="25"/>
      <c r="VJI68" s="25"/>
      <c r="VJJ68" s="25"/>
      <c r="VJK68" s="25"/>
      <c r="VJL68" s="25"/>
      <c r="VJM68" s="25"/>
      <c r="VJN68" s="25"/>
      <c r="VJO68" s="25"/>
      <c r="VJP68" s="25"/>
      <c r="VJQ68" s="25"/>
      <c r="VJR68" s="25"/>
      <c r="VJS68" s="25"/>
      <c r="VJT68" s="25"/>
      <c r="VJU68" s="25"/>
      <c r="VJV68" s="25"/>
      <c r="VJW68" s="25"/>
      <c r="VJX68" s="25"/>
      <c r="VJY68" s="25"/>
      <c r="VJZ68" s="25"/>
      <c r="VKA68" s="25"/>
      <c r="VKB68" s="25"/>
      <c r="VKC68" s="25"/>
      <c r="VKD68" s="25"/>
      <c r="VKE68" s="25"/>
      <c r="VKF68" s="25"/>
      <c r="VKG68" s="25"/>
      <c r="VKH68" s="25"/>
      <c r="VKI68" s="25"/>
      <c r="VKJ68" s="25"/>
      <c r="VKK68" s="25"/>
      <c r="VKL68" s="25"/>
      <c r="VKM68" s="25"/>
      <c r="VKN68" s="25"/>
      <c r="VKO68" s="25"/>
      <c r="VKP68" s="25"/>
      <c r="VKQ68" s="25"/>
      <c r="VKR68" s="25"/>
      <c r="VKS68" s="25"/>
      <c r="VKT68" s="25"/>
      <c r="VKU68" s="25"/>
      <c r="VKV68" s="25"/>
      <c r="VKW68" s="25"/>
      <c r="VKX68" s="25"/>
      <c r="VKY68" s="25"/>
      <c r="VKZ68" s="25"/>
      <c r="VLA68" s="25"/>
      <c r="VLB68" s="25"/>
      <c r="VLC68" s="25"/>
      <c r="VLD68" s="25"/>
      <c r="VLE68" s="25"/>
      <c r="VLF68" s="25"/>
      <c r="VLG68" s="25"/>
      <c r="VLH68" s="25"/>
      <c r="VLI68" s="25"/>
      <c r="VLJ68" s="25"/>
      <c r="VLK68" s="25"/>
      <c r="VLL68" s="25"/>
      <c r="VLM68" s="25"/>
      <c r="VLN68" s="25"/>
      <c r="VLO68" s="25"/>
      <c r="VLP68" s="25"/>
      <c r="VLQ68" s="25"/>
      <c r="VLR68" s="25"/>
      <c r="VLS68" s="25"/>
      <c r="VLT68" s="25"/>
      <c r="VLU68" s="25"/>
      <c r="VLV68" s="25"/>
      <c r="VLW68" s="25"/>
      <c r="VLX68" s="25"/>
      <c r="VLY68" s="25"/>
      <c r="VLZ68" s="25"/>
      <c r="VMA68" s="25"/>
      <c r="VMB68" s="25"/>
      <c r="VMC68" s="25"/>
      <c r="VMD68" s="25"/>
      <c r="VME68" s="25"/>
      <c r="VMF68" s="25"/>
      <c r="VMG68" s="25"/>
      <c r="VMH68" s="25"/>
      <c r="VMI68" s="25"/>
      <c r="VMJ68" s="25"/>
      <c r="VMK68" s="25"/>
      <c r="VML68" s="25"/>
      <c r="VMM68" s="25"/>
      <c r="VMN68" s="25"/>
      <c r="VMO68" s="25"/>
      <c r="VMP68" s="25"/>
      <c r="VMQ68" s="25"/>
      <c r="VMR68" s="25"/>
      <c r="VMS68" s="25"/>
      <c r="VMT68" s="25"/>
      <c r="VMU68" s="25"/>
      <c r="VMV68" s="25"/>
      <c r="VMW68" s="25"/>
      <c r="VMX68" s="25"/>
      <c r="VMY68" s="25"/>
      <c r="VMZ68" s="25"/>
      <c r="VNA68" s="25"/>
      <c r="VNB68" s="25"/>
      <c r="VNC68" s="25"/>
      <c r="VND68" s="25"/>
      <c r="VNE68" s="25"/>
      <c r="VNF68" s="25"/>
      <c r="VNG68" s="25"/>
      <c r="VNH68" s="25"/>
      <c r="VNI68" s="25"/>
      <c r="VNJ68" s="25"/>
      <c r="VNK68" s="25"/>
      <c r="VNL68" s="25"/>
      <c r="VNM68" s="25"/>
      <c r="VNN68" s="25"/>
      <c r="VNO68" s="25"/>
      <c r="VNP68" s="25"/>
      <c r="VNQ68" s="25"/>
      <c r="VNR68" s="25"/>
      <c r="VNS68" s="25"/>
      <c r="VNT68" s="25"/>
      <c r="VNU68" s="25"/>
      <c r="VNV68" s="25"/>
      <c r="VNW68" s="25"/>
      <c r="VNX68" s="25"/>
      <c r="VNY68" s="25"/>
      <c r="VNZ68" s="25"/>
      <c r="VOA68" s="25"/>
      <c r="VOB68" s="25"/>
      <c r="VOC68" s="25"/>
      <c r="VOD68" s="25"/>
      <c r="VOE68" s="25"/>
      <c r="VOF68" s="25"/>
      <c r="VOG68" s="25"/>
      <c r="VOH68" s="25"/>
      <c r="VOI68" s="25"/>
      <c r="VOJ68" s="25"/>
      <c r="VOK68" s="25"/>
      <c r="VOL68" s="25"/>
      <c r="VOM68" s="25"/>
      <c r="VON68" s="25"/>
      <c r="VOO68" s="25"/>
      <c r="VOP68" s="25"/>
      <c r="VOQ68" s="25"/>
      <c r="VOR68" s="25"/>
      <c r="VOS68" s="25"/>
      <c r="VOT68" s="25"/>
      <c r="VOU68" s="25"/>
      <c r="VOV68" s="25"/>
      <c r="VOW68" s="25"/>
      <c r="VOX68" s="25"/>
      <c r="VOY68" s="25"/>
      <c r="VOZ68" s="25"/>
      <c r="VPA68" s="25"/>
      <c r="VPB68" s="25"/>
      <c r="VPC68" s="25"/>
      <c r="VPD68" s="25"/>
      <c r="VPE68" s="25"/>
      <c r="VPF68" s="25"/>
      <c r="VPG68" s="25"/>
      <c r="VPH68" s="25"/>
      <c r="VPI68" s="25"/>
      <c r="VPJ68" s="25"/>
      <c r="VPK68" s="25"/>
      <c r="VPL68" s="25"/>
      <c r="VPM68" s="25"/>
      <c r="VPN68" s="25"/>
      <c r="VPO68" s="25"/>
      <c r="VPP68" s="25"/>
      <c r="VPQ68" s="25"/>
      <c r="VPR68" s="25"/>
      <c r="VPS68" s="25"/>
      <c r="VPT68" s="25"/>
      <c r="VPU68" s="25"/>
      <c r="VPV68" s="25"/>
      <c r="VPW68" s="25"/>
      <c r="VPX68" s="25"/>
      <c r="VPY68" s="25"/>
      <c r="VPZ68" s="25"/>
      <c r="VQA68" s="25"/>
      <c r="VQB68" s="25"/>
      <c r="VQC68" s="25"/>
      <c r="VQD68" s="25"/>
      <c r="VQE68" s="25"/>
      <c r="VQF68" s="25"/>
      <c r="VQG68" s="25"/>
      <c r="VQH68" s="25"/>
      <c r="VQI68" s="25"/>
      <c r="VQJ68" s="25"/>
      <c r="VQK68" s="25"/>
      <c r="VQL68" s="25"/>
      <c r="VQM68" s="25"/>
      <c r="VQN68" s="25"/>
      <c r="VQO68" s="25"/>
      <c r="VQP68" s="25"/>
      <c r="VQQ68" s="25"/>
      <c r="VQR68" s="25"/>
      <c r="VQS68" s="25"/>
      <c r="VQT68" s="25"/>
      <c r="VQU68" s="25"/>
      <c r="VQV68" s="25"/>
      <c r="VQW68" s="25"/>
      <c r="VQX68" s="25"/>
      <c r="VQY68" s="25"/>
      <c r="VQZ68" s="25"/>
      <c r="VRA68" s="25"/>
      <c r="VRB68" s="25"/>
      <c r="VRC68" s="25"/>
      <c r="VRD68" s="25"/>
      <c r="VRE68" s="25"/>
      <c r="VRF68" s="25"/>
      <c r="VRG68" s="25"/>
      <c r="VRH68" s="25"/>
      <c r="VRI68" s="25"/>
      <c r="VRJ68" s="25"/>
      <c r="VRK68" s="25"/>
      <c r="VRL68" s="25"/>
      <c r="VRM68" s="25"/>
      <c r="VRN68" s="25"/>
      <c r="VRO68" s="25"/>
      <c r="VRP68" s="25"/>
      <c r="VRQ68" s="25"/>
      <c r="VRR68" s="25"/>
      <c r="VRS68" s="25"/>
      <c r="VRT68" s="25"/>
      <c r="VRU68" s="25"/>
      <c r="VRV68" s="25"/>
      <c r="VRW68" s="25"/>
      <c r="VRX68" s="25"/>
      <c r="VRY68" s="25"/>
      <c r="VRZ68" s="25"/>
      <c r="VSA68" s="25"/>
      <c r="VSB68" s="25"/>
      <c r="VSC68" s="25"/>
      <c r="VSD68" s="25"/>
      <c r="VSE68" s="25"/>
      <c r="VSF68" s="25"/>
      <c r="VSG68" s="25"/>
      <c r="VSH68" s="25"/>
      <c r="VSI68" s="25"/>
      <c r="VSJ68" s="25"/>
      <c r="VSK68" s="25"/>
      <c r="VSL68" s="25"/>
      <c r="VSM68" s="25"/>
      <c r="VSN68" s="25"/>
      <c r="VSO68" s="25"/>
      <c r="VSP68" s="25"/>
      <c r="VSQ68" s="25"/>
      <c r="VSR68" s="25"/>
      <c r="VSS68" s="25"/>
      <c r="VST68" s="25"/>
      <c r="VSU68" s="25"/>
      <c r="VSV68" s="25"/>
      <c r="VSW68" s="25"/>
      <c r="VSX68" s="25"/>
      <c r="VSY68" s="25"/>
      <c r="VSZ68" s="25"/>
      <c r="VTA68" s="25"/>
      <c r="VTB68" s="25"/>
      <c r="VTC68" s="25"/>
      <c r="VTD68" s="25"/>
      <c r="VTE68" s="25"/>
      <c r="VTF68" s="25"/>
      <c r="VTG68" s="25"/>
      <c r="VTH68" s="25"/>
      <c r="VTI68" s="25"/>
      <c r="VTJ68" s="25"/>
      <c r="VTK68" s="25"/>
      <c r="VTL68" s="25"/>
      <c r="VTM68" s="25"/>
      <c r="VTN68" s="25"/>
      <c r="VTO68" s="25"/>
      <c r="VTP68" s="25"/>
      <c r="VTQ68" s="25"/>
      <c r="VTR68" s="25"/>
      <c r="VTS68" s="25"/>
      <c r="VTT68" s="25"/>
      <c r="VTU68" s="25"/>
      <c r="VTV68" s="25"/>
      <c r="VTW68" s="25"/>
      <c r="VTX68" s="25"/>
      <c r="VTY68" s="25"/>
      <c r="VTZ68" s="25"/>
      <c r="VUA68" s="25"/>
      <c r="VUB68" s="25"/>
      <c r="VUC68" s="25"/>
      <c r="VUD68" s="25"/>
      <c r="VUE68" s="25"/>
      <c r="VUF68" s="25"/>
      <c r="VUG68" s="25"/>
      <c r="VUH68" s="25"/>
      <c r="VUI68" s="25"/>
      <c r="VUJ68" s="25"/>
      <c r="VUK68" s="25"/>
      <c r="VUL68" s="25"/>
      <c r="VUM68" s="25"/>
      <c r="VUN68" s="25"/>
      <c r="VUO68" s="25"/>
      <c r="VUP68" s="25"/>
      <c r="VUQ68" s="25"/>
      <c r="VUR68" s="25"/>
      <c r="VUS68" s="25"/>
      <c r="VUT68" s="25"/>
      <c r="VUU68" s="25"/>
      <c r="VUV68" s="25"/>
      <c r="VUW68" s="25"/>
      <c r="VUX68" s="25"/>
      <c r="VUY68" s="25"/>
      <c r="VUZ68" s="25"/>
      <c r="VVA68" s="25"/>
      <c r="VVB68" s="25"/>
      <c r="VVC68" s="25"/>
      <c r="VVD68" s="25"/>
      <c r="VVE68" s="25"/>
      <c r="VVF68" s="25"/>
      <c r="VVG68" s="25"/>
      <c r="VVH68" s="25"/>
      <c r="VVI68" s="25"/>
      <c r="VVJ68" s="25"/>
      <c r="VVK68" s="25"/>
      <c r="VVL68" s="25"/>
      <c r="VVM68" s="25"/>
      <c r="VVN68" s="25"/>
      <c r="VVO68" s="25"/>
      <c r="VVP68" s="25"/>
      <c r="VVQ68" s="25"/>
      <c r="VVR68" s="25"/>
      <c r="VVS68" s="25"/>
      <c r="VVT68" s="25"/>
      <c r="VVU68" s="25"/>
      <c r="VVV68" s="25"/>
      <c r="VVW68" s="25"/>
      <c r="VVX68" s="25"/>
      <c r="VVY68" s="25"/>
      <c r="VVZ68" s="25"/>
      <c r="VWA68" s="25"/>
      <c r="VWB68" s="25"/>
      <c r="VWC68" s="25"/>
      <c r="VWD68" s="25"/>
      <c r="VWE68" s="25"/>
      <c r="VWF68" s="25"/>
      <c r="VWG68" s="25"/>
      <c r="VWH68" s="25"/>
      <c r="VWI68" s="25"/>
      <c r="VWJ68" s="25"/>
      <c r="VWK68" s="25"/>
      <c r="VWL68" s="25"/>
      <c r="VWM68" s="25"/>
      <c r="VWN68" s="25"/>
      <c r="VWO68" s="25"/>
      <c r="VWP68" s="25"/>
      <c r="VWQ68" s="25"/>
      <c r="VWR68" s="25"/>
      <c r="VWS68" s="25"/>
      <c r="VWT68" s="25"/>
      <c r="VWU68" s="25"/>
      <c r="VWV68" s="25"/>
      <c r="VWW68" s="25"/>
      <c r="VWX68" s="25"/>
      <c r="VWY68" s="25"/>
      <c r="VWZ68" s="25"/>
      <c r="VXA68" s="25"/>
      <c r="VXB68" s="25"/>
      <c r="VXC68" s="25"/>
      <c r="VXD68" s="25"/>
      <c r="VXE68" s="25"/>
      <c r="VXF68" s="25"/>
      <c r="VXG68" s="25"/>
      <c r="VXH68" s="25"/>
      <c r="VXI68" s="25"/>
      <c r="VXJ68" s="25"/>
      <c r="VXK68" s="25"/>
      <c r="VXL68" s="25"/>
      <c r="VXM68" s="25"/>
      <c r="VXN68" s="25"/>
      <c r="VXO68" s="25"/>
      <c r="VXP68" s="25"/>
      <c r="VXQ68" s="25"/>
      <c r="VXR68" s="25"/>
      <c r="VXS68" s="25"/>
      <c r="VXT68" s="25"/>
      <c r="VXU68" s="25"/>
      <c r="VXV68" s="25"/>
      <c r="VXW68" s="25"/>
      <c r="VXX68" s="25"/>
      <c r="VXY68" s="25"/>
      <c r="VXZ68" s="25"/>
      <c r="VYA68" s="25"/>
      <c r="VYB68" s="25"/>
      <c r="VYC68" s="25"/>
      <c r="VYD68" s="25"/>
      <c r="VYE68" s="25"/>
      <c r="VYF68" s="25"/>
      <c r="VYG68" s="25"/>
      <c r="VYH68" s="25"/>
      <c r="VYI68" s="25"/>
      <c r="VYJ68" s="25"/>
      <c r="VYK68" s="25"/>
      <c r="VYL68" s="25"/>
      <c r="VYM68" s="25"/>
      <c r="VYN68" s="25"/>
      <c r="VYO68" s="25"/>
      <c r="VYP68" s="25"/>
      <c r="VYQ68" s="25"/>
      <c r="VYR68" s="25"/>
      <c r="VYS68" s="25"/>
      <c r="VYT68" s="25"/>
      <c r="VYU68" s="25"/>
      <c r="VYV68" s="25"/>
      <c r="VYW68" s="25"/>
      <c r="VYX68" s="25"/>
      <c r="VYY68" s="25"/>
      <c r="VYZ68" s="25"/>
      <c r="VZA68" s="25"/>
      <c r="VZB68" s="25"/>
      <c r="VZC68" s="25"/>
      <c r="VZD68" s="25"/>
      <c r="VZE68" s="25"/>
      <c r="VZF68" s="25"/>
      <c r="VZG68" s="25"/>
      <c r="VZH68" s="25"/>
      <c r="VZI68" s="25"/>
      <c r="VZJ68" s="25"/>
      <c r="VZK68" s="25"/>
      <c r="VZL68" s="25"/>
      <c r="VZM68" s="25"/>
      <c r="VZN68" s="25"/>
      <c r="VZO68" s="25"/>
      <c r="VZP68" s="25"/>
      <c r="VZQ68" s="25"/>
      <c r="VZR68" s="25"/>
      <c r="VZS68" s="25"/>
      <c r="VZT68" s="25"/>
      <c r="VZU68" s="25"/>
      <c r="VZV68" s="25"/>
      <c r="VZW68" s="25"/>
      <c r="VZX68" s="25"/>
      <c r="VZY68" s="25"/>
      <c r="VZZ68" s="25"/>
      <c r="WAA68" s="25"/>
      <c r="WAB68" s="25"/>
      <c r="WAC68" s="25"/>
      <c r="WAD68" s="25"/>
      <c r="WAE68" s="25"/>
      <c r="WAF68" s="25"/>
      <c r="WAG68" s="25"/>
      <c r="WAH68" s="25"/>
      <c r="WAI68" s="25"/>
      <c r="WAJ68" s="25"/>
      <c r="WAK68" s="25"/>
      <c r="WAL68" s="25"/>
      <c r="WAM68" s="25"/>
      <c r="WAN68" s="25"/>
      <c r="WAO68" s="25"/>
      <c r="WAP68" s="25"/>
      <c r="WAQ68" s="25"/>
      <c r="WAR68" s="25"/>
      <c r="WAS68" s="25"/>
      <c r="WAT68" s="25"/>
      <c r="WAU68" s="25"/>
      <c r="WAV68" s="25"/>
      <c r="WAW68" s="25"/>
      <c r="WAX68" s="25"/>
      <c r="WAY68" s="25"/>
      <c r="WAZ68" s="25"/>
      <c r="WBA68" s="25"/>
      <c r="WBB68" s="25"/>
      <c r="WBC68" s="25"/>
      <c r="WBD68" s="25"/>
      <c r="WBE68" s="25"/>
      <c r="WBF68" s="25"/>
      <c r="WBG68" s="25"/>
      <c r="WBH68" s="25"/>
      <c r="WBI68" s="25"/>
      <c r="WBJ68" s="25"/>
      <c r="WBK68" s="25"/>
      <c r="WBL68" s="25"/>
      <c r="WBM68" s="25"/>
      <c r="WBN68" s="25"/>
      <c r="WBO68" s="25"/>
      <c r="WBP68" s="25"/>
      <c r="WBQ68" s="25"/>
      <c r="WBR68" s="25"/>
      <c r="WBS68" s="25"/>
      <c r="WBT68" s="25"/>
      <c r="WBU68" s="25"/>
      <c r="WBV68" s="25"/>
      <c r="WBW68" s="25"/>
      <c r="WBX68" s="25"/>
      <c r="WBY68" s="25"/>
      <c r="WBZ68" s="25"/>
      <c r="WCA68" s="25"/>
      <c r="WCB68" s="25"/>
      <c r="WCC68" s="25"/>
      <c r="WCD68" s="25"/>
      <c r="WCE68" s="25"/>
      <c r="WCF68" s="25"/>
      <c r="WCG68" s="25"/>
      <c r="WCH68" s="25"/>
      <c r="WCI68" s="25"/>
      <c r="WCJ68" s="25"/>
      <c r="WCK68" s="25"/>
      <c r="WCL68" s="25"/>
      <c r="WCM68" s="25"/>
      <c r="WCN68" s="25"/>
      <c r="WCO68" s="25"/>
      <c r="WCP68" s="25"/>
      <c r="WCQ68" s="25"/>
      <c r="WCR68" s="25"/>
      <c r="WCS68" s="25"/>
      <c r="WCT68" s="25"/>
      <c r="WCU68" s="25"/>
      <c r="WCV68" s="25"/>
      <c r="WCW68" s="25"/>
      <c r="WCX68" s="25"/>
      <c r="WCY68" s="25"/>
      <c r="WCZ68" s="25"/>
      <c r="WDA68" s="25"/>
      <c r="WDB68" s="25"/>
      <c r="WDC68" s="25"/>
      <c r="WDD68" s="25"/>
      <c r="WDE68" s="25"/>
      <c r="WDF68" s="25"/>
      <c r="WDG68" s="25"/>
      <c r="WDH68" s="25"/>
      <c r="WDI68" s="25"/>
      <c r="WDJ68" s="25"/>
      <c r="WDK68" s="25"/>
      <c r="WDL68" s="25"/>
      <c r="WDM68" s="25"/>
      <c r="WDN68" s="25"/>
      <c r="WDO68" s="25"/>
      <c r="WDP68" s="25"/>
      <c r="WDQ68" s="25"/>
      <c r="WDR68" s="25"/>
      <c r="WDS68" s="25"/>
      <c r="WDT68" s="25"/>
      <c r="WDU68" s="25"/>
      <c r="WDV68" s="25"/>
      <c r="WDW68" s="25"/>
      <c r="WDX68" s="25"/>
      <c r="WDY68" s="25"/>
      <c r="WDZ68" s="25"/>
      <c r="WEA68" s="25"/>
      <c r="WEB68" s="25"/>
      <c r="WEC68" s="25"/>
      <c r="WED68" s="25"/>
      <c r="WEE68" s="25"/>
      <c r="WEF68" s="25"/>
      <c r="WEG68" s="25"/>
      <c r="WEH68" s="25"/>
      <c r="WEI68" s="25"/>
      <c r="WEJ68" s="25"/>
      <c r="WEK68" s="25"/>
      <c r="WEL68" s="25"/>
      <c r="WEM68" s="25"/>
      <c r="WEN68" s="25"/>
      <c r="WEO68" s="25"/>
      <c r="WEP68" s="25"/>
      <c r="WEQ68" s="25"/>
      <c r="WER68" s="25"/>
      <c r="WES68" s="25"/>
      <c r="WET68" s="25"/>
      <c r="WEU68" s="25"/>
      <c r="WEV68" s="25"/>
      <c r="WEW68" s="25"/>
      <c r="WEX68" s="25"/>
      <c r="WEY68" s="25"/>
      <c r="WEZ68" s="25"/>
      <c r="WFA68" s="25"/>
      <c r="WFB68" s="25"/>
      <c r="WFC68" s="25"/>
      <c r="WFD68" s="25"/>
      <c r="WFE68" s="25"/>
      <c r="WFF68" s="25"/>
      <c r="WFG68" s="25"/>
      <c r="WFH68" s="25"/>
      <c r="WFI68" s="25"/>
      <c r="WFJ68" s="25"/>
      <c r="WFK68" s="25"/>
      <c r="WFL68" s="25"/>
      <c r="WFM68" s="25"/>
      <c r="WFN68" s="25"/>
      <c r="WFO68" s="25"/>
      <c r="WFP68" s="25"/>
      <c r="WFQ68" s="25"/>
      <c r="WFR68" s="25"/>
      <c r="WFS68" s="25"/>
      <c r="WFT68" s="25"/>
      <c r="WFU68" s="25"/>
      <c r="WFV68" s="25"/>
      <c r="WFW68" s="25"/>
      <c r="WFX68" s="25"/>
      <c r="WFY68" s="25"/>
      <c r="WFZ68" s="25"/>
      <c r="WGA68" s="25"/>
      <c r="WGB68" s="25"/>
      <c r="WGC68" s="25"/>
      <c r="WGD68" s="25"/>
      <c r="WGE68" s="25"/>
      <c r="WGF68" s="25"/>
      <c r="WGG68" s="25"/>
      <c r="WGH68" s="25"/>
      <c r="WGI68" s="25"/>
      <c r="WGJ68" s="25"/>
      <c r="WGK68" s="25"/>
      <c r="WGL68" s="25"/>
      <c r="WGM68" s="25"/>
      <c r="WGN68" s="25"/>
      <c r="WGO68" s="25"/>
      <c r="WGP68" s="25"/>
      <c r="WGQ68" s="25"/>
      <c r="WGR68" s="25"/>
      <c r="WGS68" s="25"/>
      <c r="WGT68" s="25"/>
      <c r="WGU68" s="25"/>
      <c r="WGV68" s="25"/>
      <c r="WGW68" s="25"/>
      <c r="WGX68" s="25"/>
      <c r="WGY68" s="25"/>
      <c r="WGZ68" s="25"/>
      <c r="WHA68" s="25"/>
      <c r="WHB68" s="25"/>
      <c r="WHC68" s="25"/>
      <c r="WHD68" s="25"/>
      <c r="WHE68" s="25"/>
      <c r="WHF68" s="25"/>
      <c r="WHG68" s="25"/>
      <c r="WHH68" s="25"/>
      <c r="WHI68" s="25"/>
      <c r="WHJ68" s="25"/>
      <c r="WHK68" s="25"/>
      <c r="WHL68" s="25"/>
      <c r="WHM68" s="25"/>
      <c r="WHN68" s="25"/>
      <c r="WHO68" s="25"/>
      <c r="WHP68" s="25"/>
      <c r="WHQ68" s="25"/>
      <c r="WHR68" s="25"/>
      <c r="WHS68" s="25"/>
      <c r="WHT68" s="25"/>
      <c r="WHU68" s="25"/>
      <c r="WHV68" s="25"/>
      <c r="WHW68" s="25"/>
      <c r="WHX68" s="25"/>
      <c r="WHY68" s="25"/>
      <c r="WHZ68" s="25"/>
      <c r="WIA68" s="25"/>
      <c r="WIB68" s="25"/>
      <c r="WIC68" s="25"/>
      <c r="WID68" s="25"/>
      <c r="WIE68" s="25"/>
      <c r="WIF68" s="25"/>
      <c r="WIG68" s="25"/>
      <c r="WIH68" s="25"/>
      <c r="WII68" s="25"/>
      <c r="WIJ68" s="25"/>
      <c r="WIK68" s="25"/>
      <c r="WIL68" s="25"/>
      <c r="WIM68" s="25"/>
      <c r="WIN68" s="25"/>
      <c r="WIO68" s="25"/>
      <c r="WIP68" s="25"/>
      <c r="WIQ68" s="25"/>
      <c r="WIR68" s="25"/>
      <c r="WIS68" s="25"/>
      <c r="WIT68" s="25"/>
      <c r="WIU68" s="25"/>
      <c r="WIV68" s="25"/>
      <c r="WIW68" s="25"/>
      <c r="WIX68" s="25"/>
      <c r="WIY68" s="25"/>
      <c r="WIZ68" s="25"/>
      <c r="WJA68" s="25"/>
      <c r="WJB68" s="25"/>
      <c r="WJC68" s="25"/>
      <c r="WJD68" s="25"/>
      <c r="WJE68" s="25"/>
      <c r="WJF68" s="25"/>
      <c r="WJG68" s="25"/>
      <c r="WJH68" s="25"/>
      <c r="WJI68" s="25"/>
      <c r="WJJ68" s="25"/>
      <c r="WJK68" s="25"/>
      <c r="WJL68" s="25"/>
      <c r="WJM68" s="25"/>
      <c r="WJN68" s="25"/>
      <c r="WJO68" s="25"/>
      <c r="WJP68" s="25"/>
      <c r="WJQ68" s="25"/>
      <c r="WJR68" s="25"/>
      <c r="WJS68" s="25"/>
      <c r="WJT68" s="25"/>
      <c r="WJU68" s="25"/>
      <c r="WJV68" s="25"/>
      <c r="WJW68" s="25"/>
      <c r="WJX68" s="25"/>
      <c r="WJY68" s="25"/>
      <c r="WJZ68" s="25"/>
      <c r="WKA68" s="25"/>
      <c r="WKB68" s="25"/>
      <c r="WKC68" s="25"/>
      <c r="WKD68" s="25"/>
      <c r="WKE68" s="25"/>
      <c r="WKF68" s="25"/>
      <c r="WKG68" s="25"/>
      <c r="WKH68" s="25"/>
      <c r="WKI68" s="25"/>
      <c r="WKJ68" s="25"/>
      <c r="WKK68" s="25"/>
      <c r="WKL68" s="25"/>
      <c r="WKM68" s="25"/>
      <c r="WKN68" s="25"/>
      <c r="WKO68" s="25"/>
      <c r="WKP68" s="25"/>
      <c r="WKQ68" s="25"/>
      <c r="WKR68" s="25"/>
      <c r="WKS68" s="25"/>
      <c r="WKT68" s="25"/>
      <c r="WKU68" s="25"/>
      <c r="WKV68" s="25"/>
      <c r="WKW68" s="25"/>
      <c r="WKX68" s="25"/>
      <c r="WKY68" s="25"/>
      <c r="WKZ68" s="25"/>
      <c r="WLA68" s="25"/>
      <c r="WLB68" s="25"/>
      <c r="WLC68" s="25"/>
      <c r="WLD68" s="25"/>
      <c r="WLE68" s="25"/>
      <c r="WLF68" s="25"/>
      <c r="WLG68" s="25"/>
      <c r="WLH68" s="25"/>
      <c r="WLI68" s="25"/>
      <c r="WLJ68" s="25"/>
      <c r="WLK68" s="25"/>
      <c r="WLL68" s="25"/>
      <c r="WLM68" s="25"/>
      <c r="WLN68" s="25"/>
      <c r="WLO68" s="25"/>
      <c r="WLP68" s="25"/>
      <c r="WLQ68" s="25"/>
      <c r="WLR68" s="25"/>
      <c r="WLS68" s="25"/>
      <c r="WLT68" s="25"/>
      <c r="WLU68" s="25"/>
      <c r="WLV68" s="25"/>
      <c r="WLW68" s="25"/>
      <c r="WLX68" s="25"/>
      <c r="WLY68" s="25"/>
      <c r="WLZ68" s="25"/>
      <c r="WMA68" s="25"/>
      <c r="WMB68" s="25"/>
      <c r="WMC68" s="25"/>
      <c r="WMD68" s="25"/>
      <c r="WME68" s="25"/>
      <c r="WMF68" s="25"/>
      <c r="WMG68" s="25"/>
      <c r="WMH68" s="25"/>
      <c r="WMI68" s="25"/>
      <c r="WMJ68" s="25"/>
      <c r="WMK68" s="25"/>
      <c r="WML68" s="25"/>
      <c r="WMM68" s="25"/>
      <c r="WMN68" s="25"/>
      <c r="WMO68" s="25"/>
      <c r="WMP68" s="25"/>
      <c r="WMQ68" s="25"/>
      <c r="WMR68" s="25"/>
      <c r="WMS68" s="25"/>
      <c r="WMT68" s="25"/>
      <c r="WMU68" s="25"/>
      <c r="WMV68" s="25"/>
      <c r="WMW68" s="25"/>
      <c r="WMX68" s="25"/>
      <c r="WMY68" s="25"/>
      <c r="WMZ68" s="25"/>
      <c r="WNA68" s="25"/>
      <c r="WNB68" s="25"/>
      <c r="WNC68" s="25"/>
      <c r="WND68" s="25"/>
      <c r="WNE68" s="25"/>
      <c r="WNF68" s="25"/>
      <c r="WNG68" s="25"/>
      <c r="WNH68" s="25"/>
      <c r="WNI68" s="25"/>
      <c r="WNJ68" s="25"/>
      <c r="WNK68" s="25"/>
      <c r="WNL68" s="25"/>
      <c r="WNM68" s="25"/>
      <c r="WNN68" s="25"/>
      <c r="WNO68" s="25"/>
      <c r="WNP68" s="25"/>
      <c r="WNQ68" s="25"/>
      <c r="WNR68" s="25"/>
      <c r="WNS68" s="25"/>
      <c r="WNT68" s="25"/>
      <c r="WNU68" s="25"/>
      <c r="WNV68" s="25"/>
      <c r="WNW68" s="25"/>
      <c r="WNX68" s="25"/>
      <c r="WNY68" s="25"/>
      <c r="WNZ68" s="25"/>
      <c r="WOA68" s="25"/>
      <c r="WOB68" s="25"/>
      <c r="WOC68" s="25"/>
      <c r="WOD68" s="25"/>
      <c r="WOE68" s="25"/>
      <c r="WOF68" s="25"/>
      <c r="WOG68" s="25"/>
      <c r="WOH68" s="25"/>
      <c r="WOI68" s="25"/>
      <c r="WOJ68" s="25"/>
      <c r="WOK68" s="25"/>
      <c r="WOL68" s="25"/>
      <c r="WOM68" s="25"/>
      <c r="WON68" s="25"/>
      <c r="WOO68" s="25"/>
      <c r="WOP68" s="25"/>
      <c r="WOQ68" s="25"/>
      <c r="WOR68" s="25"/>
      <c r="WOS68" s="25"/>
      <c r="WOT68" s="25"/>
      <c r="WOU68" s="25"/>
      <c r="WOV68" s="25"/>
      <c r="WOW68" s="25"/>
      <c r="WOX68" s="25"/>
      <c r="WOY68" s="25"/>
      <c r="WOZ68" s="25"/>
      <c r="WPA68" s="25"/>
      <c r="WPB68" s="25"/>
      <c r="WPC68" s="25"/>
      <c r="WPD68" s="25"/>
      <c r="WPE68" s="25"/>
      <c r="WPF68" s="25"/>
      <c r="WPG68" s="25"/>
      <c r="WPH68" s="25"/>
      <c r="WPI68" s="25"/>
      <c r="WPJ68" s="25"/>
      <c r="WPK68" s="25"/>
      <c r="WPL68" s="25"/>
      <c r="WPM68" s="25"/>
      <c r="WPN68" s="25"/>
      <c r="WPO68" s="25"/>
      <c r="WPP68" s="25"/>
      <c r="WPQ68" s="25"/>
      <c r="WPR68" s="25"/>
      <c r="WPS68" s="25"/>
      <c r="WPT68" s="25"/>
      <c r="WPU68" s="25"/>
      <c r="WPV68" s="25"/>
      <c r="WPW68" s="25"/>
      <c r="WPX68" s="25"/>
      <c r="WPY68" s="25"/>
      <c r="WPZ68" s="25"/>
      <c r="WQA68" s="25"/>
      <c r="WQB68" s="25"/>
      <c r="WQC68" s="25"/>
      <c r="WQD68" s="25"/>
      <c r="WQE68" s="25"/>
      <c r="WQF68" s="25"/>
      <c r="WQG68" s="25"/>
      <c r="WQH68" s="25"/>
      <c r="WQI68" s="25"/>
      <c r="WQJ68" s="25"/>
      <c r="WQK68" s="25"/>
      <c r="WQL68" s="25"/>
      <c r="WQM68" s="25"/>
      <c r="WQN68" s="25"/>
      <c r="WQO68" s="25"/>
      <c r="WQP68" s="25"/>
      <c r="WQQ68" s="25"/>
      <c r="WQR68" s="25"/>
      <c r="WQS68" s="25"/>
      <c r="WQT68" s="25"/>
      <c r="WQU68" s="25"/>
      <c r="WQV68" s="25"/>
      <c r="WQW68" s="25"/>
      <c r="WQX68" s="25"/>
      <c r="WQY68" s="25"/>
      <c r="WQZ68" s="25"/>
      <c r="WRA68" s="25"/>
      <c r="WRB68" s="25"/>
      <c r="WRC68" s="25"/>
      <c r="WRD68" s="25"/>
      <c r="WRE68" s="25"/>
      <c r="WRF68" s="25"/>
      <c r="WRG68" s="25"/>
      <c r="WRH68" s="25"/>
      <c r="WRI68" s="25"/>
      <c r="WRJ68" s="25"/>
      <c r="WRK68" s="25"/>
      <c r="WRL68" s="25"/>
      <c r="WRM68" s="25"/>
      <c r="WRN68" s="25"/>
      <c r="WRO68" s="25"/>
      <c r="WRP68" s="25"/>
      <c r="WRQ68" s="25"/>
      <c r="WRR68" s="25"/>
      <c r="WRS68" s="25"/>
      <c r="WRT68" s="25"/>
      <c r="WRU68" s="25"/>
      <c r="WRV68" s="25"/>
      <c r="WRW68" s="25"/>
      <c r="WRX68" s="25"/>
      <c r="WRY68" s="25"/>
      <c r="WRZ68" s="25"/>
      <c r="WSA68" s="25"/>
      <c r="WSB68" s="25"/>
      <c r="WSC68" s="25"/>
      <c r="WSD68" s="25"/>
      <c r="WSE68" s="25"/>
      <c r="WSF68" s="25"/>
      <c r="WSG68" s="25"/>
      <c r="WSH68" s="25"/>
      <c r="WSI68" s="25"/>
      <c r="WSJ68" s="25"/>
      <c r="WSK68" s="25"/>
      <c r="WSL68" s="25"/>
      <c r="WSM68" s="25"/>
      <c r="WSN68" s="25"/>
      <c r="WSO68" s="25"/>
      <c r="WSP68" s="25"/>
      <c r="WSQ68" s="25"/>
      <c r="WSR68" s="25"/>
      <c r="WSS68" s="25"/>
      <c r="WST68" s="25"/>
      <c r="WSU68" s="25"/>
      <c r="WSV68" s="25"/>
      <c r="WSW68" s="25"/>
      <c r="WSX68" s="25"/>
      <c r="WSY68" s="25"/>
      <c r="WSZ68" s="25"/>
      <c r="WTA68" s="25"/>
      <c r="WTB68" s="25"/>
      <c r="WTC68" s="25"/>
      <c r="WTD68" s="25"/>
      <c r="WTE68" s="25"/>
      <c r="WTF68" s="25"/>
      <c r="WTG68" s="25"/>
      <c r="WTH68" s="25"/>
      <c r="WTI68" s="25"/>
      <c r="WTJ68" s="25"/>
      <c r="WTK68" s="25"/>
      <c r="WTL68" s="25"/>
      <c r="WTM68" s="25"/>
      <c r="WTN68" s="25"/>
      <c r="WTO68" s="25"/>
      <c r="WTP68" s="25"/>
      <c r="WTQ68" s="25"/>
      <c r="WTR68" s="25"/>
      <c r="WTS68" s="25"/>
      <c r="WTT68" s="25"/>
      <c r="WTU68" s="25"/>
      <c r="WTV68" s="25"/>
      <c r="WTW68" s="25"/>
      <c r="WTX68" s="25"/>
      <c r="WTY68" s="25"/>
      <c r="WTZ68" s="25"/>
      <c r="WUA68" s="25"/>
      <c r="WUB68" s="25"/>
      <c r="WUC68" s="25"/>
      <c r="WUD68" s="25"/>
      <c r="WUE68" s="25"/>
      <c r="WUF68" s="25"/>
      <c r="WUG68" s="25"/>
      <c r="WUH68" s="25"/>
      <c r="WUI68" s="25"/>
      <c r="WUJ68" s="25"/>
      <c r="WUK68" s="25"/>
      <c r="WUL68" s="25"/>
      <c r="WUM68" s="25"/>
      <c r="WUN68" s="25"/>
      <c r="WUO68" s="25"/>
      <c r="WUP68" s="25"/>
      <c r="WUQ68" s="25"/>
      <c r="WUR68" s="25"/>
      <c r="WUS68" s="25"/>
      <c r="WUT68" s="25"/>
      <c r="WUU68" s="25"/>
      <c r="WUV68" s="25"/>
      <c r="WUW68" s="25"/>
      <c r="WUX68" s="25"/>
      <c r="WUY68" s="25"/>
      <c r="WUZ68" s="25"/>
      <c r="WVA68" s="25"/>
      <c r="WVB68" s="25"/>
      <c r="WVC68" s="25"/>
      <c r="WVD68" s="25"/>
      <c r="WVE68" s="25"/>
      <c r="WVF68" s="25"/>
      <c r="WVG68" s="25"/>
      <c r="WVH68" s="25"/>
      <c r="WVI68" s="25"/>
      <c r="WVJ68" s="25"/>
      <c r="WVK68" s="25"/>
      <c r="WVL68" s="25"/>
      <c r="WVM68" s="25"/>
      <c r="WVN68" s="25"/>
      <c r="WVO68" s="25"/>
      <c r="WVP68" s="25"/>
      <c r="WVQ68" s="25"/>
      <c r="WVR68" s="25"/>
      <c r="WVS68" s="25"/>
      <c r="WVT68" s="25"/>
      <c r="WVU68" s="25"/>
      <c r="WVV68" s="25"/>
      <c r="WVW68" s="25"/>
      <c r="WVX68" s="25"/>
      <c r="WVY68" s="25"/>
      <c r="WVZ68" s="25"/>
      <c r="WWA68" s="25"/>
      <c r="WWB68" s="25"/>
      <c r="WWC68" s="25"/>
      <c r="WWD68" s="25"/>
      <c r="WWE68" s="25"/>
      <c r="WWF68" s="25"/>
      <c r="WWG68" s="25"/>
      <c r="WWH68" s="25"/>
      <c r="WWI68" s="25"/>
      <c r="WWJ68" s="25"/>
      <c r="WWK68" s="25"/>
      <c r="WWL68" s="25"/>
      <c r="WWM68" s="25"/>
      <c r="WWN68" s="25"/>
      <c r="WWO68" s="25"/>
      <c r="WWP68" s="25"/>
      <c r="WWQ68" s="25"/>
      <c r="WWR68" s="25"/>
      <c r="WWS68" s="25"/>
      <c r="WWT68" s="25"/>
      <c r="WWU68" s="25"/>
      <c r="WWV68" s="25"/>
      <c r="WWW68" s="25"/>
      <c r="WWX68" s="25"/>
      <c r="WWY68" s="25"/>
      <c r="WWZ68" s="25"/>
      <c r="WXA68" s="25"/>
      <c r="WXB68" s="25"/>
      <c r="WXC68" s="25"/>
      <c r="WXD68" s="25"/>
      <c r="WXE68" s="25"/>
      <c r="WXF68" s="25"/>
      <c r="WXG68" s="25"/>
      <c r="WXH68" s="25"/>
      <c r="WXI68" s="25"/>
      <c r="WXJ68" s="25"/>
      <c r="WXK68" s="25"/>
      <c r="WXL68" s="25"/>
      <c r="WXM68" s="25"/>
      <c r="WXN68" s="25"/>
      <c r="WXO68" s="25"/>
      <c r="WXP68" s="25"/>
      <c r="WXQ68" s="25"/>
      <c r="WXR68" s="25"/>
      <c r="WXS68" s="25"/>
      <c r="WXT68" s="25"/>
      <c r="WXU68" s="25"/>
      <c r="WXV68" s="25"/>
      <c r="WXW68" s="25"/>
      <c r="WXX68" s="25"/>
      <c r="WXY68" s="25"/>
      <c r="WXZ68" s="25"/>
      <c r="WYA68" s="25"/>
      <c r="WYB68" s="25"/>
      <c r="WYC68" s="25"/>
      <c r="WYD68" s="25"/>
      <c r="WYE68" s="25"/>
      <c r="WYF68" s="25"/>
      <c r="WYG68" s="25"/>
      <c r="WYH68" s="25"/>
      <c r="WYI68" s="25"/>
      <c r="WYJ68" s="25"/>
      <c r="WYK68" s="25"/>
      <c r="WYL68" s="25"/>
      <c r="WYM68" s="25"/>
      <c r="WYN68" s="25"/>
      <c r="WYO68" s="25"/>
      <c r="WYP68" s="25"/>
      <c r="WYQ68" s="25"/>
      <c r="WYR68" s="25"/>
      <c r="WYS68" s="25"/>
      <c r="WYT68" s="25"/>
      <c r="WYU68" s="25"/>
      <c r="WYV68" s="25"/>
      <c r="WYW68" s="25"/>
      <c r="WYX68" s="25"/>
      <c r="WYY68" s="25"/>
      <c r="WYZ68" s="25"/>
      <c r="WZA68" s="25"/>
      <c r="WZB68" s="25"/>
      <c r="WZC68" s="25"/>
      <c r="WZD68" s="25"/>
      <c r="WZE68" s="25"/>
      <c r="WZF68" s="25"/>
      <c r="WZG68" s="25"/>
      <c r="WZH68" s="25"/>
      <c r="WZI68" s="25"/>
      <c r="WZJ68" s="25"/>
      <c r="WZK68" s="25"/>
      <c r="WZL68" s="25"/>
      <c r="WZM68" s="25"/>
      <c r="WZN68" s="25"/>
      <c r="WZO68" s="25"/>
      <c r="WZP68" s="25"/>
      <c r="WZQ68" s="25"/>
      <c r="WZR68" s="25"/>
      <c r="WZS68" s="25"/>
      <c r="WZT68" s="25"/>
      <c r="WZU68" s="25"/>
      <c r="WZV68" s="25"/>
      <c r="WZW68" s="25"/>
      <c r="WZX68" s="25"/>
      <c r="WZY68" s="25"/>
      <c r="WZZ68" s="25"/>
      <c r="XAA68" s="25"/>
      <c r="XAB68" s="25"/>
      <c r="XAC68" s="25"/>
      <c r="XAD68" s="25"/>
      <c r="XAE68" s="25"/>
      <c r="XAF68" s="25"/>
      <c r="XAG68" s="25"/>
      <c r="XAH68" s="25"/>
      <c r="XAI68" s="25"/>
      <c r="XAJ68" s="25"/>
      <c r="XAK68" s="25"/>
      <c r="XAL68" s="25"/>
      <c r="XAM68" s="25"/>
      <c r="XAN68" s="25"/>
      <c r="XAO68" s="25"/>
      <c r="XAP68" s="25"/>
      <c r="XAQ68" s="25"/>
      <c r="XAR68" s="25"/>
      <c r="XAS68" s="25"/>
      <c r="XAT68" s="25"/>
      <c r="XAU68" s="25"/>
      <c r="XAV68" s="25"/>
      <c r="XAW68" s="25"/>
      <c r="XAX68" s="25"/>
      <c r="XAY68" s="25"/>
      <c r="XAZ68" s="25"/>
      <c r="XBA68" s="25"/>
      <c r="XBB68" s="25"/>
      <c r="XBC68" s="25"/>
      <c r="XBD68" s="25"/>
      <c r="XBE68" s="25"/>
      <c r="XBF68" s="25"/>
      <c r="XBG68" s="25"/>
      <c r="XBH68" s="25"/>
      <c r="XBI68" s="25"/>
      <c r="XBJ68" s="25"/>
      <c r="XBK68" s="25"/>
      <c r="XBL68" s="25"/>
      <c r="XBM68" s="25"/>
      <c r="XBN68" s="25"/>
      <c r="XBO68" s="25"/>
      <c r="XBP68" s="25"/>
      <c r="XBQ68" s="25"/>
      <c r="XBR68" s="25"/>
      <c r="XBS68" s="25"/>
      <c r="XBT68" s="25"/>
      <c r="XBU68" s="25"/>
      <c r="XBV68" s="25"/>
      <c r="XBW68" s="25"/>
      <c r="XBX68" s="25"/>
      <c r="XBY68" s="25"/>
      <c r="XBZ68" s="25"/>
      <c r="XCA68" s="25"/>
      <c r="XCB68" s="25"/>
      <c r="XCC68" s="25"/>
      <c r="XCD68" s="25"/>
      <c r="XCE68" s="25"/>
      <c r="XCF68" s="25"/>
      <c r="XCG68" s="25"/>
      <c r="XCH68" s="25"/>
      <c r="XCI68" s="25"/>
      <c r="XCJ68" s="25"/>
      <c r="XCK68" s="25"/>
      <c r="XCL68" s="25"/>
      <c r="XCM68" s="25"/>
      <c r="XCN68" s="25"/>
      <c r="XCO68" s="25"/>
      <c r="XCP68" s="25"/>
      <c r="XCQ68" s="25"/>
      <c r="XCR68" s="25"/>
      <c r="XCS68" s="25"/>
      <c r="XCT68" s="25"/>
      <c r="XCU68" s="25"/>
      <c r="XCV68" s="25"/>
      <c r="XCW68" s="25"/>
      <c r="XCX68" s="25"/>
      <c r="XCY68" s="25"/>
      <c r="XCZ68" s="25"/>
      <c r="XDA68" s="25"/>
      <c r="XDB68" s="25"/>
      <c r="XDC68" s="25"/>
      <c r="XDD68" s="25"/>
      <c r="XDE68" s="25"/>
      <c r="XDF68" s="25"/>
      <c r="XDG68" s="25"/>
      <c r="XDH68" s="25"/>
      <c r="XDI68" s="25"/>
      <c r="XDJ68" s="25"/>
      <c r="XDK68" s="25"/>
      <c r="XDL68" s="25"/>
      <c r="XDM68" s="25"/>
      <c r="XDN68" s="25"/>
      <c r="XDO68" s="25"/>
      <c r="XDP68" s="25"/>
      <c r="XDQ68" s="25"/>
      <c r="XDR68" s="25"/>
      <c r="XDS68" s="25"/>
      <c r="XDT68" s="25"/>
      <c r="XDU68" s="25"/>
      <c r="XDV68" s="25"/>
      <c r="XDW68" s="25"/>
      <c r="XDX68" s="25"/>
      <c r="XDY68" s="25"/>
      <c r="XDZ68" s="25"/>
      <c r="XEA68" s="25"/>
      <c r="XEB68" s="25"/>
      <c r="XEC68" s="25"/>
      <c r="XED68" s="25"/>
      <c r="XEE68" s="25"/>
      <c r="XEF68" s="25"/>
      <c r="XEG68" s="25"/>
      <c r="XEH68" s="25"/>
      <c r="XEI68" s="25"/>
      <c r="XEJ68" s="25"/>
      <c r="XEK68" s="25"/>
      <c r="XEL68" s="25"/>
      <c r="XEM68" s="25"/>
      <c r="XEN68" s="25"/>
      <c r="XEO68" s="25"/>
      <c r="XEP68" s="25"/>
      <c r="XEQ68" s="25"/>
      <c r="XER68" s="25"/>
      <c r="XES68" s="25"/>
      <c r="XET68" s="25"/>
      <c r="XEU68" s="25"/>
      <c r="XEV68" s="25"/>
      <c r="XEW68" s="25"/>
      <c r="XEX68" s="25"/>
      <c r="XEY68" s="25"/>
      <c r="XEZ68" s="25"/>
      <c r="XFA68" s="25"/>
      <c r="XFB68" s="25"/>
      <c r="XFC68" s="25"/>
      <c r="XFD68" s="25"/>
    </row>
    <row r="69" spans="1:16384" x14ac:dyDescent="0.25">
      <c r="A69" s="25" t="s">
        <v>315</v>
      </c>
    </row>
    <row r="70" spans="1:16384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29" orientation="portrait" useFirstPageNumber="1" r:id="rId1"/>
  <headerFooter>
    <oddFooter>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codeName="Hoja20">
    <tabColor rgb="FFFFFF00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5">
        <v>5</v>
      </c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76" t="s">
        <v>42</v>
      </c>
      <c r="B15" s="415" t="s">
        <v>71</v>
      </c>
      <c r="C15" s="416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459" t="s">
        <v>82</v>
      </c>
      <c r="B16" s="231">
        <v>0</v>
      </c>
      <c r="C16" s="232">
        <v>0</v>
      </c>
      <c r="D16" s="324">
        <v>0</v>
      </c>
      <c r="E16" s="325">
        <v>0</v>
      </c>
      <c r="F16" s="24"/>
      <c r="G16" s="88"/>
      <c r="H16" s="88"/>
      <c r="I16" s="88"/>
      <c r="J16" s="88"/>
    </row>
    <row r="17" spans="1:5" x14ac:dyDescent="0.25">
      <c r="A17" s="460">
        <v>16</v>
      </c>
      <c r="B17" s="235">
        <v>0</v>
      </c>
      <c r="C17" s="236">
        <v>0</v>
      </c>
      <c r="D17" s="326">
        <v>0</v>
      </c>
      <c r="E17" s="327">
        <v>0</v>
      </c>
    </row>
    <row r="18" spans="1:5" x14ac:dyDescent="0.25">
      <c r="A18" s="461">
        <v>17</v>
      </c>
      <c r="B18" s="231">
        <v>0</v>
      </c>
      <c r="C18" s="232">
        <v>0</v>
      </c>
      <c r="D18" s="328">
        <v>0</v>
      </c>
      <c r="E18" s="329">
        <v>0</v>
      </c>
    </row>
    <row r="19" spans="1:5" x14ac:dyDescent="0.25">
      <c r="A19" s="460">
        <v>18</v>
      </c>
      <c r="B19" s="235">
        <v>0</v>
      </c>
      <c r="C19" s="236">
        <v>0</v>
      </c>
      <c r="D19" s="326">
        <v>0</v>
      </c>
      <c r="E19" s="327">
        <v>0</v>
      </c>
    </row>
    <row r="20" spans="1:5" x14ac:dyDescent="0.25">
      <c r="A20" s="461">
        <v>19</v>
      </c>
      <c r="B20" s="231">
        <v>0</v>
      </c>
      <c r="C20" s="232">
        <v>0</v>
      </c>
      <c r="D20" s="328">
        <v>0</v>
      </c>
      <c r="E20" s="329">
        <v>0</v>
      </c>
    </row>
    <row r="21" spans="1:5" x14ac:dyDescent="0.25">
      <c r="A21" s="460">
        <v>20</v>
      </c>
      <c r="B21" s="235">
        <v>0</v>
      </c>
      <c r="C21" s="236">
        <v>0</v>
      </c>
      <c r="D21" s="326">
        <v>0</v>
      </c>
      <c r="E21" s="327">
        <v>0</v>
      </c>
    </row>
    <row r="22" spans="1:5" x14ac:dyDescent="0.25">
      <c r="A22" s="461">
        <v>21</v>
      </c>
      <c r="B22" s="231">
        <v>0</v>
      </c>
      <c r="C22" s="232">
        <v>0</v>
      </c>
      <c r="D22" s="328">
        <v>0</v>
      </c>
      <c r="E22" s="329">
        <v>0</v>
      </c>
    </row>
    <row r="23" spans="1:5" x14ac:dyDescent="0.25">
      <c r="A23" s="460">
        <v>22</v>
      </c>
      <c r="B23" s="235">
        <v>0</v>
      </c>
      <c r="C23" s="236">
        <v>0</v>
      </c>
      <c r="D23" s="326">
        <v>0</v>
      </c>
      <c r="E23" s="327">
        <v>0</v>
      </c>
    </row>
    <row r="24" spans="1:5" x14ac:dyDescent="0.25">
      <c r="A24" s="461">
        <v>23</v>
      </c>
      <c r="B24" s="231">
        <v>0</v>
      </c>
      <c r="C24" s="232">
        <v>0</v>
      </c>
      <c r="D24" s="328">
        <v>0</v>
      </c>
      <c r="E24" s="329">
        <v>0</v>
      </c>
    </row>
    <row r="25" spans="1:5" x14ac:dyDescent="0.25">
      <c r="A25" s="460">
        <v>24</v>
      </c>
      <c r="B25" s="235">
        <v>0</v>
      </c>
      <c r="C25" s="236">
        <v>0</v>
      </c>
      <c r="D25" s="326">
        <v>0</v>
      </c>
      <c r="E25" s="327">
        <v>0</v>
      </c>
    </row>
    <row r="26" spans="1:5" x14ac:dyDescent="0.25">
      <c r="A26" s="461">
        <v>25</v>
      </c>
      <c r="B26" s="231">
        <v>0</v>
      </c>
      <c r="C26" s="232">
        <v>0</v>
      </c>
      <c r="D26" s="328">
        <v>0</v>
      </c>
      <c r="E26" s="329">
        <v>0</v>
      </c>
    </row>
    <row r="27" spans="1:5" x14ac:dyDescent="0.25">
      <c r="A27" s="460">
        <v>26</v>
      </c>
      <c r="B27" s="235">
        <v>0</v>
      </c>
      <c r="C27" s="236">
        <v>0</v>
      </c>
      <c r="D27" s="326">
        <v>0</v>
      </c>
      <c r="E27" s="327">
        <v>0</v>
      </c>
    </row>
    <row r="28" spans="1:5" x14ac:dyDescent="0.25">
      <c r="A28" s="461">
        <v>27</v>
      </c>
      <c r="B28" s="231">
        <v>0</v>
      </c>
      <c r="C28" s="232">
        <v>0</v>
      </c>
      <c r="D28" s="328">
        <v>0</v>
      </c>
      <c r="E28" s="329">
        <v>0</v>
      </c>
    </row>
    <row r="29" spans="1:5" x14ac:dyDescent="0.25">
      <c r="A29" s="460">
        <v>28</v>
      </c>
      <c r="B29" s="235">
        <v>0</v>
      </c>
      <c r="C29" s="236">
        <v>0</v>
      </c>
      <c r="D29" s="326">
        <v>0</v>
      </c>
      <c r="E29" s="327">
        <v>0</v>
      </c>
    </row>
    <row r="30" spans="1:5" x14ac:dyDescent="0.25">
      <c r="A30" s="461">
        <v>29</v>
      </c>
      <c r="B30" s="231">
        <v>0</v>
      </c>
      <c r="C30" s="232">
        <v>0</v>
      </c>
      <c r="D30" s="328">
        <v>0</v>
      </c>
      <c r="E30" s="329">
        <v>0</v>
      </c>
    </row>
    <row r="31" spans="1:5" x14ac:dyDescent="0.25">
      <c r="A31" s="460">
        <v>30</v>
      </c>
      <c r="B31" s="235">
        <v>0</v>
      </c>
      <c r="C31" s="236">
        <v>0</v>
      </c>
      <c r="D31" s="326">
        <v>0</v>
      </c>
      <c r="E31" s="327">
        <v>0</v>
      </c>
    </row>
    <row r="32" spans="1:5" x14ac:dyDescent="0.25">
      <c r="A32" s="461">
        <v>31</v>
      </c>
      <c r="B32" s="231">
        <v>0</v>
      </c>
      <c r="C32" s="232">
        <v>0</v>
      </c>
      <c r="D32" s="328">
        <v>0</v>
      </c>
      <c r="E32" s="329">
        <v>0</v>
      </c>
    </row>
    <row r="33" spans="1:256" x14ac:dyDescent="0.25">
      <c r="A33" s="460">
        <v>32</v>
      </c>
      <c r="B33" s="235">
        <v>0</v>
      </c>
      <c r="C33" s="236">
        <v>0</v>
      </c>
      <c r="D33" s="326">
        <v>0</v>
      </c>
      <c r="E33" s="327">
        <v>0</v>
      </c>
    </row>
    <row r="34" spans="1:256" x14ac:dyDescent="0.25">
      <c r="A34" s="461">
        <v>33</v>
      </c>
      <c r="B34" s="231">
        <v>0</v>
      </c>
      <c r="C34" s="232">
        <v>0</v>
      </c>
      <c r="D34" s="328">
        <v>0</v>
      </c>
      <c r="E34" s="329">
        <v>0</v>
      </c>
    </row>
    <row r="35" spans="1:256" x14ac:dyDescent="0.25">
      <c r="A35" s="460">
        <v>34</v>
      </c>
      <c r="B35" s="235">
        <v>0</v>
      </c>
      <c r="C35" s="236">
        <v>0</v>
      </c>
      <c r="D35" s="326">
        <v>0</v>
      </c>
      <c r="E35" s="327">
        <v>0</v>
      </c>
    </row>
    <row r="36" spans="1:256" x14ac:dyDescent="0.25">
      <c r="A36" s="461">
        <v>35</v>
      </c>
      <c r="B36" s="231">
        <v>0</v>
      </c>
      <c r="C36" s="232">
        <v>0</v>
      </c>
      <c r="D36" s="328">
        <v>0</v>
      </c>
      <c r="E36" s="329">
        <v>0</v>
      </c>
    </row>
    <row r="37" spans="1:256" x14ac:dyDescent="0.25">
      <c r="A37" s="460">
        <v>36</v>
      </c>
      <c r="B37" s="235">
        <v>0</v>
      </c>
      <c r="C37" s="236">
        <v>0</v>
      </c>
      <c r="D37" s="326">
        <v>0</v>
      </c>
      <c r="E37" s="327">
        <v>0</v>
      </c>
    </row>
    <row r="38" spans="1:256" x14ac:dyDescent="0.25">
      <c r="A38" s="461">
        <v>37</v>
      </c>
      <c r="B38" s="231">
        <v>0</v>
      </c>
      <c r="C38" s="232">
        <v>0</v>
      </c>
      <c r="D38" s="328">
        <v>0</v>
      </c>
      <c r="E38" s="329">
        <v>0</v>
      </c>
    </row>
    <row r="39" spans="1:256" x14ac:dyDescent="0.25">
      <c r="A39" s="460">
        <v>38</v>
      </c>
      <c r="B39" s="235">
        <v>0</v>
      </c>
      <c r="C39" s="236">
        <v>0</v>
      </c>
      <c r="D39" s="326">
        <v>0</v>
      </c>
      <c r="E39" s="327">
        <v>0</v>
      </c>
    </row>
    <row r="40" spans="1:256" x14ac:dyDescent="0.25">
      <c r="A40" s="461">
        <v>39</v>
      </c>
      <c r="B40" s="231">
        <v>0</v>
      </c>
      <c r="C40" s="232">
        <v>0</v>
      </c>
      <c r="D40" s="328">
        <v>0</v>
      </c>
      <c r="E40" s="329">
        <v>0</v>
      </c>
    </row>
    <row r="41" spans="1:256" x14ac:dyDescent="0.25">
      <c r="A41" s="460">
        <v>40</v>
      </c>
      <c r="B41" s="235">
        <v>0</v>
      </c>
      <c r="C41" s="236">
        <v>0</v>
      </c>
      <c r="D41" s="326">
        <v>0</v>
      </c>
      <c r="E41" s="327">
        <v>0</v>
      </c>
    </row>
    <row r="42" spans="1:256" x14ac:dyDescent="0.25">
      <c r="A42" s="461">
        <v>41</v>
      </c>
      <c r="B42" s="231">
        <v>0</v>
      </c>
      <c r="C42" s="239">
        <v>0</v>
      </c>
      <c r="D42" s="328">
        <v>0</v>
      </c>
      <c r="E42" s="330">
        <v>0</v>
      </c>
    </row>
    <row r="43" spans="1:256" ht="11.15" customHeight="1" x14ac:dyDescent="0.25">
      <c r="A43" s="460">
        <v>42</v>
      </c>
      <c r="B43" s="235">
        <v>0</v>
      </c>
      <c r="C43" s="236">
        <v>0</v>
      </c>
      <c r="D43" s="326">
        <v>0</v>
      </c>
      <c r="E43" s="327">
        <v>0</v>
      </c>
    </row>
    <row r="44" spans="1:256" x14ac:dyDescent="0.25">
      <c r="A44" s="461">
        <v>43</v>
      </c>
      <c r="B44" s="231">
        <v>0</v>
      </c>
      <c r="C44" s="232">
        <v>0</v>
      </c>
      <c r="D44" s="328">
        <v>0</v>
      </c>
      <c r="E44" s="329">
        <v>0</v>
      </c>
      <c r="F44" s="26"/>
      <c r="G44" s="26"/>
    </row>
    <row r="45" spans="1:256" x14ac:dyDescent="0.25">
      <c r="A45" s="460">
        <v>44</v>
      </c>
      <c r="B45" s="235">
        <v>0</v>
      </c>
      <c r="C45" s="236">
        <v>0</v>
      </c>
      <c r="D45" s="326">
        <v>0</v>
      </c>
      <c r="E45" s="3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1">
        <v>45</v>
      </c>
      <c r="B46" s="231">
        <v>0</v>
      </c>
      <c r="C46" s="232">
        <v>0</v>
      </c>
      <c r="D46" s="328">
        <v>0</v>
      </c>
      <c r="E46" s="329">
        <v>0</v>
      </c>
    </row>
    <row r="47" spans="1:256" x14ac:dyDescent="0.25">
      <c r="A47" s="460">
        <v>46</v>
      </c>
      <c r="B47" s="235">
        <v>0</v>
      </c>
      <c r="C47" s="236">
        <v>0</v>
      </c>
      <c r="D47" s="326">
        <v>0</v>
      </c>
      <c r="E47" s="3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1">
        <v>47</v>
      </c>
      <c r="B48" s="231">
        <v>0</v>
      </c>
      <c r="C48" s="232">
        <v>0</v>
      </c>
      <c r="D48" s="328">
        <v>0</v>
      </c>
      <c r="E48" s="329">
        <v>0</v>
      </c>
    </row>
    <row r="49" spans="1:5" x14ac:dyDescent="0.25">
      <c r="A49" s="460">
        <v>48</v>
      </c>
      <c r="B49" s="235">
        <v>0</v>
      </c>
      <c r="C49" s="236">
        <v>0</v>
      </c>
      <c r="D49" s="326">
        <v>0</v>
      </c>
      <c r="E49" s="327">
        <v>0</v>
      </c>
    </row>
    <row r="50" spans="1:5" x14ac:dyDescent="0.25">
      <c r="A50" s="461">
        <v>49</v>
      </c>
      <c r="B50" s="231">
        <v>0</v>
      </c>
      <c r="C50" s="232">
        <v>0</v>
      </c>
      <c r="D50" s="328">
        <v>0</v>
      </c>
      <c r="E50" s="329">
        <v>0</v>
      </c>
    </row>
    <row r="51" spans="1:5" x14ac:dyDescent="0.25">
      <c r="A51" s="460">
        <v>50</v>
      </c>
      <c r="B51" s="235">
        <v>0</v>
      </c>
      <c r="C51" s="236">
        <v>0</v>
      </c>
      <c r="D51" s="326">
        <v>0</v>
      </c>
      <c r="E51" s="327">
        <v>0</v>
      </c>
    </row>
    <row r="52" spans="1:5" x14ac:dyDescent="0.25">
      <c r="A52" s="461">
        <v>51</v>
      </c>
      <c r="B52" s="231">
        <v>0</v>
      </c>
      <c r="C52" s="232">
        <v>0</v>
      </c>
      <c r="D52" s="328">
        <v>0</v>
      </c>
      <c r="E52" s="329">
        <v>0</v>
      </c>
    </row>
    <row r="53" spans="1:5" x14ac:dyDescent="0.25">
      <c r="A53" s="460">
        <v>52</v>
      </c>
      <c r="B53" s="235">
        <v>0</v>
      </c>
      <c r="C53" s="236">
        <v>0</v>
      </c>
      <c r="D53" s="326">
        <v>0</v>
      </c>
      <c r="E53" s="327">
        <v>0</v>
      </c>
    </row>
    <row r="54" spans="1:5" x14ac:dyDescent="0.25">
      <c r="A54" s="461">
        <v>53</v>
      </c>
      <c r="B54" s="231">
        <v>0</v>
      </c>
      <c r="C54" s="232">
        <v>0</v>
      </c>
      <c r="D54" s="328">
        <v>0</v>
      </c>
      <c r="E54" s="329">
        <v>0</v>
      </c>
    </row>
    <row r="55" spans="1:5" x14ac:dyDescent="0.25">
      <c r="A55" s="460">
        <v>54</v>
      </c>
      <c r="B55" s="235">
        <v>0</v>
      </c>
      <c r="C55" s="236">
        <v>0</v>
      </c>
      <c r="D55" s="326">
        <v>0</v>
      </c>
      <c r="E55" s="327">
        <v>0</v>
      </c>
    </row>
    <row r="56" spans="1:5" x14ac:dyDescent="0.25">
      <c r="A56" s="461">
        <v>55</v>
      </c>
      <c r="B56" s="231">
        <v>0</v>
      </c>
      <c r="C56" s="232">
        <v>0</v>
      </c>
      <c r="D56" s="328">
        <v>0</v>
      </c>
      <c r="E56" s="329">
        <v>0</v>
      </c>
    </row>
    <row r="57" spans="1:5" x14ac:dyDescent="0.25">
      <c r="A57" s="460">
        <v>56</v>
      </c>
      <c r="B57" s="235">
        <v>0</v>
      </c>
      <c r="C57" s="236">
        <v>0</v>
      </c>
      <c r="D57" s="326">
        <v>0</v>
      </c>
      <c r="E57" s="327">
        <v>0</v>
      </c>
    </row>
    <row r="58" spans="1:5" x14ac:dyDescent="0.25">
      <c r="A58" s="461">
        <v>57</v>
      </c>
      <c r="B58" s="231">
        <v>0</v>
      </c>
      <c r="C58" s="232">
        <v>0</v>
      </c>
      <c r="D58" s="328">
        <v>0</v>
      </c>
      <c r="E58" s="329">
        <v>0</v>
      </c>
    </row>
    <row r="59" spans="1:5" x14ac:dyDescent="0.25">
      <c r="A59" s="460">
        <v>58</v>
      </c>
      <c r="B59" s="235">
        <v>0</v>
      </c>
      <c r="C59" s="236">
        <v>0</v>
      </c>
      <c r="D59" s="326">
        <v>0</v>
      </c>
      <c r="E59" s="327">
        <v>0</v>
      </c>
    </row>
    <row r="60" spans="1:5" x14ac:dyDescent="0.25">
      <c r="A60" s="461">
        <v>59</v>
      </c>
      <c r="B60" s="231">
        <v>0</v>
      </c>
      <c r="C60" s="232">
        <v>0</v>
      </c>
      <c r="D60" s="328">
        <v>0</v>
      </c>
      <c r="E60" s="329">
        <v>0</v>
      </c>
    </row>
    <row r="61" spans="1:5" x14ac:dyDescent="0.25">
      <c r="A61" s="460">
        <v>60</v>
      </c>
      <c r="B61" s="235">
        <v>0</v>
      </c>
      <c r="C61" s="236">
        <v>0</v>
      </c>
      <c r="D61" s="326">
        <v>0</v>
      </c>
      <c r="E61" s="327">
        <v>0</v>
      </c>
    </row>
    <row r="62" spans="1:5" x14ac:dyDescent="0.25">
      <c r="A62" s="461">
        <v>61</v>
      </c>
      <c r="B62" s="231">
        <v>0</v>
      </c>
      <c r="C62" s="232">
        <v>0</v>
      </c>
      <c r="D62" s="328">
        <v>0</v>
      </c>
      <c r="E62" s="329">
        <v>0</v>
      </c>
    </row>
    <row r="63" spans="1:5" x14ac:dyDescent="0.25">
      <c r="A63" s="460">
        <v>62</v>
      </c>
      <c r="B63" s="235">
        <v>0</v>
      </c>
      <c r="C63" s="236">
        <v>0</v>
      </c>
      <c r="D63" s="326">
        <v>0</v>
      </c>
      <c r="E63" s="331">
        <v>0</v>
      </c>
    </row>
    <row r="64" spans="1:5" x14ac:dyDescent="0.25">
      <c r="A64" s="461">
        <v>63</v>
      </c>
      <c r="B64" s="231">
        <v>0</v>
      </c>
      <c r="C64" s="232">
        <v>0</v>
      </c>
      <c r="D64" s="328">
        <v>0</v>
      </c>
      <c r="E64" s="330">
        <v>0</v>
      </c>
    </row>
    <row r="65" spans="1:132" x14ac:dyDescent="0.25">
      <c r="A65" s="460">
        <v>64</v>
      </c>
      <c r="B65" s="235">
        <v>0</v>
      </c>
      <c r="C65" s="464">
        <v>0</v>
      </c>
      <c r="D65" s="326">
        <v>0</v>
      </c>
      <c r="E65" s="331">
        <v>0</v>
      </c>
    </row>
    <row r="66" spans="1:132" x14ac:dyDescent="0.25">
      <c r="A66" s="461">
        <v>65</v>
      </c>
      <c r="B66" s="231">
        <v>0</v>
      </c>
      <c r="C66" s="232">
        <v>0</v>
      </c>
      <c r="D66" s="328">
        <v>0</v>
      </c>
      <c r="E66" s="330">
        <v>0</v>
      </c>
    </row>
    <row r="67" spans="1:132" x14ac:dyDescent="0.25">
      <c r="A67" s="462" t="s">
        <v>270</v>
      </c>
      <c r="B67" s="332">
        <v>0</v>
      </c>
      <c r="C67" s="236">
        <v>0</v>
      </c>
      <c r="D67" s="326">
        <v>0</v>
      </c>
      <c r="E67" s="331">
        <v>0</v>
      </c>
    </row>
    <row r="68" spans="1:132" s="253" customFormat="1" ht="13" thickBot="1" x14ac:dyDescent="0.3">
      <c r="A68" s="463" t="s">
        <v>75</v>
      </c>
      <c r="B68" s="456">
        <f>SUM(B16:B67)</f>
        <v>0</v>
      </c>
      <c r="C68" s="474">
        <f t="shared" ref="C68:E68" si="0">SUM(C16:C67)</f>
        <v>0</v>
      </c>
      <c r="D68" s="455">
        <f t="shared" si="0"/>
        <v>0</v>
      </c>
      <c r="E68" s="457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</row>
    <row r="69" spans="1:132" x14ac:dyDescent="0.25">
      <c r="A69" s="25" t="s">
        <v>315</v>
      </c>
    </row>
    <row r="70" spans="1:132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0" orientation="portrait" useFirstPageNumber="1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codeName="Hoja21">
    <pageSetUpPr fitToPage="1"/>
  </sheetPr>
  <dimension ref="A1:U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9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50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677" t="s">
        <v>82</v>
      </c>
      <c r="B16" s="679">
        <f>'4V 4_1 PSA.3'!B16+'4V 4_1 PSA.6'!B16+'4V 4_1 PSA.9'!B16</f>
        <v>797</v>
      </c>
      <c r="C16" s="591">
        <f>'4V 4_1 PSA.3'!C16+'4V 4_1 PSA.6'!C16+'4V 4_1 PSA.9'!C16</f>
        <v>6837</v>
      </c>
      <c r="D16" s="235">
        <f>'4V 4_1 PSA.3'!D16+'4V 4_1 PSA.6'!D16+'4V 4_1 PSA.9'!D16</f>
        <v>0</v>
      </c>
      <c r="E16" s="238">
        <f>'4V 4_1 PSA.3'!E16+'4V 4_1 PSA.6'!E16+'4V 4_1 PSA.9'!E16</f>
        <v>0</v>
      </c>
    </row>
    <row r="17" spans="1:5" x14ac:dyDescent="0.25">
      <c r="A17" s="91" t="s">
        <v>83</v>
      </c>
      <c r="B17" s="328">
        <f>'4V 4_1 PSA.3'!B17+'4V 4_1 PSA.6'!B17+'4V 4_1 PSA.9'!B17</f>
        <v>104</v>
      </c>
      <c r="C17" s="329">
        <f>'4V 4_1 PSA.3'!C17+'4V 4_1 PSA.6'!C17+'4V 4_1 PSA.9'!C17</f>
        <v>1062</v>
      </c>
      <c r="D17" s="231">
        <f>'4V 4_1 PSA.3'!D17+'4V 4_1 PSA.6'!D17+'4V 4_1 PSA.9'!D17</f>
        <v>0</v>
      </c>
      <c r="E17" s="234">
        <f>'4V 4_1 PSA.3'!E17+'4V 4_1 PSA.6'!E17+'4V 4_1 PSA.9'!E17</f>
        <v>0</v>
      </c>
    </row>
    <row r="18" spans="1:5" x14ac:dyDescent="0.25">
      <c r="A18" s="677" t="s">
        <v>84</v>
      </c>
      <c r="B18" s="326">
        <f>'4V 4_1 PSA.3'!B18+'4V 4_1 PSA.6'!B18+'4V 4_1 PSA.9'!B18</f>
        <v>159</v>
      </c>
      <c r="C18" s="327">
        <f>'4V 4_1 PSA.3'!C18+'4V 4_1 PSA.6'!C18+'4V 4_1 PSA.9'!C18</f>
        <v>1005</v>
      </c>
      <c r="D18" s="235">
        <f>'4V 4_1 PSA.3'!D18+'4V 4_1 PSA.6'!D18+'4V 4_1 PSA.9'!D18</f>
        <v>0</v>
      </c>
      <c r="E18" s="238">
        <f>'4V 4_1 PSA.3'!E18+'4V 4_1 PSA.6'!E18+'4V 4_1 PSA.9'!E18</f>
        <v>0</v>
      </c>
    </row>
    <row r="19" spans="1:5" x14ac:dyDescent="0.25">
      <c r="A19" s="91" t="s">
        <v>85</v>
      </c>
      <c r="B19" s="328">
        <f>'4V 4_1 PSA.3'!B19+'4V 4_1 PSA.6'!B19+'4V 4_1 PSA.9'!B19</f>
        <v>499</v>
      </c>
      <c r="C19" s="329">
        <f>'4V 4_1 PSA.3'!C19+'4V 4_1 PSA.6'!C19+'4V 4_1 PSA.9'!C19</f>
        <v>929</v>
      </c>
      <c r="D19" s="231">
        <f>'4V 4_1 PSA.3'!D19+'4V 4_1 PSA.6'!D19+'4V 4_1 PSA.9'!D19</f>
        <v>2</v>
      </c>
      <c r="E19" s="234">
        <f>'4V 4_1 PSA.3'!E19+'4V 4_1 PSA.6'!E19+'4V 4_1 PSA.9'!E19</f>
        <v>0</v>
      </c>
    </row>
    <row r="20" spans="1:5" x14ac:dyDescent="0.25">
      <c r="A20" s="677" t="s">
        <v>86</v>
      </c>
      <c r="B20" s="326">
        <f>'4V 4_1 PSA.3'!B20+'4V 4_1 PSA.6'!B20+'4V 4_1 PSA.9'!B20</f>
        <v>1674</v>
      </c>
      <c r="C20" s="327">
        <f>'4V 4_1 PSA.3'!C20+'4V 4_1 PSA.6'!C20+'4V 4_1 PSA.9'!C20</f>
        <v>1348</v>
      </c>
      <c r="D20" s="235">
        <f>'4V 4_1 PSA.3'!D20+'4V 4_1 PSA.6'!D20+'4V 4_1 PSA.9'!D20</f>
        <v>0</v>
      </c>
      <c r="E20" s="238">
        <f>'4V 4_1 PSA.3'!E20+'4V 4_1 PSA.6'!E20+'4V 4_1 PSA.9'!E20</f>
        <v>0</v>
      </c>
    </row>
    <row r="21" spans="1:5" x14ac:dyDescent="0.25">
      <c r="A21" s="91" t="s">
        <v>87</v>
      </c>
      <c r="B21" s="328">
        <f>'4V 4_1 PSA.3'!B21+'4V 4_1 PSA.6'!B21+'4V 4_1 PSA.9'!B21</f>
        <v>3453</v>
      </c>
      <c r="C21" s="329">
        <f>'4V 4_1 PSA.3'!C21+'4V 4_1 PSA.6'!C21+'4V 4_1 PSA.9'!C21</f>
        <v>2526</v>
      </c>
      <c r="D21" s="231">
        <f>'4V 4_1 PSA.3'!D21+'4V 4_1 PSA.6'!D21+'4V 4_1 PSA.9'!D21</f>
        <v>0</v>
      </c>
      <c r="E21" s="234">
        <f>'4V 4_1 PSA.3'!E21+'4V 4_1 PSA.6'!E21+'4V 4_1 PSA.9'!E21</f>
        <v>0</v>
      </c>
    </row>
    <row r="22" spans="1:5" x14ac:dyDescent="0.25">
      <c r="A22" s="677" t="s">
        <v>88</v>
      </c>
      <c r="B22" s="326">
        <f>'4V 4_1 PSA.3'!B22+'4V 4_1 PSA.6'!B22+'4V 4_1 PSA.9'!B22</f>
        <v>5995</v>
      </c>
      <c r="C22" s="327">
        <f>'4V 4_1 PSA.3'!C22+'4V 4_1 PSA.6'!C22+'4V 4_1 PSA.9'!C22</f>
        <v>4274</v>
      </c>
      <c r="D22" s="235">
        <f>'4V 4_1 PSA.3'!D22+'4V 4_1 PSA.6'!D22+'4V 4_1 PSA.9'!D22</f>
        <v>1</v>
      </c>
      <c r="E22" s="238">
        <f>'4V 4_1 PSA.3'!E22+'4V 4_1 PSA.6'!E22+'4V 4_1 PSA.9'!E22</f>
        <v>0</v>
      </c>
    </row>
    <row r="23" spans="1:5" x14ac:dyDescent="0.25">
      <c r="A23" s="91" t="s">
        <v>89</v>
      </c>
      <c r="B23" s="328">
        <f>'4V 4_1 PSA.3'!B23+'4V 4_1 PSA.6'!B23+'4V 4_1 PSA.9'!B23</f>
        <v>8514</v>
      </c>
      <c r="C23" s="329">
        <f>'4V 4_1 PSA.3'!C23+'4V 4_1 PSA.6'!C23+'4V 4_1 PSA.9'!C23</f>
        <v>6329</v>
      </c>
      <c r="D23" s="231">
        <f>'4V 4_1 PSA.3'!D23+'4V 4_1 PSA.6'!D23+'4V 4_1 PSA.9'!D23</f>
        <v>4</v>
      </c>
      <c r="E23" s="234">
        <f>'4V 4_1 PSA.3'!E23+'4V 4_1 PSA.6'!E23+'4V 4_1 PSA.9'!E23</f>
        <v>0</v>
      </c>
    </row>
    <row r="24" spans="1:5" x14ac:dyDescent="0.25">
      <c r="A24" s="677" t="s">
        <v>90</v>
      </c>
      <c r="B24" s="326">
        <f>'4V 4_1 PSA.3'!B24+'4V 4_1 PSA.6'!B24+'4V 4_1 PSA.9'!B24</f>
        <v>11302</v>
      </c>
      <c r="C24" s="327">
        <f>'4V 4_1 PSA.3'!C24+'4V 4_1 PSA.6'!C24+'4V 4_1 PSA.9'!C24</f>
        <v>9673</v>
      </c>
      <c r="D24" s="235">
        <f>'4V 4_1 PSA.3'!D24+'4V 4_1 PSA.6'!D24+'4V 4_1 PSA.9'!D24</f>
        <v>0</v>
      </c>
      <c r="E24" s="238">
        <f>'4V 4_1 PSA.3'!E24+'4V 4_1 PSA.6'!E24+'4V 4_1 PSA.9'!E24</f>
        <v>2</v>
      </c>
    </row>
    <row r="25" spans="1:5" x14ac:dyDescent="0.25">
      <c r="A25" s="91" t="s">
        <v>91</v>
      </c>
      <c r="B25" s="328">
        <f>'4V 4_1 PSA.3'!B25+'4V 4_1 PSA.6'!B25+'4V 4_1 PSA.9'!B25</f>
        <v>15001</v>
      </c>
      <c r="C25" s="329">
        <f>'4V 4_1 PSA.3'!C25+'4V 4_1 PSA.6'!C25+'4V 4_1 PSA.9'!C25</f>
        <v>14370</v>
      </c>
      <c r="D25" s="231">
        <f>'4V 4_1 PSA.3'!D25+'4V 4_1 PSA.6'!D25+'4V 4_1 PSA.9'!D25</f>
        <v>0</v>
      </c>
      <c r="E25" s="234">
        <f>'4V 4_1 PSA.3'!E25+'4V 4_1 PSA.6'!E25+'4V 4_1 PSA.9'!E25</f>
        <v>1</v>
      </c>
    </row>
    <row r="26" spans="1:5" x14ac:dyDescent="0.25">
      <c r="A26" s="677" t="s">
        <v>92</v>
      </c>
      <c r="B26" s="326">
        <f>'4V 4_1 PSA.3'!B26+'4V 4_1 PSA.6'!B26+'4V 4_1 PSA.9'!B26</f>
        <v>18582</v>
      </c>
      <c r="C26" s="327">
        <f>'4V 4_1 PSA.3'!C26+'4V 4_1 PSA.6'!C26+'4V 4_1 PSA.9'!C26</f>
        <v>19958</v>
      </c>
      <c r="D26" s="235">
        <f>'4V 4_1 PSA.3'!D26+'4V 4_1 PSA.6'!D26+'4V 4_1 PSA.9'!D26</f>
        <v>2</v>
      </c>
      <c r="E26" s="238">
        <f>'4V 4_1 PSA.3'!E26+'4V 4_1 PSA.6'!E26+'4V 4_1 PSA.9'!E26</f>
        <v>1</v>
      </c>
    </row>
    <row r="27" spans="1:5" x14ac:dyDescent="0.25">
      <c r="A27" s="91" t="s">
        <v>93</v>
      </c>
      <c r="B27" s="328">
        <f>'4V 4_1 PSA.3'!B27+'4V 4_1 PSA.6'!B27+'4V 4_1 PSA.9'!B27</f>
        <v>22929</v>
      </c>
      <c r="C27" s="329">
        <f>'4V 4_1 PSA.3'!C27+'4V 4_1 PSA.6'!C27+'4V 4_1 PSA.9'!C27</f>
        <v>26194</v>
      </c>
      <c r="D27" s="231">
        <f>'4V 4_1 PSA.3'!D27+'4V 4_1 PSA.6'!D27+'4V 4_1 PSA.9'!D27</f>
        <v>4</v>
      </c>
      <c r="E27" s="234">
        <f>'4V 4_1 PSA.3'!E27+'4V 4_1 PSA.6'!E27+'4V 4_1 PSA.9'!E27</f>
        <v>2</v>
      </c>
    </row>
    <row r="28" spans="1:5" x14ac:dyDescent="0.25">
      <c r="A28" s="677" t="s">
        <v>94</v>
      </c>
      <c r="B28" s="326">
        <f>'4V 4_1 PSA.3'!B28+'4V 4_1 PSA.6'!B28+'4V 4_1 PSA.9'!B28</f>
        <v>26473</v>
      </c>
      <c r="C28" s="327">
        <f>'4V 4_1 PSA.3'!C28+'4V 4_1 PSA.6'!C28+'4V 4_1 PSA.9'!C28</f>
        <v>31011</v>
      </c>
      <c r="D28" s="235">
        <f>'4V 4_1 PSA.3'!D28+'4V 4_1 PSA.6'!D28+'4V 4_1 PSA.9'!D28</f>
        <v>4</v>
      </c>
      <c r="E28" s="238">
        <f>'4V 4_1 PSA.3'!E28+'4V 4_1 PSA.6'!E28+'4V 4_1 PSA.9'!E28</f>
        <v>0</v>
      </c>
    </row>
    <row r="29" spans="1:5" x14ac:dyDescent="0.25">
      <c r="A29" s="91" t="s">
        <v>95</v>
      </c>
      <c r="B29" s="328">
        <f>'4V 4_1 PSA.3'!B29+'4V 4_1 PSA.6'!B29+'4V 4_1 PSA.9'!B29</f>
        <v>29643</v>
      </c>
      <c r="C29" s="329">
        <f>'4V 4_1 PSA.3'!C29+'4V 4_1 PSA.6'!C29+'4V 4_1 PSA.9'!C29</f>
        <v>35477</v>
      </c>
      <c r="D29" s="231">
        <f>'4V 4_1 PSA.3'!D29+'4V 4_1 PSA.6'!D29+'4V 4_1 PSA.9'!D29</f>
        <v>2</v>
      </c>
      <c r="E29" s="234">
        <f>'4V 4_1 PSA.3'!E29+'4V 4_1 PSA.6'!E29+'4V 4_1 PSA.9'!E29</f>
        <v>5</v>
      </c>
    </row>
    <row r="30" spans="1:5" x14ac:dyDescent="0.25">
      <c r="A30" s="677" t="s">
        <v>96</v>
      </c>
      <c r="B30" s="326">
        <f>'4V 4_1 PSA.3'!B30+'4V 4_1 PSA.6'!B30+'4V 4_1 PSA.9'!B30</f>
        <v>32756</v>
      </c>
      <c r="C30" s="327">
        <f>'4V 4_1 PSA.3'!C30+'4V 4_1 PSA.6'!C30+'4V 4_1 PSA.9'!C30</f>
        <v>40570</v>
      </c>
      <c r="D30" s="235">
        <f>'4V 4_1 PSA.3'!D30+'4V 4_1 PSA.6'!D30+'4V 4_1 PSA.9'!D30</f>
        <v>3</v>
      </c>
      <c r="E30" s="238">
        <f>'4V 4_1 PSA.3'!E30+'4V 4_1 PSA.6'!E30+'4V 4_1 PSA.9'!E30</f>
        <v>1</v>
      </c>
    </row>
    <row r="31" spans="1:5" x14ac:dyDescent="0.25">
      <c r="A31" s="91" t="s">
        <v>97</v>
      </c>
      <c r="B31" s="328">
        <f>'4V 4_1 PSA.3'!B31+'4V 4_1 PSA.6'!B31+'4V 4_1 PSA.9'!B31</f>
        <v>35077</v>
      </c>
      <c r="C31" s="329">
        <f>'4V 4_1 PSA.3'!C31+'4V 4_1 PSA.6'!C31+'4V 4_1 PSA.9'!C31</f>
        <v>44473</v>
      </c>
      <c r="D31" s="231">
        <f>'4V 4_1 PSA.3'!D31+'4V 4_1 PSA.6'!D31+'4V 4_1 PSA.9'!D31</f>
        <v>1</v>
      </c>
      <c r="E31" s="234">
        <f>'4V 4_1 PSA.3'!E31+'4V 4_1 PSA.6'!E31+'4V 4_1 PSA.9'!E31</f>
        <v>4</v>
      </c>
    </row>
    <row r="32" spans="1:5" x14ac:dyDescent="0.25">
      <c r="A32" s="677" t="s">
        <v>98</v>
      </c>
      <c r="B32" s="326">
        <f>'4V 4_1 PSA.3'!B32+'4V 4_1 PSA.6'!B32+'4V 4_1 PSA.9'!B32</f>
        <v>38018</v>
      </c>
      <c r="C32" s="327">
        <f>'4V 4_1 PSA.3'!C32+'4V 4_1 PSA.6'!C32+'4V 4_1 PSA.9'!C32</f>
        <v>48867</v>
      </c>
      <c r="D32" s="235">
        <f>'4V 4_1 PSA.3'!D32+'4V 4_1 PSA.6'!D32+'4V 4_1 PSA.9'!D32</f>
        <v>4</v>
      </c>
      <c r="E32" s="238">
        <f>'4V 4_1 PSA.3'!E32+'4V 4_1 PSA.6'!E32+'4V 4_1 PSA.9'!E32</f>
        <v>3</v>
      </c>
    </row>
    <row r="33" spans="1:5" x14ac:dyDescent="0.25">
      <c r="A33" s="91" t="s">
        <v>99</v>
      </c>
      <c r="B33" s="328">
        <f>'4V 4_1 PSA.3'!B33+'4V 4_1 PSA.6'!B33+'4V 4_1 PSA.9'!B33</f>
        <v>40288</v>
      </c>
      <c r="C33" s="329">
        <f>'4V 4_1 PSA.3'!C33+'4V 4_1 PSA.6'!C33+'4V 4_1 PSA.9'!C33</f>
        <v>52019</v>
      </c>
      <c r="D33" s="231">
        <f>'4V 4_1 PSA.3'!D33+'4V 4_1 PSA.6'!D33+'4V 4_1 PSA.9'!D33</f>
        <v>4</v>
      </c>
      <c r="E33" s="234">
        <f>'4V 4_1 PSA.3'!E33+'4V 4_1 PSA.6'!E33+'4V 4_1 PSA.9'!E33</f>
        <v>1</v>
      </c>
    </row>
    <row r="34" spans="1:5" x14ac:dyDescent="0.25">
      <c r="A34" s="677" t="s">
        <v>100</v>
      </c>
      <c r="B34" s="326">
        <f>'4V 4_1 PSA.3'!B34+'4V 4_1 PSA.6'!B34+'4V 4_1 PSA.9'!B34</f>
        <v>43519</v>
      </c>
      <c r="C34" s="327">
        <f>'4V 4_1 PSA.3'!C34+'4V 4_1 PSA.6'!C34+'4V 4_1 PSA.9'!C34</f>
        <v>54882</v>
      </c>
      <c r="D34" s="235">
        <f>'4V 4_1 PSA.3'!D34+'4V 4_1 PSA.6'!D34+'4V 4_1 PSA.9'!D34</f>
        <v>2</v>
      </c>
      <c r="E34" s="238">
        <f>'4V 4_1 PSA.3'!E34+'4V 4_1 PSA.6'!E34+'4V 4_1 PSA.9'!E34</f>
        <v>5</v>
      </c>
    </row>
    <row r="35" spans="1:5" x14ac:dyDescent="0.25">
      <c r="A35" s="91" t="s">
        <v>101</v>
      </c>
      <c r="B35" s="328">
        <f>'4V 4_1 PSA.3'!B35+'4V 4_1 PSA.6'!B35+'4V 4_1 PSA.9'!B35</f>
        <v>45097</v>
      </c>
      <c r="C35" s="329">
        <f>'4V 4_1 PSA.3'!C35+'4V 4_1 PSA.6'!C35+'4V 4_1 PSA.9'!C35</f>
        <v>57171</v>
      </c>
      <c r="D35" s="231">
        <f>'4V 4_1 PSA.3'!D35+'4V 4_1 PSA.6'!D35+'4V 4_1 PSA.9'!D35</f>
        <v>7</v>
      </c>
      <c r="E35" s="234">
        <f>'4V 4_1 PSA.3'!E35+'4V 4_1 PSA.6'!E35+'4V 4_1 PSA.9'!E35</f>
        <v>9</v>
      </c>
    </row>
    <row r="36" spans="1:5" x14ac:dyDescent="0.25">
      <c r="A36" s="677" t="s">
        <v>102</v>
      </c>
      <c r="B36" s="326">
        <f>'4V 4_1 PSA.3'!B36+'4V 4_1 PSA.6'!B36+'4V 4_1 PSA.9'!B36</f>
        <v>47669</v>
      </c>
      <c r="C36" s="327">
        <f>'4V 4_1 PSA.3'!C36+'4V 4_1 PSA.6'!C36+'4V 4_1 PSA.9'!C36</f>
        <v>58827</v>
      </c>
      <c r="D36" s="235">
        <f>'4V 4_1 PSA.3'!D36+'4V 4_1 PSA.6'!D36+'4V 4_1 PSA.9'!D36</f>
        <v>7</v>
      </c>
      <c r="E36" s="238">
        <f>'4V 4_1 PSA.3'!E36+'4V 4_1 PSA.6'!E36+'4V 4_1 PSA.9'!E36</f>
        <v>5</v>
      </c>
    </row>
    <row r="37" spans="1:5" x14ac:dyDescent="0.25">
      <c r="A37" s="91" t="s">
        <v>103</v>
      </c>
      <c r="B37" s="328">
        <f>'4V 4_1 PSA.3'!B37+'4V 4_1 PSA.6'!B37+'4V 4_1 PSA.9'!B37</f>
        <v>49426</v>
      </c>
      <c r="C37" s="329">
        <f>'4V 4_1 PSA.3'!C37+'4V 4_1 PSA.6'!C37+'4V 4_1 PSA.9'!C37</f>
        <v>61217</v>
      </c>
      <c r="D37" s="231">
        <f>'4V 4_1 PSA.3'!D37+'4V 4_1 PSA.6'!D37+'4V 4_1 PSA.9'!D37</f>
        <v>8</v>
      </c>
      <c r="E37" s="234">
        <f>'4V 4_1 PSA.3'!E37+'4V 4_1 PSA.6'!E37+'4V 4_1 PSA.9'!E37</f>
        <v>12</v>
      </c>
    </row>
    <row r="38" spans="1:5" x14ac:dyDescent="0.25">
      <c r="A38" s="677" t="s">
        <v>104</v>
      </c>
      <c r="B38" s="326">
        <f>'4V 4_1 PSA.3'!B38+'4V 4_1 PSA.6'!B38+'4V 4_1 PSA.9'!B38</f>
        <v>50447</v>
      </c>
      <c r="C38" s="327">
        <f>'4V 4_1 PSA.3'!C38+'4V 4_1 PSA.6'!C38+'4V 4_1 PSA.9'!C38</f>
        <v>60839</v>
      </c>
      <c r="D38" s="235">
        <f>'4V 4_1 PSA.3'!D38+'4V 4_1 PSA.6'!D38+'4V 4_1 PSA.9'!D38</f>
        <v>12</v>
      </c>
      <c r="E38" s="238">
        <f>'4V 4_1 PSA.3'!E38+'4V 4_1 PSA.6'!E38+'4V 4_1 PSA.9'!E38</f>
        <v>15</v>
      </c>
    </row>
    <row r="39" spans="1:5" x14ac:dyDescent="0.25">
      <c r="A39" s="91" t="s">
        <v>105</v>
      </c>
      <c r="B39" s="328">
        <f>'4V 4_1 PSA.3'!B39+'4V 4_1 PSA.6'!B39+'4V 4_1 PSA.9'!B39</f>
        <v>50461</v>
      </c>
      <c r="C39" s="329">
        <f>'4V 4_1 PSA.3'!C39+'4V 4_1 PSA.6'!C39+'4V 4_1 PSA.9'!C39</f>
        <v>61383</v>
      </c>
      <c r="D39" s="231">
        <f>'4V 4_1 PSA.3'!D39+'4V 4_1 PSA.6'!D39+'4V 4_1 PSA.9'!D39</f>
        <v>15</v>
      </c>
      <c r="E39" s="234">
        <f>'4V 4_1 PSA.3'!E39+'4V 4_1 PSA.6'!E39+'4V 4_1 PSA.9'!E39</f>
        <v>8</v>
      </c>
    </row>
    <row r="40" spans="1:5" x14ac:dyDescent="0.25">
      <c r="A40" s="677" t="s">
        <v>106</v>
      </c>
      <c r="B40" s="326">
        <f>'4V 4_1 PSA.3'!B40+'4V 4_1 PSA.6'!B40+'4V 4_1 PSA.9'!B40</f>
        <v>52965</v>
      </c>
      <c r="C40" s="327">
        <f>'4V 4_1 PSA.3'!C40+'4V 4_1 PSA.6'!C40+'4V 4_1 PSA.9'!C40</f>
        <v>62128</v>
      </c>
      <c r="D40" s="235">
        <f>'4V 4_1 PSA.3'!D40+'4V 4_1 PSA.6'!D40+'4V 4_1 PSA.9'!D40</f>
        <v>14</v>
      </c>
      <c r="E40" s="238">
        <f>'4V 4_1 PSA.3'!E40+'4V 4_1 PSA.6'!E40+'4V 4_1 PSA.9'!E40</f>
        <v>11</v>
      </c>
    </row>
    <row r="41" spans="1:5" x14ac:dyDescent="0.25">
      <c r="A41" s="91" t="s">
        <v>107</v>
      </c>
      <c r="B41" s="328">
        <f>'4V 4_1 PSA.3'!B41+'4V 4_1 PSA.6'!B41+'4V 4_1 PSA.9'!B41</f>
        <v>53100</v>
      </c>
      <c r="C41" s="329">
        <f>'4V 4_1 PSA.3'!C41+'4V 4_1 PSA.6'!C41+'4V 4_1 PSA.9'!C41</f>
        <v>61442</v>
      </c>
      <c r="D41" s="231">
        <f>'4V 4_1 PSA.3'!D41+'4V 4_1 PSA.6'!D41+'4V 4_1 PSA.9'!D41</f>
        <v>13</v>
      </c>
      <c r="E41" s="234">
        <f>'4V 4_1 PSA.3'!E41+'4V 4_1 PSA.6'!E41+'4V 4_1 PSA.9'!E41</f>
        <v>26</v>
      </c>
    </row>
    <row r="42" spans="1:5" x14ac:dyDescent="0.25">
      <c r="A42" s="677">
        <v>41</v>
      </c>
      <c r="B42" s="326">
        <f>'4V 4_1 PSA.3'!B42+'4V 4_1 PSA.6'!B42+'4V 4_1 PSA.9'!B42</f>
        <v>52111</v>
      </c>
      <c r="C42" s="327">
        <f>'4V 4_1 PSA.3'!C42+'4V 4_1 PSA.6'!C42+'4V 4_1 PSA.9'!C42</f>
        <v>61186</v>
      </c>
      <c r="D42" s="235">
        <f>'4V 4_1 PSA.3'!D42+'4V 4_1 PSA.6'!D42+'4V 4_1 PSA.9'!D42</f>
        <v>18</v>
      </c>
      <c r="E42" s="238">
        <f>'4V 4_1 PSA.3'!E42+'4V 4_1 PSA.6'!E42+'4V 4_1 PSA.9'!E42</f>
        <v>25</v>
      </c>
    </row>
    <row r="43" spans="1:5" x14ac:dyDescent="0.25">
      <c r="A43" s="91" t="s">
        <v>108</v>
      </c>
      <c r="B43" s="328">
        <f>'4V 4_1 PSA.3'!B43+'4V 4_1 PSA.6'!B43+'4V 4_1 PSA.9'!B43</f>
        <v>53543</v>
      </c>
      <c r="C43" s="329">
        <f>'4V 4_1 PSA.3'!C43+'4V 4_1 PSA.6'!C43+'4V 4_1 PSA.9'!C43</f>
        <v>62138</v>
      </c>
      <c r="D43" s="231">
        <f>'4V 4_1 PSA.3'!D43+'4V 4_1 PSA.6'!D43+'4V 4_1 PSA.9'!D43</f>
        <v>29</v>
      </c>
      <c r="E43" s="234">
        <f>'4V 4_1 PSA.3'!E43+'4V 4_1 PSA.6'!E43+'4V 4_1 PSA.9'!E43</f>
        <v>27</v>
      </c>
    </row>
    <row r="44" spans="1:5" x14ac:dyDescent="0.25">
      <c r="A44" s="677" t="s">
        <v>109</v>
      </c>
      <c r="B44" s="326">
        <f>'4V 4_1 PSA.3'!B44+'4V 4_1 PSA.6'!B44+'4V 4_1 PSA.9'!B44</f>
        <v>53077</v>
      </c>
      <c r="C44" s="327">
        <f>'4V 4_1 PSA.3'!C44+'4V 4_1 PSA.6'!C44+'4V 4_1 PSA.9'!C44</f>
        <v>61959</v>
      </c>
      <c r="D44" s="235">
        <f>'4V 4_1 PSA.3'!D44+'4V 4_1 PSA.6'!D44+'4V 4_1 PSA.9'!D44</f>
        <v>22</v>
      </c>
      <c r="E44" s="238">
        <f>'4V 4_1 PSA.3'!E44+'4V 4_1 PSA.6'!E44+'4V 4_1 PSA.9'!E44</f>
        <v>40</v>
      </c>
    </row>
    <row r="45" spans="1:5" x14ac:dyDescent="0.25">
      <c r="A45" s="91" t="s">
        <v>110</v>
      </c>
      <c r="B45" s="328">
        <f>'4V 4_1 PSA.3'!B45+'4V 4_1 PSA.6'!B45+'4V 4_1 PSA.9'!B45</f>
        <v>53455</v>
      </c>
      <c r="C45" s="329">
        <f>'4V 4_1 PSA.3'!C45+'4V 4_1 PSA.6'!C45+'4V 4_1 PSA.9'!C45</f>
        <v>62450</v>
      </c>
      <c r="D45" s="231">
        <f>'4V 4_1 PSA.3'!D45+'4V 4_1 PSA.6'!D45+'4V 4_1 PSA.9'!D45</f>
        <v>24</v>
      </c>
      <c r="E45" s="234">
        <f>'4V 4_1 PSA.3'!E45+'4V 4_1 PSA.6'!E45+'4V 4_1 PSA.9'!E45</f>
        <v>46</v>
      </c>
    </row>
    <row r="46" spans="1:5" x14ac:dyDescent="0.25">
      <c r="A46" s="677" t="s">
        <v>111</v>
      </c>
      <c r="B46" s="326">
        <f>'4V 4_1 PSA.3'!B46+'4V 4_1 PSA.6'!B46+'4V 4_1 PSA.9'!B46</f>
        <v>54532</v>
      </c>
      <c r="C46" s="327">
        <f>'4V 4_1 PSA.3'!C46+'4V 4_1 PSA.6'!C46+'4V 4_1 PSA.9'!C46</f>
        <v>62807</v>
      </c>
      <c r="D46" s="235">
        <f>'4V 4_1 PSA.3'!D46+'4V 4_1 PSA.6'!D46+'4V 4_1 PSA.9'!D46</f>
        <v>26</v>
      </c>
      <c r="E46" s="238">
        <f>'4V 4_1 PSA.3'!E46+'4V 4_1 PSA.6'!E46+'4V 4_1 PSA.9'!E46</f>
        <v>41</v>
      </c>
    </row>
    <row r="47" spans="1:5" x14ac:dyDescent="0.25">
      <c r="A47" s="91" t="s">
        <v>112</v>
      </c>
      <c r="B47" s="328">
        <f>'4V 4_1 PSA.3'!B47+'4V 4_1 PSA.6'!B47+'4V 4_1 PSA.9'!B47</f>
        <v>53064</v>
      </c>
      <c r="C47" s="329">
        <f>'4V 4_1 PSA.3'!C47+'4V 4_1 PSA.6'!C47+'4V 4_1 PSA.9'!C47</f>
        <v>61022</v>
      </c>
      <c r="D47" s="231">
        <f>'4V 4_1 PSA.3'!D47+'4V 4_1 PSA.6'!D47+'4V 4_1 PSA.9'!D47</f>
        <v>28</v>
      </c>
      <c r="E47" s="234">
        <f>'4V 4_1 PSA.3'!E47+'4V 4_1 PSA.6'!E47+'4V 4_1 PSA.9'!E47</f>
        <v>58</v>
      </c>
    </row>
    <row r="48" spans="1:5" x14ac:dyDescent="0.25">
      <c r="A48" s="677" t="s">
        <v>113</v>
      </c>
      <c r="B48" s="326">
        <f>'4V 4_1 PSA.3'!B48+'4V 4_1 PSA.6'!B48+'4V 4_1 PSA.9'!B48</f>
        <v>51955</v>
      </c>
      <c r="C48" s="327">
        <f>'4V 4_1 PSA.3'!C48+'4V 4_1 PSA.6'!C48+'4V 4_1 PSA.9'!C48</f>
        <v>60636</v>
      </c>
      <c r="D48" s="235">
        <f>'4V 4_1 PSA.3'!D48+'4V 4_1 PSA.6'!D48+'4V 4_1 PSA.9'!D48</f>
        <v>32</v>
      </c>
      <c r="E48" s="238">
        <f>'4V 4_1 PSA.3'!E48+'4V 4_1 PSA.6'!E48+'4V 4_1 PSA.9'!E48</f>
        <v>66</v>
      </c>
    </row>
    <row r="49" spans="1:5" x14ac:dyDescent="0.25">
      <c r="A49" s="91" t="s">
        <v>114</v>
      </c>
      <c r="B49" s="328">
        <f>'4V 4_1 PSA.3'!B49+'4V 4_1 PSA.6'!B49+'4V 4_1 PSA.9'!B49</f>
        <v>50456</v>
      </c>
      <c r="C49" s="329">
        <f>'4V 4_1 PSA.3'!C49+'4V 4_1 PSA.6'!C49+'4V 4_1 PSA.9'!C49</f>
        <v>60575</v>
      </c>
      <c r="D49" s="231">
        <f>'4V 4_1 PSA.3'!D49+'4V 4_1 PSA.6'!D49+'4V 4_1 PSA.9'!D49</f>
        <v>26</v>
      </c>
      <c r="E49" s="234">
        <f>'4V 4_1 PSA.3'!E49+'4V 4_1 PSA.6'!E49+'4V 4_1 PSA.9'!E49</f>
        <v>64</v>
      </c>
    </row>
    <row r="50" spans="1:5" x14ac:dyDescent="0.25">
      <c r="A50" s="677" t="s">
        <v>115</v>
      </c>
      <c r="B50" s="326">
        <f>'4V 4_1 PSA.3'!B50+'4V 4_1 PSA.6'!B50+'4V 4_1 PSA.9'!B50</f>
        <v>47980</v>
      </c>
      <c r="C50" s="327">
        <f>'4V 4_1 PSA.3'!C50+'4V 4_1 PSA.6'!C50+'4V 4_1 PSA.9'!C50</f>
        <v>59413</v>
      </c>
      <c r="D50" s="235">
        <f>'4V 4_1 PSA.3'!D50+'4V 4_1 PSA.6'!D50+'4V 4_1 PSA.9'!D50</f>
        <v>44</v>
      </c>
      <c r="E50" s="238">
        <f>'4V 4_1 PSA.3'!E50+'4V 4_1 PSA.6'!E50+'4V 4_1 PSA.9'!E50</f>
        <v>69</v>
      </c>
    </row>
    <row r="51" spans="1:5" x14ac:dyDescent="0.25">
      <c r="A51" s="91" t="s">
        <v>116</v>
      </c>
      <c r="B51" s="328">
        <f>'4V 4_1 PSA.3'!B51+'4V 4_1 PSA.6'!B51+'4V 4_1 PSA.9'!B51</f>
        <v>46425</v>
      </c>
      <c r="C51" s="329">
        <f>'4V 4_1 PSA.3'!C51+'4V 4_1 PSA.6'!C51+'4V 4_1 PSA.9'!C51</f>
        <v>59638</v>
      </c>
      <c r="D51" s="231">
        <f>'4V 4_1 PSA.3'!D51+'4V 4_1 PSA.6'!D51+'4V 4_1 PSA.9'!D51</f>
        <v>47</v>
      </c>
      <c r="E51" s="234">
        <f>'4V 4_1 PSA.3'!E51+'4V 4_1 PSA.6'!E51+'4V 4_1 PSA.9'!E51</f>
        <v>100</v>
      </c>
    </row>
    <row r="52" spans="1:5" x14ac:dyDescent="0.25">
      <c r="A52" s="677" t="s">
        <v>117</v>
      </c>
      <c r="B52" s="326">
        <f>'4V 4_1 PSA.3'!B52+'4V 4_1 PSA.6'!B52+'4V 4_1 PSA.9'!B52</f>
        <v>45281</v>
      </c>
      <c r="C52" s="327">
        <f>'4V 4_1 PSA.3'!C52+'4V 4_1 PSA.6'!C52+'4V 4_1 PSA.9'!C52</f>
        <v>60194</v>
      </c>
      <c r="D52" s="235">
        <f>'4V 4_1 PSA.3'!D52+'4V 4_1 PSA.6'!D52+'4V 4_1 PSA.9'!D52</f>
        <v>67</v>
      </c>
      <c r="E52" s="238">
        <f>'4V 4_1 PSA.3'!E52+'4V 4_1 PSA.6'!E52+'4V 4_1 PSA.9'!E52</f>
        <v>96</v>
      </c>
    </row>
    <row r="53" spans="1:5" x14ac:dyDescent="0.25">
      <c r="A53" s="91" t="s">
        <v>118</v>
      </c>
      <c r="B53" s="328">
        <f>'4V 4_1 PSA.3'!B53+'4V 4_1 PSA.6'!B53+'4V 4_1 PSA.9'!B53</f>
        <v>44243</v>
      </c>
      <c r="C53" s="329">
        <f>'4V 4_1 PSA.3'!C53+'4V 4_1 PSA.6'!C53+'4V 4_1 PSA.9'!C53</f>
        <v>57504</v>
      </c>
      <c r="D53" s="231">
        <f>'4V 4_1 PSA.3'!D53+'4V 4_1 PSA.6'!D53+'4V 4_1 PSA.9'!D53</f>
        <v>86</v>
      </c>
      <c r="E53" s="234">
        <f>'4V 4_1 PSA.3'!E53+'4V 4_1 PSA.6'!E53+'4V 4_1 PSA.9'!E53</f>
        <v>115</v>
      </c>
    </row>
    <row r="54" spans="1:5" x14ac:dyDescent="0.25">
      <c r="A54" s="677" t="s">
        <v>119</v>
      </c>
      <c r="B54" s="326">
        <f>'4V 4_1 PSA.3'!B54+'4V 4_1 PSA.6'!B54+'4V 4_1 PSA.9'!B54</f>
        <v>43548</v>
      </c>
      <c r="C54" s="327">
        <f>'4V 4_1 PSA.3'!C54+'4V 4_1 PSA.6'!C54+'4V 4_1 PSA.9'!C54</f>
        <v>53890</v>
      </c>
      <c r="D54" s="235">
        <f>'4V 4_1 PSA.3'!D54+'4V 4_1 PSA.6'!D54+'4V 4_1 PSA.9'!D54</f>
        <v>113</v>
      </c>
      <c r="E54" s="238">
        <f>'4V 4_1 PSA.3'!E54+'4V 4_1 PSA.6'!E54+'4V 4_1 PSA.9'!E54</f>
        <v>98</v>
      </c>
    </row>
    <row r="55" spans="1:5" x14ac:dyDescent="0.25">
      <c r="A55" s="91" t="s">
        <v>120</v>
      </c>
      <c r="B55" s="328">
        <f>'4V 4_1 PSA.3'!B55+'4V 4_1 PSA.6'!B55+'4V 4_1 PSA.9'!B55</f>
        <v>40294</v>
      </c>
      <c r="C55" s="329">
        <f>'4V 4_1 PSA.3'!C55+'4V 4_1 PSA.6'!C55+'4V 4_1 PSA.9'!C55</f>
        <v>48942</v>
      </c>
      <c r="D55" s="231">
        <f>'4V 4_1 PSA.3'!D55+'4V 4_1 PSA.6'!D55+'4V 4_1 PSA.9'!D55</f>
        <v>88</v>
      </c>
      <c r="E55" s="234">
        <f>'4V 4_1 PSA.3'!E55+'4V 4_1 PSA.6'!E55+'4V 4_1 PSA.9'!E55</f>
        <v>96</v>
      </c>
    </row>
    <row r="56" spans="1:5" x14ac:dyDescent="0.25">
      <c r="A56" s="677" t="s">
        <v>121</v>
      </c>
      <c r="B56" s="326">
        <f>'4V 4_1 PSA.3'!B56+'4V 4_1 PSA.6'!B56+'4V 4_1 PSA.9'!B56</f>
        <v>37984</v>
      </c>
      <c r="C56" s="327">
        <f>'4V 4_1 PSA.3'!C56+'4V 4_1 PSA.6'!C56+'4V 4_1 PSA.9'!C56</f>
        <v>44304</v>
      </c>
      <c r="D56" s="235">
        <f>'4V 4_1 PSA.3'!D56+'4V 4_1 PSA.6'!D56+'4V 4_1 PSA.9'!D56</f>
        <v>79</v>
      </c>
      <c r="E56" s="238">
        <f>'4V 4_1 PSA.3'!E56+'4V 4_1 PSA.6'!E56+'4V 4_1 PSA.9'!E56</f>
        <v>91</v>
      </c>
    </row>
    <row r="57" spans="1:5" x14ac:dyDescent="0.25">
      <c r="A57" s="91" t="s">
        <v>122</v>
      </c>
      <c r="B57" s="328">
        <f>'4V 4_1 PSA.3'!B57+'4V 4_1 PSA.6'!B57+'4V 4_1 PSA.9'!B57</f>
        <v>33898</v>
      </c>
      <c r="C57" s="329">
        <f>'4V 4_1 PSA.3'!C57+'4V 4_1 PSA.6'!C57+'4V 4_1 PSA.9'!C57</f>
        <v>39432</v>
      </c>
      <c r="D57" s="231">
        <f>'4V 4_1 PSA.3'!D57+'4V 4_1 PSA.6'!D57+'4V 4_1 PSA.9'!D57</f>
        <v>76</v>
      </c>
      <c r="E57" s="234">
        <f>'4V 4_1 PSA.3'!E57+'4V 4_1 PSA.6'!E57+'4V 4_1 PSA.9'!E57</f>
        <v>85</v>
      </c>
    </row>
    <row r="58" spans="1:5" x14ac:dyDescent="0.25">
      <c r="A58" s="677" t="s">
        <v>123</v>
      </c>
      <c r="B58" s="326">
        <f>'4V 4_1 PSA.3'!B58+'4V 4_1 PSA.6'!B58+'4V 4_1 PSA.9'!B58</f>
        <v>29875</v>
      </c>
      <c r="C58" s="327">
        <f>'4V 4_1 PSA.3'!C58+'4V 4_1 PSA.6'!C58+'4V 4_1 PSA.9'!C58</f>
        <v>34010</v>
      </c>
      <c r="D58" s="235">
        <f>'4V 4_1 PSA.3'!D58+'4V 4_1 PSA.6'!D58+'4V 4_1 PSA.9'!D58</f>
        <v>71</v>
      </c>
      <c r="E58" s="238">
        <f>'4V 4_1 PSA.3'!E58+'4V 4_1 PSA.6'!E58+'4V 4_1 PSA.9'!E58</f>
        <v>102</v>
      </c>
    </row>
    <row r="59" spans="1:5" x14ac:dyDescent="0.25">
      <c r="A59" s="91" t="s">
        <v>124</v>
      </c>
      <c r="B59" s="328">
        <f>'4V 4_1 PSA.3'!B59+'4V 4_1 PSA.6'!B59+'4V 4_1 PSA.9'!B59</f>
        <v>25342</v>
      </c>
      <c r="C59" s="329">
        <f>'4V 4_1 PSA.3'!C59+'4V 4_1 PSA.6'!C59+'4V 4_1 PSA.9'!C59</f>
        <v>28262</v>
      </c>
      <c r="D59" s="231">
        <f>'4V 4_1 PSA.3'!D59+'4V 4_1 PSA.6'!D59+'4V 4_1 PSA.9'!D59</f>
        <v>77</v>
      </c>
      <c r="E59" s="234">
        <f>'4V 4_1 PSA.3'!E59+'4V 4_1 PSA.6'!E59+'4V 4_1 PSA.9'!E59</f>
        <v>54</v>
      </c>
    </row>
    <row r="60" spans="1:5" x14ac:dyDescent="0.25">
      <c r="A60" s="677" t="s">
        <v>125</v>
      </c>
      <c r="B60" s="326">
        <f>'4V 4_1 PSA.3'!B60+'4V 4_1 PSA.6'!B60+'4V 4_1 PSA.9'!B60</f>
        <v>22404</v>
      </c>
      <c r="C60" s="327">
        <f>'4V 4_1 PSA.3'!C60+'4V 4_1 PSA.6'!C60+'4V 4_1 PSA.9'!C60</f>
        <v>23601</v>
      </c>
      <c r="D60" s="235">
        <f>'4V 4_1 PSA.3'!D60+'4V 4_1 PSA.6'!D60+'4V 4_1 PSA.9'!D60</f>
        <v>55</v>
      </c>
      <c r="E60" s="238">
        <f>'4V 4_1 PSA.3'!E60+'4V 4_1 PSA.6'!E60+'4V 4_1 PSA.9'!E60</f>
        <v>68</v>
      </c>
    </row>
    <row r="61" spans="1:5" x14ac:dyDescent="0.25">
      <c r="A61" s="91" t="s">
        <v>126</v>
      </c>
      <c r="B61" s="328">
        <f>'4V 4_1 PSA.3'!B61+'4V 4_1 PSA.6'!B61+'4V 4_1 PSA.9'!B61</f>
        <v>14755</v>
      </c>
      <c r="C61" s="329">
        <f>'4V 4_1 PSA.3'!C61+'4V 4_1 PSA.6'!C61+'4V 4_1 PSA.9'!C61</f>
        <v>14342</v>
      </c>
      <c r="D61" s="231">
        <f>'4V 4_1 PSA.3'!D61+'4V 4_1 PSA.6'!D61+'4V 4_1 PSA.9'!D61</f>
        <v>57</v>
      </c>
      <c r="E61" s="234">
        <f>'4V 4_1 PSA.3'!E61+'4V 4_1 PSA.6'!E61+'4V 4_1 PSA.9'!E61</f>
        <v>73</v>
      </c>
    </row>
    <row r="62" spans="1:5" x14ac:dyDescent="0.25">
      <c r="A62" s="677" t="s">
        <v>127</v>
      </c>
      <c r="B62" s="326">
        <f>'4V 4_1 PSA.3'!B62+'4V 4_1 PSA.6'!B62+'4V 4_1 PSA.9'!B62</f>
        <v>8324</v>
      </c>
      <c r="C62" s="327">
        <f>'4V 4_1 PSA.3'!C62+'4V 4_1 PSA.6'!C62+'4V 4_1 PSA.9'!C62</f>
        <v>6550</v>
      </c>
      <c r="D62" s="235">
        <f>'4V 4_1 PSA.3'!D62+'4V 4_1 PSA.6'!D62+'4V 4_1 PSA.9'!D62</f>
        <v>23</v>
      </c>
      <c r="E62" s="238">
        <f>'4V 4_1 PSA.3'!E62+'4V 4_1 PSA.6'!E62+'4V 4_1 PSA.9'!E62</f>
        <v>24</v>
      </c>
    </row>
    <row r="63" spans="1:5" x14ac:dyDescent="0.25">
      <c r="A63" s="91" t="s">
        <v>128</v>
      </c>
      <c r="B63" s="328">
        <f>'4V 4_1 PSA.3'!B63+'4V 4_1 PSA.6'!B63+'4V 4_1 PSA.9'!B63</f>
        <v>6919</v>
      </c>
      <c r="C63" s="329">
        <f>'4V 4_1 PSA.3'!C63+'4V 4_1 PSA.6'!C63+'4V 4_1 PSA.9'!C63</f>
        <v>5387</v>
      </c>
      <c r="D63" s="231">
        <f>'4V 4_1 PSA.3'!D63+'4V 4_1 PSA.6'!D63+'4V 4_1 PSA.9'!D63</f>
        <v>5</v>
      </c>
      <c r="E63" s="234">
        <f>'4V 4_1 PSA.3'!E63+'4V 4_1 PSA.6'!E63+'4V 4_1 PSA.9'!E63</f>
        <v>7</v>
      </c>
    </row>
    <row r="64" spans="1:5" x14ac:dyDescent="0.25">
      <c r="A64" s="677" t="s">
        <v>129</v>
      </c>
      <c r="B64" s="326">
        <f>'4V 4_1 PSA.3'!B64+'4V 4_1 PSA.6'!B64+'4V 4_1 PSA.9'!B64</f>
        <v>5933</v>
      </c>
      <c r="C64" s="327">
        <f>'4V 4_1 PSA.3'!C64+'4V 4_1 PSA.6'!C64+'4V 4_1 PSA.9'!C64</f>
        <v>4474</v>
      </c>
      <c r="D64" s="235">
        <f>'4V 4_1 PSA.3'!D64+'4V 4_1 PSA.6'!D64+'4V 4_1 PSA.9'!D64</f>
        <v>4</v>
      </c>
      <c r="E64" s="238">
        <f>'4V 4_1 PSA.3'!E64+'4V 4_1 PSA.6'!E64+'4V 4_1 PSA.9'!E64</f>
        <v>3</v>
      </c>
    </row>
    <row r="65" spans="1:6" x14ac:dyDescent="0.25">
      <c r="A65" s="91" t="s">
        <v>130</v>
      </c>
      <c r="B65" s="328">
        <f>'4V 4_1 PSA.3'!B65+'4V 4_1 PSA.6'!B65+'4V 4_1 PSA.9'!B65</f>
        <v>5127</v>
      </c>
      <c r="C65" s="329">
        <f>'4V 4_1 PSA.3'!C65+'4V 4_1 PSA.6'!C65+'4V 4_1 PSA.9'!C65</f>
        <v>3741</v>
      </c>
      <c r="D65" s="231">
        <f>'4V 4_1 PSA.3'!D65+'4V 4_1 PSA.6'!D65+'4V 4_1 PSA.9'!D65</f>
        <v>7</v>
      </c>
      <c r="E65" s="234">
        <f>'4V 4_1 PSA.3'!E65+'4V 4_1 PSA.6'!E65+'4V 4_1 PSA.9'!E65</f>
        <v>2</v>
      </c>
    </row>
    <row r="66" spans="1:6" x14ac:dyDescent="0.25">
      <c r="A66" s="677">
        <v>65</v>
      </c>
      <c r="B66" s="326">
        <f>'4V 4_1 PSA.3'!B66+'4V 4_1 PSA.6'!B66+'4V 4_1 PSA.9'!B66</f>
        <v>4233</v>
      </c>
      <c r="C66" s="327">
        <f>'4V 4_1 PSA.3'!C66+'4V 4_1 PSA.6'!C66+'4V 4_1 PSA.9'!C66</f>
        <v>3095</v>
      </c>
      <c r="D66" s="235">
        <f>'4V 4_1 PSA.3'!D66+'4V 4_1 PSA.6'!D66+'4V 4_1 PSA.9'!D66</f>
        <v>3</v>
      </c>
      <c r="E66" s="238">
        <f>'4V 4_1 PSA.3'!E66+'4V 4_1 PSA.6'!E66+'4V 4_1 PSA.9'!E66</f>
        <v>3</v>
      </c>
    </row>
    <row r="67" spans="1:6" x14ac:dyDescent="0.25">
      <c r="A67" s="91" t="s">
        <v>272</v>
      </c>
      <c r="B67" s="328">
        <f>'4V 4_1 PSA.3'!B67+'4V 4_1 PSA.6'!B67+'4V 4_1 PSA.9'!B67</f>
        <v>18711</v>
      </c>
      <c r="C67" s="329">
        <f>'4V 4_1 PSA.3'!C67+'4V 4_1 PSA.6'!C67+'4V 4_1 PSA.9'!C67</f>
        <v>14530</v>
      </c>
      <c r="D67" s="231">
        <f>'4V 4_1 PSA.3'!D67+'4V 4_1 PSA.6'!D67+'4V 4_1 PSA.9'!D67</f>
        <v>4</v>
      </c>
      <c r="E67" s="234">
        <f>'4V 4_1 PSA.3'!E67+'4V 4_1 PSA.6'!E67+'4V 4_1 PSA.9'!E67</f>
        <v>6</v>
      </c>
    </row>
    <row r="68" spans="1:6" ht="13" thickBot="1" x14ac:dyDescent="0.3">
      <c r="A68" s="678" t="s">
        <v>75</v>
      </c>
      <c r="B68" s="680">
        <f>SUM(B16:B67)</f>
        <v>1587417</v>
      </c>
      <c r="C68" s="598">
        <f>SUM(C16:C67)</f>
        <v>1878893</v>
      </c>
      <c r="D68" s="448">
        <f t="shared" ref="D68:E68" si="0">SUM(D16:D67)</f>
        <v>1220</v>
      </c>
      <c r="E68" s="448">
        <f t="shared" si="0"/>
        <v>1570</v>
      </c>
    </row>
    <row r="69" spans="1:6" x14ac:dyDescent="0.25">
      <c r="A69" s="25" t="s">
        <v>315</v>
      </c>
    </row>
    <row r="70" spans="1:6" x14ac:dyDescent="0.25">
      <c r="A70" s="24"/>
    </row>
    <row r="71" spans="1:6" x14ac:dyDescent="0.25">
      <c r="F71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5" firstPageNumber="31" orientation="portrait" useFirstPageNumber="1" r:id="rId1"/>
  <headerFooter>
    <oddFooter>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codeName="Hoja22">
    <tabColor theme="6" tint="-0.249977111117893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5">
        <v>5</v>
      </c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76" t="s">
        <v>42</v>
      </c>
      <c r="B15" s="427" t="s">
        <v>71</v>
      </c>
      <c r="C15" s="428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459" t="s">
        <v>82</v>
      </c>
      <c r="B16" s="324">
        <v>96</v>
      </c>
      <c r="C16" s="325">
        <v>75</v>
      </c>
      <c r="D16" s="231">
        <v>0</v>
      </c>
      <c r="E16" s="234">
        <v>0</v>
      </c>
      <c r="F16" s="24"/>
      <c r="G16" s="88"/>
      <c r="H16" s="88"/>
      <c r="I16" s="88"/>
      <c r="J16" s="88"/>
    </row>
    <row r="17" spans="1:5" x14ac:dyDescent="0.25">
      <c r="A17" s="460">
        <v>16</v>
      </c>
      <c r="B17" s="326">
        <v>14</v>
      </c>
      <c r="C17" s="327">
        <v>18</v>
      </c>
      <c r="D17" s="235">
        <v>0</v>
      </c>
      <c r="E17" s="238">
        <v>0</v>
      </c>
    </row>
    <row r="18" spans="1:5" x14ac:dyDescent="0.25">
      <c r="A18" s="461">
        <v>17</v>
      </c>
      <c r="B18" s="328">
        <v>31</v>
      </c>
      <c r="C18" s="329">
        <v>29</v>
      </c>
      <c r="D18" s="231">
        <v>0</v>
      </c>
      <c r="E18" s="234">
        <v>0</v>
      </c>
    </row>
    <row r="19" spans="1:5" x14ac:dyDescent="0.25">
      <c r="A19" s="460">
        <v>18</v>
      </c>
      <c r="B19" s="326">
        <v>171</v>
      </c>
      <c r="C19" s="327">
        <v>164</v>
      </c>
      <c r="D19" s="235">
        <v>2</v>
      </c>
      <c r="E19" s="238">
        <v>0</v>
      </c>
    </row>
    <row r="20" spans="1:5" x14ac:dyDescent="0.25">
      <c r="A20" s="461">
        <v>19</v>
      </c>
      <c r="B20" s="328">
        <v>912</v>
      </c>
      <c r="C20" s="329">
        <v>573</v>
      </c>
      <c r="D20" s="231">
        <v>0</v>
      </c>
      <c r="E20" s="234">
        <v>0</v>
      </c>
    </row>
    <row r="21" spans="1:5" x14ac:dyDescent="0.25">
      <c r="A21" s="460">
        <v>20</v>
      </c>
      <c r="B21" s="326">
        <v>2318</v>
      </c>
      <c r="C21" s="327">
        <v>1359</v>
      </c>
      <c r="D21" s="235">
        <v>0</v>
      </c>
      <c r="E21" s="238">
        <v>0</v>
      </c>
    </row>
    <row r="22" spans="1:5" x14ac:dyDescent="0.25">
      <c r="A22" s="461">
        <v>21</v>
      </c>
      <c r="B22" s="328">
        <v>4327</v>
      </c>
      <c r="C22" s="329">
        <v>2489</v>
      </c>
      <c r="D22" s="231">
        <v>1</v>
      </c>
      <c r="E22" s="234">
        <v>0</v>
      </c>
    </row>
    <row r="23" spans="1:5" x14ac:dyDescent="0.25">
      <c r="A23" s="460">
        <v>22</v>
      </c>
      <c r="B23" s="326">
        <v>6029</v>
      </c>
      <c r="C23" s="327">
        <v>3448</v>
      </c>
      <c r="D23" s="235">
        <v>4</v>
      </c>
      <c r="E23" s="238">
        <v>0</v>
      </c>
    </row>
    <row r="24" spans="1:5" x14ac:dyDescent="0.25">
      <c r="A24" s="461">
        <v>23</v>
      </c>
      <c r="B24" s="328">
        <v>7253</v>
      </c>
      <c r="C24" s="329">
        <v>4413</v>
      </c>
      <c r="D24" s="231">
        <v>0</v>
      </c>
      <c r="E24" s="234">
        <v>2</v>
      </c>
    </row>
    <row r="25" spans="1:5" x14ac:dyDescent="0.25">
      <c r="A25" s="460">
        <v>24</v>
      </c>
      <c r="B25" s="326">
        <v>9144</v>
      </c>
      <c r="C25" s="327">
        <v>5918</v>
      </c>
      <c r="D25" s="235">
        <v>0</v>
      </c>
      <c r="E25" s="238">
        <v>0</v>
      </c>
    </row>
    <row r="26" spans="1:5" x14ac:dyDescent="0.25">
      <c r="A26" s="461">
        <v>25</v>
      </c>
      <c r="B26" s="328">
        <v>10616</v>
      </c>
      <c r="C26" s="329">
        <v>7395</v>
      </c>
      <c r="D26" s="231">
        <v>1</v>
      </c>
      <c r="E26" s="234">
        <v>1</v>
      </c>
    </row>
    <row r="27" spans="1:5" x14ac:dyDescent="0.25">
      <c r="A27" s="460">
        <v>26</v>
      </c>
      <c r="B27" s="326">
        <v>12095</v>
      </c>
      <c r="C27" s="327">
        <v>8934</v>
      </c>
      <c r="D27" s="235">
        <v>3</v>
      </c>
      <c r="E27" s="238">
        <v>1</v>
      </c>
    </row>
    <row r="28" spans="1:5" x14ac:dyDescent="0.25">
      <c r="A28" s="461">
        <v>27</v>
      </c>
      <c r="B28" s="328">
        <v>13419</v>
      </c>
      <c r="C28" s="329">
        <v>10066</v>
      </c>
      <c r="D28" s="231">
        <v>3</v>
      </c>
      <c r="E28" s="234">
        <v>0</v>
      </c>
    </row>
    <row r="29" spans="1:5" x14ac:dyDescent="0.25">
      <c r="A29" s="460">
        <v>28</v>
      </c>
      <c r="B29" s="326">
        <v>14341</v>
      </c>
      <c r="C29" s="327">
        <v>10830</v>
      </c>
      <c r="D29" s="235">
        <v>1</v>
      </c>
      <c r="E29" s="238">
        <v>1</v>
      </c>
    </row>
    <row r="30" spans="1:5" x14ac:dyDescent="0.25">
      <c r="A30" s="461">
        <v>29</v>
      </c>
      <c r="B30" s="328">
        <v>15137</v>
      </c>
      <c r="C30" s="329">
        <v>11867</v>
      </c>
      <c r="D30" s="231">
        <v>0</v>
      </c>
      <c r="E30" s="234">
        <v>1</v>
      </c>
    </row>
    <row r="31" spans="1:5" x14ac:dyDescent="0.25">
      <c r="A31" s="460">
        <v>30</v>
      </c>
      <c r="B31" s="326">
        <v>15224</v>
      </c>
      <c r="C31" s="327">
        <v>12382</v>
      </c>
      <c r="D31" s="235">
        <v>1</v>
      </c>
      <c r="E31" s="238">
        <v>1</v>
      </c>
    </row>
    <row r="32" spans="1:5" x14ac:dyDescent="0.25">
      <c r="A32" s="461">
        <v>31</v>
      </c>
      <c r="B32" s="328">
        <v>15811</v>
      </c>
      <c r="C32" s="329">
        <v>12956</v>
      </c>
      <c r="D32" s="231">
        <v>2</v>
      </c>
      <c r="E32" s="234">
        <v>0</v>
      </c>
    </row>
    <row r="33" spans="1:256" x14ac:dyDescent="0.25">
      <c r="A33" s="460">
        <v>32</v>
      </c>
      <c r="B33" s="326">
        <v>15900</v>
      </c>
      <c r="C33" s="327">
        <v>13274</v>
      </c>
      <c r="D33" s="235">
        <v>0</v>
      </c>
      <c r="E33" s="238">
        <v>0</v>
      </c>
    </row>
    <row r="34" spans="1:256" x14ac:dyDescent="0.25">
      <c r="A34" s="461">
        <v>33</v>
      </c>
      <c r="B34" s="328">
        <v>16406</v>
      </c>
      <c r="C34" s="329">
        <v>13709</v>
      </c>
      <c r="D34" s="231">
        <v>1</v>
      </c>
      <c r="E34" s="234">
        <v>2</v>
      </c>
    </row>
    <row r="35" spans="1:256" x14ac:dyDescent="0.25">
      <c r="A35" s="460">
        <v>34</v>
      </c>
      <c r="B35" s="326">
        <v>16213</v>
      </c>
      <c r="C35" s="327">
        <v>13955</v>
      </c>
      <c r="D35" s="235">
        <v>2</v>
      </c>
      <c r="E35" s="238">
        <v>0</v>
      </c>
    </row>
    <row r="36" spans="1:256" x14ac:dyDescent="0.25">
      <c r="A36" s="461">
        <v>35</v>
      </c>
      <c r="B36" s="328">
        <v>16726</v>
      </c>
      <c r="C36" s="329">
        <v>14055</v>
      </c>
      <c r="D36" s="231">
        <v>1</v>
      </c>
      <c r="E36" s="234">
        <v>1</v>
      </c>
    </row>
    <row r="37" spans="1:256" x14ac:dyDescent="0.25">
      <c r="A37" s="460">
        <v>36</v>
      </c>
      <c r="B37" s="326">
        <v>16839</v>
      </c>
      <c r="C37" s="327">
        <v>14182</v>
      </c>
      <c r="D37" s="235">
        <v>0</v>
      </c>
      <c r="E37" s="238">
        <v>0</v>
      </c>
    </row>
    <row r="38" spans="1:256" x14ac:dyDescent="0.25">
      <c r="A38" s="461">
        <v>37</v>
      </c>
      <c r="B38" s="328">
        <v>16866</v>
      </c>
      <c r="C38" s="329">
        <v>14341</v>
      </c>
      <c r="D38" s="231">
        <v>5</v>
      </c>
      <c r="E38" s="234">
        <v>1</v>
      </c>
    </row>
    <row r="39" spans="1:256" x14ac:dyDescent="0.25">
      <c r="A39" s="460">
        <v>38</v>
      </c>
      <c r="B39" s="326">
        <v>16474</v>
      </c>
      <c r="C39" s="327">
        <v>14023</v>
      </c>
      <c r="D39" s="235">
        <v>2</v>
      </c>
      <c r="E39" s="238">
        <v>1</v>
      </c>
    </row>
    <row r="40" spans="1:256" x14ac:dyDescent="0.25">
      <c r="A40" s="461">
        <v>39</v>
      </c>
      <c r="B40" s="328">
        <v>16439</v>
      </c>
      <c r="C40" s="329">
        <v>14104</v>
      </c>
      <c r="D40" s="231">
        <v>3</v>
      </c>
      <c r="E40" s="234">
        <v>2</v>
      </c>
    </row>
    <row r="41" spans="1:256" x14ac:dyDescent="0.25">
      <c r="A41" s="460">
        <v>40</v>
      </c>
      <c r="B41" s="326">
        <v>15913</v>
      </c>
      <c r="C41" s="327">
        <v>13549</v>
      </c>
      <c r="D41" s="235">
        <v>1</v>
      </c>
      <c r="E41" s="238">
        <v>4</v>
      </c>
    </row>
    <row r="42" spans="1:256" x14ac:dyDescent="0.25">
      <c r="A42" s="461">
        <v>41</v>
      </c>
      <c r="B42" s="328">
        <v>15850</v>
      </c>
      <c r="C42" s="330">
        <v>13415</v>
      </c>
      <c r="D42" s="231">
        <v>2</v>
      </c>
      <c r="E42" s="240">
        <v>2</v>
      </c>
    </row>
    <row r="43" spans="1:256" ht="11.15" customHeight="1" x14ac:dyDescent="0.25">
      <c r="A43" s="460">
        <v>42</v>
      </c>
      <c r="B43" s="326">
        <v>16190</v>
      </c>
      <c r="C43" s="327">
        <v>13031</v>
      </c>
      <c r="D43" s="235">
        <v>7</v>
      </c>
      <c r="E43" s="238">
        <v>0</v>
      </c>
    </row>
    <row r="44" spans="1:256" x14ac:dyDescent="0.25">
      <c r="A44" s="461">
        <v>43</v>
      </c>
      <c r="B44" s="328">
        <v>15701</v>
      </c>
      <c r="C44" s="329">
        <v>13085</v>
      </c>
      <c r="D44" s="231">
        <v>1</v>
      </c>
      <c r="E44" s="234">
        <v>5</v>
      </c>
      <c r="F44" s="26"/>
      <c r="G44" s="26"/>
    </row>
    <row r="45" spans="1:256" x14ac:dyDescent="0.25">
      <c r="A45" s="460">
        <v>44</v>
      </c>
      <c r="B45" s="326">
        <v>15892</v>
      </c>
      <c r="C45" s="327">
        <v>13046</v>
      </c>
      <c r="D45" s="235">
        <v>3</v>
      </c>
      <c r="E45" s="238">
        <v>10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1">
        <v>45</v>
      </c>
      <c r="B46" s="328">
        <v>16087</v>
      </c>
      <c r="C46" s="329">
        <v>13111</v>
      </c>
      <c r="D46" s="231">
        <v>4</v>
      </c>
      <c r="E46" s="234">
        <v>6</v>
      </c>
      <c r="F46" s="93"/>
    </row>
    <row r="47" spans="1:256" x14ac:dyDescent="0.25">
      <c r="A47" s="460">
        <v>46</v>
      </c>
      <c r="B47" s="326">
        <v>15860</v>
      </c>
      <c r="C47" s="327">
        <v>12815</v>
      </c>
      <c r="D47" s="235">
        <v>5</v>
      </c>
      <c r="E47" s="238">
        <v>6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1">
        <v>47</v>
      </c>
      <c r="B48" s="328">
        <v>15147</v>
      </c>
      <c r="C48" s="329">
        <v>12246</v>
      </c>
      <c r="D48" s="231">
        <v>5</v>
      </c>
      <c r="E48" s="234">
        <v>5</v>
      </c>
      <c r="F48" s="93"/>
    </row>
    <row r="49" spans="1:5" x14ac:dyDescent="0.25">
      <c r="A49" s="460">
        <v>48</v>
      </c>
      <c r="B49" s="326">
        <v>14499</v>
      </c>
      <c r="C49" s="327">
        <v>11788</v>
      </c>
      <c r="D49" s="235">
        <v>3</v>
      </c>
      <c r="E49" s="238">
        <v>8</v>
      </c>
    </row>
    <row r="50" spans="1:5" x14ac:dyDescent="0.25">
      <c r="A50" s="461">
        <v>49</v>
      </c>
      <c r="B50" s="328">
        <v>13156</v>
      </c>
      <c r="C50" s="329">
        <v>10870</v>
      </c>
      <c r="D50" s="231">
        <v>6</v>
      </c>
      <c r="E50" s="234">
        <v>7</v>
      </c>
    </row>
    <row r="51" spans="1:5" x14ac:dyDescent="0.25">
      <c r="A51" s="460">
        <v>50</v>
      </c>
      <c r="B51" s="326">
        <v>12391</v>
      </c>
      <c r="C51" s="327">
        <v>10591</v>
      </c>
      <c r="D51" s="235">
        <v>7</v>
      </c>
      <c r="E51" s="238">
        <v>4</v>
      </c>
    </row>
    <row r="52" spans="1:5" x14ac:dyDescent="0.25">
      <c r="A52" s="461">
        <v>51</v>
      </c>
      <c r="B52" s="328">
        <v>11912</v>
      </c>
      <c r="C52" s="329">
        <v>10478</v>
      </c>
      <c r="D52" s="231">
        <v>10</v>
      </c>
      <c r="E52" s="234">
        <v>5</v>
      </c>
    </row>
    <row r="53" spans="1:5" x14ac:dyDescent="0.25">
      <c r="A53" s="460">
        <v>52</v>
      </c>
      <c r="B53" s="326">
        <v>11066</v>
      </c>
      <c r="C53" s="327">
        <v>9935</v>
      </c>
      <c r="D53" s="235">
        <v>15</v>
      </c>
      <c r="E53" s="238">
        <v>7</v>
      </c>
    </row>
    <row r="54" spans="1:5" x14ac:dyDescent="0.25">
      <c r="A54" s="461">
        <v>53</v>
      </c>
      <c r="B54" s="328">
        <v>10772</v>
      </c>
      <c r="C54" s="329">
        <v>9765</v>
      </c>
      <c r="D54" s="231">
        <v>13</v>
      </c>
      <c r="E54" s="234">
        <v>12</v>
      </c>
    </row>
    <row r="55" spans="1:5" x14ac:dyDescent="0.25">
      <c r="A55" s="460">
        <v>54</v>
      </c>
      <c r="B55" s="326">
        <v>10354</v>
      </c>
      <c r="C55" s="327">
        <v>9745</v>
      </c>
      <c r="D55" s="235">
        <v>18</v>
      </c>
      <c r="E55" s="238">
        <v>5</v>
      </c>
    </row>
    <row r="56" spans="1:5" x14ac:dyDescent="0.25">
      <c r="A56" s="461">
        <v>55</v>
      </c>
      <c r="B56" s="328">
        <v>9813</v>
      </c>
      <c r="C56" s="329">
        <v>9268</v>
      </c>
      <c r="D56" s="231">
        <v>11</v>
      </c>
      <c r="E56" s="234">
        <v>10</v>
      </c>
    </row>
    <row r="57" spans="1:5" x14ac:dyDescent="0.25">
      <c r="A57" s="460">
        <v>56</v>
      </c>
      <c r="B57" s="326">
        <v>9515</v>
      </c>
      <c r="C57" s="327">
        <v>8740</v>
      </c>
      <c r="D57" s="235">
        <v>12</v>
      </c>
      <c r="E57" s="238">
        <v>8</v>
      </c>
    </row>
    <row r="58" spans="1:5" x14ac:dyDescent="0.25">
      <c r="A58" s="461">
        <v>57</v>
      </c>
      <c r="B58" s="328">
        <v>8920</v>
      </c>
      <c r="C58" s="329">
        <v>7966</v>
      </c>
      <c r="D58" s="231">
        <v>11</v>
      </c>
      <c r="E58" s="234">
        <v>11</v>
      </c>
    </row>
    <row r="59" spans="1:5" x14ac:dyDescent="0.25">
      <c r="A59" s="460">
        <v>58</v>
      </c>
      <c r="B59" s="326">
        <v>7856</v>
      </c>
      <c r="C59" s="327">
        <v>6978</v>
      </c>
      <c r="D59" s="235">
        <v>10</v>
      </c>
      <c r="E59" s="238">
        <v>2</v>
      </c>
    </row>
    <row r="60" spans="1:5" x14ac:dyDescent="0.25">
      <c r="A60" s="461">
        <v>59</v>
      </c>
      <c r="B60" s="328">
        <v>7199</v>
      </c>
      <c r="C60" s="329">
        <v>6182</v>
      </c>
      <c r="D60" s="231">
        <v>8</v>
      </c>
      <c r="E60" s="234">
        <v>5</v>
      </c>
    </row>
    <row r="61" spans="1:5" x14ac:dyDescent="0.25">
      <c r="A61" s="460">
        <v>60</v>
      </c>
      <c r="B61" s="326">
        <v>6501</v>
      </c>
      <c r="C61" s="327">
        <v>5599</v>
      </c>
      <c r="D61" s="235">
        <v>4</v>
      </c>
      <c r="E61" s="238">
        <v>2</v>
      </c>
    </row>
    <row r="62" spans="1:5" x14ac:dyDescent="0.25">
      <c r="A62" s="461">
        <v>61</v>
      </c>
      <c r="B62" s="328">
        <v>5937</v>
      </c>
      <c r="C62" s="329">
        <v>4711</v>
      </c>
      <c r="D62" s="231">
        <v>5</v>
      </c>
      <c r="E62" s="234">
        <v>3</v>
      </c>
    </row>
    <row r="63" spans="1:5" x14ac:dyDescent="0.25">
      <c r="A63" s="460">
        <v>62</v>
      </c>
      <c r="B63" s="326">
        <v>5480</v>
      </c>
      <c r="C63" s="327">
        <v>4215</v>
      </c>
      <c r="D63" s="235">
        <v>2</v>
      </c>
      <c r="E63" s="241">
        <v>1</v>
      </c>
    </row>
    <row r="64" spans="1:5" x14ac:dyDescent="0.25">
      <c r="A64" s="461">
        <v>63</v>
      </c>
      <c r="B64" s="328">
        <v>4994</v>
      </c>
      <c r="C64" s="329">
        <v>3701</v>
      </c>
      <c r="D64" s="231">
        <v>2</v>
      </c>
      <c r="E64" s="240">
        <v>1</v>
      </c>
    </row>
    <row r="65" spans="1:6" x14ac:dyDescent="0.25">
      <c r="A65" s="460">
        <v>64</v>
      </c>
      <c r="B65" s="326">
        <v>4506</v>
      </c>
      <c r="C65" s="331">
        <v>3188</v>
      </c>
      <c r="D65" s="235">
        <v>3</v>
      </c>
      <c r="E65" s="241">
        <v>0</v>
      </c>
    </row>
    <row r="66" spans="1:6" x14ac:dyDescent="0.25">
      <c r="A66" s="461">
        <v>65</v>
      </c>
      <c r="B66" s="328">
        <v>3884</v>
      </c>
      <c r="C66" s="329">
        <v>2808</v>
      </c>
      <c r="D66" s="231">
        <v>2</v>
      </c>
      <c r="E66" s="240">
        <v>2</v>
      </c>
    </row>
    <row r="67" spans="1:6" x14ac:dyDescent="0.25">
      <c r="A67" s="462" t="s">
        <v>270</v>
      </c>
      <c r="B67" s="332">
        <v>18023</v>
      </c>
      <c r="C67" s="327">
        <v>14104</v>
      </c>
      <c r="D67" s="235">
        <v>3</v>
      </c>
      <c r="E67" s="241">
        <v>5</v>
      </c>
    </row>
    <row r="68" spans="1:6" customFormat="1" ht="13.5" thickBot="1" x14ac:dyDescent="0.35">
      <c r="A68" s="463" t="s">
        <v>75</v>
      </c>
      <c r="B68" s="455">
        <f>SUM(B16:B67)</f>
        <v>562219</v>
      </c>
      <c r="C68" s="457">
        <f t="shared" ref="C68:E68" si="0">SUM(C16:C67)</f>
        <v>459489</v>
      </c>
      <c r="D68" s="456">
        <f t="shared" si="0"/>
        <v>205</v>
      </c>
      <c r="E68" s="456">
        <f t="shared" si="0"/>
        <v>150</v>
      </c>
      <c r="F68" s="447"/>
    </row>
    <row r="69" spans="1:6" x14ac:dyDescent="0.25">
      <c r="A69" s="25" t="s">
        <v>315</v>
      </c>
    </row>
    <row r="70" spans="1:6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2" orientation="portrait" useFirstPageNumber="1" r:id="rId1"/>
  <headerFooter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codeName="Hoja23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5">
        <v>5</v>
      </c>
      <c r="F13" s="82"/>
      <c r="G13" s="82"/>
      <c r="H13" s="83"/>
      <c r="I13" s="84"/>
      <c r="J13" s="84"/>
    </row>
    <row r="14" spans="1:21" ht="12.75" customHeight="1" x14ac:dyDescent="0.25">
      <c r="A14" s="468" t="s">
        <v>80</v>
      </c>
      <c r="B14" s="757" t="s">
        <v>313</v>
      </c>
      <c r="C14" s="757"/>
      <c r="D14" s="758" t="s">
        <v>81</v>
      </c>
      <c r="E14" s="759"/>
      <c r="F14" s="86"/>
      <c r="G14" s="755"/>
      <c r="H14" s="755"/>
      <c r="I14" s="755"/>
      <c r="J14" s="755"/>
    </row>
    <row r="15" spans="1:21" ht="13" thickBot="1" x14ac:dyDescent="0.3">
      <c r="A15" s="469" t="s">
        <v>42</v>
      </c>
      <c r="B15" s="470" t="s">
        <v>71</v>
      </c>
      <c r="C15" s="471" t="s">
        <v>72</v>
      </c>
      <c r="D15" s="472" t="s">
        <v>71</v>
      </c>
      <c r="E15" s="473" t="s">
        <v>72</v>
      </c>
      <c r="F15" s="86"/>
      <c r="G15" s="88"/>
      <c r="H15" s="88"/>
      <c r="I15" s="88"/>
      <c r="J15" s="88"/>
    </row>
    <row r="16" spans="1:21" x14ac:dyDescent="0.25">
      <c r="A16" s="461" t="s">
        <v>82</v>
      </c>
      <c r="B16" s="324">
        <v>698</v>
      </c>
      <c r="C16" s="325">
        <v>6758</v>
      </c>
      <c r="D16" s="231">
        <v>0</v>
      </c>
      <c r="E16" s="234">
        <v>0</v>
      </c>
      <c r="F16" s="24"/>
      <c r="G16" s="88"/>
      <c r="H16" s="88"/>
      <c r="I16" s="88"/>
      <c r="J16" s="88"/>
    </row>
    <row r="17" spans="1:5" x14ac:dyDescent="0.25">
      <c r="A17" s="460">
        <v>16</v>
      </c>
      <c r="B17" s="326">
        <v>89</v>
      </c>
      <c r="C17" s="327">
        <v>1043</v>
      </c>
      <c r="D17" s="235">
        <v>0</v>
      </c>
      <c r="E17" s="238">
        <v>0</v>
      </c>
    </row>
    <row r="18" spans="1:5" x14ac:dyDescent="0.25">
      <c r="A18" s="461">
        <v>17</v>
      </c>
      <c r="B18" s="328">
        <v>128</v>
      </c>
      <c r="C18" s="329">
        <v>976</v>
      </c>
      <c r="D18" s="231">
        <v>0</v>
      </c>
      <c r="E18" s="234">
        <v>0</v>
      </c>
    </row>
    <row r="19" spans="1:5" x14ac:dyDescent="0.25">
      <c r="A19" s="460">
        <v>18</v>
      </c>
      <c r="B19" s="326">
        <v>328</v>
      </c>
      <c r="C19" s="327">
        <v>765</v>
      </c>
      <c r="D19" s="235">
        <v>0</v>
      </c>
      <c r="E19" s="238">
        <v>0</v>
      </c>
    </row>
    <row r="20" spans="1:5" x14ac:dyDescent="0.25">
      <c r="A20" s="461">
        <v>19</v>
      </c>
      <c r="B20" s="328">
        <v>762</v>
      </c>
      <c r="C20" s="329">
        <v>775</v>
      </c>
      <c r="D20" s="231">
        <v>0</v>
      </c>
      <c r="E20" s="234">
        <v>0</v>
      </c>
    </row>
    <row r="21" spans="1:5" x14ac:dyDescent="0.25">
      <c r="A21" s="460">
        <v>20</v>
      </c>
      <c r="B21" s="326">
        <v>1135</v>
      </c>
      <c r="C21" s="327">
        <v>1167</v>
      </c>
      <c r="D21" s="235">
        <v>0</v>
      </c>
      <c r="E21" s="238">
        <v>0</v>
      </c>
    </row>
    <row r="22" spans="1:5" x14ac:dyDescent="0.25">
      <c r="A22" s="461">
        <v>21</v>
      </c>
      <c r="B22" s="328">
        <v>1667</v>
      </c>
      <c r="C22" s="329">
        <v>1785</v>
      </c>
      <c r="D22" s="231">
        <v>0</v>
      </c>
      <c r="E22" s="234">
        <v>0</v>
      </c>
    </row>
    <row r="23" spans="1:5" x14ac:dyDescent="0.25">
      <c r="A23" s="460">
        <v>22</v>
      </c>
      <c r="B23" s="326">
        <v>2485</v>
      </c>
      <c r="C23" s="327">
        <v>2881</v>
      </c>
      <c r="D23" s="235">
        <v>0</v>
      </c>
      <c r="E23" s="238">
        <v>0</v>
      </c>
    </row>
    <row r="24" spans="1:5" x14ac:dyDescent="0.25">
      <c r="A24" s="461">
        <v>23</v>
      </c>
      <c r="B24" s="328">
        <v>4049</v>
      </c>
      <c r="C24" s="329">
        <v>5260</v>
      </c>
      <c r="D24" s="231">
        <v>0</v>
      </c>
      <c r="E24" s="234">
        <v>0</v>
      </c>
    </row>
    <row r="25" spans="1:5" x14ac:dyDescent="0.25">
      <c r="A25" s="460">
        <v>24</v>
      </c>
      <c r="B25" s="326">
        <v>5857</v>
      </c>
      <c r="C25" s="327">
        <v>8452</v>
      </c>
      <c r="D25" s="235">
        <v>0</v>
      </c>
      <c r="E25" s="238">
        <v>1</v>
      </c>
    </row>
    <row r="26" spans="1:5" x14ac:dyDescent="0.25">
      <c r="A26" s="461">
        <v>25</v>
      </c>
      <c r="B26" s="328">
        <v>7966</v>
      </c>
      <c r="C26" s="329">
        <v>12563</v>
      </c>
      <c r="D26" s="231">
        <v>1</v>
      </c>
      <c r="E26" s="234">
        <v>0</v>
      </c>
    </row>
    <row r="27" spans="1:5" x14ac:dyDescent="0.25">
      <c r="A27" s="460">
        <v>26</v>
      </c>
      <c r="B27" s="326">
        <v>10834</v>
      </c>
      <c r="C27" s="327">
        <v>17260</v>
      </c>
      <c r="D27" s="235">
        <v>1</v>
      </c>
      <c r="E27" s="238">
        <v>1</v>
      </c>
    </row>
    <row r="28" spans="1:5" x14ac:dyDescent="0.25">
      <c r="A28" s="461">
        <v>27</v>
      </c>
      <c r="B28" s="328">
        <v>13054</v>
      </c>
      <c r="C28" s="329">
        <v>20945</v>
      </c>
      <c r="D28" s="231">
        <v>1</v>
      </c>
      <c r="E28" s="234">
        <v>0</v>
      </c>
    </row>
    <row r="29" spans="1:5" x14ac:dyDescent="0.25">
      <c r="A29" s="460">
        <v>28</v>
      </c>
      <c r="B29" s="326">
        <v>15302</v>
      </c>
      <c r="C29" s="327">
        <v>24647</v>
      </c>
      <c r="D29" s="235">
        <v>1</v>
      </c>
      <c r="E29" s="238">
        <v>4</v>
      </c>
    </row>
    <row r="30" spans="1:5" x14ac:dyDescent="0.25">
      <c r="A30" s="461">
        <v>29</v>
      </c>
      <c r="B30" s="328">
        <v>17619</v>
      </c>
      <c r="C30" s="329">
        <v>28703</v>
      </c>
      <c r="D30" s="231">
        <v>3</v>
      </c>
      <c r="E30" s="234">
        <v>0</v>
      </c>
    </row>
    <row r="31" spans="1:5" x14ac:dyDescent="0.25">
      <c r="A31" s="460">
        <v>30</v>
      </c>
      <c r="B31" s="326">
        <v>19853</v>
      </c>
      <c r="C31" s="327">
        <v>32091</v>
      </c>
      <c r="D31" s="235">
        <v>0</v>
      </c>
      <c r="E31" s="238">
        <v>3</v>
      </c>
    </row>
    <row r="32" spans="1:5" x14ac:dyDescent="0.25">
      <c r="A32" s="461">
        <v>31</v>
      </c>
      <c r="B32" s="328">
        <v>22207</v>
      </c>
      <c r="C32" s="329">
        <v>35911</v>
      </c>
      <c r="D32" s="231">
        <v>2</v>
      </c>
      <c r="E32" s="234">
        <v>3</v>
      </c>
    </row>
    <row r="33" spans="1:256" x14ac:dyDescent="0.25">
      <c r="A33" s="460">
        <v>32</v>
      </c>
      <c r="B33" s="326">
        <v>24388</v>
      </c>
      <c r="C33" s="327">
        <v>38745</v>
      </c>
      <c r="D33" s="235">
        <v>4</v>
      </c>
      <c r="E33" s="238">
        <v>1</v>
      </c>
    </row>
    <row r="34" spans="1:256" x14ac:dyDescent="0.25">
      <c r="A34" s="461">
        <v>33</v>
      </c>
      <c r="B34" s="328">
        <v>27113</v>
      </c>
      <c r="C34" s="329">
        <v>41173</v>
      </c>
      <c r="D34" s="231">
        <v>1</v>
      </c>
      <c r="E34" s="234">
        <v>3</v>
      </c>
    </row>
    <row r="35" spans="1:256" x14ac:dyDescent="0.25">
      <c r="A35" s="460">
        <v>34</v>
      </c>
      <c r="B35" s="326">
        <v>28884</v>
      </c>
      <c r="C35" s="327">
        <v>43216</v>
      </c>
      <c r="D35" s="235">
        <v>5</v>
      </c>
      <c r="E35" s="238">
        <v>9</v>
      </c>
    </row>
    <row r="36" spans="1:256" x14ac:dyDescent="0.25">
      <c r="A36" s="461">
        <v>35</v>
      </c>
      <c r="B36" s="328">
        <v>30943</v>
      </c>
      <c r="C36" s="329">
        <v>44772</v>
      </c>
      <c r="D36" s="231">
        <v>6</v>
      </c>
      <c r="E36" s="234">
        <v>4</v>
      </c>
    </row>
    <row r="37" spans="1:256" x14ac:dyDescent="0.25">
      <c r="A37" s="460">
        <v>36</v>
      </c>
      <c r="B37" s="326">
        <v>32587</v>
      </c>
      <c r="C37" s="327">
        <v>47035</v>
      </c>
      <c r="D37" s="235">
        <v>8</v>
      </c>
      <c r="E37" s="238">
        <v>12</v>
      </c>
    </row>
    <row r="38" spans="1:256" x14ac:dyDescent="0.25">
      <c r="A38" s="461">
        <v>37</v>
      </c>
      <c r="B38" s="328">
        <v>33581</v>
      </c>
      <c r="C38" s="329">
        <v>46498</v>
      </c>
      <c r="D38" s="231">
        <v>7</v>
      </c>
      <c r="E38" s="234">
        <v>14</v>
      </c>
    </row>
    <row r="39" spans="1:256" x14ac:dyDescent="0.25">
      <c r="A39" s="460">
        <v>38</v>
      </c>
      <c r="B39" s="326">
        <v>33987</v>
      </c>
      <c r="C39" s="327">
        <v>47360</v>
      </c>
      <c r="D39" s="235">
        <v>13</v>
      </c>
      <c r="E39" s="238">
        <v>7</v>
      </c>
    </row>
    <row r="40" spans="1:256" x14ac:dyDescent="0.25">
      <c r="A40" s="461">
        <v>39</v>
      </c>
      <c r="B40" s="328">
        <v>36526</v>
      </c>
      <c r="C40" s="329">
        <v>48024</v>
      </c>
      <c r="D40" s="231">
        <v>11</v>
      </c>
      <c r="E40" s="234">
        <v>9</v>
      </c>
    </row>
    <row r="41" spans="1:256" x14ac:dyDescent="0.25">
      <c r="A41" s="460">
        <v>40</v>
      </c>
      <c r="B41" s="326">
        <v>37187</v>
      </c>
      <c r="C41" s="327">
        <v>47893</v>
      </c>
      <c r="D41" s="235">
        <v>12</v>
      </c>
      <c r="E41" s="238">
        <v>22</v>
      </c>
    </row>
    <row r="42" spans="1:256" x14ac:dyDescent="0.25">
      <c r="A42" s="461">
        <v>41</v>
      </c>
      <c r="B42" s="328">
        <v>36260</v>
      </c>
      <c r="C42" s="330">
        <v>47771</v>
      </c>
      <c r="D42" s="231">
        <v>16</v>
      </c>
      <c r="E42" s="240">
        <v>23</v>
      </c>
    </row>
    <row r="43" spans="1:256" ht="11.15" customHeight="1" x14ac:dyDescent="0.25">
      <c r="A43" s="460">
        <v>42</v>
      </c>
      <c r="B43" s="326">
        <v>37353</v>
      </c>
      <c r="C43" s="327">
        <v>49107</v>
      </c>
      <c r="D43" s="235">
        <v>22</v>
      </c>
      <c r="E43" s="238">
        <v>27</v>
      </c>
    </row>
    <row r="44" spans="1:256" x14ac:dyDescent="0.25">
      <c r="A44" s="461">
        <v>43</v>
      </c>
      <c r="B44" s="328">
        <v>37375</v>
      </c>
      <c r="C44" s="329">
        <v>48874</v>
      </c>
      <c r="D44" s="231">
        <v>21</v>
      </c>
      <c r="E44" s="234">
        <v>35</v>
      </c>
      <c r="F44" s="26"/>
      <c r="G44" s="26"/>
    </row>
    <row r="45" spans="1:256" x14ac:dyDescent="0.25">
      <c r="A45" s="460">
        <v>44</v>
      </c>
      <c r="B45" s="326">
        <v>37563</v>
      </c>
      <c r="C45" s="327">
        <v>49403</v>
      </c>
      <c r="D45" s="235">
        <v>21</v>
      </c>
      <c r="E45" s="238">
        <v>36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1">
        <v>45</v>
      </c>
      <c r="B46" s="328">
        <v>38445</v>
      </c>
      <c r="C46" s="329">
        <v>49696</v>
      </c>
      <c r="D46" s="231">
        <v>22</v>
      </c>
      <c r="E46" s="234">
        <v>35</v>
      </c>
      <c r="F46" s="93"/>
    </row>
    <row r="47" spans="1:256" x14ac:dyDescent="0.25">
      <c r="A47" s="460">
        <v>46</v>
      </c>
      <c r="B47" s="326">
        <v>37204</v>
      </c>
      <c r="C47" s="327">
        <v>48207</v>
      </c>
      <c r="D47" s="235">
        <v>23</v>
      </c>
      <c r="E47" s="238">
        <v>52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1">
        <v>47</v>
      </c>
      <c r="B48" s="328">
        <v>36808</v>
      </c>
      <c r="C48" s="329">
        <v>48390</v>
      </c>
      <c r="D48" s="231">
        <v>27</v>
      </c>
      <c r="E48" s="234">
        <v>61</v>
      </c>
      <c r="F48" s="93"/>
    </row>
    <row r="49" spans="1:5" x14ac:dyDescent="0.25">
      <c r="A49" s="460">
        <v>48</v>
      </c>
      <c r="B49" s="326">
        <v>35957</v>
      </c>
      <c r="C49" s="327">
        <v>48787</v>
      </c>
      <c r="D49" s="235">
        <v>23</v>
      </c>
      <c r="E49" s="238">
        <v>56</v>
      </c>
    </row>
    <row r="50" spans="1:5" x14ac:dyDescent="0.25">
      <c r="A50" s="461">
        <v>49</v>
      </c>
      <c r="B50" s="328">
        <v>34824</v>
      </c>
      <c r="C50" s="329">
        <v>48543</v>
      </c>
      <c r="D50" s="231">
        <v>38</v>
      </c>
      <c r="E50" s="234">
        <v>62</v>
      </c>
    </row>
    <row r="51" spans="1:5" x14ac:dyDescent="0.25">
      <c r="A51" s="460">
        <v>50</v>
      </c>
      <c r="B51" s="326">
        <v>34034</v>
      </c>
      <c r="C51" s="327">
        <v>49047</v>
      </c>
      <c r="D51" s="235">
        <v>40</v>
      </c>
      <c r="E51" s="238">
        <v>96</v>
      </c>
    </row>
    <row r="52" spans="1:5" x14ac:dyDescent="0.25">
      <c r="A52" s="461">
        <v>51</v>
      </c>
      <c r="B52" s="328">
        <v>33369</v>
      </c>
      <c r="C52" s="329">
        <v>49716</v>
      </c>
      <c r="D52" s="231">
        <v>57</v>
      </c>
      <c r="E52" s="234">
        <v>91</v>
      </c>
    </row>
    <row r="53" spans="1:5" x14ac:dyDescent="0.25">
      <c r="A53" s="460">
        <v>52</v>
      </c>
      <c r="B53" s="326">
        <v>33177</v>
      </c>
      <c r="C53" s="327">
        <v>47569</v>
      </c>
      <c r="D53" s="235">
        <v>71</v>
      </c>
      <c r="E53" s="238">
        <v>108</v>
      </c>
    </row>
    <row r="54" spans="1:5" x14ac:dyDescent="0.25">
      <c r="A54" s="461">
        <v>53</v>
      </c>
      <c r="B54" s="328">
        <v>32776</v>
      </c>
      <c r="C54" s="329">
        <v>44124</v>
      </c>
      <c r="D54" s="231">
        <v>100</v>
      </c>
      <c r="E54" s="234">
        <v>86</v>
      </c>
    </row>
    <row r="55" spans="1:5" x14ac:dyDescent="0.25">
      <c r="A55" s="460">
        <v>54</v>
      </c>
      <c r="B55" s="326">
        <v>29940</v>
      </c>
      <c r="C55" s="327">
        <v>39197</v>
      </c>
      <c r="D55" s="235">
        <v>70</v>
      </c>
      <c r="E55" s="238">
        <v>91</v>
      </c>
    </row>
    <row r="56" spans="1:5" x14ac:dyDescent="0.25">
      <c r="A56" s="461">
        <v>55</v>
      </c>
      <c r="B56" s="328">
        <v>28171</v>
      </c>
      <c r="C56" s="329">
        <v>35036</v>
      </c>
      <c r="D56" s="231">
        <v>68</v>
      </c>
      <c r="E56" s="234">
        <v>81</v>
      </c>
    </row>
    <row r="57" spans="1:5" x14ac:dyDescent="0.25">
      <c r="A57" s="460">
        <v>56</v>
      </c>
      <c r="B57" s="326">
        <v>24383</v>
      </c>
      <c r="C57" s="327">
        <v>30692</v>
      </c>
      <c r="D57" s="235">
        <v>64</v>
      </c>
      <c r="E57" s="238">
        <v>77</v>
      </c>
    </row>
    <row r="58" spans="1:5" x14ac:dyDescent="0.25">
      <c r="A58" s="461">
        <v>57</v>
      </c>
      <c r="B58" s="328">
        <v>20955</v>
      </c>
      <c r="C58" s="329">
        <v>26044</v>
      </c>
      <c r="D58" s="231">
        <v>60</v>
      </c>
      <c r="E58" s="234">
        <v>91</v>
      </c>
    </row>
    <row r="59" spans="1:5" x14ac:dyDescent="0.25">
      <c r="A59" s="460">
        <v>58</v>
      </c>
      <c r="B59" s="326">
        <v>17485</v>
      </c>
      <c r="C59" s="327">
        <v>21283</v>
      </c>
      <c r="D59" s="235">
        <v>67</v>
      </c>
      <c r="E59" s="238">
        <v>52</v>
      </c>
    </row>
    <row r="60" spans="1:5" x14ac:dyDescent="0.25">
      <c r="A60" s="461">
        <v>59</v>
      </c>
      <c r="B60" s="328">
        <v>15204</v>
      </c>
      <c r="C60" s="329">
        <v>17419</v>
      </c>
      <c r="D60" s="231">
        <v>47</v>
      </c>
      <c r="E60" s="234">
        <v>63</v>
      </c>
    </row>
    <row r="61" spans="1:5" x14ac:dyDescent="0.25">
      <c r="A61" s="460">
        <v>60</v>
      </c>
      <c r="B61" s="326">
        <v>8254</v>
      </c>
      <c r="C61" s="327">
        <v>8743</v>
      </c>
      <c r="D61" s="235">
        <v>53</v>
      </c>
      <c r="E61" s="238">
        <v>71</v>
      </c>
    </row>
    <row r="62" spans="1:5" x14ac:dyDescent="0.25">
      <c r="A62" s="461">
        <v>61</v>
      </c>
      <c r="B62" s="328">
        <v>2387</v>
      </c>
      <c r="C62" s="329">
        <v>1839</v>
      </c>
      <c r="D62" s="231">
        <v>18</v>
      </c>
      <c r="E62" s="234">
        <v>21</v>
      </c>
    </row>
    <row r="63" spans="1:5" x14ac:dyDescent="0.25">
      <c r="A63" s="460">
        <v>62</v>
      </c>
      <c r="B63" s="326">
        <v>1439</v>
      </c>
      <c r="C63" s="327">
        <v>1172</v>
      </c>
      <c r="D63" s="235">
        <v>3</v>
      </c>
      <c r="E63" s="241">
        <v>6</v>
      </c>
    </row>
    <row r="64" spans="1:5" x14ac:dyDescent="0.25">
      <c r="A64" s="461">
        <v>63</v>
      </c>
      <c r="B64" s="328">
        <v>939</v>
      </c>
      <c r="C64" s="329">
        <v>773</v>
      </c>
      <c r="D64" s="231">
        <v>2</v>
      </c>
      <c r="E64" s="240">
        <v>2</v>
      </c>
    </row>
    <row r="65" spans="1:5" x14ac:dyDescent="0.25">
      <c r="A65" s="460">
        <v>64</v>
      </c>
      <c r="B65" s="326">
        <v>621</v>
      </c>
      <c r="C65" s="331">
        <v>553</v>
      </c>
      <c r="D65" s="235">
        <v>4</v>
      </c>
      <c r="E65" s="241">
        <v>2</v>
      </c>
    </row>
    <row r="66" spans="1:5" x14ac:dyDescent="0.25">
      <c r="A66" s="461">
        <v>65</v>
      </c>
      <c r="B66" s="328">
        <v>349</v>
      </c>
      <c r="C66" s="329">
        <v>287</v>
      </c>
      <c r="D66" s="231">
        <v>1</v>
      </c>
      <c r="E66" s="240">
        <v>1</v>
      </c>
    </row>
    <row r="67" spans="1:5" x14ac:dyDescent="0.25">
      <c r="A67" s="462" t="s">
        <v>270</v>
      </c>
      <c r="B67" s="332">
        <v>688</v>
      </c>
      <c r="C67" s="327">
        <v>426</v>
      </c>
      <c r="D67" s="235">
        <v>1</v>
      </c>
      <c r="E67" s="241">
        <v>1</v>
      </c>
    </row>
    <row r="68" spans="1:5" customFormat="1" ht="13.5" thickBot="1" x14ac:dyDescent="0.35">
      <c r="A68" s="463" t="s">
        <v>75</v>
      </c>
      <c r="B68" s="455">
        <f>SUM(B16:B67)</f>
        <v>1025189</v>
      </c>
      <c r="C68" s="457">
        <f t="shared" ref="C68:E68" si="0">SUM(C16:C67)</f>
        <v>1419396</v>
      </c>
      <c r="D68" s="456">
        <f t="shared" si="0"/>
        <v>1015</v>
      </c>
      <c r="E68" s="456">
        <f t="shared" si="0"/>
        <v>1420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3" orientation="portrait" useFirstPageNumber="1" r:id="rId1"/>
  <headerFooter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codeName="Hoja24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s="23" customFormat="1" ht="12.75" customHeight="1" x14ac:dyDescent="0.3">
      <c r="A14" s="466" t="s">
        <v>80</v>
      </c>
      <c r="B14" s="752" t="s">
        <v>313</v>
      </c>
      <c r="C14" s="752"/>
      <c r="D14" s="760" t="s">
        <v>81</v>
      </c>
      <c r="E14" s="759"/>
      <c r="F14" s="475"/>
      <c r="G14" s="761"/>
      <c r="H14" s="761"/>
      <c r="I14" s="761"/>
      <c r="J14" s="761"/>
    </row>
    <row r="15" spans="1:21" s="23" customFormat="1" ht="13.5" thickBot="1" x14ac:dyDescent="0.35">
      <c r="A15" s="476" t="s">
        <v>42</v>
      </c>
      <c r="B15" s="415" t="s">
        <v>71</v>
      </c>
      <c r="C15" s="416" t="s">
        <v>72</v>
      </c>
      <c r="D15" s="477" t="s">
        <v>71</v>
      </c>
      <c r="E15" s="478" t="s">
        <v>72</v>
      </c>
      <c r="F15" s="475"/>
      <c r="G15" s="479"/>
      <c r="H15" s="479"/>
      <c r="I15" s="479"/>
      <c r="J15" s="479"/>
    </row>
    <row r="16" spans="1:21" x14ac:dyDescent="0.25">
      <c r="A16" s="459" t="s">
        <v>82</v>
      </c>
      <c r="B16" s="231">
        <v>3</v>
      </c>
      <c r="C16" s="232">
        <v>4</v>
      </c>
      <c r="D16" s="328">
        <v>0</v>
      </c>
      <c r="E16" s="329">
        <v>0</v>
      </c>
      <c r="F16" s="24"/>
      <c r="G16" s="88"/>
      <c r="H16" s="88"/>
      <c r="I16" s="88"/>
      <c r="J16" s="88"/>
    </row>
    <row r="17" spans="1:5" x14ac:dyDescent="0.25">
      <c r="A17" s="460">
        <v>16</v>
      </c>
      <c r="B17" s="235">
        <v>1</v>
      </c>
      <c r="C17" s="236">
        <v>1</v>
      </c>
      <c r="D17" s="326">
        <v>0</v>
      </c>
      <c r="E17" s="327">
        <v>0</v>
      </c>
    </row>
    <row r="18" spans="1:5" x14ac:dyDescent="0.25">
      <c r="A18" s="461">
        <v>17</v>
      </c>
      <c r="B18" s="231">
        <v>0</v>
      </c>
      <c r="C18" s="232">
        <v>0</v>
      </c>
      <c r="D18" s="328">
        <v>0</v>
      </c>
      <c r="E18" s="329">
        <v>0</v>
      </c>
    </row>
    <row r="19" spans="1:5" x14ac:dyDescent="0.25">
      <c r="A19" s="460">
        <v>18</v>
      </c>
      <c r="B19" s="235">
        <v>0</v>
      </c>
      <c r="C19" s="236">
        <v>0</v>
      </c>
      <c r="D19" s="326">
        <v>0</v>
      </c>
      <c r="E19" s="327">
        <v>0</v>
      </c>
    </row>
    <row r="20" spans="1:5" x14ac:dyDescent="0.25">
      <c r="A20" s="461">
        <v>19</v>
      </c>
      <c r="B20" s="231">
        <v>0</v>
      </c>
      <c r="C20" s="232">
        <v>0</v>
      </c>
      <c r="D20" s="328">
        <v>0</v>
      </c>
      <c r="E20" s="329">
        <v>0</v>
      </c>
    </row>
    <row r="21" spans="1:5" x14ac:dyDescent="0.25">
      <c r="A21" s="460">
        <v>20</v>
      </c>
      <c r="B21" s="235">
        <v>0</v>
      </c>
      <c r="C21" s="236">
        <v>0</v>
      </c>
      <c r="D21" s="326">
        <v>0</v>
      </c>
      <c r="E21" s="327">
        <v>0</v>
      </c>
    </row>
    <row r="22" spans="1:5" x14ac:dyDescent="0.25">
      <c r="A22" s="461">
        <v>21</v>
      </c>
      <c r="B22" s="231">
        <v>1</v>
      </c>
      <c r="C22" s="232">
        <v>0</v>
      </c>
      <c r="D22" s="328">
        <v>0</v>
      </c>
      <c r="E22" s="329">
        <v>0</v>
      </c>
    </row>
    <row r="23" spans="1:5" x14ac:dyDescent="0.25">
      <c r="A23" s="460">
        <v>22</v>
      </c>
      <c r="B23" s="235">
        <v>0</v>
      </c>
      <c r="C23" s="236">
        <v>0</v>
      </c>
      <c r="D23" s="326">
        <v>0</v>
      </c>
      <c r="E23" s="327">
        <v>0</v>
      </c>
    </row>
    <row r="24" spans="1:5" x14ac:dyDescent="0.25">
      <c r="A24" s="461">
        <v>23</v>
      </c>
      <c r="B24" s="231">
        <v>0</v>
      </c>
      <c r="C24" s="232">
        <v>0</v>
      </c>
      <c r="D24" s="328">
        <v>0</v>
      </c>
      <c r="E24" s="329">
        <v>0</v>
      </c>
    </row>
    <row r="25" spans="1:5" x14ac:dyDescent="0.25">
      <c r="A25" s="460">
        <v>24</v>
      </c>
      <c r="B25" s="235">
        <v>0</v>
      </c>
      <c r="C25" s="236">
        <v>0</v>
      </c>
      <c r="D25" s="326">
        <v>0</v>
      </c>
      <c r="E25" s="327">
        <v>0</v>
      </c>
    </row>
    <row r="26" spans="1:5" x14ac:dyDescent="0.25">
      <c r="A26" s="461">
        <v>25</v>
      </c>
      <c r="B26" s="231">
        <v>0</v>
      </c>
      <c r="C26" s="232">
        <v>0</v>
      </c>
      <c r="D26" s="328">
        <v>0</v>
      </c>
      <c r="E26" s="329">
        <v>0</v>
      </c>
    </row>
    <row r="27" spans="1:5" x14ac:dyDescent="0.25">
      <c r="A27" s="460">
        <v>26</v>
      </c>
      <c r="B27" s="235">
        <v>0</v>
      </c>
      <c r="C27" s="236">
        <v>0</v>
      </c>
      <c r="D27" s="326">
        <v>0</v>
      </c>
      <c r="E27" s="327">
        <v>0</v>
      </c>
    </row>
    <row r="28" spans="1:5" x14ac:dyDescent="0.25">
      <c r="A28" s="461">
        <v>27</v>
      </c>
      <c r="B28" s="231">
        <v>0</v>
      </c>
      <c r="C28" s="232">
        <v>0</v>
      </c>
      <c r="D28" s="328">
        <v>0</v>
      </c>
      <c r="E28" s="329">
        <v>0</v>
      </c>
    </row>
    <row r="29" spans="1:5" x14ac:dyDescent="0.25">
      <c r="A29" s="460">
        <v>28</v>
      </c>
      <c r="B29" s="235">
        <v>0</v>
      </c>
      <c r="C29" s="236">
        <v>0</v>
      </c>
      <c r="D29" s="326">
        <v>0</v>
      </c>
      <c r="E29" s="327">
        <v>0</v>
      </c>
    </row>
    <row r="30" spans="1:5" x14ac:dyDescent="0.25">
      <c r="A30" s="461">
        <v>29</v>
      </c>
      <c r="B30" s="231">
        <v>0</v>
      </c>
      <c r="C30" s="232">
        <v>0</v>
      </c>
      <c r="D30" s="328">
        <v>0</v>
      </c>
      <c r="E30" s="329">
        <v>0</v>
      </c>
    </row>
    <row r="31" spans="1:5" x14ac:dyDescent="0.25">
      <c r="A31" s="460">
        <v>30</v>
      </c>
      <c r="B31" s="235">
        <v>0</v>
      </c>
      <c r="C31" s="236">
        <v>0</v>
      </c>
      <c r="D31" s="326">
        <v>0</v>
      </c>
      <c r="E31" s="327">
        <v>0</v>
      </c>
    </row>
    <row r="32" spans="1:5" x14ac:dyDescent="0.25">
      <c r="A32" s="461">
        <v>31</v>
      </c>
      <c r="B32" s="231">
        <v>0</v>
      </c>
      <c r="C32" s="232">
        <v>0</v>
      </c>
      <c r="D32" s="328">
        <v>0</v>
      </c>
      <c r="E32" s="329">
        <v>0</v>
      </c>
    </row>
    <row r="33" spans="1:256" x14ac:dyDescent="0.25">
      <c r="A33" s="460">
        <v>32</v>
      </c>
      <c r="B33" s="235">
        <v>0</v>
      </c>
      <c r="C33" s="236">
        <v>0</v>
      </c>
      <c r="D33" s="326">
        <v>0</v>
      </c>
      <c r="E33" s="327">
        <v>0</v>
      </c>
    </row>
    <row r="34" spans="1:256" x14ac:dyDescent="0.25">
      <c r="A34" s="461">
        <v>33</v>
      </c>
      <c r="B34" s="231">
        <v>0</v>
      </c>
      <c r="C34" s="232">
        <v>0</v>
      </c>
      <c r="D34" s="328">
        <v>0</v>
      </c>
      <c r="E34" s="329">
        <v>0</v>
      </c>
    </row>
    <row r="35" spans="1:256" x14ac:dyDescent="0.25">
      <c r="A35" s="460">
        <v>34</v>
      </c>
      <c r="B35" s="235">
        <v>0</v>
      </c>
      <c r="C35" s="236">
        <v>0</v>
      </c>
      <c r="D35" s="326">
        <v>0</v>
      </c>
      <c r="E35" s="327">
        <v>0</v>
      </c>
    </row>
    <row r="36" spans="1:256" x14ac:dyDescent="0.25">
      <c r="A36" s="461">
        <v>35</v>
      </c>
      <c r="B36" s="231">
        <v>0</v>
      </c>
      <c r="C36" s="232">
        <v>0</v>
      </c>
      <c r="D36" s="328">
        <v>0</v>
      </c>
      <c r="E36" s="329">
        <v>0</v>
      </c>
    </row>
    <row r="37" spans="1:256" x14ac:dyDescent="0.25">
      <c r="A37" s="460">
        <v>36</v>
      </c>
      <c r="B37" s="235">
        <v>0</v>
      </c>
      <c r="C37" s="236">
        <v>0</v>
      </c>
      <c r="D37" s="326">
        <v>0</v>
      </c>
      <c r="E37" s="327">
        <v>0</v>
      </c>
    </row>
    <row r="38" spans="1:256" x14ac:dyDescent="0.25">
      <c r="A38" s="461">
        <v>37</v>
      </c>
      <c r="B38" s="231">
        <v>0</v>
      </c>
      <c r="C38" s="232">
        <v>0</v>
      </c>
      <c r="D38" s="328">
        <v>0</v>
      </c>
      <c r="E38" s="329">
        <v>0</v>
      </c>
    </row>
    <row r="39" spans="1:256" x14ac:dyDescent="0.25">
      <c r="A39" s="460">
        <v>38</v>
      </c>
      <c r="B39" s="235">
        <v>0</v>
      </c>
      <c r="C39" s="236">
        <v>0</v>
      </c>
      <c r="D39" s="326">
        <v>0</v>
      </c>
      <c r="E39" s="327">
        <v>0</v>
      </c>
    </row>
    <row r="40" spans="1:256" x14ac:dyDescent="0.25">
      <c r="A40" s="461">
        <v>39</v>
      </c>
      <c r="B40" s="231">
        <v>0</v>
      </c>
      <c r="C40" s="232">
        <v>0</v>
      </c>
      <c r="D40" s="328">
        <v>0</v>
      </c>
      <c r="E40" s="329">
        <v>0</v>
      </c>
    </row>
    <row r="41" spans="1:256" x14ac:dyDescent="0.25">
      <c r="A41" s="460">
        <v>40</v>
      </c>
      <c r="B41" s="235">
        <v>0</v>
      </c>
      <c r="C41" s="236">
        <v>0</v>
      </c>
      <c r="D41" s="326">
        <v>0</v>
      </c>
      <c r="E41" s="327">
        <v>0</v>
      </c>
    </row>
    <row r="42" spans="1:256" x14ac:dyDescent="0.25">
      <c r="A42" s="461">
        <v>41</v>
      </c>
      <c r="B42" s="231">
        <v>1</v>
      </c>
      <c r="C42" s="239">
        <v>0</v>
      </c>
      <c r="D42" s="328">
        <v>0</v>
      </c>
      <c r="E42" s="330">
        <v>0</v>
      </c>
    </row>
    <row r="43" spans="1:256" ht="11.15" customHeight="1" x14ac:dyDescent="0.25">
      <c r="A43" s="460">
        <v>42</v>
      </c>
      <c r="B43" s="235">
        <v>0</v>
      </c>
      <c r="C43" s="236">
        <v>0</v>
      </c>
      <c r="D43" s="326">
        <v>0</v>
      </c>
      <c r="E43" s="327">
        <v>0</v>
      </c>
    </row>
    <row r="44" spans="1:256" x14ac:dyDescent="0.25">
      <c r="A44" s="461">
        <v>43</v>
      </c>
      <c r="B44" s="231">
        <v>1</v>
      </c>
      <c r="C44" s="232">
        <v>0</v>
      </c>
      <c r="D44" s="328">
        <v>0</v>
      </c>
      <c r="E44" s="329">
        <v>0</v>
      </c>
      <c r="F44" s="26"/>
      <c r="G44" s="26"/>
    </row>
    <row r="45" spans="1:256" x14ac:dyDescent="0.25">
      <c r="A45" s="460">
        <v>44</v>
      </c>
      <c r="B45" s="235">
        <v>0</v>
      </c>
      <c r="C45" s="236">
        <v>1</v>
      </c>
      <c r="D45" s="326">
        <v>0</v>
      </c>
      <c r="E45" s="3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61">
        <v>45</v>
      </c>
      <c r="B46" s="231">
        <v>0</v>
      </c>
      <c r="C46" s="232">
        <v>0</v>
      </c>
      <c r="D46" s="328">
        <v>0</v>
      </c>
      <c r="E46" s="329">
        <v>0</v>
      </c>
    </row>
    <row r="47" spans="1:256" x14ac:dyDescent="0.25">
      <c r="A47" s="460">
        <v>46</v>
      </c>
      <c r="B47" s="235">
        <v>0</v>
      </c>
      <c r="C47" s="236">
        <v>0</v>
      </c>
      <c r="D47" s="326">
        <v>0</v>
      </c>
      <c r="E47" s="3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61">
        <v>47</v>
      </c>
      <c r="B48" s="231">
        <v>0</v>
      </c>
      <c r="C48" s="232">
        <v>0</v>
      </c>
      <c r="D48" s="328">
        <v>0</v>
      </c>
      <c r="E48" s="329">
        <v>0</v>
      </c>
    </row>
    <row r="49" spans="1:5" x14ac:dyDescent="0.25">
      <c r="A49" s="460">
        <v>48</v>
      </c>
      <c r="B49" s="235">
        <v>0</v>
      </c>
      <c r="C49" s="236">
        <v>0</v>
      </c>
      <c r="D49" s="326">
        <v>0</v>
      </c>
      <c r="E49" s="327">
        <v>0</v>
      </c>
    </row>
    <row r="50" spans="1:5" x14ac:dyDescent="0.25">
      <c r="A50" s="461">
        <v>49</v>
      </c>
      <c r="B50" s="231">
        <v>0</v>
      </c>
      <c r="C50" s="232">
        <v>0</v>
      </c>
      <c r="D50" s="328">
        <v>0</v>
      </c>
      <c r="E50" s="329">
        <v>0</v>
      </c>
    </row>
    <row r="51" spans="1:5" x14ac:dyDescent="0.25">
      <c r="A51" s="460">
        <v>50</v>
      </c>
      <c r="B51" s="235">
        <v>0</v>
      </c>
      <c r="C51" s="236">
        <v>0</v>
      </c>
      <c r="D51" s="326">
        <v>0</v>
      </c>
      <c r="E51" s="327">
        <v>0</v>
      </c>
    </row>
    <row r="52" spans="1:5" x14ac:dyDescent="0.25">
      <c r="A52" s="461">
        <v>51</v>
      </c>
      <c r="B52" s="231">
        <v>0</v>
      </c>
      <c r="C52" s="232">
        <v>0</v>
      </c>
      <c r="D52" s="328">
        <v>0</v>
      </c>
      <c r="E52" s="329">
        <v>0</v>
      </c>
    </row>
    <row r="53" spans="1:5" x14ac:dyDescent="0.25">
      <c r="A53" s="460">
        <v>52</v>
      </c>
      <c r="B53" s="235">
        <v>0</v>
      </c>
      <c r="C53" s="236">
        <v>0</v>
      </c>
      <c r="D53" s="326">
        <v>0</v>
      </c>
      <c r="E53" s="327">
        <v>0</v>
      </c>
    </row>
    <row r="54" spans="1:5" x14ac:dyDescent="0.25">
      <c r="A54" s="461">
        <v>53</v>
      </c>
      <c r="B54" s="231">
        <v>0</v>
      </c>
      <c r="C54" s="232">
        <v>1</v>
      </c>
      <c r="D54" s="328">
        <v>0</v>
      </c>
      <c r="E54" s="329">
        <v>0</v>
      </c>
    </row>
    <row r="55" spans="1:5" x14ac:dyDescent="0.25">
      <c r="A55" s="460">
        <v>54</v>
      </c>
      <c r="B55" s="235">
        <v>0</v>
      </c>
      <c r="C55" s="236">
        <v>0</v>
      </c>
      <c r="D55" s="326">
        <v>0</v>
      </c>
      <c r="E55" s="327">
        <v>0</v>
      </c>
    </row>
    <row r="56" spans="1:5" x14ac:dyDescent="0.25">
      <c r="A56" s="461">
        <v>55</v>
      </c>
      <c r="B56" s="231">
        <v>0</v>
      </c>
      <c r="C56" s="232">
        <v>0</v>
      </c>
      <c r="D56" s="328">
        <v>0</v>
      </c>
      <c r="E56" s="329">
        <v>0</v>
      </c>
    </row>
    <row r="57" spans="1:5" x14ac:dyDescent="0.25">
      <c r="A57" s="460">
        <v>56</v>
      </c>
      <c r="B57" s="235">
        <v>0</v>
      </c>
      <c r="C57" s="236">
        <v>0</v>
      </c>
      <c r="D57" s="326">
        <v>0</v>
      </c>
      <c r="E57" s="327">
        <v>0</v>
      </c>
    </row>
    <row r="58" spans="1:5" x14ac:dyDescent="0.25">
      <c r="A58" s="461">
        <v>57</v>
      </c>
      <c r="B58" s="231">
        <v>0</v>
      </c>
      <c r="C58" s="232">
        <v>0</v>
      </c>
      <c r="D58" s="328">
        <v>0</v>
      </c>
      <c r="E58" s="329">
        <v>0</v>
      </c>
    </row>
    <row r="59" spans="1:5" x14ac:dyDescent="0.25">
      <c r="A59" s="460">
        <v>58</v>
      </c>
      <c r="B59" s="235">
        <v>1</v>
      </c>
      <c r="C59" s="236">
        <v>1</v>
      </c>
      <c r="D59" s="326">
        <v>0</v>
      </c>
      <c r="E59" s="327">
        <v>0</v>
      </c>
    </row>
    <row r="60" spans="1:5" x14ac:dyDescent="0.25">
      <c r="A60" s="461">
        <v>59</v>
      </c>
      <c r="B60" s="231">
        <v>1</v>
      </c>
      <c r="C60" s="232">
        <v>0</v>
      </c>
      <c r="D60" s="328">
        <v>0</v>
      </c>
      <c r="E60" s="329">
        <v>0</v>
      </c>
    </row>
    <row r="61" spans="1:5" x14ac:dyDescent="0.25">
      <c r="A61" s="460">
        <v>60</v>
      </c>
      <c r="B61" s="235">
        <v>0</v>
      </c>
      <c r="C61" s="236">
        <v>0</v>
      </c>
      <c r="D61" s="326">
        <v>0</v>
      </c>
      <c r="E61" s="327">
        <v>0</v>
      </c>
    </row>
    <row r="62" spans="1:5" x14ac:dyDescent="0.25">
      <c r="A62" s="461">
        <v>61</v>
      </c>
      <c r="B62" s="231">
        <v>0</v>
      </c>
      <c r="C62" s="232">
        <v>0</v>
      </c>
      <c r="D62" s="328">
        <v>0</v>
      </c>
      <c r="E62" s="329">
        <v>0</v>
      </c>
    </row>
    <row r="63" spans="1:5" x14ac:dyDescent="0.25">
      <c r="A63" s="460">
        <v>62</v>
      </c>
      <c r="B63" s="235">
        <v>0</v>
      </c>
      <c r="C63" s="236">
        <v>0</v>
      </c>
      <c r="D63" s="326">
        <v>0</v>
      </c>
      <c r="E63" s="331">
        <v>0</v>
      </c>
    </row>
    <row r="64" spans="1:5" x14ac:dyDescent="0.25">
      <c r="A64" s="461">
        <v>63</v>
      </c>
      <c r="B64" s="231">
        <v>0</v>
      </c>
      <c r="C64" s="232">
        <v>0</v>
      </c>
      <c r="D64" s="328">
        <v>0</v>
      </c>
      <c r="E64" s="330">
        <v>0</v>
      </c>
    </row>
    <row r="65" spans="1:130" x14ac:dyDescent="0.25">
      <c r="A65" s="460">
        <v>64</v>
      </c>
      <c r="B65" s="235">
        <v>0</v>
      </c>
      <c r="C65" s="464">
        <v>0</v>
      </c>
      <c r="D65" s="326">
        <v>0</v>
      </c>
      <c r="E65" s="331">
        <v>0</v>
      </c>
    </row>
    <row r="66" spans="1:130" x14ac:dyDescent="0.25">
      <c r="A66" s="461">
        <v>65</v>
      </c>
      <c r="B66" s="231">
        <v>0</v>
      </c>
      <c r="C66" s="232">
        <v>0</v>
      </c>
      <c r="D66" s="328">
        <v>0</v>
      </c>
      <c r="E66" s="330">
        <v>0</v>
      </c>
    </row>
    <row r="67" spans="1:130" x14ac:dyDescent="0.25">
      <c r="A67" s="462" t="s">
        <v>270</v>
      </c>
      <c r="B67" s="332">
        <v>0</v>
      </c>
      <c r="C67" s="236">
        <v>0</v>
      </c>
      <c r="D67" s="326">
        <v>0</v>
      </c>
      <c r="E67" s="331">
        <v>0</v>
      </c>
    </row>
    <row r="68" spans="1:130" s="253" customFormat="1" ht="13" thickBot="1" x14ac:dyDescent="0.3">
      <c r="A68" s="463" t="s">
        <v>75</v>
      </c>
      <c r="B68" s="456">
        <f>SUM(B16:B67)</f>
        <v>9</v>
      </c>
      <c r="C68" s="474">
        <f t="shared" ref="C68:E68" si="0">SUM(C16:C67)</f>
        <v>8</v>
      </c>
      <c r="D68" s="455">
        <f t="shared" si="0"/>
        <v>0</v>
      </c>
      <c r="E68" s="457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</row>
    <row r="69" spans="1:130" x14ac:dyDescent="0.25">
      <c r="A69" s="25" t="s">
        <v>315</v>
      </c>
    </row>
    <row r="70" spans="1:130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4" orientation="portrait" useFirstPageNumber="1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syncVertical="1" syncRef="A1" transitionEvaluation="1" codeName="Hoja25">
    <pageSetUpPr fitToPage="1"/>
  </sheetPr>
  <dimension ref="A1:U70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137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5.2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35">
        <f>'4V 4_1 RPI.3'!B16+'4V 4_1 RPI.6'!B16</f>
        <v>1</v>
      </c>
      <c r="C16" s="236">
        <f>'4V 4_1 RPI.3'!C16+'4V 4_1 RPI.6'!C16</f>
        <v>0</v>
      </c>
      <c r="D16" s="237">
        <f>'4V 4_1 RPI.3'!D16+'4V 4_1 RPI.6'!D16</f>
        <v>6</v>
      </c>
      <c r="E16" s="238">
        <f>'4V 4_1 RPI.3'!E16+'4V 4_1 RPI.6'!E16</f>
        <v>7</v>
      </c>
    </row>
    <row r="17" spans="1:5" x14ac:dyDescent="0.25">
      <c r="A17" s="89" t="s">
        <v>83</v>
      </c>
      <c r="B17" s="231">
        <f>'4V 4_1 RPI.3'!B17+'4V 4_1 RPI.6'!B17</f>
        <v>0</v>
      </c>
      <c r="C17" s="232">
        <f>'4V 4_1 RPI.3'!C17+'4V 4_1 RPI.6'!C17</f>
        <v>0</v>
      </c>
      <c r="D17" s="233">
        <f>'4V 4_1 RPI.3'!D17+'4V 4_1 RPI.6'!D17</f>
        <v>0</v>
      </c>
      <c r="E17" s="234">
        <f>'4V 4_1 RPI.3'!E17+'4V 4_1 RPI.6'!E17</f>
        <v>1</v>
      </c>
    </row>
    <row r="18" spans="1:5" x14ac:dyDescent="0.25">
      <c r="A18" s="90" t="s">
        <v>84</v>
      </c>
      <c r="B18" s="235">
        <f>'4V 4_1 RPI.3'!B18+'4V 4_1 RPI.6'!B18</f>
        <v>0</v>
      </c>
      <c r="C18" s="236">
        <f>'4V 4_1 RPI.3'!C18+'4V 4_1 RPI.6'!C18</f>
        <v>0</v>
      </c>
      <c r="D18" s="237">
        <f>'4V 4_1 RPI.3'!D18+'4V 4_1 RPI.6'!D18</f>
        <v>0</v>
      </c>
      <c r="E18" s="238">
        <f>'4V 4_1 RPI.3'!E18+'4V 4_1 RPI.6'!E18</f>
        <v>1</v>
      </c>
    </row>
    <row r="19" spans="1:5" x14ac:dyDescent="0.25">
      <c r="A19" s="89" t="s">
        <v>85</v>
      </c>
      <c r="B19" s="231">
        <f>'4V 4_1 RPI.3'!B19+'4V 4_1 RPI.6'!B19</f>
        <v>2</v>
      </c>
      <c r="C19" s="232">
        <f>'4V 4_1 RPI.3'!C19+'4V 4_1 RPI.6'!C19</f>
        <v>5</v>
      </c>
      <c r="D19" s="233">
        <f>'4V 4_1 RPI.3'!D19+'4V 4_1 RPI.6'!D19</f>
        <v>1</v>
      </c>
      <c r="E19" s="234">
        <f>'4V 4_1 RPI.3'!E19+'4V 4_1 RPI.6'!E19</f>
        <v>0</v>
      </c>
    </row>
    <row r="20" spans="1:5" x14ac:dyDescent="0.25">
      <c r="A20" s="90" t="s">
        <v>86</v>
      </c>
      <c r="B20" s="235">
        <f>'4V 4_1 RPI.3'!B20+'4V 4_1 RPI.6'!B20</f>
        <v>3</v>
      </c>
      <c r="C20" s="236">
        <f>'4V 4_1 RPI.3'!C20+'4V 4_1 RPI.6'!C20</f>
        <v>3</v>
      </c>
      <c r="D20" s="237">
        <f>'4V 4_1 RPI.3'!D20+'4V 4_1 RPI.6'!D20</f>
        <v>0</v>
      </c>
      <c r="E20" s="238">
        <f>'4V 4_1 RPI.3'!E20+'4V 4_1 RPI.6'!E20</f>
        <v>0</v>
      </c>
    </row>
    <row r="21" spans="1:5" x14ac:dyDescent="0.25">
      <c r="A21" s="89" t="s">
        <v>87</v>
      </c>
      <c r="B21" s="231">
        <f>'4V 4_1 RPI.3'!B21+'4V 4_1 RPI.6'!B21</f>
        <v>4</v>
      </c>
      <c r="C21" s="232">
        <f>'4V 4_1 RPI.3'!C21+'4V 4_1 RPI.6'!C21</f>
        <v>10</v>
      </c>
      <c r="D21" s="233">
        <f>'4V 4_1 RPI.3'!D21+'4V 4_1 RPI.6'!D21</f>
        <v>0</v>
      </c>
      <c r="E21" s="234">
        <f>'4V 4_1 RPI.3'!E21+'4V 4_1 RPI.6'!E21</f>
        <v>0</v>
      </c>
    </row>
    <row r="22" spans="1:5" x14ac:dyDescent="0.25">
      <c r="A22" s="90" t="s">
        <v>88</v>
      </c>
      <c r="B22" s="235">
        <f>'4V 4_1 RPI.3'!B22+'4V 4_1 RPI.6'!B22</f>
        <v>0</v>
      </c>
      <c r="C22" s="236">
        <f>'4V 4_1 RPI.3'!C22+'4V 4_1 RPI.6'!C22</f>
        <v>6</v>
      </c>
      <c r="D22" s="237">
        <f>'4V 4_1 RPI.3'!D22+'4V 4_1 RPI.6'!D22</f>
        <v>0</v>
      </c>
      <c r="E22" s="238">
        <f>'4V 4_1 RPI.3'!E22+'4V 4_1 RPI.6'!E22</f>
        <v>0</v>
      </c>
    </row>
    <row r="23" spans="1:5" x14ac:dyDescent="0.25">
      <c r="A23" s="89" t="s">
        <v>89</v>
      </c>
      <c r="B23" s="231">
        <f>'4V 4_1 RPI.3'!B23+'4V 4_1 RPI.6'!B23</f>
        <v>1</v>
      </c>
      <c r="C23" s="232">
        <f>'4V 4_1 RPI.3'!C23+'4V 4_1 RPI.6'!C23</f>
        <v>7</v>
      </c>
      <c r="D23" s="233">
        <f>'4V 4_1 RPI.3'!D23+'4V 4_1 RPI.6'!D23</f>
        <v>0</v>
      </c>
      <c r="E23" s="234">
        <f>'4V 4_1 RPI.3'!E23+'4V 4_1 RPI.6'!E23</f>
        <v>0</v>
      </c>
    </row>
    <row r="24" spans="1:5" x14ac:dyDescent="0.25">
      <c r="A24" s="90" t="s">
        <v>90</v>
      </c>
      <c r="B24" s="235">
        <f>'4V 4_1 RPI.3'!B24+'4V 4_1 RPI.6'!B24</f>
        <v>8</v>
      </c>
      <c r="C24" s="236">
        <f>'4V 4_1 RPI.3'!C24+'4V 4_1 RPI.6'!C24</f>
        <v>15</v>
      </c>
      <c r="D24" s="237">
        <f>'4V 4_1 RPI.3'!D24+'4V 4_1 RPI.6'!D24</f>
        <v>0</v>
      </c>
      <c r="E24" s="238">
        <f>'4V 4_1 RPI.3'!E24+'4V 4_1 RPI.6'!E24</f>
        <v>0</v>
      </c>
    </row>
    <row r="25" spans="1:5" x14ac:dyDescent="0.25">
      <c r="A25" s="89" t="s">
        <v>91</v>
      </c>
      <c r="B25" s="231">
        <f>'4V 4_1 RPI.3'!B25+'4V 4_1 RPI.6'!B25</f>
        <v>5</v>
      </c>
      <c r="C25" s="232">
        <f>'4V 4_1 RPI.3'!C25+'4V 4_1 RPI.6'!C25</f>
        <v>17</v>
      </c>
      <c r="D25" s="233">
        <f>'4V 4_1 RPI.3'!D25+'4V 4_1 RPI.6'!D25</f>
        <v>0</v>
      </c>
      <c r="E25" s="234">
        <f>'4V 4_1 RPI.3'!E25+'4V 4_1 RPI.6'!E25</f>
        <v>0</v>
      </c>
    </row>
    <row r="26" spans="1:5" x14ac:dyDescent="0.25">
      <c r="A26" s="90" t="s">
        <v>92</v>
      </c>
      <c r="B26" s="235">
        <f>'4V 4_1 RPI.3'!B26+'4V 4_1 RPI.6'!B26</f>
        <v>7</v>
      </c>
      <c r="C26" s="236">
        <f>'4V 4_1 RPI.3'!C26+'4V 4_1 RPI.6'!C26</f>
        <v>30</v>
      </c>
      <c r="D26" s="237">
        <f>'4V 4_1 RPI.3'!D26+'4V 4_1 RPI.6'!D26</f>
        <v>0</v>
      </c>
      <c r="E26" s="238">
        <f>'4V 4_1 RPI.3'!E26+'4V 4_1 RPI.6'!E26</f>
        <v>0</v>
      </c>
    </row>
    <row r="27" spans="1:5" x14ac:dyDescent="0.25">
      <c r="A27" s="89" t="s">
        <v>93</v>
      </c>
      <c r="B27" s="231">
        <f>'4V 4_1 RPI.3'!B27+'4V 4_1 RPI.6'!B27</f>
        <v>13</v>
      </c>
      <c r="C27" s="232">
        <f>'4V 4_1 RPI.3'!C27+'4V 4_1 RPI.6'!C27</f>
        <v>40</v>
      </c>
      <c r="D27" s="233">
        <f>'4V 4_1 RPI.3'!D27+'4V 4_1 RPI.6'!D27</f>
        <v>0</v>
      </c>
      <c r="E27" s="234">
        <f>'4V 4_1 RPI.3'!E27+'4V 4_1 RPI.6'!E27</f>
        <v>0</v>
      </c>
    </row>
    <row r="28" spans="1:5" x14ac:dyDescent="0.25">
      <c r="A28" s="90" t="s">
        <v>94</v>
      </c>
      <c r="B28" s="235">
        <f>'4V 4_1 RPI.3'!B28+'4V 4_1 RPI.6'!B28</f>
        <v>17</v>
      </c>
      <c r="C28" s="236">
        <f>'4V 4_1 RPI.3'!C28+'4V 4_1 RPI.6'!C28</f>
        <v>36</v>
      </c>
      <c r="D28" s="237">
        <f>'4V 4_1 RPI.3'!D28+'4V 4_1 RPI.6'!D28</f>
        <v>0</v>
      </c>
      <c r="E28" s="238">
        <f>'4V 4_1 RPI.3'!E28+'4V 4_1 RPI.6'!E28</f>
        <v>0</v>
      </c>
    </row>
    <row r="29" spans="1:5" x14ac:dyDescent="0.25">
      <c r="A29" s="89" t="s">
        <v>95</v>
      </c>
      <c r="B29" s="231">
        <f>'4V 4_1 RPI.3'!B29+'4V 4_1 RPI.6'!B29</f>
        <v>31</v>
      </c>
      <c r="C29" s="232">
        <f>'4V 4_1 RPI.3'!C29+'4V 4_1 RPI.6'!C29</f>
        <v>42</v>
      </c>
      <c r="D29" s="233">
        <f>'4V 4_1 RPI.3'!D29+'4V 4_1 RPI.6'!D29</f>
        <v>1</v>
      </c>
      <c r="E29" s="234">
        <f>'4V 4_1 RPI.3'!E29+'4V 4_1 RPI.6'!E29</f>
        <v>0</v>
      </c>
    </row>
    <row r="30" spans="1:5" x14ac:dyDescent="0.25">
      <c r="A30" s="90" t="s">
        <v>96</v>
      </c>
      <c r="B30" s="235">
        <f>'4V 4_1 RPI.3'!B30+'4V 4_1 RPI.6'!B30</f>
        <v>30</v>
      </c>
      <c r="C30" s="236">
        <f>'4V 4_1 RPI.3'!C30+'4V 4_1 RPI.6'!C30</f>
        <v>64</v>
      </c>
      <c r="D30" s="237">
        <f>'4V 4_1 RPI.3'!D30+'4V 4_1 RPI.6'!D30</f>
        <v>0</v>
      </c>
      <c r="E30" s="238">
        <f>'4V 4_1 RPI.3'!E30+'4V 4_1 RPI.6'!E30</f>
        <v>1</v>
      </c>
    </row>
    <row r="31" spans="1:5" x14ac:dyDescent="0.25">
      <c r="A31" s="89" t="s">
        <v>97</v>
      </c>
      <c r="B31" s="231">
        <f>'4V 4_1 RPI.3'!B31+'4V 4_1 RPI.6'!B31</f>
        <v>37</v>
      </c>
      <c r="C31" s="232">
        <f>'4V 4_1 RPI.3'!C31+'4V 4_1 RPI.6'!C31</f>
        <v>81</v>
      </c>
      <c r="D31" s="233">
        <f>'4V 4_1 RPI.3'!D31+'4V 4_1 RPI.6'!D31</f>
        <v>0</v>
      </c>
      <c r="E31" s="234">
        <f>'4V 4_1 RPI.3'!E31+'4V 4_1 RPI.6'!E31</f>
        <v>0</v>
      </c>
    </row>
    <row r="32" spans="1:5" x14ac:dyDescent="0.25">
      <c r="A32" s="90" t="s">
        <v>98</v>
      </c>
      <c r="B32" s="235">
        <f>'4V 4_1 RPI.3'!B32+'4V 4_1 RPI.6'!B32</f>
        <v>57</v>
      </c>
      <c r="C32" s="236">
        <f>'4V 4_1 RPI.3'!C32+'4V 4_1 RPI.6'!C32</f>
        <v>84</v>
      </c>
      <c r="D32" s="237">
        <f>'4V 4_1 RPI.3'!D32+'4V 4_1 RPI.6'!D32</f>
        <v>0</v>
      </c>
      <c r="E32" s="238">
        <f>'4V 4_1 RPI.3'!E32+'4V 4_1 RPI.6'!E32</f>
        <v>0</v>
      </c>
    </row>
    <row r="33" spans="1:5" x14ac:dyDescent="0.25">
      <c r="A33" s="89" t="s">
        <v>99</v>
      </c>
      <c r="B33" s="231">
        <f>'4V 4_1 RPI.3'!B33+'4V 4_1 RPI.6'!B33</f>
        <v>69</v>
      </c>
      <c r="C33" s="232">
        <f>'4V 4_1 RPI.3'!C33+'4V 4_1 RPI.6'!C33</f>
        <v>93</v>
      </c>
      <c r="D33" s="233">
        <f>'4V 4_1 RPI.3'!D33+'4V 4_1 RPI.6'!D33</f>
        <v>1</v>
      </c>
      <c r="E33" s="234">
        <f>'4V 4_1 RPI.3'!E33+'4V 4_1 RPI.6'!E33</f>
        <v>0</v>
      </c>
    </row>
    <row r="34" spans="1:5" x14ac:dyDescent="0.25">
      <c r="A34" s="90" t="s">
        <v>100</v>
      </c>
      <c r="B34" s="235">
        <f>'4V 4_1 RPI.3'!B34+'4V 4_1 RPI.6'!B34</f>
        <v>94</v>
      </c>
      <c r="C34" s="236">
        <f>'4V 4_1 RPI.3'!C34+'4V 4_1 RPI.6'!C34</f>
        <v>100</v>
      </c>
      <c r="D34" s="237">
        <f>'4V 4_1 RPI.3'!D34+'4V 4_1 RPI.6'!D34</f>
        <v>0</v>
      </c>
      <c r="E34" s="238">
        <f>'4V 4_1 RPI.3'!E34+'4V 4_1 RPI.6'!E34</f>
        <v>0</v>
      </c>
    </row>
    <row r="35" spans="1:5" x14ac:dyDescent="0.25">
      <c r="A35" s="89" t="s">
        <v>101</v>
      </c>
      <c r="B35" s="231">
        <f>'4V 4_1 RPI.3'!B35+'4V 4_1 RPI.6'!B35</f>
        <v>93</v>
      </c>
      <c r="C35" s="232">
        <f>'4V 4_1 RPI.3'!C35+'4V 4_1 RPI.6'!C35</f>
        <v>107</v>
      </c>
      <c r="D35" s="233">
        <f>'4V 4_1 RPI.3'!D35+'4V 4_1 RPI.6'!D35</f>
        <v>0</v>
      </c>
      <c r="E35" s="234">
        <f>'4V 4_1 RPI.3'!E35+'4V 4_1 RPI.6'!E35</f>
        <v>0</v>
      </c>
    </row>
    <row r="36" spans="1:5" x14ac:dyDescent="0.25">
      <c r="A36" s="90" t="s">
        <v>102</v>
      </c>
      <c r="B36" s="235">
        <f>'4V 4_1 RPI.3'!B36+'4V 4_1 RPI.6'!B36</f>
        <v>102</v>
      </c>
      <c r="C36" s="236">
        <f>'4V 4_1 RPI.3'!C36+'4V 4_1 RPI.6'!C36</f>
        <v>111</v>
      </c>
      <c r="D36" s="237">
        <f>'4V 4_1 RPI.3'!D36+'4V 4_1 RPI.6'!D36</f>
        <v>0</v>
      </c>
      <c r="E36" s="238">
        <f>'4V 4_1 RPI.3'!E36+'4V 4_1 RPI.6'!E36</f>
        <v>1</v>
      </c>
    </row>
    <row r="37" spans="1:5" x14ac:dyDescent="0.25">
      <c r="A37" s="89" t="s">
        <v>103</v>
      </c>
      <c r="B37" s="231">
        <f>'4V 4_1 RPI.3'!B37+'4V 4_1 RPI.6'!B37</f>
        <v>115</v>
      </c>
      <c r="C37" s="232">
        <f>'4V 4_1 RPI.3'!C37+'4V 4_1 RPI.6'!C37</f>
        <v>156</v>
      </c>
      <c r="D37" s="233">
        <f>'4V 4_1 RPI.3'!D37+'4V 4_1 RPI.6'!D37</f>
        <v>2</v>
      </c>
      <c r="E37" s="234">
        <f>'4V 4_1 RPI.3'!E37+'4V 4_1 RPI.6'!E37</f>
        <v>0</v>
      </c>
    </row>
    <row r="38" spans="1:5" x14ac:dyDescent="0.25">
      <c r="A38" s="90" t="s">
        <v>104</v>
      </c>
      <c r="B38" s="235">
        <f>'4V 4_1 RPI.3'!B38+'4V 4_1 RPI.6'!B38</f>
        <v>153</v>
      </c>
      <c r="C38" s="236">
        <f>'4V 4_1 RPI.3'!C38+'4V 4_1 RPI.6'!C38</f>
        <v>165</v>
      </c>
      <c r="D38" s="237">
        <f>'4V 4_1 RPI.3'!D38+'4V 4_1 RPI.6'!D38</f>
        <v>0</v>
      </c>
      <c r="E38" s="238">
        <f>'4V 4_1 RPI.3'!E38+'4V 4_1 RPI.6'!E38</f>
        <v>0</v>
      </c>
    </row>
    <row r="39" spans="1:5" x14ac:dyDescent="0.25">
      <c r="A39" s="89" t="s">
        <v>105</v>
      </c>
      <c r="B39" s="231">
        <f>'4V 4_1 RPI.3'!B39+'4V 4_1 RPI.6'!B39</f>
        <v>175</v>
      </c>
      <c r="C39" s="232">
        <f>'4V 4_1 RPI.3'!C39+'4V 4_1 RPI.6'!C39</f>
        <v>164</v>
      </c>
      <c r="D39" s="233">
        <f>'4V 4_1 RPI.3'!D39+'4V 4_1 RPI.6'!D39</f>
        <v>2</v>
      </c>
      <c r="E39" s="234">
        <f>'4V 4_1 RPI.3'!E39+'4V 4_1 RPI.6'!E39</f>
        <v>0</v>
      </c>
    </row>
    <row r="40" spans="1:5" x14ac:dyDescent="0.25">
      <c r="A40" s="90" t="s">
        <v>106</v>
      </c>
      <c r="B40" s="235">
        <f>'4V 4_1 RPI.3'!B40+'4V 4_1 RPI.6'!B40</f>
        <v>207</v>
      </c>
      <c r="C40" s="236">
        <f>'4V 4_1 RPI.3'!C40+'4V 4_1 RPI.6'!C40</f>
        <v>140</v>
      </c>
      <c r="D40" s="237">
        <f>'4V 4_1 RPI.3'!D40+'4V 4_1 RPI.6'!D40</f>
        <v>0</v>
      </c>
      <c r="E40" s="238">
        <f>'4V 4_1 RPI.3'!E40+'4V 4_1 RPI.6'!E40</f>
        <v>0</v>
      </c>
    </row>
    <row r="41" spans="1:5" x14ac:dyDescent="0.25">
      <c r="A41" s="89" t="s">
        <v>107</v>
      </c>
      <c r="B41" s="231">
        <f>'4V 4_1 RPI.3'!B41+'4V 4_1 RPI.6'!B41</f>
        <v>198</v>
      </c>
      <c r="C41" s="232">
        <f>'4V 4_1 RPI.3'!C41+'4V 4_1 RPI.6'!C41</f>
        <v>111</v>
      </c>
      <c r="D41" s="233">
        <f>'4V 4_1 RPI.3'!D41+'4V 4_1 RPI.6'!D41</f>
        <v>0</v>
      </c>
      <c r="E41" s="234">
        <f>'4V 4_1 RPI.3'!E41+'4V 4_1 RPI.6'!E41</f>
        <v>0</v>
      </c>
    </row>
    <row r="42" spans="1:5" x14ac:dyDescent="0.25">
      <c r="A42" s="90">
        <v>41</v>
      </c>
      <c r="B42" s="235">
        <f>'4V 4_1 RPI.3'!B42+'4V 4_1 RPI.6'!B42</f>
        <v>193</v>
      </c>
      <c r="C42" s="236">
        <f>'4V 4_1 RPI.3'!C42+'4V 4_1 RPI.6'!C42</f>
        <v>124</v>
      </c>
      <c r="D42" s="237">
        <f>'4V 4_1 RPI.3'!D42+'4V 4_1 RPI.6'!D42</f>
        <v>2</v>
      </c>
      <c r="E42" s="238">
        <f>'4V 4_1 RPI.3'!E42+'4V 4_1 RPI.6'!E42</f>
        <v>0</v>
      </c>
    </row>
    <row r="43" spans="1:5" x14ac:dyDescent="0.25">
      <c r="A43" s="89" t="s">
        <v>108</v>
      </c>
      <c r="B43" s="231">
        <f>'4V 4_1 RPI.3'!B43+'4V 4_1 RPI.6'!B43</f>
        <v>195</v>
      </c>
      <c r="C43" s="232">
        <f>'4V 4_1 RPI.3'!C43+'4V 4_1 RPI.6'!C43</f>
        <v>135</v>
      </c>
      <c r="D43" s="233">
        <f>'4V 4_1 RPI.3'!D43+'4V 4_1 RPI.6'!D43</f>
        <v>2</v>
      </c>
      <c r="E43" s="234">
        <f>'4V 4_1 RPI.3'!E43+'4V 4_1 RPI.6'!E43</f>
        <v>0</v>
      </c>
    </row>
    <row r="44" spans="1:5" x14ac:dyDescent="0.25">
      <c r="A44" s="90" t="s">
        <v>109</v>
      </c>
      <c r="B44" s="235">
        <f>'4V 4_1 RPI.3'!B44+'4V 4_1 RPI.6'!B44</f>
        <v>214</v>
      </c>
      <c r="C44" s="236">
        <f>'4V 4_1 RPI.3'!C44+'4V 4_1 RPI.6'!C44</f>
        <v>143</v>
      </c>
      <c r="D44" s="237">
        <f>'4V 4_1 RPI.3'!D44+'4V 4_1 RPI.6'!D44</f>
        <v>2</v>
      </c>
      <c r="E44" s="238">
        <f>'4V 4_1 RPI.3'!E44+'4V 4_1 RPI.6'!E44</f>
        <v>0</v>
      </c>
    </row>
    <row r="45" spans="1:5" x14ac:dyDescent="0.25">
      <c r="A45" s="89" t="s">
        <v>110</v>
      </c>
      <c r="B45" s="231">
        <f>'4V 4_1 RPI.3'!B45+'4V 4_1 RPI.6'!B45</f>
        <v>183</v>
      </c>
      <c r="C45" s="232">
        <f>'4V 4_1 RPI.3'!C45+'4V 4_1 RPI.6'!C45</f>
        <v>159</v>
      </c>
      <c r="D45" s="233">
        <f>'4V 4_1 RPI.3'!D45+'4V 4_1 RPI.6'!D45</f>
        <v>1</v>
      </c>
      <c r="E45" s="234">
        <f>'4V 4_1 RPI.3'!E45+'4V 4_1 RPI.6'!E45</f>
        <v>1</v>
      </c>
    </row>
    <row r="46" spans="1:5" x14ac:dyDescent="0.25">
      <c r="A46" s="90" t="s">
        <v>111</v>
      </c>
      <c r="B46" s="235">
        <f>'4V 4_1 RPI.3'!B46+'4V 4_1 RPI.6'!B46</f>
        <v>207</v>
      </c>
      <c r="C46" s="236">
        <f>'4V 4_1 RPI.3'!C46+'4V 4_1 RPI.6'!C46</f>
        <v>124</v>
      </c>
      <c r="D46" s="237">
        <f>'4V 4_1 RPI.3'!D46+'4V 4_1 RPI.6'!D46</f>
        <v>1</v>
      </c>
      <c r="E46" s="238">
        <f>'4V 4_1 RPI.3'!E46+'4V 4_1 RPI.6'!E46</f>
        <v>1</v>
      </c>
    </row>
    <row r="47" spans="1:5" x14ac:dyDescent="0.25">
      <c r="A47" s="89" t="s">
        <v>112</v>
      </c>
      <c r="B47" s="231">
        <f>'4V 4_1 RPI.3'!B47+'4V 4_1 RPI.6'!B47</f>
        <v>187</v>
      </c>
      <c r="C47" s="232">
        <f>'4V 4_1 RPI.3'!C47+'4V 4_1 RPI.6'!C47</f>
        <v>132</v>
      </c>
      <c r="D47" s="233">
        <f>'4V 4_1 RPI.3'!D47+'4V 4_1 RPI.6'!D47</f>
        <v>2</v>
      </c>
      <c r="E47" s="234">
        <f>'4V 4_1 RPI.3'!E47+'4V 4_1 RPI.6'!E47</f>
        <v>0</v>
      </c>
    </row>
    <row r="48" spans="1:5" x14ac:dyDescent="0.25">
      <c r="A48" s="90" t="s">
        <v>113</v>
      </c>
      <c r="B48" s="235">
        <f>'4V 4_1 RPI.3'!B48+'4V 4_1 RPI.6'!B48</f>
        <v>162</v>
      </c>
      <c r="C48" s="236">
        <f>'4V 4_1 RPI.3'!C48+'4V 4_1 RPI.6'!C48</f>
        <v>125</v>
      </c>
      <c r="D48" s="237">
        <f>'4V 4_1 RPI.3'!D48+'4V 4_1 RPI.6'!D48</f>
        <v>0</v>
      </c>
      <c r="E48" s="238">
        <f>'4V 4_1 RPI.3'!E48+'4V 4_1 RPI.6'!E48</f>
        <v>1</v>
      </c>
    </row>
    <row r="49" spans="1:5" x14ac:dyDescent="0.25">
      <c r="A49" s="89" t="s">
        <v>114</v>
      </c>
      <c r="B49" s="231">
        <f>'4V 4_1 RPI.3'!B49+'4V 4_1 RPI.6'!B49</f>
        <v>152</v>
      </c>
      <c r="C49" s="232">
        <f>'4V 4_1 RPI.3'!C49+'4V 4_1 RPI.6'!C49</f>
        <v>114</v>
      </c>
      <c r="D49" s="233">
        <f>'4V 4_1 RPI.3'!D49+'4V 4_1 RPI.6'!D49</f>
        <v>1</v>
      </c>
      <c r="E49" s="234">
        <f>'4V 4_1 RPI.3'!E49+'4V 4_1 RPI.6'!E49</f>
        <v>0</v>
      </c>
    </row>
    <row r="50" spans="1:5" x14ac:dyDescent="0.25">
      <c r="A50" s="90" t="s">
        <v>115</v>
      </c>
      <c r="B50" s="235">
        <f>'4V 4_1 RPI.3'!B50+'4V 4_1 RPI.6'!B50</f>
        <v>138</v>
      </c>
      <c r="C50" s="236">
        <f>'4V 4_1 RPI.3'!C50+'4V 4_1 RPI.6'!C50</f>
        <v>95</v>
      </c>
      <c r="D50" s="237">
        <f>'4V 4_1 RPI.3'!D50+'4V 4_1 RPI.6'!D50</f>
        <v>1</v>
      </c>
      <c r="E50" s="238">
        <f>'4V 4_1 RPI.3'!E50+'4V 4_1 RPI.6'!E50</f>
        <v>2</v>
      </c>
    </row>
    <row r="51" spans="1:5" x14ac:dyDescent="0.25">
      <c r="A51" s="89" t="s">
        <v>116</v>
      </c>
      <c r="B51" s="231">
        <f>'4V 4_1 RPI.3'!B51+'4V 4_1 RPI.6'!B51</f>
        <v>137</v>
      </c>
      <c r="C51" s="232">
        <f>'4V 4_1 RPI.3'!C51+'4V 4_1 RPI.6'!C51</f>
        <v>71</v>
      </c>
      <c r="D51" s="233">
        <f>'4V 4_1 RPI.3'!D51+'4V 4_1 RPI.6'!D51</f>
        <v>1</v>
      </c>
      <c r="E51" s="234">
        <f>'4V 4_1 RPI.3'!E51+'4V 4_1 RPI.6'!E51</f>
        <v>0</v>
      </c>
    </row>
    <row r="52" spans="1:5" x14ac:dyDescent="0.25">
      <c r="A52" s="90" t="s">
        <v>117</v>
      </c>
      <c r="B52" s="235">
        <f>'4V 4_1 RPI.3'!B52+'4V 4_1 RPI.6'!B52</f>
        <v>116</v>
      </c>
      <c r="C52" s="236">
        <f>'4V 4_1 RPI.3'!C52+'4V 4_1 RPI.6'!C52</f>
        <v>53</v>
      </c>
      <c r="D52" s="237">
        <f>'4V 4_1 RPI.3'!D52+'4V 4_1 RPI.6'!D52</f>
        <v>0</v>
      </c>
      <c r="E52" s="238">
        <f>'4V 4_1 RPI.3'!E52+'4V 4_1 RPI.6'!E52</f>
        <v>0</v>
      </c>
    </row>
    <row r="53" spans="1:5" x14ac:dyDescent="0.25">
      <c r="A53" s="89" t="s">
        <v>118</v>
      </c>
      <c r="B53" s="231">
        <f>'4V 4_1 RPI.3'!B53+'4V 4_1 RPI.6'!B53</f>
        <v>93</v>
      </c>
      <c r="C53" s="232">
        <f>'4V 4_1 RPI.3'!C53+'4V 4_1 RPI.6'!C53</f>
        <v>51</v>
      </c>
      <c r="D53" s="233">
        <f>'4V 4_1 RPI.3'!D53+'4V 4_1 RPI.6'!D53</f>
        <v>0</v>
      </c>
      <c r="E53" s="234">
        <f>'4V 4_1 RPI.3'!E53+'4V 4_1 RPI.6'!E53</f>
        <v>3</v>
      </c>
    </row>
    <row r="54" spans="1:5" x14ac:dyDescent="0.25">
      <c r="A54" s="90" t="s">
        <v>119</v>
      </c>
      <c r="B54" s="235">
        <f>'4V 4_1 RPI.3'!B54+'4V 4_1 RPI.6'!B54</f>
        <v>88</v>
      </c>
      <c r="C54" s="236">
        <f>'4V 4_1 RPI.3'!C54+'4V 4_1 RPI.6'!C54</f>
        <v>65</v>
      </c>
      <c r="D54" s="237">
        <f>'4V 4_1 RPI.3'!D54+'4V 4_1 RPI.6'!D54</f>
        <v>2</v>
      </c>
      <c r="E54" s="238">
        <f>'4V 4_1 RPI.3'!E54+'4V 4_1 RPI.6'!E54</f>
        <v>0</v>
      </c>
    </row>
    <row r="55" spans="1:5" x14ac:dyDescent="0.25">
      <c r="A55" s="89" t="s">
        <v>120</v>
      </c>
      <c r="B55" s="231">
        <f>'4V 4_1 RPI.3'!B55+'4V 4_1 RPI.6'!B55</f>
        <v>77</v>
      </c>
      <c r="C55" s="232">
        <f>'4V 4_1 RPI.3'!C55+'4V 4_1 RPI.6'!C55</f>
        <v>52</v>
      </c>
      <c r="D55" s="233">
        <f>'4V 4_1 RPI.3'!D55+'4V 4_1 RPI.6'!D55</f>
        <v>0</v>
      </c>
      <c r="E55" s="234">
        <f>'4V 4_1 RPI.3'!E55+'4V 4_1 RPI.6'!E55</f>
        <v>1</v>
      </c>
    </row>
    <row r="56" spans="1:5" x14ac:dyDescent="0.25">
      <c r="A56" s="90" t="s">
        <v>121</v>
      </c>
      <c r="B56" s="235">
        <f>'4V 4_1 RPI.3'!B56+'4V 4_1 RPI.6'!B56</f>
        <v>78</v>
      </c>
      <c r="C56" s="236">
        <f>'4V 4_1 RPI.3'!C56+'4V 4_1 RPI.6'!C56</f>
        <v>48</v>
      </c>
      <c r="D56" s="237">
        <f>'4V 4_1 RPI.3'!D56+'4V 4_1 RPI.6'!D56</f>
        <v>2</v>
      </c>
      <c r="E56" s="238">
        <f>'4V 4_1 RPI.3'!E56+'4V 4_1 RPI.6'!E56</f>
        <v>1</v>
      </c>
    </row>
    <row r="57" spans="1:5" x14ac:dyDescent="0.25">
      <c r="A57" s="89" t="s">
        <v>122</v>
      </c>
      <c r="B57" s="231">
        <f>'4V 4_1 RPI.3'!B57+'4V 4_1 RPI.6'!B57</f>
        <v>53</v>
      </c>
      <c r="C57" s="232">
        <f>'4V 4_1 RPI.3'!C57+'4V 4_1 RPI.6'!C57</f>
        <v>32</v>
      </c>
      <c r="D57" s="233">
        <f>'4V 4_1 RPI.3'!D57+'4V 4_1 RPI.6'!D57</f>
        <v>0</v>
      </c>
      <c r="E57" s="234">
        <f>'4V 4_1 RPI.3'!E57+'4V 4_1 RPI.6'!E57</f>
        <v>0</v>
      </c>
    </row>
    <row r="58" spans="1:5" x14ac:dyDescent="0.25">
      <c r="A58" s="90" t="s">
        <v>123</v>
      </c>
      <c r="B58" s="235">
        <f>'4V 4_1 RPI.3'!B58+'4V 4_1 RPI.6'!B58</f>
        <v>56</v>
      </c>
      <c r="C58" s="236">
        <f>'4V 4_1 RPI.3'!C58+'4V 4_1 RPI.6'!C58</f>
        <v>30</v>
      </c>
      <c r="D58" s="237">
        <f>'4V 4_1 RPI.3'!D58+'4V 4_1 RPI.6'!D58</f>
        <v>1</v>
      </c>
      <c r="E58" s="238">
        <f>'4V 4_1 RPI.3'!E58+'4V 4_1 RPI.6'!E58</f>
        <v>0</v>
      </c>
    </row>
    <row r="59" spans="1:5" x14ac:dyDescent="0.25">
      <c r="A59" s="89" t="s">
        <v>124</v>
      </c>
      <c r="B59" s="231">
        <f>'4V 4_1 RPI.3'!B59+'4V 4_1 RPI.6'!B59</f>
        <v>33</v>
      </c>
      <c r="C59" s="232">
        <f>'4V 4_1 RPI.3'!C59+'4V 4_1 RPI.6'!C59</f>
        <v>31</v>
      </c>
      <c r="D59" s="233">
        <f>'4V 4_1 RPI.3'!D59+'4V 4_1 RPI.6'!D59</f>
        <v>0</v>
      </c>
      <c r="E59" s="234">
        <f>'4V 4_1 RPI.3'!E59+'4V 4_1 RPI.6'!E59</f>
        <v>1</v>
      </c>
    </row>
    <row r="60" spans="1:5" x14ac:dyDescent="0.25">
      <c r="A60" s="90" t="s">
        <v>125</v>
      </c>
      <c r="B60" s="235">
        <f>'4V 4_1 RPI.3'!B60+'4V 4_1 RPI.6'!B60</f>
        <v>52</v>
      </c>
      <c r="C60" s="236">
        <f>'4V 4_1 RPI.3'!C60+'4V 4_1 RPI.6'!C60</f>
        <v>21</v>
      </c>
      <c r="D60" s="237">
        <f>'4V 4_1 RPI.3'!D60+'4V 4_1 RPI.6'!D60</f>
        <v>0</v>
      </c>
      <c r="E60" s="238">
        <f>'4V 4_1 RPI.3'!E60+'4V 4_1 RPI.6'!E60</f>
        <v>0</v>
      </c>
    </row>
    <row r="61" spans="1:5" x14ac:dyDescent="0.25">
      <c r="A61" s="89" t="s">
        <v>126</v>
      </c>
      <c r="B61" s="231">
        <f>'4V 4_1 RPI.3'!B61+'4V 4_1 RPI.6'!B61</f>
        <v>40</v>
      </c>
      <c r="C61" s="232">
        <f>'4V 4_1 RPI.3'!C61+'4V 4_1 RPI.6'!C61</f>
        <v>23</v>
      </c>
      <c r="D61" s="233">
        <f>'4V 4_1 RPI.3'!D61+'4V 4_1 RPI.6'!D61</f>
        <v>1</v>
      </c>
      <c r="E61" s="234">
        <f>'4V 4_1 RPI.3'!E61+'4V 4_1 RPI.6'!E61</f>
        <v>0</v>
      </c>
    </row>
    <row r="62" spans="1:5" x14ac:dyDescent="0.25">
      <c r="A62" s="90" t="s">
        <v>127</v>
      </c>
      <c r="B62" s="235">
        <f>'4V 4_1 RPI.3'!B62+'4V 4_1 RPI.6'!B62</f>
        <v>17</v>
      </c>
      <c r="C62" s="236">
        <f>'4V 4_1 RPI.3'!C62+'4V 4_1 RPI.6'!C62</f>
        <v>12</v>
      </c>
      <c r="D62" s="237">
        <f>'4V 4_1 RPI.3'!D62+'4V 4_1 RPI.6'!D62</f>
        <v>0</v>
      </c>
      <c r="E62" s="238">
        <f>'4V 4_1 RPI.3'!E62+'4V 4_1 RPI.6'!E62</f>
        <v>1</v>
      </c>
    </row>
    <row r="63" spans="1:5" x14ac:dyDescent="0.25">
      <c r="A63" s="89" t="s">
        <v>128</v>
      </c>
      <c r="B63" s="231">
        <f>'4V 4_1 RPI.3'!B63+'4V 4_1 RPI.6'!B63</f>
        <v>24</v>
      </c>
      <c r="C63" s="232">
        <f>'4V 4_1 RPI.3'!C63+'4V 4_1 RPI.6'!C63</f>
        <v>14</v>
      </c>
      <c r="D63" s="233">
        <f>'4V 4_1 RPI.3'!D63+'4V 4_1 RPI.6'!D63</f>
        <v>1</v>
      </c>
      <c r="E63" s="234">
        <f>'4V 4_1 RPI.3'!E63+'4V 4_1 RPI.6'!E63</f>
        <v>3</v>
      </c>
    </row>
    <row r="64" spans="1:5" x14ac:dyDescent="0.25">
      <c r="A64" s="90" t="s">
        <v>129</v>
      </c>
      <c r="B64" s="235">
        <f>'4V 4_1 RPI.3'!B64+'4V 4_1 RPI.6'!B64</f>
        <v>20</v>
      </c>
      <c r="C64" s="236">
        <f>'4V 4_1 RPI.3'!C64+'4V 4_1 RPI.6'!C64</f>
        <v>9</v>
      </c>
      <c r="D64" s="237">
        <f>'4V 4_1 RPI.3'!D64+'4V 4_1 RPI.6'!D64</f>
        <v>2</v>
      </c>
      <c r="E64" s="238">
        <f>'4V 4_1 RPI.3'!E64+'4V 4_1 RPI.6'!E64</f>
        <v>0</v>
      </c>
    </row>
    <row r="65" spans="1:5" x14ac:dyDescent="0.25">
      <c r="A65" s="89" t="s">
        <v>130</v>
      </c>
      <c r="B65" s="231">
        <f>'4V 4_1 RPI.3'!B65+'4V 4_1 RPI.6'!B65</f>
        <v>13</v>
      </c>
      <c r="C65" s="232">
        <f>'4V 4_1 RPI.3'!C65+'4V 4_1 RPI.6'!C65</f>
        <v>19</v>
      </c>
      <c r="D65" s="233">
        <f>'4V 4_1 RPI.3'!D65+'4V 4_1 RPI.6'!D65</f>
        <v>0</v>
      </c>
      <c r="E65" s="234">
        <f>'4V 4_1 RPI.3'!E65+'4V 4_1 RPI.6'!E65</f>
        <v>0</v>
      </c>
    </row>
    <row r="66" spans="1:5" x14ac:dyDescent="0.25">
      <c r="A66" s="90">
        <v>65</v>
      </c>
      <c r="B66" s="235">
        <f>'4V 4_1 RPI.3'!B66+'4V 4_1 RPI.6'!B66</f>
        <v>11</v>
      </c>
      <c r="C66" s="236">
        <f>'4V 4_1 RPI.3'!C66+'4V 4_1 RPI.6'!C66</f>
        <v>10</v>
      </c>
      <c r="D66" s="237">
        <f>'4V 4_1 RPI.3'!D66+'4V 4_1 RPI.6'!D66</f>
        <v>1</v>
      </c>
      <c r="E66" s="238">
        <f>'4V 4_1 RPI.3'!E66+'4V 4_1 RPI.6'!E66</f>
        <v>0</v>
      </c>
    </row>
    <row r="67" spans="1:5" x14ac:dyDescent="0.25">
      <c r="A67" s="89" t="s">
        <v>272</v>
      </c>
      <c r="B67" s="231">
        <f>'4V 4_1 RPI.3'!B67+'4V 4_1 RPI.6'!B67</f>
        <v>2</v>
      </c>
      <c r="C67" s="240">
        <f>'4V 4_1 RPI.3'!C67+'4V 4_1 RPI.6'!C67</f>
        <v>0</v>
      </c>
      <c r="D67" s="231">
        <f>'4V 4_1 RPI.3'!D67+'4V 4_1 RPI.6'!D67</f>
        <v>0</v>
      </c>
      <c r="E67" s="240">
        <f>'4V 4_1 RPI.3'!E67+'4V 4_1 RPI.6'!E67</f>
        <v>0</v>
      </c>
    </row>
    <row r="68" spans="1:5" ht="13" thickBot="1" x14ac:dyDescent="0.3">
      <c r="A68" s="94" t="s">
        <v>75</v>
      </c>
      <c r="B68" s="448">
        <f>SUM(B16:B67)</f>
        <v>3963</v>
      </c>
      <c r="C68" s="480">
        <f t="shared" ref="C68:E68" si="0">SUM(C16:C67)</f>
        <v>3279</v>
      </c>
      <c r="D68" s="448">
        <f t="shared" si="0"/>
        <v>36</v>
      </c>
      <c r="E68" s="480">
        <f t="shared" si="0"/>
        <v>26</v>
      </c>
    </row>
    <row r="69" spans="1:5" ht="6.75" customHeight="1" x14ac:dyDescent="0.25"/>
    <row r="70" spans="1:5" x14ac:dyDescent="0.25">
      <c r="A70" s="24" t="s">
        <v>315</v>
      </c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4" firstPageNumber="35" orientation="portrait" useFirstPageNumber="1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pageSetUpPr fitToPage="1"/>
  </sheetPr>
  <dimension ref="A70"/>
  <sheetViews>
    <sheetView view="pageBreakPreview" zoomScale="85" zoomScaleNormal="100" zoomScaleSheetLayoutView="85" workbookViewId="0">
      <selection activeCell="J57" sqref="J57"/>
    </sheetView>
  </sheetViews>
  <sheetFormatPr baseColWidth="10" defaultRowHeight="13" x14ac:dyDescent="0.3"/>
  <sheetData>
    <row r="70" ht="8.5" customHeight="1" x14ac:dyDescent="0.3"/>
  </sheetData>
  <pageMargins left="0" right="0" top="0" bottom="0" header="0.31496062992125984" footer="0.31496062992125984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syncVertical="1" syncRef="A1" transitionEvaluation="1" codeName="Hoja26">
    <tabColor rgb="FF0070C0"/>
    <pageSetUpPr fitToPage="1"/>
  </sheetPr>
  <dimension ref="A1:IV70"/>
  <sheetViews>
    <sheetView showGridLines="0" view="pageBreakPreview" zoomScaleNormal="93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137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65">
        <v>5</v>
      </c>
      <c r="F13" s="82"/>
      <c r="G13" s="82"/>
      <c r="H13" s="83"/>
      <c r="I13" s="84"/>
      <c r="J13" s="84"/>
    </row>
    <row r="14" spans="1:21" ht="12.75" customHeight="1" x14ac:dyDescent="0.25">
      <c r="A14" s="85" t="s">
        <v>80</v>
      </c>
      <c r="B14" s="762" t="s">
        <v>313</v>
      </c>
      <c r="C14" s="762"/>
      <c r="D14" s="763" t="s">
        <v>81</v>
      </c>
      <c r="E14" s="764"/>
      <c r="F14" s="86"/>
      <c r="G14" s="755"/>
      <c r="H14" s="755"/>
      <c r="I14" s="755"/>
      <c r="J14" s="755"/>
    </row>
    <row r="15" spans="1:21" ht="13" thickBot="1" x14ac:dyDescent="0.3">
      <c r="A15" s="87" t="s">
        <v>42</v>
      </c>
      <c r="B15" s="30" t="s">
        <v>71</v>
      </c>
      <c r="C15" s="31" t="s">
        <v>72</v>
      </c>
      <c r="D15" s="50" t="s">
        <v>71</v>
      </c>
      <c r="E15" s="51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35">
        <v>0</v>
      </c>
      <c r="C16" s="236">
        <v>0</v>
      </c>
      <c r="D16" s="237">
        <v>5</v>
      </c>
      <c r="E16" s="238">
        <v>4</v>
      </c>
      <c r="F16" s="24"/>
      <c r="G16" s="88"/>
      <c r="H16" s="88"/>
      <c r="I16" s="88"/>
      <c r="J16" s="88"/>
    </row>
    <row r="17" spans="1:5" x14ac:dyDescent="0.25">
      <c r="A17" s="89">
        <v>16</v>
      </c>
      <c r="B17" s="231">
        <v>0</v>
      </c>
      <c r="C17" s="232">
        <v>0</v>
      </c>
      <c r="D17" s="233">
        <v>0</v>
      </c>
      <c r="E17" s="234">
        <v>1</v>
      </c>
    </row>
    <row r="18" spans="1:5" x14ac:dyDescent="0.25">
      <c r="A18" s="90">
        <v>17</v>
      </c>
      <c r="B18" s="235">
        <v>0</v>
      </c>
      <c r="C18" s="236">
        <v>0</v>
      </c>
      <c r="D18" s="237">
        <v>0</v>
      </c>
      <c r="E18" s="238">
        <v>1</v>
      </c>
    </row>
    <row r="19" spans="1:5" x14ac:dyDescent="0.25">
      <c r="A19" s="89">
        <v>18</v>
      </c>
      <c r="B19" s="231">
        <v>2</v>
      </c>
      <c r="C19" s="232">
        <v>3</v>
      </c>
      <c r="D19" s="233">
        <v>1</v>
      </c>
      <c r="E19" s="234">
        <v>0</v>
      </c>
    </row>
    <row r="20" spans="1:5" x14ac:dyDescent="0.25">
      <c r="A20" s="90">
        <v>19</v>
      </c>
      <c r="B20" s="235">
        <v>3</v>
      </c>
      <c r="C20" s="236">
        <v>0</v>
      </c>
      <c r="D20" s="237">
        <v>0</v>
      </c>
      <c r="E20" s="238">
        <v>0</v>
      </c>
    </row>
    <row r="21" spans="1:5" x14ac:dyDescent="0.25">
      <c r="A21" s="89">
        <v>20</v>
      </c>
      <c r="B21" s="231">
        <v>4</v>
      </c>
      <c r="C21" s="232">
        <v>1</v>
      </c>
      <c r="D21" s="233">
        <v>0</v>
      </c>
      <c r="E21" s="234">
        <v>0</v>
      </c>
    </row>
    <row r="22" spans="1:5" x14ac:dyDescent="0.25">
      <c r="A22" s="90">
        <v>21</v>
      </c>
      <c r="B22" s="235">
        <v>0</v>
      </c>
      <c r="C22" s="236">
        <v>0</v>
      </c>
      <c r="D22" s="237">
        <v>0</v>
      </c>
      <c r="E22" s="238">
        <v>0</v>
      </c>
    </row>
    <row r="23" spans="1:5" x14ac:dyDescent="0.25">
      <c r="A23" s="89">
        <v>22</v>
      </c>
      <c r="B23" s="231">
        <v>1</v>
      </c>
      <c r="C23" s="232">
        <v>2</v>
      </c>
      <c r="D23" s="233">
        <v>0</v>
      </c>
      <c r="E23" s="234">
        <v>0</v>
      </c>
    </row>
    <row r="24" spans="1:5" x14ac:dyDescent="0.25">
      <c r="A24" s="90">
        <v>23</v>
      </c>
      <c r="B24" s="235">
        <v>4</v>
      </c>
      <c r="C24" s="236">
        <v>4</v>
      </c>
      <c r="D24" s="237">
        <v>0</v>
      </c>
      <c r="E24" s="238">
        <v>0</v>
      </c>
    </row>
    <row r="25" spans="1:5" x14ac:dyDescent="0.25">
      <c r="A25" s="89">
        <v>24</v>
      </c>
      <c r="B25" s="231">
        <v>1</v>
      </c>
      <c r="C25" s="232">
        <v>4</v>
      </c>
      <c r="D25" s="233">
        <v>0</v>
      </c>
      <c r="E25" s="234">
        <v>0</v>
      </c>
    </row>
    <row r="26" spans="1:5" x14ac:dyDescent="0.25">
      <c r="A26" s="90">
        <v>25</v>
      </c>
      <c r="B26" s="235">
        <v>1</v>
      </c>
      <c r="C26" s="236">
        <v>1</v>
      </c>
      <c r="D26" s="237">
        <v>0</v>
      </c>
      <c r="E26" s="238">
        <v>0</v>
      </c>
    </row>
    <row r="27" spans="1:5" x14ac:dyDescent="0.25">
      <c r="A27" s="89">
        <v>26</v>
      </c>
      <c r="B27" s="231">
        <v>2</v>
      </c>
      <c r="C27" s="232">
        <v>1</v>
      </c>
      <c r="D27" s="233">
        <v>0</v>
      </c>
      <c r="E27" s="234">
        <v>0</v>
      </c>
    </row>
    <row r="28" spans="1:5" x14ac:dyDescent="0.25">
      <c r="A28" s="90">
        <v>27</v>
      </c>
      <c r="B28" s="235">
        <v>4</v>
      </c>
      <c r="C28" s="236">
        <v>2</v>
      </c>
      <c r="D28" s="237">
        <v>0</v>
      </c>
      <c r="E28" s="238">
        <v>0</v>
      </c>
    </row>
    <row r="29" spans="1:5" x14ac:dyDescent="0.25">
      <c r="A29" s="89">
        <v>28</v>
      </c>
      <c r="B29" s="231">
        <v>6</v>
      </c>
      <c r="C29" s="232">
        <v>2</v>
      </c>
      <c r="D29" s="233">
        <v>0</v>
      </c>
      <c r="E29" s="234">
        <v>0</v>
      </c>
    </row>
    <row r="30" spans="1:5" x14ac:dyDescent="0.25">
      <c r="A30" s="90">
        <v>29</v>
      </c>
      <c r="B30" s="235">
        <v>2</v>
      </c>
      <c r="C30" s="236">
        <v>2</v>
      </c>
      <c r="D30" s="237">
        <v>0</v>
      </c>
      <c r="E30" s="238">
        <v>1</v>
      </c>
    </row>
    <row r="31" spans="1:5" x14ac:dyDescent="0.25">
      <c r="A31" s="89">
        <v>30</v>
      </c>
      <c r="B31" s="231">
        <v>3</v>
      </c>
      <c r="C31" s="232">
        <v>1</v>
      </c>
      <c r="D31" s="233">
        <v>0</v>
      </c>
      <c r="E31" s="234">
        <v>0</v>
      </c>
    </row>
    <row r="32" spans="1:5" x14ac:dyDescent="0.25">
      <c r="A32" s="90">
        <v>31</v>
      </c>
      <c r="B32" s="235">
        <v>2</v>
      </c>
      <c r="C32" s="236">
        <v>1</v>
      </c>
      <c r="D32" s="237">
        <v>0</v>
      </c>
      <c r="E32" s="238">
        <v>0</v>
      </c>
    </row>
    <row r="33" spans="1:256" x14ac:dyDescent="0.25">
      <c r="A33" s="89">
        <v>32</v>
      </c>
      <c r="B33" s="231">
        <v>9</v>
      </c>
      <c r="C33" s="232">
        <v>0</v>
      </c>
      <c r="D33" s="233">
        <v>0</v>
      </c>
      <c r="E33" s="234">
        <v>0</v>
      </c>
    </row>
    <row r="34" spans="1:256" x14ac:dyDescent="0.25">
      <c r="A34" s="90">
        <v>33</v>
      </c>
      <c r="B34" s="235">
        <v>5</v>
      </c>
      <c r="C34" s="236">
        <v>3</v>
      </c>
      <c r="D34" s="237">
        <v>0</v>
      </c>
      <c r="E34" s="238">
        <v>0</v>
      </c>
    </row>
    <row r="35" spans="1:256" x14ac:dyDescent="0.25">
      <c r="A35" s="89">
        <v>34</v>
      </c>
      <c r="B35" s="231">
        <v>3</v>
      </c>
      <c r="C35" s="232">
        <v>1</v>
      </c>
      <c r="D35" s="233">
        <v>0</v>
      </c>
      <c r="E35" s="234">
        <v>0</v>
      </c>
    </row>
    <row r="36" spans="1:256" x14ac:dyDescent="0.25">
      <c r="A36" s="90">
        <v>35</v>
      </c>
      <c r="B36" s="235">
        <v>4</v>
      </c>
      <c r="C36" s="236">
        <v>0</v>
      </c>
      <c r="D36" s="237">
        <v>0</v>
      </c>
      <c r="E36" s="238">
        <v>1</v>
      </c>
    </row>
    <row r="37" spans="1:256" x14ac:dyDescent="0.25">
      <c r="A37" s="89">
        <v>36</v>
      </c>
      <c r="B37" s="231">
        <v>3</v>
      </c>
      <c r="C37" s="232">
        <v>2</v>
      </c>
      <c r="D37" s="233">
        <v>1</v>
      </c>
      <c r="E37" s="234">
        <v>0</v>
      </c>
    </row>
    <row r="38" spans="1:256" x14ac:dyDescent="0.25">
      <c r="A38" s="90">
        <v>37</v>
      </c>
      <c r="B38" s="235">
        <v>4</v>
      </c>
      <c r="C38" s="236">
        <v>2</v>
      </c>
      <c r="D38" s="237">
        <v>0</v>
      </c>
      <c r="E38" s="238">
        <v>0</v>
      </c>
    </row>
    <row r="39" spans="1:256" x14ac:dyDescent="0.25">
      <c r="A39" s="89">
        <v>38</v>
      </c>
      <c r="B39" s="231">
        <v>5</v>
      </c>
      <c r="C39" s="232">
        <v>6</v>
      </c>
      <c r="D39" s="233">
        <v>1</v>
      </c>
      <c r="E39" s="234">
        <v>0</v>
      </c>
    </row>
    <row r="40" spans="1:256" x14ac:dyDescent="0.25">
      <c r="A40" s="90">
        <v>39</v>
      </c>
      <c r="B40" s="235">
        <v>4</v>
      </c>
      <c r="C40" s="236">
        <v>7</v>
      </c>
      <c r="D40" s="237">
        <v>0</v>
      </c>
      <c r="E40" s="238">
        <v>0</v>
      </c>
    </row>
    <row r="41" spans="1:256" x14ac:dyDescent="0.25">
      <c r="A41" s="89">
        <v>40</v>
      </c>
      <c r="B41" s="231">
        <v>5</v>
      </c>
      <c r="C41" s="232">
        <v>1</v>
      </c>
      <c r="D41" s="233">
        <v>0</v>
      </c>
      <c r="E41" s="234">
        <v>0</v>
      </c>
    </row>
    <row r="42" spans="1:256" x14ac:dyDescent="0.25">
      <c r="A42" s="90">
        <v>41</v>
      </c>
      <c r="B42" s="235">
        <v>3</v>
      </c>
      <c r="C42" s="236">
        <v>2</v>
      </c>
      <c r="D42" s="237">
        <v>1</v>
      </c>
      <c r="E42" s="238">
        <v>0</v>
      </c>
    </row>
    <row r="43" spans="1:256" ht="11.15" customHeight="1" x14ac:dyDescent="0.25">
      <c r="A43" s="89">
        <v>42</v>
      </c>
      <c r="B43" s="231">
        <v>5</v>
      </c>
      <c r="C43" s="232">
        <v>3</v>
      </c>
      <c r="D43" s="233">
        <v>1</v>
      </c>
      <c r="E43" s="234">
        <v>0</v>
      </c>
    </row>
    <row r="44" spans="1:256" x14ac:dyDescent="0.25">
      <c r="A44" s="90">
        <v>43</v>
      </c>
      <c r="B44" s="235">
        <v>4</v>
      </c>
      <c r="C44" s="236">
        <v>4</v>
      </c>
      <c r="D44" s="237">
        <v>0</v>
      </c>
      <c r="E44" s="238">
        <v>0</v>
      </c>
      <c r="F44" s="26"/>
      <c r="G44" s="26"/>
    </row>
    <row r="45" spans="1:256" x14ac:dyDescent="0.25">
      <c r="A45" s="89">
        <v>44</v>
      </c>
      <c r="B45" s="231">
        <v>1</v>
      </c>
      <c r="C45" s="232">
        <v>1</v>
      </c>
      <c r="D45" s="233">
        <v>1</v>
      </c>
      <c r="E45" s="234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90">
        <v>45</v>
      </c>
      <c r="B46" s="235">
        <v>3</v>
      </c>
      <c r="C46" s="236">
        <v>4</v>
      </c>
      <c r="D46" s="237">
        <v>1</v>
      </c>
      <c r="E46" s="238">
        <v>1</v>
      </c>
      <c r="F46" s="93"/>
    </row>
    <row r="47" spans="1:256" x14ac:dyDescent="0.25">
      <c r="A47" s="89">
        <v>46</v>
      </c>
      <c r="B47" s="231">
        <v>9</v>
      </c>
      <c r="C47" s="232">
        <v>3</v>
      </c>
      <c r="D47" s="233">
        <v>1</v>
      </c>
      <c r="E47" s="234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90">
        <v>47</v>
      </c>
      <c r="B48" s="235">
        <v>9</v>
      </c>
      <c r="C48" s="236">
        <v>3</v>
      </c>
      <c r="D48" s="237">
        <v>0</v>
      </c>
      <c r="E48" s="238">
        <v>1</v>
      </c>
      <c r="F48" s="93"/>
    </row>
    <row r="49" spans="1:5" x14ac:dyDescent="0.25">
      <c r="A49" s="89">
        <v>48</v>
      </c>
      <c r="B49" s="231">
        <v>2</v>
      </c>
      <c r="C49" s="232">
        <v>2</v>
      </c>
      <c r="D49" s="233">
        <v>1</v>
      </c>
      <c r="E49" s="234">
        <v>0</v>
      </c>
    </row>
    <row r="50" spans="1:5" x14ac:dyDescent="0.25">
      <c r="A50" s="90">
        <v>49</v>
      </c>
      <c r="B50" s="235">
        <v>1</v>
      </c>
      <c r="C50" s="236">
        <v>1</v>
      </c>
      <c r="D50" s="237">
        <v>0</v>
      </c>
      <c r="E50" s="238">
        <v>2</v>
      </c>
    </row>
    <row r="51" spans="1:5" x14ac:dyDescent="0.25">
      <c r="A51" s="89">
        <v>50</v>
      </c>
      <c r="B51" s="231">
        <v>1</v>
      </c>
      <c r="C51" s="232">
        <v>3</v>
      </c>
      <c r="D51" s="233">
        <v>0</v>
      </c>
      <c r="E51" s="234">
        <v>0</v>
      </c>
    </row>
    <row r="52" spans="1:5" x14ac:dyDescent="0.25">
      <c r="A52" s="90">
        <v>51</v>
      </c>
      <c r="B52" s="235">
        <v>5</v>
      </c>
      <c r="C52" s="236">
        <v>0</v>
      </c>
      <c r="D52" s="237">
        <v>0</v>
      </c>
      <c r="E52" s="238">
        <v>0</v>
      </c>
    </row>
    <row r="53" spans="1:5" x14ac:dyDescent="0.25">
      <c r="A53" s="89">
        <v>52</v>
      </c>
      <c r="B53" s="231">
        <v>2</v>
      </c>
      <c r="C53" s="232">
        <v>2</v>
      </c>
      <c r="D53" s="233">
        <v>0</v>
      </c>
      <c r="E53" s="234">
        <v>3</v>
      </c>
    </row>
    <row r="54" spans="1:5" x14ac:dyDescent="0.25">
      <c r="A54" s="90">
        <v>53</v>
      </c>
      <c r="B54" s="235">
        <v>7</v>
      </c>
      <c r="C54" s="236">
        <v>3</v>
      </c>
      <c r="D54" s="237">
        <v>1</v>
      </c>
      <c r="E54" s="238">
        <v>0</v>
      </c>
    </row>
    <row r="55" spans="1:5" x14ac:dyDescent="0.25">
      <c r="A55" s="89">
        <v>54</v>
      </c>
      <c r="B55" s="231">
        <v>1</v>
      </c>
      <c r="C55" s="232">
        <v>2</v>
      </c>
      <c r="D55" s="233">
        <v>0</v>
      </c>
      <c r="E55" s="234">
        <v>1</v>
      </c>
    </row>
    <row r="56" spans="1:5" x14ac:dyDescent="0.25">
      <c r="A56" s="90">
        <v>55</v>
      </c>
      <c r="B56" s="235">
        <v>3</v>
      </c>
      <c r="C56" s="236">
        <v>3</v>
      </c>
      <c r="D56" s="237">
        <v>0</v>
      </c>
      <c r="E56" s="238">
        <v>1</v>
      </c>
    </row>
    <row r="57" spans="1:5" x14ac:dyDescent="0.25">
      <c r="A57" s="89">
        <v>56</v>
      </c>
      <c r="B57" s="231">
        <v>4</v>
      </c>
      <c r="C57" s="232">
        <v>1</v>
      </c>
      <c r="D57" s="233">
        <v>0</v>
      </c>
      <c r="E57" s="234">
        <v>0</v>
      </c>
    </row>
    <row r="58" spans="1:5" x14ac:dyDescent="0.25">
      <c r="A58" s="90">
        <v>57</v>
      </c>
      <c r="B58" s="235">
        <v>1</v>
      </c>
      <c r="C58" s="236">
        <v>3</v>
      </c>
      <c r="D58" s="237">
        <v>1</v>
      </c>
      <c r="E58" s="238">
        <v>0</v>
      </c>
    </row>
    <row r="59" spans="1:5" x14ac:dyDescent="0.25">
      <c r="A59" s="89">
        <v>58</v>
      </c>
      <c r="B59" s="231">
        <v>2</v>
      </c>
      <c r="C59" s="232">
        <v>1</v>
      </c>
      <c r="D59" s="233">
        <v>0</v>
      </c>
      <c r="E59" s="234">
        <v>0</v>
      </c>
    </row>
    <row r="60" spans="1:5" x14ac:dyDescent="0.25">
      <c r="A60" s="90">
        <v>59</v>
      </c>
      <c r="B60" s="235">
        <v>3</v>
      </c>
      <c r="C60" s="236">
        <v>1</v>
      </c>
      <c r="D60" s="237">
        <v>0</v>
      </c>
      <c r="E60" s="238">
        <v>0</v>
      </c>
    </row>
    <row r="61" spans="1:5" x14ac:dyDescent="0.25">
      <c r="A61" s="89">
        <v>60</v>
      </c>
      <c r="B61" s="231">
        <v>2</v>
      </c>
      <c r="C61" s="232">
        <v>3</v>
      </c>
      <c r="D61" s="233">
        <v>1</v>
      </c>
      <c r="E61" s="234">
        <v>0</v>
      </c>
    </row>
    <row r="62" spans="1:5" x14ac:dyDescent="0.25">
      <c r="A62" s="90">
        <v>61</v>
      </c>
      <c r="B62" s="235">
        <v>3</v>
      </c>
      <c r="C62" s="236">
        <v>2</v>
      </c>
      <c r="D62" s="237">
        <v>0</v>
      </c>
      <c r="E62" s="238">
        <v>1</v>
      </c>
    </row>
    <row r="63" spans="1:5" x14ac:dyDescent="0.25">
      <c r="A63" s="89">
        <v>62</v>
      </c>
      <c r="B63" s="231">
        <v>1</v>
      </c>
      <c r="C63" s="232">
        <v>1</v>
      </c>
      <c r="D63" s="233">
        <v>1</v>
      </c>
      <c r="E63" s="234">
        <v>3</v>
      </c>
    </row>
    <row r="64" spans="1:5" x14ac:dyDescent="0.25">
      <c r="A64" s="90">
        <v>63</v>
      </c>
      <c r="B64" s="235">
        <v>1</v>
      </c>
      <c r="C64" s="236">
        <v>1</v>
      </c>
      <c r="D64" s="237">
        <v>2</v>
      </c>
      <c r="E64" s="238">
        <v>0</v>
      </c>
    </row>
    <row r="65" spans="1:5" x14ac:dyDescent="0.25">
      <c r="A65" s="89">
        <v>64</v>
      </c>
      <c r="B65" s="231">
        <v>1</v>
      </c>
      <c r="C65" s="232">
        <v>2</v>
      </c>
      <c r="D65" s="233">
        <v>0</v>
      </c>
      <c r="E65" s="234">
        <v>0</v>
      </c>
    </row>
    <row r="66" spans="1:5" x14ac:dyDescent="0.25">
      <c r="A66" s="90">
        <v>65</v>
      </c>
      <c r="B66" s="235">
        <v>3</v>
      </c>
      <c r="C66" s="236">
        <v>3</v>
      </c>
      <c r="D66" s="237">
        <v>1</v>
      </c>
      <c r="E66" s="238">
        <v>0</v>
      </c>
    </row>
    <row r="67" spans="1:5" x14ac:dyDescent="0.25">
      <c r="A67" s="89" t="s">
        <v>271</v>
      </c>
      <c r="B67" s="231">
        <v>0</v>
      </c>
      <c r="C67" s="240">
        <v>0</v>
      </c>
      <c r="D67" s="231">
        <v>0</v>
      </c>
      <c r="E67" s="240">
        <v>0</v>
      </c>
    </row>
    <row r="68" spans="1:5" ht="13" thickBot="1" x14ac:dyDescent="0.3">
      <c r="A68" s="94" t="s">
        <v>75</v>
      </c>
      <c r="B68" s="448">
        <f>SUM(B16:B67)</f>
        <v>154</v>
      </c>
      <c r="C68" s="480">
        <f t="shared" ref="C68:E68" si="0">SUM(C16:C67)</f>
        <v>100</v>
      </c>
      <c r="D68" s="448">
        <f t="shared" si="0"/>
        <v>21</v>
      </c>
      <c r="E68" s="480">
        <f t="shared" si="0"/>
        <v>21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6" orientation="portrait" useFirstPageNumber="1" r:id="rId1"/>
  <headerFooter>
    <oddFooter>&amp;R&amp;P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 codeName="Hoja27">
    <tabColor rgb="FF0070C0"/>
    <pageSetUpPr fitToPage="1"/>
  </sheetPr>
  <dimension ref="A1:IV70"/>
  <sheetViews>
    <sheetView showGridLines="0" view="pageBreakPreview" zoomScaleNormal="84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38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137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ht="12.75" customHeight="1" x14ac:dyDescent="0.25">
      <c r="A14" s="85" t="s">
        <v>80</v>
      </c>
      <c r="B14" s="762" t="s">
        <v>313</v>
      </c>
      <c r="C14" s="762"/>
      <c r="D14" s="763" t="s">
        <v>81</v>
      </c>
      <c r="E14" s="764"/>
      <c r="F14" s="86"/>
      <c r="G14" s="755"/>
      <c r="H14" s="755"/>
      <c r="I14" s="755"/>
      <c r="J14" s="755"/>
    </row>
    <row r="15" spans="1:21" ht="13" thickBot="1" x14ac:dyDescent="0.3">
      <c r="A15" s="584" t="s">
        <v>42</v>
      </c>
      <c r="B15" s="107" t="s">
        <v>71</v>
      </c>
      <c r="C15" s="585" t="s">
        <v>72</v>
      </c>
      <c r="D15" s="586" t="s">
        <v>71</v>
      </c>
      <c r="E15" s="108" t="s">
        <v>72</v>
      </c>
      <c r="F15" s="86"/>
      <c r="G15" s="88"/>
      <c r="H15" s="88"/>
      <c r="I15" s="88"/>
      <c r="J15" s="88"/>
    </row>
    <row r="16" spans="1:21" x14ac:dyDescent="0.25">
      <c r="A16" s="587" t="s">
        <v>82</v>
      </c>
      <c r="B16" s="588">
        <v>1</v>
      </c>
      <c r="C16" s="589">
        <v>0</v>
      </c>
      <c r="D16" s="590">
        <v>1</v>
      </c>
      <c r="E16" s="591">
        <v>3</v>
      </c>
      <c r="F16" s="24"/>
      <c r="G16" s="88"/>
      <c r="H16" s="88"/>
      <c r="I16" s="88"/>
      <c r="J16" s="88"/>
    </row>
    <row r="17" spans="1:5" x14ac:dyDescent="0.25">
      <c r="A17" s="592">
        <v>16</v>
      </c>
      <c r="B17" s="231">
        <v>0</v>
      </c>
      <c r="C17" s="232">
        <v>0</v>
      </c>
      <c r="D17" s="233">
        <v>0</v>
      </c>
      <c r="E17" s="329">
        <v>0</v>
      </c>
    </row>
    <row r="18" spans="1:5" x14ac:dyDescent="0.25">
      <c r="A18" s="593">
        <v>17</v>
      </c>
      <c r="B18" s="235">
        <v>0</v>
      </c>
      <c r="C18" s="236">
        <v>0</v>
      </c>
      <c r="D18" s="237">
        <v>0</v>
      </c>
      <c r="E18" s="327">
        <v>0</v>
      </c>
    </row>
    <row r="19" spans="1:5" x14ac:dyDescent="0.25">
      <c r="A19" s="592">
        <v>18</v>
      </c>
      <c r="B19" s="231">
        <v>0</v>
      </c>
      <c r="C19" s="232">
        <v>2</v>
      </c>
      <c r="D19" s="233">
        <v>0</v>
      </c>
      <c r="E19" s="329">
        <v>0</v>
      </c>
    </row>
    <row r="20" spans="1:5" x14ac:dyDescent="0.25">
      <c r="A20" s="593">
        <v>19</v>
      </c>
      <c r="B20" s="235">
        <v>0</v>
      </c>
      <c r="C20" s="236">
        <v>3</v>
      </c>
      <c r="D20" s="237">
        <v>0</v>
      </c>
      <c r="E20" s="327">
        <v>0</v>
      </c>
    </row>
    <row r="21" spans="1:5" x14ac:dyDescent="0.25">
      <c r="A21" s="592">
        <v>20</v>
      </c>
      <c r="B21" s="231">
        <v>0</v>
      </c>
      <c r="C21" s="232">
        <v>9</v>
      </c>
      <c r="D21" s="233">
        <v>0</v>
      </c>
      <c r="E21" s="329">
        <v>0</v>
      </c>
    </row>
    <row r="22" spans="1:5" x14ac:dyDescent="0.25">
      <c r="A22" s="593">
        <v>21</v>
      </c>
      <c r="B22" s="235">
        <v>0</v>
      </c>
      <c r="C22" s="236">
        <v>6</v>
      </c>
      <c r="D22" s="237">
        <v>0</v>
      </c>
      <c r="E22" s="327">
        <v>0</v>
      </c>
    </row>
    <row r="23" spans="1:5" x14ac:dyDescent="0.25">
      <c r="A23" s="592">
        <v>22</v>
      </c>
      <c r="B23" s="231">
        <v>0</v>
      </c>
      <c r="C23" s="232">
        <v>5</v>
      </c>
      <c r="D23" s="233">
        <v>0</v>
      </c>
      <c r="E23" s="329">
        <v>0</v>
      </c>
    </row>
    <row r="24" spans="1:5" x14ac:dyDescent="0.25">
      <c r="A24" s="593">
        <v>23</v>
      </c>
      <c r="B24" s="235">
        <v>4</v>
      </c>
      <c r="C24" s="236">
        <v>11</v>
      </c>
      <c r="D24" s="237">
        <v>0</v>
      </c>
      <c r="E24" s="327">
        <v>0</v>
      </c>
    </row>
    <row r="25" spans="1:5" x14ac:dyDescent="0.25">
      <c r="A25" s="592">
        <v>24</v>
      </c>
      <c r="B25" s="231">
        <v>4</v>
      </c>
      <c r="C25" s="232">
        <v>13</v>
      </c>
      <c r="D25" s="233">
        <v>0</v>
      </c>
      <c r="E25" s="329">
        <v>0</v>
      </c>
    </row>
    <row r="26" spans="1:5" x14ac:dyDescent="0.25">
      <c r="A26" s="593">
        <v>25</v>
      </c>
      <c r="B26" s="235">
        <v>6</v>
      </c>
      <c r="C26" s="236">
        <v>29</v>
      </c>
      <c r="D26" s="237">
        <v>0</v>
      </c>
      <c r="E26" s="327">
        <v>0</v>
      </c>
    </row>
    <row r="27" spans="1:5" x14ac:dyDescent="0.25">
      <c r="A27" s="592">
        <v>26</v>
      </c>
      <c r="B27" s="231">
        <v>11</v>
      </c>
      <c r="C27" s="232">
        <v>39</v>
      </c>
      <c r="D27" s="233">
        <v>0</v>
      </c>
      <c r="E27" s="329">
        <v>0</v>
      </c>
    </row>
    <row r="28" spans="1:5" x14ac:dyDescent="0.25">
      <c r="A28" s="593">
        <v>27</v>
      </c>
      <c r="B28" s="235">
        <v>13</v>
      </c>
      <c r="C28" s="236">
        <v>34</v>
      </c>
      <c r="D28" s="237">
        <v>0</v>
      </c>
      <c r="E28" s="327">
        <v>0</v>
      </c>
    </row>
    <row r="29" spans="1:5" x14ac:dyDescent="0.25">
      <c r="A29" s="592">
        <v>28</v>
      </c>
      <c r="B29" s="231">
        <v>25</v>
      </c>
      <c r="C29" s="232">
        <v>40</v>
      </c>
      <c r="D29" s="233">
        <v>1</v>
      </c>
      <c r="E29" s="329">
        <v>0</v>
      </c>
    </row>
    <row r="30" spans="1:5" x14ac:dyDescent="0.25">
      <c r="A30" s="593">
        <v>29</v>
      </c>
      <c r="B30" s="235">
        <v>28</v>
      </c>
      <c r="C30" s="236">
        <v>62</v>
      </c>
      <c r="D30" s="237">
        <v>0</v>
      </c>
      <c r="E30" s="327">
        <v>0</v>
      </c>
    </row>
    <row r="31" spans="1:5" x14ac:dyDescent="0.25">
      <c r="A31" s="592">
        <v>30</v>
      </c>
      <c r="B31" s="231">
        <v>34</v>
      </c>
      <c r="C31" s="232">
        <v>80</v>
      </c>
      <c r="D31" s="233">
        <v>0</v>
      </c>
      <c r="E31" s="329">
        <v>0</v>
      </c>
    </row>
    <row r="32" spans="1:5" x14ac:dyDescent="0.25">
      <c r="A32" s="593">
        <v>31</v>
      </c>
      <c r="B32" s="235">
        <v>55</v>
      </c>
      <c r="C32" s="236">
        <v>83</v>
      </c>
      <c r="D32" s="237">
        <v>0</v>
      </c>
      <c r="E32" s="327">
        <v>0</v>
      </c>
    </row>
    <row r="33" spans="1:256" x14ac:dyDescent="0.25">
      <c r="A33" s="592">
        <v>32</v>
      </c>
      <c r="B33" s="231">
        <v>60</v>
      </c>
      <c r="C33" s="232">
        <v>93</v>
      </c>
      <c r="D33" s="233">
        <v>1</v>
      </c>
      <c r="E33" s="329">
        <v>0</v>
      </c>
    </row>
    <row r="34" spans="1:256" x14ac:dyDescent="0.25">
      <c r="A34" s="593">
        <v>33</v>
      </c>
      <c r="B34" s="235">
        <v>89</v>
      </c>
      <c r="C34" s="236">
        <v>97</v>
      </c>
      <c r="D34" s="237">
        <v>0</v>
      </c>
      <c r="E34" s="327">
        <v>0</v>
      </c>
    </row>
    <row r="35" spans="1:256" x14ac:dyDescent="0.25">
      <c r="A35" s="592">
        <v>34</v>
      </c>
      <c r="B35" s="231">
        <v>90</v>
      </c>
      <c r="C35" s="232">
        <v>106</v>
      </c>
      <c r="D35" s="233">
        <v>0</v>
      </c>
      <c r="E35" s="329">
        <v>0</v>
      </c>
    </row>
    <row r="36" spans="1:256" x14ac:dyDescent="0.25">
      <c r="A36" s="593">
        <v>35</v>
      </c>
      <c r="B36" s="235">
        <v>98</v>
      </c>
      <c r="C36" s="236">
        <v>111</v>
      </c>
      <c r="D36" s="237">
        <v>0</v>
      </c>
      <c r="E36" s="327">
        <v>0</v>
      </c>
    </row>
    <row r="37" spans="1:256" x14ac:dyDescent="0.25">
      <c r="A37" s="592">
        <v>36</v>
      </c>
      <c r="B37" s="231">
        <v>112</v>
      </c>
      <c r="C37" s="232">
        <v>154</v>
      </c>
      <c r="D37" s="233">
        <v>1</v>
      </c>
      <c r="E37" s="329">
        <v>0</v>
      </c>
    </row>
    <row r="38" spans="1:256" x14ac:dyDescent="0.25">
      <c r="A38" s="593">
        <v>37</v>
      </c>
      <c r="B38" s="235">
        <v>149</v>
      </c>
      <c r="C38" s="236">
        <v>163</v>
      </c>
      <c r="D38" s="237">
        <v>0</v>
      </c>
      <c r="E38" s="327">
        <v>0</v>
      </c>
    </row>
    <row r="39" spans="1:256" x14ac:dyDescent="0.25">
      <c r="A39" s="592">
        <v>38</v>
      </c>
      <c r="B39" s="231">
        <v>170</v>
      </c>
      <c r="C39" s="232">
        <v>158</v>
      </c>
      <c r="D39" s="233">
        <v>1</v>
      </c>
      <c r="E39" s="329">
        <v>0</v>
      </c>
    </row>
    <row r="40" spans="1:256" x14ac:dyDescent="0.25">
      <c r="A40" s="593">
        <v>39</v>
      </c>
      <c r="B40" s="235">
        <v>203</v>
      </c>
      <c r="C40" s="236">
        <v>133</v>
      </c>
      <c r="D40" s="237">
        <v>0</v>
      </c>
      <c r="E40" s="327">
        <v>0</v>
      </c>
    </row>
    <row r="41" spans="1:256" x14ac:dyDescent="0.25">
      <c r="A41" s="592">
        <v>40</v>
      </c>
      <c r="B41" s="231">
        <v>193</v>
      </c>
      <c r="C41" s="232">
        <v>110</v>
      </c>
      <c r="D41" s="233">
        <v>0</v>
      </c>
      <c r="E41" s="329">
        <v>0</v>
      </c>
    </row>
    <row r="42" spans="1:256" x14ac:dyDescent="0.25">
      <c r="A42" s="593">
        <v>41</v>
      </c>
      <c r="B42" s="235">
        <v>190</v>
      </c>
      <c r="C42" s="236">
        <v>122</v>
      </c>
      <c r="D42" s="237">
        <v>1</v>
      </c>
      <c r="E42" s="327">
        <v>0</v>
      </c>
    </row>
    <row r="43" spans="1:256" ht="11.15" customHeight="1" x14ac:dyDescent="0.25">
      <c r="A43" s="592">
        <v>42</v>
      </c>
      <c r="B43" s="231">
        <v>190</v>
      </c>
      <c r="C43" s="232">
        <v>132</v>
      </c>
      <c r="D43" s="233">
        <v>1</v>
      </c>
      <c r="E43" s="329">
        <v>0</v>
      </c>
    </row>
    <row r="44" spans="1:256" x14ac:dyDescent="0.25">
      <c r="A44" s="593">
        <v>43</v>
      </c>
      <c r="B44" s="235">
        <v>210</v>
      </c>
      <c r="C44" s="236">
        <v>139</v>
      </c>
      <c r="D44" s="237">
        <v>2</v>
      </c>
      <c r="E44" s="327">
        <v>0</v>
      </c>
      <c r="F44" s="26"/>
      <c r="G44" s="26"/>
    </row>
    <row r="45" spans="1:256" x14ac:dyDescent="0.25">
      <c r="A45" s="592">
        <v>44</v>
      </c>
      <c r="B45" s="231">
        <v>182</v>
      </c>
      <c r="C45" s="232">
        <v>158</v>
      </c>
      <c r="D45" s="233">
        <v>0</v>
      </c>
      <c r="E45" s="329">
        <v>1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593">
        <v>45</v>
      </c>
      <c r="B46" s="235">
        <v>204</v>
      </c>
      <c r="C46" s="236">
        <v>120</v>
      </c>
      <c r="D46" s="237">
        <v>0</v>
      </c>
      <c r="E46" s="327">
        <v>0</v>
      </c>
    </row>
    <row r="47" spans="1:256" x14ac:dyDescent="0.25">
      <c r="A47" s="592">
        <v>46</v>
      </c>
      <c r="B47" s="231">
        <v>178</v>
      </c>
      <c r="C47" s="232">
        <v>129</v>
      </c>
      <c r="D47" s="233">
        <v>1</v>
      </c>
      <c r="E47" s="329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593">
        <v>47</v>
      </c>
      <c r="B48" s="235">
        <v>153</v>
      </c>
      <c r="C48" s="236">
        <v>122</v>
      </c>
      <c r="D48" s="237">
        <v>0</v>
      </c>
      <c r="E48" s="327">
        <v>0</v>
      </c>
    </row>
    <row r="49" spans="1:5" x14ac:dyDescent="0.25">
      <c r="A49" s="592">
        <v>48</v>
      </c>
      <c r="B49" s="231">
        <v>150</v>
      </c>
      <c r="C49" s="232">
        <v>112</v>
      </c>
      <c r="D49" s="233">
        <v>0</v>
      </c>
      <c r="E49" s="329">
        <v>0</v>
      </c>
    </row>
    <row r="50" spans="1:5" x14ac:dyDescent="0.25">
      <c r="A50" s="593">
        <v>49</v>
      </c>
      <c r="B50" s="235">
        <v>137</v>
      </c>
      <c r="C50" s="236">
        <v>94</v>
      </c>
      <c r="D50" s="237">
        <v>1</v>
      </c>
      <c r="E50" s="327">
        <v>0</v>
      </c>
    </row>
    <row r="51" spans="1:5" x14ac:dyDescent="0.25">
      <c r="A51" s="592">
        <v>50</v>
      </c>
      <c r="B51" s="231">
        <v>136</v>
      </c>
      <c r="C51" s="232">
        <v>68</v>
      </c>
      <c r="D51" s="233">
        <v>1</v>
      </c>
      <c r="E51" s="329">
        <v>0</v>
      </c>
    </row>
    <row r="52" spans="1:5" x14ac:dyDescent="0.25">
      <c r="A52" s="593">
        <v>51</v>
      </c>
      <c r="B52" s="235">
        <v>111</v>
      </c>
      <c r="C52" s="236">
        <v>53</v>
      </c>
      <c r="D52" s="237">
        <v>0</v>
      </c>
      <c r="E52" s="327">
        <v>0</v>
      </c>
    </row>
    <row r="53" spans="1:5" x14ac:dyDescent="0.25">
      <c r="A53" s="592">
        <v>52</v>
      </c>
      <c r="B53" s="231">
        <v>91</v>
      </c>
      <c r="C53" s="232">
        <v>49</v>
      </c>
      <c r="D53" s="233">
        <v>0</v>
      </c>
      <c r="E53" s="329">
        <v>0</v>
      </c>
    </row>
    <row r="54" spans="1:5" x14ac:dyDescent="0.25">
      <c r="A54" s="593">
        <v>53</v>
      </c>
      <c r="B54" s="235">
        <v>81</v>
      </c>
      <c r="C54" s="236">
        <v>62</v>
      </c>
      <c r="D54" s="237">
        <v>1</v>
      </c>
      <c r="E54" s="327">
        <v>0</v>
      </c>
    </row>
    <row r="55" spans="1:5" x14ac:dyDescent="0.25">
      <c r="A55" s="592">
        <v>54</v>
      </c>
      <c r="B55" s="231">
        <v>76</v>
      </c>
      <c r="C55" s="232">
        <v>50</v>
      </c>
      <c r="D55" s="233">
        <v>0</v>
      </c>
      <c r="E55" s="329">
        <v>0</v>
      </c>
    </row>
    <row r="56" spans="1:5" x14ac:dyDescent="0.25">
      <c r="A56" s="593">
        <v>55</v>
      </c>
      <c r="B56" s="235">
        <v>75</v>
      </c>
      <c r="C56" s="236">
        <v>45</v>
      </c>
      <c r="D56" s="237">
        <v>2</v>
      </c>
      <c r="E56" s="327">
        <v>0</v>
      </c>
    </row>
    <row r="57" spans="1:5" x14ac:dyDescent="0.25">
      <c r="A57" s="592">
        <v>56</v>
      </c>
      <c r="B57" s="231">
        <v>49</v>
      </c>
      <c r="C57" s="232">
        <v>31</v>
      </c>
      <c r="D57" s="233">
        <v>0</v>
      </c>
      <c r="E57" s="329">
        <v>0</v>
      </c>
    </row>
    <row r="58" spans="1:5" x14ac:dyDescent="0.25">
      <c r="A58" s="593">
        <v>57</v>
      </c>
      <c r="B58" s="235">
        <v>55</v>
      </c>
      <c r="C58" s="236">
        <v>27</v>
      </c>
      <c r="D58" s="237">
        <v>0</v>
      </c>
      <c r="E58" s="327">
        <v>0</v>
      </c>
    </row>
    <row r="59" spans="1:5" x14ac:dyDescent="0.25">
      <c r="A59" s="592">
        <v>58</v>
      </c>
      <c r="B59" s="231">
        <v>31</v>
      </c>
      <c r="C59" s="232">
        <v>30</v>
      </c>
      <c r="D59" s="233">
        <v>0</v>
      </c>
      <c r="E59" s="329">
        <v>1</v>
      </c>
    </row>
    <row r="60" spans="1:5" x14ac:dyDescent="0.25">
      <c r="A60" s="593">
        <v>59</v>
      </c>
      <c r="B60" s="235">
        <v>49</v>
      </c>
      <c r="C60" s="236">
        <v>20</v>
      </c>
      <c r="D60" s="237">
        <v>0</v>
      </c>
      <c r="E60" s="327">
        <v>0</v>
      </c>
    </row>
    <row r="61" spans="1:5" x14ac:dyDescent="0.25">
      <c r="A61" s="592">
        <v>60</v>
      </c>
      <c r="B61" s="231">
        <v>38</v>
      </c>
      <c r="C61" s="232">
        <v>20</v>
      </c>
      <c r="D61" s="233">
        <v>0</v>
      </c>
      <c r="E61" s="329">
        <v>0</v>
      </c>
    </row>
    <row r="62" spans="1:5" x14ac:dyDescent="0.25">
      <c r="A62" s="593">
        <v>61</v>
      </c>
      <c r="B62" s="235">
        <v>14</v>
      </c>
      <c r="C62" s="236">
        <v>10</v>
      </c>
      <c r="D62" s="237">
        <v>0</v>
      </c>
      <c r="E62" s="327">
        <v>0</v>
      </c>
    </row>
    <row r="63" spans="1:5" x14ac:dyDescent="0.25">
      <c r="A63" s="592">
        <v>62</v>
      </c>
      <c r="B63" s="231">
        <v>23</v>
      </c>
      <c r="C63" s="232">
        <v>13</v>
      </c>
      <c r="D63" s="233">
        <v>0</v>
      </c>
      <c r="E63" s="329">
        <v>0</v>
      </c>
    </row>
    <row r="64" spans="1:5" x14ac:dyDescent="0.25">
      <c r="A64" s="593">
        <v>63</v>
      </c>
      <c r="B64" s="235">
        <v>19</v>
      </c>
      <c r="C64" s="236">
        <v>8</v>
      </c>
      <c r="D64" s="237">
        <v>0</v>
      </c>
      <c r="E64" s="327">
        <v>0</v>
      </c>
    </row>
    <row r="65" spans="1:5" x14ac:dyDescent="0.25">
      <c r="A65" s="592">
        <v>64</v>
      </c>
      <c r="B65" s="231">
        <v>12</v>
      </c>
      <c r="C65" s="232">
        <v>17</v>
      </c>
      <c r="D65" s="233">
        <v>0</v>
      </c>
      <c r="E65" s="329">
        <v>0</v>
      </c>
    </row>
    <row r="66" spans="1:5" x14ac:dyDescent="0.25">
      <c r="A66" s="593">
        <v>65</v>
      </c>
      <c r="B66" s="235">
        <v>8</v>
      </c>
      <c r="C66" s="236">
        <v>7</v>
      </c>
      <c r="D66" s="237">
        <v>0</v>
      </c>
      <c r="E66" s="327">
        <v>0</v>
      </c>
    </row>
    <row r="67" spans="1:5" x14ac:dyDescent="0.25">
      <c r="A67" s="592" t="s">
        <v>270</v>
      </c>
      <c r="B67" s="231">
        <v>2</v>
      </c>
      <c r="C67" s="240">
        <v>0</v>
      </c>
      <c r="D67" s="231">
        <v>0</v>
      </c>
      <c r="E67" s="330">
        <v>0</v>
      </c>
    </row>
    <row r="68" spans="1:5" ht="13" thickBot="1" x14ac:dyDescent="0.3">
      <c r="A68" s="594" t="s">
        <v>75</v>
      </c>
      <c r="B68" s="595">
        <f>SUM(B16:B67)</f>
        <v>3809</v>
      </c>
      <c r="C68" s="596">
        <f t="shared" ref="C68:E68" si="0">SUM(C16:C67)</f>
        <v>3179</v>
      </c>
      <c r="D68" s="597">
        <f t="shared" si="0"/>
        <v>15</v>
      </c>
      <c r="E68" s="598">
        <f t="shared" si="0"/>
        <v>5</v>
      </c>
    </row>
    <row r="69" spans="1:5" x14ac:dyDescent="0.25">
      <c r="A69" s="25" t="s">
        <v>315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7" orientation="portrait" useFirstPageNumber="1" r:id="rId1"/>
  <headerFooter>
    <oddFooter>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syncVertical="1" syncRef="A1" transitionEvaluation="1" codeName="Hoja28">
    <pageSetUpPr fitToPage="1"/>
  </sheetPr>
  <dimension ref="A1:IV80"/>
  <sheetViews>
    <sheetView showGridLines="0" view="pageBreakPreview" zoomScaleNormal="100" zoomScaleSheetLayoutView="100" workbookViewId="0"/>
  </sheetViews>
  <sheetFormatPr baseColWidth="10" defaultColWidth="9.7265625" defaultRowHeight="12.5" x14ac:dyDescent="0.25"/>
  <cols>
    <col min="1" max="1" width="18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f>'4VG EPP.3'!B16+'4VG EPP.6'!B16</f>
        <v>250</v>
      </c>
      <c r="C16" s="133">
        <f>'4VG EPP.3'!C16+'4VG EPP.6'!C16</f>
        <v>77</v>
      </c>
      <c r="D16" s="134">
        <f>'4VG EPP.3'!D16+'4VG EPP.6'!D16</f>
        <v>0</v>
      </c>
      <c r="E16" s="135">
        <f>'4VG EPP.3'!E16+'4VG EPP.6'!E16</f>
        <v>0</v>
      </c>
      <c r="F16" s="24"/>
      <c r="G16" s="88"/>
      <c r="H16" s="88"/>
      <c r="I16" s="88"/>
      <c r="J16" s="88"/>
    </row>
    <row r="17" spans="1:5" x14ac:dyDescent="0.25">
      <c r="A17" s="136" t="s">
        <v>83</v>
      </c>
      <c r="B17" s="137">
        <f>'4VG EPP.3'!B17+'4VG EPP.6'!B17</f>
        <v>173</v>
      </c>
      <c r="C17" s="138">
        <f>'4VG EPP.3'!C17+'4VG EPP.6'!C17</f>
        <v>124</v>
      </c>
      <c r="D17" s="139">
        <f>'4VG EPP.3'!D17+'4VG EPP.6'!D17</f>
        <v>0</v>
      </c>
      <c r="E17" s="140">
        <f>'4VG EPP.3'!E17+'4VG EPP.6'!E17</f>
        <v>0</v>
      </c>
    </row>
    <row r="18" spans="1:5" x14ac:dyDescent="0.25">
      <c r="A18" s="131" t="s">
        <v>84</v>
      </c>
      <c r="B18" s="132">
        <f>'4VG EPP.3'!B18+'4VG EPP.6'!B18</f>
        <v>697</v>
      </c>
      <c r="C18" s="133">
        <f>'4VG EPP.3'!C18+'4VG EPP.6'!C18</f>
        <v>354</v>
      </c>
      <c r="D18" s="134">
        <f>'4VG EPP.3'!D18+'4VG EPP.6'!D18</f>
        <v>0</v>
      </c>
      <c r="E18" s="135">
        <f>'4VG EPP.3'!E18+'4VG EPP.6'!E18</f>
        <v>0</v>
      </c>
    </row>
    <row r="19" spans="1:5" x14ac:dyDescent="0.25">
      <c r="A19" s="136" t="s">
        <v>85</v>
      </c>
      <c r="B19" s="137">
        <f>'4VG EPP.3'!B19+'4VG EPP.6'!B19</f>
        <v>2521</v>
      </c>
      <c r="C19" s="138">
        <f>'4VG EPP.3'!C19+'4VG EPP.6'!C19</f>
        <v>1294</v>
      </c>
      <c r="D19" s="139">
        <f>'4VG EPP.3'!D19+'4VG EPP.6'!D19</f>
        <v>0</v>
      </c>
      <c r="E19" s="140">
        <f>'4VG EPP.3'!E19+'4VG EPP.6'!E19</f>
        <v>0</v>
      </c>
    </row>
    <row r="20" spans="1:5" x14ac:dyDescent="0.25">
      <c r="A20" s="131" t="s">
        <v>86</v>
      </c>
      <c r="B20" s="132">
        <f>'4VG EPP.3'!B20+'4VG EPP.6'!B20</f>
        <v>9955</v>
      </c>
      <c r="C20" s="133">
        <f>'4VG EPP.3'!C20+'4VG EPP.6'!C20</f>
        <v>5521</v>
      </c>
      <c r="D20" s="134">
        <f>'4VG EPP.3'!D20+'4VG EPP.6'!D20</f>
        <v>0</v>
      </c>
      <c r="E20" s="135">
        <f>'4VG EPP.3'!E20+'4VG EPP.6'!E20</f>
        <v>0</v>
      </c>
    </row>
    <row r="21" spans="1:5" x14ac:dyDescent="0.25">
      <c r="A21" s="136" t="s">
        <v>87</v>
      </c>
      <c r="B21" s="137">
        <f>'4VG EPP.3'!B21+'4VG EPP.6'!B21</f>
        <v>14668</v>
      </c>
      <c r="C21" s="138">
        <f>'4VG EPP.3'!C21+'4VG EPP.6'!C21</f>
        <v>8130</v>
      </c>
      <c r="D21" s="139">
        <f>'4VG EPP.3'!D21+'4VG EPP.6'!D21</f>
        <v>0</v>
      </c>
      <c r="E21" s="140">
        <f>'4VG EPP.3'!E21+'4VG EPP.6'!E21</f>
        <v>0</v>
      </c>
    </row>
    <row r="22" spans="1:5" x14ac:dyDescent="0.25">
      <c r="A22" s="131" t="s">
        <v>88</v>
      </c>
      <c r="B22" s="132">
        <f>'4VG EPP.3'!B22+'4VG EPP.6'!B22</f>
        <v>18354</v>
      </c>
      <c r="C22" s="133">
        <f>'4VG EPP.3'!C22+'4VG EPP.6'!C22</f>
        <v>10023</v>
      </c>
      <c r="D22" s="134">
        <f>'4VG EPP.3'!D22+'4VG EPP.6'!D22</f>
        <v>0</v>
      </c>
      <c r="E22" s="135">
        <f>'4VG EPP.3'!E22+'4VG EPP.6'!E22</f>
        <v>0</v>
      </c>
    </row>
    <row r="23" spans="1:5" x14ac:dyDescent="0.25">
      <c r="A23" s="136" t="s">
        <v>89</v>
      </c>
      <c r="B23" s="137">
        <f>'4VG EPP.3'!B23+'4VG EPP.6'!B23</f>
        <v>21368</v>
      </c>
      <c r="C23" s="138">
        <f>'4VG EPP.3'!C23+'4VG EPP.6'!C23</f>
        <v>11611</v>
      </c>
      <c r="D23" s="139">
        <f>'4VG EPP.3'!D23+'4VG EPP.6'!D23</f>
        <v>1</v>
      </c>
      <c r="E23" s="140">
        <f>'4VG EPP.3'!E23+'4VG EPP.6'!E23</f>
        <v>0</v>
      </c>
    </row>
    <row r="24" spans="1:5" x14ac:dyDescent="0.25">
      <c r="A24" s="131" t="s">
        <v>90</v>
      </c>
      <c r="B24" s="132">
        <f>'4VG EPP.3'!B24+'4VG EPP.6'!B24</f>
        <v>25514</v>
      </c>
      <c r="C24" s="133">
        <f>'4VG EPP.3'!C24+'4VG EPP.6'!C24</f>
        <v>14550</v>
      </c>
      <c r="D24" s="134">
        <f>'4VG EPP.3'!D24+'4VG EPP.6'!D24</f>
        <v>0</v>
      </c>
      <c r="E24" s="135">
        <f>'4VG EPP.3'!E24+'4VG EPP.6'!E24</f>
        <v>0</v>
      </c>
    </row>
    <row r="25" spans="1:5" x14ac:dyDescent="0.25">
      <c r="A25" s="136" t="s">
        <v>91</v>
      </c>
      <c r="B25" s="137">
        <f>'4VG EPP.3'!B25+'4VG EPP.6'!B25</f>
        <v>30947</v>
      </c>
      <c r="C25" s="138">
        <f>'4VG EPP.3'!C25+'4VG EPP.6'!C25</f>
        <v>17823</v>
      </c>
      <c r="D25" s="139">
        <f>'4VG EPP.3'!D25+'4VG EPP.6'!D25</f>
        <v>0</v>
      </c>
      <c r="E25" s="140">
        <f>'4VG EPP.3'!E25+'4VG EPP.6'!E25</f>
        <v>0</v>
      </c>
    </row>
    <row r="26" spans="1:5" x14ac:dyDescent="0.25">
      <c r="A26" s="131" t="s">
        <v>92</v>
      </c>
      <c r="B26" s="132">
        <f>'4VG EPP.3'!B26+'4VG EPP.6'!B26</f>
        <v>34754</v>
      </c>
      <c r="C26" s="133">
        <f>'4VG EPP.3'!C26+'4VG EPP.6'!C26</f>
        <v>20349</v>
      </c>
      <c r="D26" s="134">
        <f>'4VG EPP.3'!D26+'4VG EPP.6'!D26</f>
        <v>0</v>
      </c>
      <c r="E26" s="135">
        <f>'4VG EPP.3'!E26+'4VG EPP.6'!E26</f>
        <v>1</v>
      </c>
    </row>
    <row r="27" spans="1:5" x14ac:dyDescent="0.25">
      <c r="A27" s="136" t="s">
        <v>93</v>
      </c>
      <c r="B27" s="137">
        <f>'4VG EPP.3'!B27+'4VG EPP.6'!B27</f>
        <v>37248</v>
      </c>
      <c r="C27" s="138">
        <f>'4VG EPP.3'!C27+'4VG EPP.6'!C27</f>
        <v>21779</v>
      </c>
      <c r="D27" s="139">
        <f>'4VG EPP.3'!D27+'4VG EPP.6'!D27</f>
        <v>3</v>
      </c>
      <c r="E27" s="140">
        <f>'4VG EPP.3'!E27+'4VG EPP.6'!E27</f>
        <v>1</v>
      </c>
    </row>
    <row r="28" spans="1:5" x14ac:dyDescent="0.25">
      <c r="A28" s="131" t="s">
        <v>94</v>
      </c>
      <c r="B28" s="132">
        <f>'4VG EPP.3'!B28+'4VG EPP.6'!B28</f>
        <v>39990</v>
      </c>
      <c r="C28" s="133">
        <f>'4VG EPP.3'!C28+'4VG EPP.6'!C28</f>
        <v>22946</v>
      </c>
      <c r="D28" s="134">
        <f>'4VG EPP.3'!D28+'4VG EPP.6'!D28</f>
        <v>0</v>
      </c>
      <c r="E28" s="135">
        <f>'4VG EPP.3'!E28+'4VG EPP.6'!E28</f>
        <v>2</v>
      </c>
    </row>
    <row r="29" spans="1:5" x14ac:dyDescent="0.25">
      <c r="A29" s="136" t="s">
        <v>95</v>
      </c>
      <c r="B29" s="137">
        <f>'4VG EPP.3'!B29+'4VG EPP.6'!B29</f>
        <v>39870</v>
      </c>
      <c r="C29" s="138">
        <f>'4VG EPP.3'!C29+'4VG EPP.6'!C29</f>
        <v>23017</v>
      </c>
      <c r="D29" s="139">
        <f>'4VG EPP.3'!D29+'4VG EPP.6'!D29</f>
        <v>1</v>
      </c>
      <c r="E29" s="140">
        <f>'4VG EPP.3'!E29+'4VG EPP.6'!E29</f>
        <v>0</v>
      </c>
    </row>
    <row r="30" spans="1:5" x14ac:dyDescent="0.25">
      <c r="A30" s="131" t="s">
        <v>96</v>
      </c>
      <c r="B30" s="132">
        <f>'4VG EPP.3'!B30+'4VG EPP.6'!B30</f>
        <v>40330</v>
      </c>
      <c r="C30" s="133">
        <f>'4VG EPP.3'!C30+'4VG EPP.6'!C30</f>
        <v>23046</v>
      </c>
      <c r="D30" s="134">
        <f>'4VG EPP.3'!D30+'4VG EPP.6'!D30</f>
        <v>1</v>
      </c>
      <c r="E30" s="135">
        <f>'4VG EPP.3'!E30+'4VG EPP.6'!E30</f>
        <v>0</v>
      </c>
    </row>
    <row r="31" spans="1:5" x14ac:dyDescent="0.25">
      <c r="A31" s="136" t="s">
        <v>97</v>
      </c>
      <c r="B31" s="137">
        <f>'4VG EPP.3'!B31+'4VG EPP.6'!B31</f>
        <v>39212</v>
      </c>
      <c r="C31" s="138">
        <f>'4VG EPP.3'!C31+'4VG EPP.6'!C31</f>
        <v>22519</v>
      </c>
      <c r="D31" s="139">
        <f>'4VG EPP.3'!D31+'4VG EPP.6'!D31</f>
        <v>1</v>
      </c>
      <c r="E31" s="140">
        <f>'4VG EPP.3'!E31+'4VG EPP.6'!E31</f>
        <v>4</v>
      </c>
    </row>
    <row r="32" spans="1:5" x14ac:dyDescent="0.25">
      <c r="A32" s="131" t="s">
        <v>98</v>
      </c>
      <c r="B32" s="132">
        <f>'4VG EPP.3'!B32+'4VG EPP.6'!B32</f>
        <v>38424</v>
      </c>
      <c r="C32" s="133">
        <f>'4VG EPP.3'!C32+'4VG EPP.6'!C32</f>
        <v>22099</v>
      </c>
      <c r="D32" s="134">
        <f>'4VG EPP.3'!D32+'4VG EPP.6'!D32</f>
        <v>1</v>
      </c>
      <c r="E32" s="135">
        <f>'4VG EPP.3'!E32+'4VG EPP.6'!E32</f>
        <v>0</v>
      </c>
    </row>
    <row r="33" spans="1:256" x14ac:dyDescent="0.25">
      <c r="A33" s="136" t="s">
        <v>99</v>
      </c>
      <c r="B33" s="137">
        <f>'4VG EPP.3'!B33+'4VG EPP.6'!B33</f>
        <v>37185</v>
      </c>
      <c r="C33" s="138">
        <f>'4VG EPP.3'!C33+'4VG EPP.6'!C33</f>
        <v>21209</v>
      </c>
      <c r="D33" s="139">
        <f>'4VG EPP.3'!D33+'4VG EPP.6'!D33</f>
        <v>3</v>
      </c>
      <c r="E33" s="140">
        <f>'4VG EPP.3'!E33+'4VG EPP.6'!E33</f>
        <v>0</v>
      </c>
    </row>
    <row r="34" spans="1:256" x14ac:dyDescent="0.25">
      <c r="A34" s="131" t="s">
        <v>100</v>
      </c>
      <c r="B34" s="132">
        <f>'4VG EPP.3'!B34+'4VG EPP.6'!B34</f>
        <v>36194</v>
      </c>
      <c r="C34" s="133">
        <f>'4VG EPP.3'!C34+'4VG EPP.6'!C34</f>
        <v>20915</v>
      </c>
      <c r="D34" s="134">
        <f>'4VG EPP.3'!D34+'4VG EPP.6'!D34</f>
        <v>2</v>
      </c>
      <c r="E34" s="135">
        <f>'4VG EPP.3'!E34+'4VG EPP.6'!E34</f>
        <v>0</v>
      </c>
    </row>
    <row r="35" spans="1:256" x14ac:dyDescent="0.25">
      <c r="A35" s="136" t="s">
        <v>101</v>
      </c>
      <c r="B35" s="137">
        <f>'4VG EPP.3'!B35+'4VG EPP.6'!B35</f>
        <v>34875</v>
      </c>
      <c r="C35" s="138">
        <f>'4VG EPP.3'!C35+'4VG EPP.6'!C35</f>
        <v>20218</v>
      </c>
      <c r="D35" s="139">
        <f>'4VG EPP.3'!D35+'4VG EPP.6'!D35</f>
        <v>0</v>
      </c>
      <c r="E35" s="140">
        <f>'4VG EPP.3'!E35+'4VG EPP.6'!E35</f>
        <v>0</v>
      </c>
    </row>
    <row r="36" spans="1:256" x14ac:dyDescent="0.25">
      <c r="A36" s="131" t="s">
        <v>102</v>
      </c>
      <c r="B36" s="132">
        <f>'4VG EPP.3'!B36+'4VG EPP.6'!B36</f>
        <v>34821</v>
      </c>
      <c r="C36" s="133">
        <f>'4VG EPP.3'!C36+'4VG EPP.6'!C36</f>
        <v>20221</v>
      </c>
      <c r="D36" s="134">
        <f>'4VG EPP.3'!D36+'4VG EPP.6'!D36</f>
        <v>1</v>
      </c>
      <c r="E36" s="135">
        <f>'4VG EPP.3'!E36+'4VG EPP.6'!E36</f>
        <v>1</v>
      </c>
    </row>
    <row r="37" spans="1:256" x14ac:dyDescent="0.25">
      <c r="A37" s="136" t="s">
        <v>103</v>
      </c>
      <c r="B37" s="137">
        <f>'4VG EPP.3'!B37+'4VG EPP.6'!B37</f>
        <v>34293</v>
      </c>
      <c r="C37" s="138">
        <f>'4VG EPP.3'!C37+'4VG EPP.6'!C37</f>
        <v>19658</v>
      </c>
      <c r="D37" s="139">
        <f>'4VG EPP.3'!D37+'4VG EPP.6'!D37</f>
        <v>3</v>
      </c>
      <c r="E37" s="140">
        <f>'4VG EPP.3'!E37+'4VG EPP.6'!E37</f>
        <v>1</v>
      </c>
    </row>
    <row r="38" spans="1:256" x14ac:dyDescent="0.25">
      <c r="A38" s="131" t="s">
        <v>104</v>
      </c>
      <c r="B38" s="132">
        <f>'4VG EPP.3'!B38+'4VG EPP.6'!B38</f>
        <v>33241</v>
      </c>
      <c r="C38" s="133">
        <f>'4VG EPP.3'!C38+'4VG EPP.6'!C38</f>
        <v>18866</v>
      </c>
      <c r="D38" s="134">
        <f>'4VG EPP.3'!D38+'4VG EPP.6'!D38</f>
        <v>3</v>
      </c>
      <c r="E38" s="135">
        <f>'4VG EPP.3'!E38+'4VG EPP.6'!E38</f>
        <v>3</v>
      </c>
    </row>
    <row r="39" spans="1:256" x14ac:dyDescent="0.25">
      <c r="A39" s="136" t="s">
        <v>105</v>
      </c>
      <c r="B39" s="137">
        <f>'4VG EPP.3'!B39+'4VG EPP.6'!B39</f>
        <v>32421</v>
      </c>
      <c r="C39" s="138">
        <f>'4VG EPP.3'!C39+'4VG EPP.6'!C39</f>
        <v>18235</v>
      </c>
      <c r="D39" s="139">
        <f>'4VG EPP.3'!D39+'4VG EPP.6'!D39</f>
        <v>4</v>
      </c>
      <c r="E39" s="140">
        <f>'4VG EPP.3'!E39+'4VG EPP.6'!E39</f>
        <v>3</v>
      </c>
    </row>
    <row r="40" spans="1:256" x14ac:dyDescent="0.25">
      <c r="A40" s="131" t="s">
        <v>106</v>
      </c>
      <c r="B40" s="132">
        <f>'4VG EPP.3'!B40+'4VG EPP.6'!B40</f>
        <v>31166</v>
      </c>
      <c r="C40" s="133">
        <f>'4VG EPP.3'!C40+'4VG EPP.6'!C40</f>
        <v>17330</v>
      </c>
      <c r="D40" s="134">
        <f>'4VG EPP.3'!D40+'4VG EPP.6'!D40</f>
        <v>3</v>
      </c>
      <c r="E40" s="135">
        <f>'4VG EPP.3'!E40+'4VG EPP.6'!E40</f>
        <v>0</v>
      </c>
    </row>
    <row r="41" spans="1:256" x14ac:dyDescent="0.25">
      <c r="A41" s="136" t="s">
        <v>107</v>
      </c>
      <c r="B41" s="137">
        <f>'4VG EPP.3'!B41+'4VG EPP.6'!B41</f>
        <v>29304</v>
      </c>
      <c r="C41" s="138">
        <f>'4VG EPP.3'!C41+'4VG EPP.6'!C41</f>
        <v>16213</v>
      </c>
      <c r="D41" s="139">
        <f>'4VG EPP.3'!D41+'4VG EPP.6'!D41</f>
        <v>5</v>
      </c>
      <c r="E41" s="140">
        <f>'4VG EPP.3'!E41+'4VG EPP.6'!E41</f>
        <v>2</v>
      </c>
    </row>
    <row r="42" spans="1:256" x14ac:dyDescent="0.25">
      <c r="A42" s="146">
        <v>41</v>
      </c>
      <c r="B42" s="132">
        <f>'4VG EPP.3'!B42+'4VG EPP.6'!B42</f>
        <v>28105</v>
      </c>
      <c r="C42" s="141">
        <f>'4VG EPP.3'!C42+'4VG EPP.6'!C42</f>
        <v>15766</v>
      </c>
      <c r="D42" s="134">
        <f>'4VG EPP.3'!D42+'4VG EPP.6'!D42</f>
        <v>3</v>
      </c>
      <c r="E42" s="142">
        <f>'4VG EPP.3'!E42+'4VG EPP.6'!E42</f>
        <v>3</v>
      </c>
    </row>
    <row r="43" spans="1:256" ht="11.15" customHeight="1" x14ac:dyDescent="0.25">
      <c r="A43" s="136" t="s">
        <v>108</v>
      </c>
      <c r="B43" s="137">
        <f>'4VG EPP.3'!B43+'4VG EPP.6'!B43</f>
        <v>27830</v>
      </c>
      <c r="C43" s="138">
        <f>'4VG EPP.3'!C43+'4VG EPP.6'!C43</f>
        <v>15412</v>
      </c>
      <c r="D43" s="139">
        <f>'4VG EPP.3'!D43+'4VG EPP.6'!D43</f>
        <v>10</v>
      </c>
      <c r="E43" s="140">
        <f>'4VG EPP.3'!E43+'4VG EPP.6'!E43</f>
        <v>3</v>
      </c>
    </row>
    <row r="44" spans="1:256" x14ac:dyDescent="0.25">
      <c r="A44" s="131" t="s">
        <v>109</v>
      </c>
      <c r="B44" s="132">
        <f>'4VG EPP.3'!B44+'4VG EPP.6'!B44</f>
        <v>26609</v>
      </c>
      <c r="C44" s="133">
        <f>'4VG EPP.3'!C44+'4VG EPP.6'!C44</f>
        <v>14779</v>
      </c>
      <c r="D44" s="134">
        <f>'4VG EPP.3'!D44+'4VG EPP.6'!D44</f>
        <v>7</v>
      </c>
      <c r="E44" s="135">
        <f>'4VG EPP.3'!E44+'4VG EPP.6'!E44</f>
        <v>3</v>
      </c>
      <c r="F44" s="26"/>
      <c r="G44" s="26"/>
    </row>
    <row r="45" spans="1:256" x14ac:dyDescent="0.25">
      <c r="A45" s="136" t="s">
        <v>110</v>
      </c>
      <c r="B45" s="137">
        <f>'4VG EPP.3'!B45+'4VG EPP.6'!B45</f>
        <v>26168</v>
      </c>
      <c r="C45" s="138">
        <f>'4VG EPP.3'!C45+'4VG EPP.6'!C45</f>
        <v>14474</v>
      </c>
      <c r="D45" s="139">
        <f>'4VG EPP.3'!D45+'4VG EPP.6'!D45</f>
        <v>8</v>
      </c>
      <c r="E45" s="140">
        <f>'4VG EPP.3'!E45+'4VG EPP.6'!E45</f>
        <v>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1" t="s">
        <v>111</v>
      </c>
      <c r="B46" s="132">
        <f>'4VG EPP.3'!B46+'4VG EPP.6'!B46</f>
        <v>25842</v>
      </c>
      <c r="C46" s="133">
        <f>'4VG EPP.3'!C46+'4VG EPP.6'!C46</f>
        <v>14213</v>
      </c>
      <c r="D46" s="134">
        <f>'4VG EPP.3'!D46+'4VG EPP.6'!D46</f>
        <v>16</v>
      </c>
      <c r="E46" s="135">
        <f>'4VG EPP.3'!E46+'4VG EPP.6'!E46</f>
        <v>2</v>
      </c>
      <c r="F46" s="93"/>
    </row>
    <row r="47" spans="1:256" x14ac:dyDescent="0.25">
      <c r="A47" s="136" t="s">
        <v>112</v>
      </c>
      <c r="B47" s="137">
        <f>'4VG EPP.3'!B47+'4VG EPP.6'!B47</f>
        <v>24832</v>
      </c>
      <c r="C47" s="138">
        <f>'4VG EPP.3'!C47+'4VG EPP.6'!C47</f>
        <v>13611</v>
      </c>
      <c r="D47" s="139">
        <f>'4VG EPP.3'!D47+'4VG EPP.6'!D47</f>
        <v>10</v>
      </c>
      <c r="E47" s="140">
        <f>'4VG EPP.3'!E47+'4VG EPP.6'!E47</f>
        <v>2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1" t="s">
        <v>113</v>
      </c>
      <c r="B48" s="132">
        <f>'4VG EPP.3'!B48+'4VG EPP.6'!B48</f>
        <v>23578</v>
      </c>
      <c r="C48" s="133">
        <f>'4VG EPP.3'!C48+'4VG EPP.6'!C48</f>
        <v>12883</v>
      </c>
      <c r="D48" s="134">
        <f>'4VG EPP.3'!D48+'4VG EPP.6'!D48</f>
        <v>9</v>
      </c>
      <c r="E48" s="135">
        <f>'4VG EPP.3'!E48+'4VG EPP.6'!E48</f>
        <v>7</v>
      </c>
      <c r="F48" s="93"/>
    </row>
    <row r="49" spans="1:5" x14ac:dyDescent="0.25">
      <c r="A49" s="136" t="s">
        <v>114</v>
      </c>
      <c r="B49" s="137">
        <f>'4VG EPP.3'!B49+'4VG EPP.6'!B49</f>
        <v>22386</v>
      </c>
      <c r="C49" s="138">
        <f>'4VG EPP.3'!C49+'4VG EPP.6'!C49</f>
        <v>11947</v>
      </c>
      <c r="D49" s="139">
        <f>'4VG EPP.3'!D49+'4VG EPP.6'!D49</f>
        <v>18</v>
      </c>
      <c r="E49" s="140">
        <f>'4VG EPP.3'!E49+'4VG EPP.6'!E49</f>
        <v>4</v>
      </c>
    </row>
    <row r="50" spans="1:5" x14ac:dyDescent="0.25">
      <c r="A50" s="131" t="s">
        <v>115</v>
      </c>
      <c r="B50" s="132">
        <f>'4VG EPP.3'!B50+'4VG EPP.6'!B50</f>
        <v>20826</v>
      </c>
      <c r="C50" s="133">
        <f>'4VG EPP.3'!C50+'4VG EPP.6'!C50</f>
        <v>11169</v>
      </c>
      <c r="D50" s="134">
        <f>'4VG EPP.3'!D50+'4VG EPP.6'!D50</f>
        <v>14</v>
      </c>
      <c r="E50" s="135">
        <f>'4VG EPP.3'!E50+'4VG EPP.6'!E50</f>
        <v>1</v>
      </c>
    </row>
    <row r="51" spans="1:5" x14ac:dyDescent="0.25">
      <c r="A51" s="136" t="s">
        <v>116</v>
      </c>
      <c r="B51" s="137">
        <f>'4VG EPP.3'!B51+'4VG EPP.6'!B51</f>
        <v>19638</v>
      </c>
      <c r="C51" s="138">
        <f>'4VG EPP.3'!C51+'4VG EPP.6'!C51</f>
        <v>10806</v>
      </c>
      <c r="D51" s="139">
        <f>'4VG EPP.3'!D51+'4VG EPP.6'!D51</f>
        <v>13</v>
      </c>
      <c r="E51" s="140">
        <f>'4VG EPP.3'!E51+'4VG EPP.6'!E51</f>
        <v>4</v>
      </c>
    </row>
    <row r="52" spans="1:5" x14ac:dyDescent="0.25">
      <c r="A52" s="131" t="s">
        <v>117</v>
      </c>
      <c r="B52" s="132">
        <f>'4VG EPP.3'!B52+'4VG EPP.6'!B52</f>
        <v>18553</v>
      </c>
      <c r="C52" s="133">
        <f>'4VG EPP.3'!C52+'4VG EPP.6'!C52</f>
        <v>10135</v>
      </c>
      <c r="D52" s="134">
        <f>'4VG EPP.3'!D52+'4VG EPP.6'!D52</f>
        <v>7</v>
      </c>
      <c r="E52" s="135">
        <f>'4VG EPP.3'!E52+'4VG EPP.6'!E52</f>
        <v>3</v>
      </c>
    </row>
    <row r="53" spans="1:5" x14ac:dyDescent="0.25">
      <c r="A53" s="136" t="s">
        <v>118</v>
      </c>
      <c r="B53" s="137">
        <f>'4VG EPP.3'!B53+'4VG EPP.6'!B53</f>
        <v>17369</v>
      </c>
      <c r="C53" s="138">
        <f>'4VG EPP.3'!C53+'4VG EPP.6'!C53</f>
        <v>9295</v>
      </c>
      <c r="D53" s="139">
        <f>'4VG EPP.3'!D53+'4VG EPP.6'!D53</f>
        <v>10</v>
      </c>
      <c r="E53" s="140">
        <f>'4VG EPP.3'!E53+'4VG EPP.6'!E53</f>
        <v>4</v>
      </c>
    </row>
    <row r="54" spans="1:5" x14ac:dyDescent="0.25">
      <c r="A54" s="131" t="s">
        <v>119</v>
      </c>
      <c r="B54" s="132">
        <f>'4VG EPP.3'!B54+'4VG EPP.6'!B54</f>
        <v>16444</v>
      </c>
      <c r="C54" s="133">
        <f>'4VG EPP.3'!C54+'4VG EPP.6'!C54</f>
        <v>8892</v>
      </c>
      <c r="D54" s="134">
        <f>'4VG EPP.3'!D54+'4VG EPP.6'!D54</f>
        <v>12</v>
      </c>
      <c r="E54" s="135">
        <f>'4VG EPP.3'!E54+'4VG EPP.6'!E54</f>
        <v>5</v>
      </c>
    </row>
    <row r="55" spans="1:5" x14ac:dyDescent="0.25">
      <c r="A55" s="136" t="s">
        <v>120</v>
      </c>
      <c r="B55" s="137">
        <f>'4VG EPP.3'!B55+'4VG EPP.6'!B55</f>
        <v>15316</v>
      </c>
      <c r="C55" s="138">
        <f>'4VG EPP.3'!C55+'4VG EPP.6'!C55</f>
        <v>8184</v>
      </c>
      <c r="D55" s="139">
        <f>'4VG EPP.3'!D55+'4VG EPP.6'!D55</f>
        <v>10</v>
      </c>
      <c r="E55" s="140">
        <f>'4VG EPP.3'!E55+'4VG EPP.6'!E55</f>
        <v>5</v>
      </c>
    </row>
    <row r="56" spans="1:5" x14ac:dyDescent="0.25">
      <c r="A56" s="131" t="s">
        <v>121</v>
      </c>
      <c r="B56" s="132">
        <f>'4VG EPP.3'!B56+'4VG EPP.6'!B56</f>
        <v>14733</v>
      </c>
      <c r="C56" s="133">
        <f>'4VG EPP.3'!C56+'4VG EPP.6'!C56</f>
        <v>7734</v>
      </c>
      <c r="D56" s="134">
        <f>'4VG EPP.3'!D56+'4VG EPP.6'!D56</f>
        <v>9</v>
      </c>
      <c r="E56" s="135">
        <f>'4VG EPP.3'!E56+'4VG EPP.6'!E56</f>
        <v>4</v>
      </c>
    </row>
    <row r="57" spans="1:5" x14ac:dyDescent="0.25">
      <c r="A57" s="136" t="s">
        <v>122</v>
      </c>
      <c r="B57" s="137">
        <f>'4VG EPP.3'!B57+'4VG EPP.6'!B57</f>
        <v>13818</v>
      </c>
      <c r="C57" s="138">
        <f>'4VG EPP.3'!C57+'4VG EPP.6'!C57</f>
        <v>7109</v>
      </c>
      <c r="D57" s="139">
        <f>'4VG EPP.3'!D57+'4VG EPP.6'!D57</f>
        <v>12</v>
      </c>
      <c r="E57" s="140">
        <f>'4VG EPP.3'!E57+'4VG EPP.6'!E57</f>
        <v>4</v>
      </c>
    </row>
    <row r="58" spans="1:5" x14ac:dyDescent="0.25">
      <c r="A58" s="131" t="s">
        <v>123</v>
      </c>
      <c r="B58" s="132">
        <f>'4VG EPP.3'!B58+'4VG EPP.6'!B58</f>
        <v>12730</v>
      </c>
      <c r="C58" s="133">
        <f>'4VG EPP.3'!C58+'4VG EPP.6'!C58</f>
        <v>6573</v>
      </c>
      <c r="D58" s="134">
        <f>'4VG EPP.3'!D58+'4VG EPP.6'!D58</f>
        <v>10</v>
      </c>
      <c r="E58" s="135">
        <f>'4VG EPP.3'!E58+'4VG EPP.6'!E58</f>
        <v>2</v>
      </c>
    </row>
    <row r="59" spans="1:5" x14ac:dyDescent="0.25">
      <c r="A59" s="136" t="s">
        <v>124</v>
      </c>
      <c r="B59" s="137">
        <f>'4VG EPP.3'!B59+'4VG EPP.6'!B59</f>
        <v>11644</v>
      </c>
      <c r="C59" s="138">
        <f>'4VG EPP.3'!C59+'4VG EPP.6'!C59</f>
        <v>6018</v>
      </c>
      <c r="D59" s="139">
        <f>'4VG EPP.3'!D59+'4VG EPP.6'!D59</f>
        <v>12</v>
      </c>
      <c r="E59" s="140">
        <f>'4VG EPP.3'!E59+'4VG EPP.6'!E59</f>
        <v>2</v>
      </c>
    </row>
    <row r="60" spans="1:5" x14ac:dyDescent="0.25">
      <c r="A60" s="131" t="s">
        <v>125</v>
      </c>
      <c r="B60" s="132">
        <f>'4VG EPP.3'!B60+'4VG EPP.6'!B60</f>
        <v>10655</v>
      </c>
      <c r="C60" s="133">
        <f>'4VG EPP.3'!C60+'4VG EPP.6'!C60</f>
        <v>5363</v>
      </c>
      <c r="D60" s="134">
        <f>'4VG EPP.3'!D60+'4VG EPP.6'!D60</f>
        <v>13</v>
      </c>
      <c r="E60" s="135">
        <f>'4VG EPP.3'!E60+'4VG EPP.6'!E60</f>
        <v>2</v>
      </c>
    </row>
    <row r="61" spans="1:5" x14ac:dyDescent="0.25">
      <c r="A61" s="136" t="s">
        <v>126</v>
      </c>
      <c r="B61" s="137">
        <f>'4VG EPP.3'!B61+'4VG EPP.6'!B61</f>
        <v>9165</v>
      </c>
      <c r="C61" s="138">
        <f>'4VG EPP.3'!C61+'4VG EPP.6'!C61</f>
        <v>4678</v>
      </c>
      <c r="D61" s="139">
        <f>'4VG EPP.3'!D61+'4VG EPP.6'!D61</f>
        <v>3</v>
      </c>
      <c r="E61" s="140">
        <f>'4VG EPP.3'!E61+'4VG EPP.6'!E61</f>
        <v>1</v>
      </c>
    </row>
    <row r="62" spans="1:5" x14ac:dyDescent="0.25">
      <c r="A62" s="131" t="s">
        <v>127</v>
      </c>
      <c r="B62" s="132">
        <f>'4VG EPP.3'!B62+'4VG EPP.6'!B62</f>
        <v>6767</v>
      </c>
      <c r="C62" s="133">
        <f>'4VG EPP.3'!C62+'4VG EPP.6'!C62</f>
        <v>3630</v>
      </c>
      <c r="D62" s="134">
        <f>'4VG EPP.3'!D62+'4VG EPP.6'!D62</f>
        <v>6</v>
      </c>
      <c r="E62" s="135">
        <f>'4VG EPP.3'!E62+'4VG EPP.6'!E62</f>
        <v>1</v>
      </c>
    </row>
    <row r="63" spans="1:5" x14ac:dyDescent="0.25">
      <c r="A63" s="136" t="s">
        <v>128</v>
      </c>
      <c r="B63" s="137">
        <f>'4VG EPP.3'!B63+'4VG EPP.6'!B63</f>
        <v>5696</v>
      </c>
      <c r="C63" s="138">
        <f>'4VG EPP.3'!C63+'4VG EPP.6'!C63</f>
        <v>3233</v>
      </c>
      <c r="D63" s="139">
        <f>'4VG EPP.3'!D63+'4VG EPP.6'!D63</f>
        <v>4</v>
      </c>
      <c r="E63" s="140">
        <f>'4VG EPP.3'!E63+'4VG EPP.6'!E63</f>
        <v>1</v>
      </c>
    </row>
    <row r="64" spans="1:5" x14ac:dyDescent="0.25">
      <c r="A64" s="131" t="s">
        <v>129</v>
      </c>
      <c r="B64" s="132">
        <f>'4VG EPP.3'!B64+'4VG EPP.6'!B64</f>
        <v>4606</v>
      </c>
      <c r="C64" s="133">
        <f>'4VG EPP.3'!C64+'4VG EPP.6'!C64</f>
        <v>2620</v>
      </c>
      <c r="D64" s="134">
        <f>'4VG EPP.3'!D64+'4VG EPP.6'!D64</f>
        <v>3</v>
      </c>
      <c r="E64" s="135">
        <f>'4VG EPP.3'!E64+'4VG EPP.6'!E64</f>
        <v>0</v>
      </c>
    </row>
    <row r="65" spans="1:5" x14ac:dyDescent="0.25">
      <c r="A65" s="136" t="s">
        <v>130</v>
      </c>
      <c r="B65" s="137">
        <f>'4VG EPP.3'!B65+'4VG EPP.6'!B65</f>
        <v>4110</v>
      </c>
      <c r="C65" s="138">
        <f>'4VG EPP.3'!C65+'4VG EPP.6'!C65</f>
        <v>2376</v>
      </c>
      <c r="D65" s="139">
        <f>'4VG EPP.3'!D65+'4VG EPP.6'!D65</f>
        <v>6</v>
      </c>
      <c r="E65" s="140">
        <f>'4VG EPP.3'!E65+'4VG EPP.6'!E65</f>
        <v>1</v>
      </c>
    </row>
    <row r="66" spans="1:5" x14ac:dyDescent="0.25">
      <c r="A66" s="131" t="s">
        <v>131</v>
      </c>
      <c r="B66" s="132">
        <f>'4VG EPP.3'!B66+'4VG EPP.6'!B66+'4VG EPP.3'!B67+'4VG EPP.6'!B67</f>
        <v>13012</v>
      </c>
      <c r="C66" s="133">
        <f>'4VG EPP.3'!C66+'4VG EPP.6'!C66+'4VG EPP.3'!C67+'4VG EPP.6'!C67</f>
        <v>7814</v>
      </c>
      <c r="D66" s="134">
        <f>'4VG EPP.3'!D66+'4VG EPP.6'!D66+'4VG EPP.3'!D67+'4VG EPP.6'!D67</f>
        <v>18</v>
      </c>
      <c r="E66" s="135">
        <f>'4VG EPP.3'!E66+'4VG EPP.6'!E66+'4VG EPP.3'!E67+'4VG EPP.6'!E67</f>
        <v>9</v>
      </c>
    </row>
    <row r="67" spans="1:5" x14ac:dyDescent="0.25">
      <c r="A67" s="136" t="s">
        <v>76</v>
      </c>
      <c r="B67" s="137">
        <f>'4VG EPP.3'!B68+'4VG EPP.6'!B68</f>
        <v>86260</v>
      </c>
      <c r="C67" s="138">
        <f>'4VG EPP.3'!C68+'4VG EPP.6'!C68</f>
        <v>120678</v>
      </c>
      <c r="D67" s="139">
        <f>'4VG EPP.3'!D68+'4VG EPP.6'!D68</f>
        <v>0</v>
      </c>
      <c r="E67" s="140">
        <f>'4VG EPP.3'!E68+'4VG EPP.6'!E68</f>
        <v>0</v>
      </c>
    </row>
    <row r="68" spans="1:5" ht="13" thickBot="1" x14ac:dyDescent="0.3">
      <c r="A68" s="481" t="s">
        <v>75</v>
      </c>
      <c r="B68" s="482">
        <f>SUM(B16:B67)</f>
        <v>1204467</v>
      </c>
      <c r="C68" s="483">
        <f t="shared" ref="C68:E68" si="0">SUM(C16:C67)</f>
        <v>747519</v>
      </c>
      <c r="D68" s="482">
        <f t="shared" si="0"/>
        <v>275</v>
      </c>
      <c r="E68" s="483">
        <f t="shared" si="0"/>
        <v>92</v>
      </c>
    </row>
    <row r="69" spans="1:5" ht="11.25" customHeight="1" x14ac:dyDescent="0.25">
      <c r="A69" s="34" t="s">
        <v>315</v>
      </c>
    </row>
    <row r="70" spans="1:5" ht="27.5" customHeight="1" thickBot="1" x14ac:dyDescent="0.3">
      <c r="A70" s="765" t="s">
        <v>309</v>
      </c>
      <c r="B70" s="765"/>
      <c r="C70" s="765"/>
      <c r="D70" s="765"/>
      <c r="E70" s="765"/>
    </row>
    <row r="71" spans="1:5" ht="13" thickBot="1" x14ac:dyDescent="0.3">
      <c r="A71" s="333" t="s">
        <v>267</v>
      </c>
      <c r="B71" s="334">
        <f>B68-B67</f>
        <v>1118207</v>
      </c>
      <c r="C71" s="334">
        <f t="shared" ref="C71:E71" si="1">C68-C67</f>
        <v>626841</v>
      </c>
      <c r="D71" s="334">
        <f t="shared" si="1"/>
        <v>275</v>
      </c>
      <c r="E71" s="335">
        <f t="shared" si="1"/>
        <v>92</v>
      </c>
    </row>
    <row r="76" spans="1:5" x14ac:dyDescent="0.25">
      <c r="E76" s="47"/>
    </row>
    <row r="78" spans="1:5" x14ac:dyDescent="0.25">
      <c r="B78" s="47"/>
      <c r="C78" s="47"/>
    </row>
    <row r="79" spans="1:5" x14ac:dyDescent="0.25">
      <c r="B79" s="47"/>
    </row>
    <row r="80" spans="1:5" x14ac:dyDescent="0.25">
      <c r="B80" s="47"/>
    </row>
  </sheetData>
  <mergeCells count="11">
    <mergeCell ref="A70:E70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9" firstPageNumber="38" orientation="portrait" useFirstPageNumber="1" r:id="rId1"/>
  <headerFooter>
    <oddFooter>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syncVertical="1" syncRef="A1" transitionEvaluation="1" codeName="Hoja29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25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88</v>
      </c>
      <c r="C16" s="133">
        <v>68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105</v>
      </c>
      <c r="C17" s="138">
        <v>103</v>
      </c>
      <c r="D17" s="139">
        <v>0</v>
      </c>
      <c r="E17" s="140">
        <v>0</v>
      </c>
    </row>
    <row r="18" spans="1:5" x14ac:dyDescent="0.25">
      <c r="A18" s="146">
        <v>17</v>
      </c>
      <c r="B18" s="132">
        <v>375</v>
      </c>
      <c r="C18" s="133">
        <v>235</v>
      </c>
      <c r="D18" s="134">
        <v>0</v>
      </c>
      <c r="E18" s="135">
        <v>0</v>
      </c>
    </row>
    <row r="19" spans="1:5" x14ac:dyDescent="0.25">
      <c r="A19" s="276">
        <v>18</v>
      </c>
      <c r="B19" s="137">
        <v>1111</v>
      </c>
      <c r="C19" s="138">
        <v>671</v>
      </c>
      <c r="D19" s="139">
        <v>0</v>
      </c>
      <c r="E19" s="140">
        <v>0</v>
      </c>
    </row>
    <row r="20" spans="1:5" x14ac:dyDescent="0.25">
      <c r="A20" s="146">
        <v>19</v>
      </c>
      <c r="B20" s="132">
        <v>4073</v>
      </c>
      <c r="C20" s="133">
        <v>2220</v>
      </c>
      <c r="D20" s="134">
        <v>0</v>
      </c>
      <c r="E20" s="135">
        <v>0</v>
      </c>
    </row>
    <row r="21" spans="1:5" x14ac:dyDescent="0.25">
      <c r="A21" s="276">
        <v>20</v>
      </c>
      <c r="B21" s="137">
        <v>6107</v>
      </c>
      <c r="C21" s="138">
        <v>3346</v>
      </c>
      <c r="D21" s="139">
        <v>0</v>
      </c>
      <c r="E21" s="140">
        <v>0</v>
      </c>
    </row>
    <row r="22" spans="1:5" x14ac:dyDescent="0.25">
      <c r="A22" s="146">
        <v>21</v>
      </c>
      <c r="B22" s="132">
        <v>7756</v>
      </c>
      <c r="C22" s="133">
        <v>4326</v>
      </c>
      <c r="D22" s="134">
        <v>0</v>
      </c>
      <c r="E22" s="135">
        <v>0</v>
      </c>
    </row>
    <row r="23" spans="1:5" x14ac:dyDescent="0.25">
      <c r="A23" s="276">
        <v>22</v>
      </c>
      <c r="B23" s="137">
        <v>9331</v>
      </c>
      <c r="C23" s="138">
        <v>5214</v>
      </c>
      <c r="D23" s="139">
        <v>1</v>
      </c>
      <c r="E23" s="140">
        <v>0</v>
      </c>
    </row>
    <row r="24" spans="1:5" x14ac:dyDescent="0.25">
      <c r="A24" s="146">
        <v>23</v>
      </c>
      <c r="B24" s="132">
        <v>11414</v>
      </c>
      <c r="C24" s="133">
        <v>6974</v>
      </c>
      <c r="D24" s="134">
        <v>0</v>
      </c>
      <c r="E24" s="135">
        <v>0</v>
      </c>
    </row>
    <row r="25" spans="1:5" x14ac:dyDescent="0.25">
      <c r="A25" s="276">
        <v>24</v>
      </c>
      <c r="B25" s="137">
        <v>14234</v>
      </c>
      <c r="C25" s="138">
        <v>8953</v>
      </c>
      <c r="D25" s="139">
        <v>0</v>
      </c>
      <c r="E25" s="140">
        <v>0</v>
      </c>
    </row>
    <row r="26" spans="1:5" x14ac:dyDescent="0.25">
      <c r="A26" s="146">
        <v>25</v>
      </c>
      <c r="B26" s="132">
        <v>16329</v>
      </c>
      <c r="C26" s="133">
        <v>10414</v>
      </c>
      <c r="D26" s="134">
        <v>0</v>
      </c>
      <c r="E26" s="135">
        <v>0</v>
      </c>
    </row>
    <row r="27" spans="1:5" x14ac:dyDescent="0.25">
      <c r="A27" s="276">
        <v>26</v>
      </c>
      <c r="B27" s="137">
        <v>17805</v>
      </c>
      <c r="C27" s="138">
        <v>11262</v>
      </c>
      <c r="D27" s="139">
        <v>0</v>
      </c>
      <c r="E27" s="140">
        <v>1</v>
      </c>
    </row>
    <row r="28" spans="1:5" x14ac:dyDescent="0.25">
      <c r="A28" s="146">
        <v>27</v>
      </c>
      <c r="B28" s="132">
        <v>19290</v>
      </c>
      <c r="C28" s="133">
        <v>11888</v>
      </c>
      <c r="D28" s="134">
        <v>0</v>
      </c>
      <c r="E28" s="135">
        <v>1</v>
      </c>
    </row>
    <row r="29" spans="1:5" x14ac:dyDescent="0.25">
      <c r="A29" s="276">
        <v>28</v>
      </c>
      <c r="B29" s="137">
        <v>19574</v>
      </c>
      <c r="C29" s="138">
        <v>12310</v>
      </c>
      <c r="D29" s="139">
        <v>1</v>
      </c>
      <c r="E29" s="140">
        <v>0</v>
      </c>
    </row>
    <row r="30" spans="1:5" x14ac:dyDescent="0.25">
      <c r="A30" s="146">
        <v>29</v>
      </c>
      <c r="B30" s="132">
        <v>19877</v>
      </c>
      <c r="C30" s="133">
        <v>12199</v>
      </c>
      <c r="D30" s="134">
        <v>0</v>
      </c>
      <c r="E30" s="135">
        <v>0</v>
      </c>
    </row>
    <row r="31" spans="1:5" x14ac:dyDescent="0.25">
      <c r="A31" s="276">
        <v>30</v>
      </c>
      <c r="B31" s="137">
        <v>19252</v>
      </c>
      <c r="C31" s="138">
        <v>11994</v>
      </c>
      <c r="D31" s="139">
        <v>1</v>
      </c>
      <c r="E31" s="140">
        <v>4</v>
      </c>
    </row>
    <row r="32" spans="1:5" x14ac:dyDescent="0.25">
      <c r="A32" s="146">
        <v>31</v>
      </c>
      <c r="B32" s="132">
        <v>19265</v>
      </c>
      <c r="C32" s="133">
        <v>11771</v>
      </c>
      <c r="D32" s="134">
        <v>0</v>
      </c>
      <c r="E32" s="135">
        <v>0</v>
      </c>
    </row>
    <row r="33" spans="1:256" x14ac:dyDescent="0.25">
      <c r="A33" s="276">
        <v>32</v>
      </c>
      <c r="B33" s="137">
        <v>18570</v>
      </c>
      <c r="C33" s="138">
        <v>11472</v>
      </c>
      <c r="D33" s="139">
        <v>1</v>
      </c>
      <c r="E33" s="140">
        <v>0</v>
      </c>
    </row>
    <row r="34" spans="1:256" x14ac:dyDescent="0.25">
      <c r="A34" s="146">
        <v>33</v>
      </c>
      <c r="B34" s="132">
        <v>17963</v>
      </c>
      <c r="C34" s="133">
        <v>11190</v>
      </c>
      <c r="D34" s="134">
        <v>2</v>
      </c>
      <c r="E34" s="135">
        <v>0</v>
      </c>
    </row>
    <row r="35" spans="1:256" x14ac:dyDescent="0.25">
      <c r="A35" s="276">
        <v>34</v>
      </c>
      <c r="B35" s="137">
        <v>17499</v>
      </c>
      <c r="C35" s="138">
        <v>10866</v>
      </c>
      <c r="D35" s="139">
        <v>0</v>
      </c>
      <c r="E35" s="140">
        <v>0</v>
      </c>
    </row>
    <row r="36" spans="1:256" x14ac:dyDescent="0.25">
      <c r="A36" s="146">
        <v>35</v>
      </c>
      <c r="B36" s="132">
        <v>17297</v>
      </c>
      <c r="C36" s="133">
        <v>10828</v>
      </c>
      <c r="D36" s="134">
        <v>1</v>
      </c>
      <c r="E36" s="135">
        <v>0</v>
      </c>
    </row>
    <row r="37" spans="1:256" x14ac:dyDescent="0.25">
      <c r="A37" s="276">
        <v>36</v>
      </c>
      <c r="B37" s="137">
        <v>17255</v>
      </c>
      <c r="C37" s="138">
        <v>10401</v>
      </c>
      <c r="D37" s="139">
        <v>2</v>
      </c>
      <c r="E37" s="140">
        <v>1</v>
      </c>
    </row>
    <row r="38" spans="1:256" x14ac:dyDescent="0.25">
      <c r="A38" s="146">
        <v>37</v>
      </c>
      <c r="B38" s="132">
        <v>16748</v>
      </c>
      <c r="C38" s="133">
        <v>10040</v>
      </c>
      <c r="D38" s="134">
        <v>2</v>
      </c>
      <c r="E38" s="135">
        <v>1</v>
      </c>
    </row>
    <row r="39" spans="1:256" x14ac:dyDescent="0.25">
      <c r="A39" s="276">
        <v>38</v>
      </c>
      <c r="B39" s="137">
        <v>16181</v>
      </c>
      <c r="C39" s="138">
        <v>9635</v>
      </c>
      <c r="D39" s="139">
        <v>4</v>
      </c>
      <c r="E39" s="140">
        <v>3</v>
      </c>
    </row>
    <row r="40" spans="1:256" x14ac:dyDescent="0.25">
      <c r="A40" s="146">
        <v>39</v>
      </c>
      <c r="B40" s="132">
        <v>15807</v>
      </c>
      <c r="C40" s="133">
        <v>9091</v>
      </c>
      <c r="D40" s="134">
        <v>2</v>
      </c>
      <c r="E40" s="135">
        <v>0</v>
      </c>
    </row>
    <row r="41" spans="1:256" x14ac:dyDescent="0.25">
      <c r="A41" s="276">
        <v>40</v>
      </c>
      <c r="B41" s="137">
        <v>14704</v>
      </c>
      <c r="C41" s="138">
        <v>8660</v>
      </c>
      <c r="D41" s="139">
        <v>3</v>
      </c>
      <c r="E41" s="140">
        <v>2</v>
      </c>
    </row>
    <row r="42" spans="1:256" x14ac:dyDescent="0.25">
      <c r="A42" s="146">
        <v>41</v>
      </c>
      <c r="B42" s="132">
        <v>14125</v>
      </c>
      <c r="C42" s="141">
        <v>8384</v>
      </c>
      <c r="D42" s="134">
        <v>3</v>
      </c>
      <c r="E42" s="142">
        <v>2</v>
      </c>
    </row>
    <row r="43" spans="1:256" ht="11.15" customHeight="1" x14ac:dyDescent="0.25">
      <c r="A43" s="276">
        <v>42</v>
      </c>
      <c r="B43" s="137">
        <v>14105</v>
      </c>
      <c r="C43" s="138">
        <v>8258</v>
      </c>
      <c r="D43" s="139">
        <v>6</v>
      </c>
      <c r="E43" s="140">
        <v>2</v>
      </c>
    </row>
    <row r="44" spans="1:256" x14ac:dyDescent="0.25">
      <c r="A44" s="146">
        <v>43</v>
      </c>
      <c r="B44" s="132">
        <v>13355</v>
      </c>
      <c r="C44" s="133">
        <v>7964</v>
      </c>
      <c r="D44" s="134">
        <v>4</v>
      </c>
      <c r="E44" s="135">
        <v>2</v>
      </c>
      <c r="F44" s="26"/>
      <c r="G44" s="26"/>
    </row>
    <row r="45" spans="1:256" x14ac:dyDescent="0.25">
      <c r="A45" s="276">
        <v>44</v>
      </c>
      <c r="B45" s="137">
        <v>13091</v>
      </c>
      <c r="C45" s="138">
        <v>7693</v>
      </c>
      <c r="D45" s="139">
        <v>3</v>
      </c>
      <c r="E45" s="140">
        <v>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13132</v>
      </c>
      <c r="C46" s="133">
        <v>7627</v>
      </c>
      <c r="D46" s="134">
        <v>8</v>
      </c>
      <c r="E46" s="135">
        <v>0</v>
      </c>
      <c r="F46" s="93"/>
    </row>
    <row r="47" spans="1:256" x14ac:dyDescent="0.25">
      <c r="A47" s="276">
        <v>46</v>
      </c>
      <c r="B47" s="137">
        <v>12532</v>
      </c>
      <c r="C47" s="138">
        <v>7151</v>
      </c>
      <c r="D47" s="139">
        <v>7</v>
      </c>
      <c r="E47" s="140">
        <v>2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11815</v>
      </c>
      <c r="C48" s="133">
        <v>6906</v>
      </c>
      <c r="D48" s="134">
        <v>4</v>
      </c>
      <c r="E48" s="135">
        <v>5</v>
      </c>
      <c r="F48" s="93"/>
    </row>
    <row r="49" spans="1:5" x14ac:dyDescent="0.25">
      <c r="A49" s="276">
        <v>48</v>
      </c>
      <c r="B49" s="137">
        <v>11125</v>
      </c>
      <c r="C49" s="138">
        <v>6375</v>
      </c>
      <c r="D49" s="139">
        <v>9</v>
      </c>
      <c r="E49" s="140">
        <v>3</v>
      </c>
    </row>
    <row r="50" spans="1:5" x14ac:dyDescent="0.25">
      <c r="A50" s="146">
        <v>49</v>
      </c>
      <c r="B50" s="132">
        <v>10271</v>
      </c>
      <c r="C50" s="133">
        <v>5993</v>
      </c>
      <c r="D50" s="134">
        <v>9</v>
      </c>
      <c r="E50" s="135">
        <v>1</v>
      </c>
    </row>
    <row r="51" spans="1:5" x14ac:dyDescent="0.25">
      <c r="A51" s="276">
        <v>50</v>
      </c>
      <c r="B51" s="137">
        <v>9667</v>
      </c>
      <c r="C51" s="138">
        <v>5652</v>
      </c>
      <c r="D51" s="139">
        <v>7</v>
      </c>
      <c r="E51" s="140">
        <v>4</v>
      </c>
    </row>
    <row r="52" spans="1:5" x14ac:dyDescent="0.25">
      <c r="A52" s="146">
        <v>51</v>
      </c>
      <c r="B52" s="132">
        <v>9158</v>
      </c>
      <c r="C52" s="133">
        <v>5393</v>
      </c>
      <c r="D52" s="134">
        <v>5</v>
      </c>
      <c r="E52" s="135">
        <v>2</v>
      </c>
    </row>
    <row r="53" spans="1:5" x14ac:dyDescent="0.25">
      <c r="A53" s="276">
        <v>52</v>
      </c>
      <c r="B53" s="137">
        <v>8690</v>
      </c>
      <c r="C53" s="138">
        <v>4894</v>
      </c>
      <c r="D53" s="139">
        <v>8</v>
      </c>
      <c r="E53" s="140">
        <v>3</v>
      </c>
    </row>
    <row r="54" spans="1:5" x14ac:dyDescent="0.25">
      <c r="A54" s="146">
        <v>53</v>
      </c>
      <c r="B54" s="132">
        <v>8249</v>
      </c>
      <c r="C54" s="133">
        <v>4732</v>
      </c>
      <c r="D54" s="134">
        <v>6</v>
      </c>
      <c r="E54" s="135">
        <v>4</v>
      </c>
    </row>
    <row r="55" spans="1:5" x14ac:dyDescent="0.25">
      <c r="A55" s="276">
        <v>54</v>
      </c>
      <c r="B55" s="137">
        <v>7609</v>
      </c>
      <c r="C55" s="138">
        <v>4456</v>
      </c>
      <c r="D55" s="139">
        <v>3</v>
      </c>
      <c r="E55" s="140">
        <v>2</v>
      </c>
    </row>
    <row r="56" spans="1:5" x14ac:dyDescent="0.25">
      <c r="A56" s="146">
        <v>55</v>
      </c>
      <c r="B56" s="132">
        <v>7393</v>
      </c>
      <c r="C56" s="133">
        <v>4187</v>
      </c>
      <c r="D56" s="134">
        <v>4</v>
      </c>
      <c r="E56" s="135">
        <v>2</v>
      </c>
    </row>
    <row r="57" spans="1:5" x14ac:dyDescent="0.25">
      <c r="A57" s="276">
        <v>56</v>
      </c>
      <c r="B57" s="137">
        <v>6988</v>
      </c>
      <c r="C57" s="138">
        <v>3867</v>
      </c>
      <c r="D57" s="139">
        <v>5</v>
      </c>
      <c r="E57" s="140">
        <v>3</v>
      </c>
    </row>
    <row r="58" spans="1:5" x14ac:dyDescent="0.25">
      <c r="A58" s="146">
        <v>57</v>
      </c>
      <c r="B58" s="132">
        <v>6494</v>
      </c>
      <c r="C58" s="133">
        <v>3613</v>
      </c>
      <c r="D58" s="134">
        <v>6</v>
      </c>
      <c r="E58" s="135">
        <v>1</v>
      </c>
    </row>
    <row r="59" spans="1:5" x14ac:dyDescent="0.25">
      <c r="A59" s="276">
        <v>58</v>
      </c>
      <c r="B59" s="137">
        <v>5916</v>
      </c>
      <c r="C59" s="138">
        <v>3282</v>
      </c>
      <c r="D59" s="139">
        <v>8</v>
      </c>
      <c r="E59" s="140">
        <v>1</v>
      </c>
    </row>
    <row r="60" spans="1:5" x14ac:dyDescent="0.25">
      <c r="A60" s="146">
        <v>59</v>
      </c>
      <c r="B60" s="132">
        <v>5468</v>
      </c>
      <c r="C60" s="133">
        <v>2913</v>
      </c>
      <c r="D60" s="134">
        <v>10</v>
      </c>
      <c r="E60" s="135">
        <v>1</v>
      </c>
    </row>
    <row r="61" spans="1:5" x14ac:dyDescent="0.25">
      <c r="A61" s="276">
        <v>60</v>
      </c>
      <c r="B61" s="137">
        <v>4701</v>
      </c>
      <c r="C61" s="138">
        <v>2584</v>
      </c>
      <c r="D61" s="139">
        <v>2</v>
      </c>
      <c r="E61" s="140">
        <v>1</v>
      </c>
    </row>
    <row r="62" spans="1:5" x14ac:dyDescent="0.25">
      <c r="A62" s="146">
        <v>61</v>
      </c>
      <c r="B62" s="132">
        <v>3532</v>
      </c>
      <c r="C62" s="133">
        <v>1978</v>
      </c>
      <c r="D62" s="134">
        <v>4</v>
      </c>
      <c r="E62" s="135">
        <v>0</v>
      </c>
    </row>
    <row r="63" spans="1:5" x14ac:dyDescent="0.25">
      <c r="A63" s="276">
        <v>62</v>
      </c>
      <c r="B63" s="137">
        <v>3067</v>
      </c>
      <c r="C63" s="138">
        <v>1794</v>
      </c>
      <c r="D63" s="139">
        <v>2</v>
      </c>
      <c r="E63" s="140">
        <v>0</v>
      </c>
    </row>
    <row r="64" spans="1:5" x14ac:dyDescent="0.25">
      <c r="A64" s="146">
        <v>63</v>
      </c>
      <c r="B64" s="132">
        <v>2504</v>
      </c>
      <c r="C64" s="133">
        <v>1455</v>
      </c>
      <c r="D64" s="134">
        <v>2</v>
      </c>
      <c r="E64" s="135">
        <v>0</v>
      </c>
    </row>
    <row r="65" spans="1:5" x14ac:dyDescent="0.25">
      <c r="A65" s="276">
        <v>64</v>
      </c>
      <c r="B65" s="137">
        <v>2288</v>
      </c>
      <c r="C65" s="138">
        <v>1297</v>
      </c>
      <c r="D65" s="139">
        <v>4</v>
      </c>
      <c r="E65" s="140">
        <v>0</v>
      </c>
    </row>
    <row r="66" spans="1:5" x14ac:dyDescent="0.25">
      <c r="A66" s="146">
        <v>65</v>
      </c>
      <c r="B66" s="134">
        <v>1482</v>
      </c>
      <c r="C66" s="141">
        <v>927</v>
      </c>
      <c r="D66" s="134">
        <v>2</v>
      </c>
      <c r="E66" s="142">
        <v>0</v>
      </c>
    </row>
    <row r="67" spans="1:5" x14ac:dyDescent="0.25">
      <c r="A67" s="276" t="s">
        <v>270</v>
      </c>
      <c r="B67" s="137">
        <v>3838</v>
      </c>
      <c r="C67" s="138">
        <v>2004</v>
      </c>
      <c r="D67" s="139">
        <v>8</v>
      </c>
      <c r="E67" s="140">
        <v>2</v>
      </c>
    </row>
    <row r="68" spans="1:5" x14ac:dyDescent="0.25">
      <c r="A68" s="146" t="s">
        <v>76</v>
      </c>
      <c r="B68" s="281">
        <v>66784</v>
      </c>
      <c r="C68" s="141">
        <v>116253</v>
      </c>
      <c r="D68" s="134">
        <v>0</v>
      </c>
      <c r="E68" s="142">
        <v>0</v>
      </c>
    </row>
    <row r="69" spans="1:5" customFormat="1" ht="13.5" thickBot="1" x14ac:dyDescent="0.35">
      <c r="A69" s="484" t="s">
        <v>75</v>
      </c>
      <c r="B69" s="485">
        <f>SUM(B16:B68)</f>
        <v>615389</v>
      </c>
      <c r="C69" s="486">
        <f>SUM(C16:C68)</f>
        <v>443763</v>
      </c>
      <c r="D69" s="487">
        <f t="shared" ref="D69:E69" si="0">SUM(D16:D68)</f>
        <v>159</v>
      </c>
      <c r="E69" s="488">
        <f t="shared" si="0"/>
        <v>57</v>
      </c>
    </row>
    <row r="70" spans="1:5" customFormat="1" ht="11.25" customHeight="1" x14ac:dyDescent="0.3">
      <c r="A70" s="34" t="s">
        <v>315</v>
      </c>
      <c r="B70" s="25"/>
      <c r="C70" s="25"/>
      <c r="D70" s="25"/>
      <c r="E70" s="25"/>
    </row>
    <row r="71" spans="1:5" customFormat="1" ht="29.5" customHeight="1" thickBot="1" x14ac:dyDescent="0.35">
      <c r="A71" s="765" t="s">
        <v>309</v>
      </c>
      <c r="B71" s="765"/>
      <c r="C71" s="765"/>
      <c r="D71" s="765"/>
      <c r="E71" s="765"/>
    </row>
    <row r="72" spans="1:5" ht="13" thickBot="1" x14ac:dyDescent="0.3">
      <c r="A72" s="333" t="s">
        <v>267</v>
      </c>
      <c r="B72" s="334">
        <f>B69-B68</f>
        <v>548605</v>
      </c>
      <c r="C72" s="334">
        <f>C69-C68</f>
        <v>327510</v>
      </c>
      <c r="D72" s="334">
        <f>D69-D68</f>
        <v>159</v>
      </c>
      <c r="E72" s="335">
        <f>E69-E68</f>
        <v>57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39" orientation="portrait" useFirstPageNumber="1" r:id="rId1"/>
  <headerFooter>
    <oddFooter>&amp;R&amp;P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A1" transitionEvaluation="1" codeName="Hoja30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79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138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568">
        <v>5</v>
      </c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162</v>
      </c>
      <c r="C16" s="133">
        <v>9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68</v>
      </c>
      <c r="C17" s="138">
        <v>21</v>
      </c>
      <c r="D17" s="139">
        <v>0</v>
      </c>
      <c r="E17" s="140">
        <v>0</v>
      </c>
    </row>
    <row r="18" spans="1:5" x14ac:dyDescent="0.25">
      <c r="A18" s="146">
        <v>17</v>
      </c>
      <c r="B18" s="132">
        <v>322</v>
      </c>
      <c r="C18" s="133">
        <v>119</v>
      </c>
      <c r="D18" s="134">
        <v>0</v>
      </c>
      <c r="E18" s="135">
        <v>0</v>
      </c>
    </row>
    <row r="19" spans="1:5" x14ac:dyDescent="0.25">
      <c r="A19" s="276">
        <v>18</v>
      </c>
      <c r="B19" s="137">
        <v>1410</v>
      </c>
      <c r="C19" s="138">
        <v>623</v>
      </c>
      <c r="D19" s="139">
        <v>0</v>
      </c>
      <c r="E19" s="140">
        <v>0</v>
      </c>
    </row>
    <row r="20" spans="1:5" x14ac:dyDescent="0.25">
      <c r="A20" s="146">
        <v>19</v>
      </c>
      <c r="B20" s="132">
        <v>5882</v>
      </c>
      <c r="C20" s="133">
        <v>3301</v>
      </c>
      <c r="D20" s="134">
        <v>0</v>
      </c>
      <c r="E20" s="135">
        <v>0</v>
      </c>
    </row>
    <row r="21" spans="1:5" x14ac:dyDescent="0.25">
      <c r="A21" s="276">
        <v>20</v>
      </c>
      <c r="B21" s="137">
        <v>8561</v>
      </c>
      <c r="C21" s="138">
        <v>4784</v>
      </c>
      <c r="D21" s="139">
        <v>0</v>
      </c>
      <c r="E21" s="140">
        <v>0</v>
      </c>
    </row>
    <row r="22" spans="1:5" x14ac:dyDescent="0.25">
      <c r="A22" s="146">
        <v>21</v>
      </c>
      <c r="B22" s="132">
        <v>10598</v>
      </c>
      <c r="C22" s="133">
        <v>5697</v>
      </c>
      <c r="D22" s="134">
        <v>0</v>
      </c>
      <c r="E22" s="135">
        <v>0</v>
      </c>
    </row>
    <row r="23" spans="1:5" x14ac:dyDescent="0.25">
      <c r="A23" s="276">
        <v>22</v>
      </c>
      <c r="B23" s="137">
        <v>12037</v>
      </c>
      <c r="C23" s="138">
        <v>6397</v>
      </c>
      <c r="D23" s="139">
        <v>0</v>
      </c>
      <c r="E23" s="140">
        <v>0</v>
      </c>
    </row>
    <row r="24" spans="1:5" x14ac:dyDescent="0.25">
      <c r="A24" s="146">
        <v>23</v>
      </c>
      <c r="B24" s="132">
        <v>14100</v>
      </c>
      <c r="C24" s="133">
        <v>7576</v>
      </c>
      <c r="D24" s="134">
        <v>0</v>
      </c>
      <c r="E24" s="135">
        <v>0</v>
      </c>
    </row>
    <row r="25" spans="1:5" x14ac:dyDescent="0.25">
      <c r="A25" s="276">
        <v>24</v>
      </c>
      <c r="B25" s="137">
        <v>16713</v>
      </c>
      <c r="C25" s="138">
        <v>8870</v>
      </c>
      <c r="D25" s="139">
        <v>0</v>
      </c>
      <c r="E25" s="140">
        <v>0</v>
      </c>
    </row>
    <row r="26" spans="1:5" x14ac:dyDescent="0.25">
      <c r="A26" s="146">
        <v>25</v>
      </c>
      <c r="B26" s="132">
        <v>18425</v>
      </c>
      <c r="C26" s="133">
        <v>9935</v>
      </c>
      <c r="D26" s="134">
        <v>0</v>
      </c>
      <c r="E26" s="135">
        <v>1</v>
      </c>
    </row>
    <row r="27" spans="1:5" x14ac:dyDescent="0.25">
      <c r="A27" s="276">
        <v>26</v>
      </c>
      <c r="B27" s="137">
        <v>19443</v>
      </c>
      <c r="C27" s="138">
        <v>10517</v>
      </c>
      <c r="D27" s="139">
        <v>3</v>
      </c>
      <c r="E27" s="140">
        <v>0</v>
      </c>
    </row>
    <row r="28" spans="1:5" x14ac:dyDescent="0.25">
      <c r="A28" s="146">
        <v>27</v>
      </c>
      <c r="B28" s="132">
        <v>20700</v>
      </c>
      <c r="C28" s="133">
        <v>11058</v>
      </c>
      <c r="D28" s="134">
        <v>0</v>
      </c>
      <c r="E28" s="135">
        <v>1</v>
      </c>
    </row>
    <row r="29" spans="1:5" x14ac:dyDescent="0.25">
      <c r="A29" s="276">
        <v>28</v>
      </c>
      <c r="B29" s="137">
        <v>20296</v>
      </c>
      <c r="C29" s="138">
        <v>10707</v>
      </c>
      <c r="D29" s="139">
        <v>0</v>
      </c>
      <c r="E29" s="140">
        <v>0</v>
      </c>
    </row>
    <row r="30" spans="1:5" x14ac:dyDescent="0.25">
      <c r="A30" s="146">
        <v>29</v>
      </c>
      <c r="B30" s="132">
        <v>20453</v>
      </c>
      <c r="C30" s="133">
        <v>10847</v>
      </c>
      <c r="D30" s="134">
        <v>1</v>
      </c>
      <c r="E30" s="135">
        <v>0</v>
      </c>
    </row>
    <row r="31" spans="1:5" x14ac:dyDescent="0.25">
      <c r="A31" s="276">
        <v>30</v>
      </c>
      <c r="B31" s="137">
        <v>19960</v>
      </c>
      <c r="C31" s="138">
        <v>10525</v>
      </c>
      <c r="D31" s="139">
        <v>0</v>
      </c>
      <c r="E31" s="140">
        <v>0</v>
      </c>
    </row>
    <row r="32" spans="1:5" x14ac:dyDescent="0.25">
      <c r="A32" s="146">
        <v>31</v>
      </c>
      <c r="B32" s="132">
        <v>19159</v>
      </c>
      <c r="C32" s="133">
        <v>10328</v>
      </c>
      <c r="D32" s="134">
        <v>1</v>
      </c>
      <c r="E32" s="135">
        <v>0</v>
      </c>
    </row>
    <row r="33" spans="1:256" x14ac:dyDescent="0.25">
      <c r="A33" s="276">
        <v>32</v>
      </c>
      <c r="B33" s="137">
        <v>18615</v>
      </c>
      <c r="C33" s="138">
        <v>9737</v>
      </c>
      <c r="D33" s="139">
        <v>2</v>
      </c>
      <c r="E33" s="140">
        <v>0</v>
      </c>
    </row>
    <row r="34" spans="1:256" x14ac:dyDescent="0.25">
      <c r="A34" s="146">
        <v>33</v>
      </c>
      <c r="B34" s="132">
        <v>18231</v>
      </c>
      <c r="C34" s="133">
        <v>9725</v>
      </c>
      <c r="D34" s="134">
        <v>0</v>
      </c>
      <c r="E34" s="135">
        <v>0</v>
      </c>
    </row>
    <row r="35" spans="1:256" x14ac:dyDescent="0.25">
      <c r="A35" s="276">
        <v>34</v>
      </c>
      <c r="B35" s="137">
        <v>17376</v>
      </c>
      <c r="C35" s="138">
        <v>9352</v>
      </c>
      <c r="D35" s="139">
        <v>0</v>
      </c>
      <c r="E35" s="140">
        <v>0</v>
      </c>
    </row>
    <row r="36" spans="1:256" x14ac:dyDescent="0.25">
      <c r="A36" s="146">
        <v>35</v>
      </c>
      <c r="B36" s="132">
        <v>17524</v>
      </c>
      <c r="C36" s="133">
        <v>9393</v>
      </c>
      <c r="D36" s="134">
        <v>0</v>
      </c>
      <c r="E36" s="135">
        <v>1</v>
      </c>
    </row>
    <row r="37" spans="1:256" x14ac:dyDescent="0.25">
      <c r="A37" s="276">
        <v>36</v>
      </c>
      <c r="B37" s="137">
        <v>17038</v>
      </c>
      <c r="C37" s="138">
        <v>9257</v>
      </c>
      <c r="D37" s="139">
        <v>1</v>
      </c>
      <c r="E37" s="140">
        <v>0</v>
      </c>
    </row>
    <row r="38" spans="1:256" x14ac:dyDescent="0.25">
      <c r="A38" s="146">
        <v>37</v>
      </c>
      <c r="B38" s="132">
        <v>16493</v>
      </c>
      <c r="C38" s="133">
        <v>8826</v>
      </c>
      <c r="D38" s="134">
        <v>1</v>
      </c>
      <c r="E38" s="135">
        <v>2</v>
      </c>
    </row>
    <row r="39" spans="1:256" x14ac:dyDescent="0.25">
      <c r="A39" s="276">
        <v>38</v>
      </c>
      <c r="B39" s="137">
        <v>16240</v>
      </c>
      <c r="C39" s="138">
        <v>8600</v>
      </c>
      <c r="D39" s="139">
        <v>0</v>
      </c>
      <c r="E39" s="140">
        <v>0</v>
      </c>
    </row>
    <row r="40" spans="1:256" x14ac:dyDescent="0.25">
      <c r="A40" s="146">
        <v>39</v>
      </c>
      <c r="B40" s="132">
        <v>15359</v>
      </c>
      <c r="C40" s="133">
        <v>8239</v>
      </c>
      <c r="D40" s="134">
        <v>1</v>
      </c>
      <c r="E40" s="135">
        <v>0</v>
      </c>
    </row>
    <row r="41" spans="1:256" x14ac:dyDescent="0.25">
      <c r="A41" s="276">
        <v>40</v>
      </c>
      <c r="B41" s="137">
        <v>14600</v>
      </c>
      <c r="C41" s="138">
        <v>7553</v>
      </c>
      <c r="D41" s="139">
        <v>2</v>
      </c>
      <c r="E41" s="140">
        <v>0</v>
      </c>
    </row>
    <row r="42" spans="1:256" x14ac:dyDescent="0.25">
      <c r="A42" s="146">
        <v>41</v>
      </c>
      <c r="B42" s="132">
        <v>13980</v>
      </c>
      <c r="C42" s="141">
        <v>7382</v>
      </c>
      <c r="D42" s="134">
        <v>0</v>
      </c>
      <c r="E42" s="142">
        <v>1</v>
      </c>
    </row>
    <row r="43" spans="1:256" ht="11.15" customHeight="1" x14ac:dyDescent="0.25">
      <c r="A43" s="276">
        <v>42</v>
      </c>
      <c r="B43" s="137">
        <v>13725</v>
      </c>
      <c r="C43" s="138">
        <v>7154</v>
      </c>
      <c r="D43" s="139">
        <v>4</v>
      </c>
      <c r="E43" s="140">
        <v>1</v>
      </c>
    </row>
    <row r="44" spans="1:256" x14ac:dyDescent="0.25">
      <c r="A44" s="146">
        <v>43</v>
      </c>
      <c r="B44" s="132">
        <v>13254</v>
      </c>
      <c r="C44" s="133">
        <v>6815</v>
      </c>
      <c r="D44" s="134">
        <v>3</v>
      </c>
      <c r="E44" s="135">
        <v>1</v>
      </c>
      <c r="F44" s="26"/>
      <c r="G44" s="26"/>
    </row>
    <row r="45" spans="1:256" x14ac:dyDescent="0.25">
      <c r="A45" s="276">
        <v>44</v>
      </c>
      <c r="B45" s="137">
        <v>13077</v>
      </c>
      <c r="C45" s="138">
        <v>6781</v>
      </c>
      <c r="D45" s="139">
        <v>5</v>
      </c>
      <c r="E45" s="140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12710</v>
      </c>
      <c r="C46" s="133">
        <v>6586</v>
      </c>
      <c r="D46" s="134">
        <v>8</v>
      </c>
      <c r="E46" s="135">
        <v>2</v>
      </c>
      <c r="F46" s="93"/>
    </row>
    <row r="47" spans="1:256" x14ac:dyDescent="0.25">
      <c r="A47" s="276">
        <v>46</v>
      </c>
      <c r="B47" s="137">
        <v>12300</v>
      </c>
      <c r="C47" s="138">
        <v>6460</v>
      </c>
      <c r="D47" s="139">
        <v>3</v>
      </c>
      <c r="E47" s="140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11763</v>
      </c>
      <c r="C48" s="133">
        <v>5977</v>
      </c>
      <c r="D48" s="134">
        <v>5</v>
      </c>
      <c r="E48" s="135">
        <v>2</v>
      </c>
      <c r="F48" s="93"/>
    </row>
    <row r="49" spans="1:5" x14ac:dyDescent="0.25">
      <c r="A49" s="276">
        <v>48</v>
      </c>
      <c r="B49" s="137">
        <v>11261</v>
      </c>
      <c r="C49" s="138">
        <v>5572</v>
      </c>
      <c r="D49" s="139">
        <v>9</v>
      </c>
      <c r="E49" s="140">
        <v>1</v>
      </c>
    </row>
    <row r="50" spans="1:5" x14ac:dyDescent="0.25">
      <c r="A50" s="146">
        <v>49</v>
      </c>
      <c r="B50" s="132">
        <v>10555</v>
      </c>
      <c r="C50" s="133">
        <v>5176</v>
      </c>
      <c r="D50" s="134">
        <v>5</v>
      </c>
      <c r="E50" s="135">
        <v>0</v>
      </c>
    </row>
    <row r="51" spans="1:5" x14ac:dyDescent="0.25">
      <c r="A51" s="276">
        <v>50</v>
      </c>
      <c r="B51" s="137">
        <v>9971</v>
      </c>
      <c r="C51" s="138">
        <v>5154</v>
      </c>
      <c r="D51" s="139">
        <v>6</v>
      </c>
      <c r="E51" s="140">
        <v>0</v>
      </c>
    </row>
    <row r="52" spans="1:5" x14ac:dyDescent="0.25">
      <c r="A52" s="146">
        <v>51</v>
      </c>
      <c r="B52" s="132">
        <v>9395</v>
      </c>
      <c r="C52" s="133">
        <v>4742</v>
      </c>
      <c r="D52" s="134">
        <v>2</v>
      </c>
      <c r="E52" s="135">
        <v>1</v>
      </c>
    </row>
    <row r="53" spans="1:5" x14ac:dyDescent="0.25">
      <c r="A53" s="276">
        <v>52</v>
      </c>
      <c r="B53" s="137">
        <v>8679</v>
      </c>
      <c r="C53" s="138">
        <v>4401</v>
      </c>
      <c r="D53" s="139">
        <v>2</v>
      </c>
      <c r="E53" s="140">
        <v>1</v>
      </c>
    </row>
    <row r="54" spans="1:5" x14ac:dyDescent="0.25">
      <c r="A54" s="146">
        <v>53</v>
      </c>
      <c r="B54" s="132">
        <v>8195</v>
      </c>
      <c r="C54" s="133">
        <v>4160</v>
      </c>
      <c r="D54" s="134">
        <v>6</v>
      </c>
      <c r="E54" s="135">
        <v>1</v>
      </c>
    </row>
    <row r="55" spans="1:5" x14ac:dyDescent="0.25">
      <c r="A55" s="276">
        <v>54</v>
      </c>
      <c r="B55" s="137">
        <v>7707</v>
      </c>
      <c r="C55" s="138">
        <v>3728</v>
      </c>
      <c r="D55" s="139">
        <v>7</v>
      </c>
      <c r="E55" s="140">
        <v>3</v>
      </c>
    </row>
    <row r="56" spans="1:5" x14ac:dyDescent="0.25">
      <c r="A56" s="146">
        <v>55</v>
      </c>
      <c r="B56" s="132">
        <v>7340</v>
      </c>
      <c r="C56" s="133">
        <v>3547</v>
      </c>
      <c r="D56" s="134">
        <v>5</v>
      </c>
      <c r="E56" s="135">
        <v>2</v>
      </c>
    </row>
    <row r="57" spans="1:5" x14ac:dyDescent="0.25">
      <c r="A57" s="276">
        <v>56</v>
      </c>
      <c r="B57" s="137">
        <v>6830</v>
      </c>
      <c r="C57" s="138">
        <v>3242</v>
      </c>
      <c r="D57" s="139">
        <v>7</v>
      </c>
      <c r="E57" s="140">
        <v>1</v>
      </c>
    </row>
    <row r="58" spans="1:5" x14ac:dyDescent="0.25">
      <c r="A58" s="146">
        <v>57</v>
      </c>
      <c r="B58" s="132">
        <v>6236</v>
      </c>
      <c r="C58" s="133">
        <v>2960</v>
      </c>
      <c r="D58" s="134">
        <v>4</v>
      </c>
      <c r="E58" s="135">
        <v>1</v>
      </c>
    </row>
    <row r="59" spans="1:5" x14ac:dyDescent="0.25">
      <c r="A59" s="276">
        <v>58</v>
      </c>
      <c r="B59" s="137">
        <v>5728</v>
      </c>
      <c r="C59" s="138">
        <v>2736</v>
      </c>
      <c r="D59" s="139">
        <v>4</v>
      </c>
      <c r="E59" s="140">
        <v>1</v>
      </c>
    </row>
    <row r="60" spans="1:5" x14ac:dyDescent="0.25">
      <c r="A60" s="146">
        <v>59</v>
      </c>
      <c r="B60" s="132">
        <v>5187</v>
      </c>
      <c r="C60" s="133">
        <v>2450</v>
      </c>
      <c r="D60" s="134">
        <v>3</v>
      </c>
      <c r="E60" s="135">
        <v>1</v>
      </c>
    </row>
    <row r="61" spans="1:5" x14ac:dyDescent="0.25">
      <c r="A61" s="276">
        <v>60</v>
      </c>
      <c r="B61" s="137">
        <v>4464</v>
      </c>
      <c r="C61" s="138">
        <v>2094</v>
      </c>
      <c r="D61" s="139">
        <v>1</v>
      </c>
      <c r="E61" s="140">
        <v>0</v>
      </c>
    </row>
    <row r="62" spans="1:5" x14ac:dyDescent="0.25">
      <c r="A62" s="146">
        <v>61</v>
      </c>
      <c r="B62" s="132">
        <v>3235</v>
      </c>
      <c r="C62" s="133">
        <v>1652</v>
      </c>
      <c r="D62" s="134">
        <v>2</v>
      </c>
      <c r="E62" s="135">
        <v>1</v>
      </c>
    </row>
    <row r="63" spans="1:5" x14ac:dyDescent="0.25">
      <c r="A63" s="276">
        <v>62</v>
      </c>
      <c r="B63" s="137">
        <v>2629</v>
      </c>
      <c r="C63" s="138">
        <v>1439</v>
      </c>
      <c r="D63" s="139">
        <v>2</v>
      </c>
      <c r="E63" s="140">
        <v>1</v>
      </c>
    </row>
    <row r="64" spans="1:5" x14ac:dyDescent="0.25">
      <c r="A64" s="146">
        <v>63</v>
      </c>
      <c r="B64" s="132">
        <v>2102</v>
      </c>
      <c r="C64" s="133">
        <v>1165</v>
      </c>
      <c r="D64" s="134">
        <v>1</v>
      </c>
      <c r="E64" s="135">
        <v>0</v>
      </c>
    </row>
    <row r="65" spans="1:5" x14ac:dyDescent="0.25">
      <c r="A65" s="276">
        <v>64</v>
      </c>
      <c r="B65" s="137">
        <v>1822</v>
      </c>
      <c r="C65" s="138">
        <v>1079</v>
      </c>
      <c r="D65" s="139">
        <v>2</v>
      </c>
      <c r="E65" s="140">
        <v>1</v>
      </c>
    </row>
    <row r="66" spans="1:5" x14ac:dyDescent="0.25">
      <c r="A66" s="146">
        <v>65</v>
      </c>
      <c r="B66" s="134">
        <v>1458</v>
      </c>
      <c r="C66" s="141">
        <v>810</v>
      </c>
      <c r="D66" s="134">
        <v>2</v>
      </c>
      <c r="E66" s="142">
        <v>3</v>
      </c>
    </row>
    <row r="67" spans="1:5" x14ac:dyDescent="0.25">
      <c r="A67" s="276" t="s">
        <v>270</v>
      </c>
      <c r="B67" s="137">
        <v>6234</v>
      </c>
      <c r="C67" s="138">
        <v>4073</v>
      </c>
      <c r="D67" s="139">
        <v>6</v>
      </c>
      <c r="E67" s="140">
        <v>4</v>
      </c>
    </row>
    <row r="68" spans="1:5" x14ac:dyDescent="0.25">
      <c r="A68" s="146" t="s">
        <v>76</v>
      </c>
      <c r="B68" s="134">
        <v>19476</v>
      </c>
      <c r="C68" s="141">
        <v>4425</v>
      </c>
      <c r="D68" s="134">
        <v>0</v>
      </c>
      <c r="E68" s="142">
        <v>0</v>
      </c>
    </row>
    <row r="69" spans="1:5" ht="13" thickBot="1" x14ac:dyDescent="0.3">
      <c r="A69" s="277" t="s">
        <v>75</v>
      </c>
      <c r="B69" s="278">
        <f>SUM(B16:B68)</f>
        <v>589078</v>
      </c>
      <c r="C69" s="279">
        <f>SUM(C16:C68)</f>
        <v>303756</v>
      </c>
      <c r="D69" s="280">
        <f t="shared" ref="D69:E69" si="0">SUM(D16:D68)</f>
        <v>116</v>
      </c>
      <c r="E69" s="279">
        <f t="shared" si="0"/>
        <v>35</v>
      </c>
    </row>
    <row r="70" spans="1:5" ht="11.25" customHeight="1" x14ac:dyDescent="0.25">
      <c r="A70" s="34" t="s">
        <v>315</v>
      </c>
    </row>
    <row r="71" spans="1:5" ht="28.5" customHeight="1" thickBot="1" x14ac:dyDescent="0.3">
      <c r="A71" s="765" t="s">
        <v>309</v>
      </c>
      <c r="B71" s="765"/>
      <c r="C71" s="765"/>
      <c r="D71" s="765"/>
      <c r="E71" s="765"/>
    </row>
    <row r="72" spans="1:5" ht="13" thickBot="1" x14ac:dyDescent="0.3">
      <c r="A72" s="333" t="s">
        <v>267</v>
      </c>
      <c r="B72" s="334">
        <f>B69-B68</f>
        <v>569602</v>
      </c>
      <c r="C72" s="334">
        <f>C69-C68</f>
        <v>299331</v>
      </c>
      <c r="D72" s="334">
        <f>D69-D68</f>
        <v>116</v>
      </c>
      <c r="E72" s="335">
        <f>E69-E68</f>
        <v>35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0" orientation="portrait" useFirstPageNumber="1" r:id="rId1"/>
  <headerFooter>
    <oddFooter>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codeName="Hoja31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f>'4VG PSA.3'!B16+'4VG PSA.6'!B16</f>
        <v>1103</v>
      </c>
      <c r="C16" s="133">
        <f>'4VG PSA.3'!C16+'4VG PSA.6'!C16</f>
        <v>1038</v>
      </c>
      <c r="D16" s="134">
        <f>'4VG PSA.3'!D16+'4VG PSA.6'!D16</f>
        <v>4</v>
      </c>
      <c r="E16" s="135">
        <f>'4VG PSA.3'!E16+'4VG PSA.6'!E16</f>
        <v>0</v>
      </c>
      <c r="F16" s="24"/>
      <c r="G16" s="88"/>
      <c r="H16" s="88"/>
      <c r="I16" s="88"/>
      <c r="J16" s="88"/>
    </row>
    <row r="17" spans="1:5" x14ac:dyDescent="0.25">
      <c r="A17" s="136" t="s">
        <v>83</v>
      </c>
      <c r="B17" s="137">
        <f>'4VG PSA.3'!B17+'4VG PSA.6'!B17</f>
        <v>5817</v>
      </c>
      <c r="C17" s="138">
        <f>'4VG PSA.3'!C17+'4VG PSA.6'!C17</f>
        <v>4196</v>
      </c>
      <c r="D17" s="139">
        <f>'4VG PSA.3'!D17+'4VG PSA.6'!D17</f>
        <v>0</v>
      </c>
      <c r="E17" s="140">
        <f>'4VG PSA.3'!E17+'4VG PSA.6'!E17</f>
        <v>0</v>
      </c>
    </row>
    <row r="18" spans="1:5" x14ac:dyDescent="0.25">
      <c r="A18" s="131" t="s">
        <v>84</v>
      </c>
      <c r="B18" s="132">
        <f>'4VG PSA.3'!B18+'4VG PSA.6'!B18</f>
        <v>6384</v>
      </c>
      <c r="C18" s="133">
        <f>'4VG PSA.3'!C18+'4VG PSA.6'!C18</f>
        <v>4469</v>
      </c>
      <c r="D18" s="134">
        <f>'4VG PSA.3'!D18+'4VG PSA.6'!D18</f>
        <v>0</v>
      </c>
      <c r="E18" s="135">
        <f>'4VG PSA.3'!E18+'4VG PSA.6'!E18</f>
        <v>0</v>
      </c>
    </row>
    <row r="19" spans="1:5" x14ac:dyDescent="0.25">
      <c r="A19" s="136" t="s">
        <v>85</v>
      </c>
      <c r="B19" s="137">
        <f>'4VG PSA.3'!B19+'4VG PSA.6'!B19</f>
        <v>16833</v>
      </c>
      <c r="C19" s="138">
        <f>'4VG PSA.3'!C19+'4VG PSA.6'!C19</f>
        <v>10552</v>
      </c>
      <c r="D19" s="139">
        <f>'4VG PSA.3'!D19+'4VG PSA.6'!D19</f>
        <v>2</v>
      </c>
      <c r="E19" s="140">
        <f>'4VG PSA.3'!E19+'4VG PSA.6'!E19</f>
        <v>0</v>
      </c>
    </row>
    <row r="20" spans="1:5" x14ac:dyDescent="0.25">
      <c r="A20" s="131" t="s">
        <v>86</v>
      </c>
      <c r="B20" s="132">
        <f>'4VG PSA.3'!B20+'4VG PSA.6'!B20</f>
        <v>42502</v>
      </c>
      <c r="C20" s="133">
        <f>'4VG PSA.3'!C20+'4VG PSA.6'!C20</f>
        <v>26972</v>
      </c>
      <c r="D20" s="134">
        <f>'4VG PSA.3'!D20+'4VG PSA.6'!D20</f>
        <v>2</v>
      </c>
      <c r="E20" s="135">
        <f>'4VG PSA.3'!E20+'4VG PSA.6'!E20</f>
        <v>1</v>
      </c>
    </row>
    <row r="21" spans="1:5" x14ac:dyDescent="0.25">
      <c r="A21" s="136" t="s">
        <v>87</v>
      </c>
      <c r="B21" s="137">
        <f>'4VG PSA.3'!B21+'4VG PSA.6'!B21</f>
        <v>59852</v>
      </c>
      <c r="C21" s="138">
        <f>'4VG PSA.3'!C21+'4VG PSA.6'!C21</f>
        <v>35893</v>
      </c>
      <c r="D21" s="139">
        <f>'4VG PSA.3'!D21+'4VG PSA.6'!D21</f>
        <v>6</v>
      </c>
      <c r="E21" s="140">
        <f>'4VG PSA.3'!E21+'4VG PSA.6'!E21</f>
        <v>1</v>
      </c>
    </row>
    <row r="22" spans="1:5" x14ac:dyDescent="0.25">
      <c r="A22" s="131" t="s">
        <v>88</v>
      </c>
      <c r="B22" s="132">
        <f>'4VG PSA.3'!B22+'4VG PSA.6'!B22</f>
        <v>73160</v>
      </c>
      <c r="C22" s="133">
        <f>'4VG PSA.3'!C22+'4VG PSA.6'!C22</f>
        <v>43413</v>
      </c>
      <c r="D22" s="134">
        <f>'4VG PSA.3'!D22+'4VG PSA.6'!D22</f>
        <v>7</v>
      </c>
      <c r="E22" s="135">
        <f>'4VG PSA.3'!E22+'4VG PSA.6'!E22</f>
        <v>3</v>
      </c>
    </row>
    <row r="23" spans="1:5" x14ac:dyDescent="0.25">
      <c r="A23" s="136" t="s">
        <v>89</v>
      </c>
      <c r="B23" s="137">
        <f>'4VG PSA.3'!B23+'4VG PSA.6'!B23</f>
        <v>83742</v>
      </c>
      <c r="C23" s="138">
        <f>'4VG PSA.3'!C23+'4VG PSA.6'!C23</f>
        <v>50970</v>
      </c>
      <c r="D23" s="139">
        <f>'4VG PSA.3'!D23+'4VG PSA.6'!D23</f>
        <v>8</v>
      </c>
      <c r="E23" s="140">
        <f>'4VG PSA.3'!E23+'4VG PSA.6'!E23</f>
        <v>3</v>
      </c>
    </row>
    <row r="24" spans="1:5" x14ac:dyDescent="0.25">
      <c r="A24" s="131" t="s">
        <v>90</v>
      </c>
      <c r="B24" s="132">
        <f>'4VG PSA.3'!B24+'4VG PSA.6'!B24</f>
        <v>98295</v>
      </c>
      <c r="C24" s="133">
        <f>'4VG PSA.3'!C24+'4VG PSA.6'!C24</f>
        <v>61062</v>
      </c>
      <c r="D24" s="134">
        <f>'4VG PSA.3'!D24+'4VG PSA.6'!D24</f>
        <v>11</v>
      </c>
      <c r="E24" s="135">
        <f>'4VG PSA.3'!E24+'4VG PSA.6'!E24</f>
        <v>7</v>
      </c>
    </row>
    <row r="25" spans="1:5" x14ac:dyDescent="0.25">
      <c r="A25" s="136" t="s">
        <v>91</v>
      </c>
      <c r="B25" s="137">
        <f>'4VG PSA.3'!B25+'4VG PSA.6'!B25</f>
        <v>117635</v>
      </c>
      <c r="C25" s="138">
        <f>'4VG PSA.3'!C25+'4VG PSA.6'!C25</f>
        <v>73779</v>
      </c>
      <c r="D25" s="139">
        <f>'4VG PSA.3'!D25+'4VG PSA.6'!D25</f>
        <v>10</v>
      </c>
      <c r="E25" s="140">
        <f>'4VG PSA.3'!E25+'4VG PSA.6'!E25</f>
        <v>4</v>
      </c>
    </row>
    <row r="26" spans="1:5" x14ac:dyDescent="0.25">
      <c r="A26" s="131" t="s">
        <v>92</v>
      </c>
      <c r="B26" s="132">
        <f>'4VG PSA.3'!B26+'4VG PSA.6'!B26</f>
        <v>134918</v>
      </c>
      <c r="C26" s="133">
        <f>'4VG PSA.3'!C26+'4VG PSA.6'!C26</f>
        <v>85678</v>
      </c>
      <c r="D26" s="134">
        <f>'4VG PSA.3'!D26+'4VG PSA.6'!D26</f>
        <v>14</v>
      </c>
      <c r="E26" s="135">
        <f>'4VG PSA.3'!E26+'4VG PSA.6'!E26</f>
        <v>7</v>
      </c>
    </row>
    <row r="27" spans="1:5" x14ac:dyDescent="0.25">
      <c r="A27" s="136" t="s">
        <v>93</v>
      </c>
      <c r="B27" s="137">
        <f>'4VG PSA.3'!B27+'4VG PSA.6'!B27</f>
        <v>149202</v>
      </c>
      <c r="C27" s="138">
        <f>'4VG PSA.3'!C27+'4VG PSA.6'!C27</f>
        <v>96463</v>
      </c>
      <c r="D27" s="139">
        <f>'4VG PSA.3'!D27+'4VG PSA.6'!D27</f>
        <v>12</v>
      </c>
      <c r="E27" s="140">
        <f>'4VG PSA.3'!E27+'4VG PSA.6'!E27</f>
        <v>10</v>
      </c>
    </row>
    <row r="28" spans="1:5" x14ac:dyDescent="0.25">
      <c r="A28" s="131" t="s">
        <v>94</v>
      </c>
      <c r="B28" s="132">
        <f>'4VG PSA.3'!B28+'4VG PSA.6'!B28</f>
        <v>164672</v>
      </c>
      <c r="C28" s="133">
        <f>'4VG PSA.3'!C28+'4VG PSA.6'!C28</f>
        <v>106348</v>
      </c>
      <c r="D28" s="134">
        <f>'4VG PSA.3'!D28+'4VG PSA.6'!D28</f>
        <v>20</v>
      </c>
      <c r="E28" s="135">
        <f>'4VG PSA.3'!E28+'4VG PSA.6'!E28</f>
        <v>18</v>
      </c>
    </row>
    <row r="29" spans="1:5" x14ac:dyDescent="0.25">
      <c r="A29" s="136" t="s">
        <v>95</v>
      </c>
      <c r="B29" s="137">
        <f>'4VG PSA.3'!B29+'4VG PSA.6'!B29</f>
        <v>171142</v>
      </c>
      <c r="C29" s="138">
        <f>'4VG PSA.3'!C29+'4VG PSA.6'!C29</f>
        <v>112154</v>
      </c>
      <c r="D29" s="139">
        <f>'4VG PSA.3'!D29+'4VG PSA.6'!D29</f>
        <v>31</v>
      </c>
      <c r="E29" s="140">
        <f>'4VG PSA.3'!E29+'4VG PSA.6'!E29</f>
        <v>12</v>
      </c>
    </row>
    <row r="30" spans="1:5" x14ac:dyDescent="0.25">
      <c r="A30" s="131" t="s">
        <v>96</v>
      </c>
      <c r="B30" s="132">
        <f>'4VG PSA.3'!B30+'4VG PSA.6'!B30</f>
        <v>179680</v>
      </c>
      <c r="C30" s="133">
        <f>'4VG PSA.3'!C30+'4VG PSA.6'!C30</f>
        <v>118197</v>
      </c>
      <c r="D30" s="134">
        <f>'4VG PSA.3'!D30+'4VG PSA.6'!D30</f>
        <v>23</v>
      </c>
      <c r="E30" s="135">
        <f>'4VG PSA.3'!E30+'4VG PSA.6'!E30</f>
        <v>5</v>
      </c>
    </row>
    <row r="31" spans="1:5" x14ac:dyDescent="0.25">
      <c r="A31" s="136" t="s">
        <v>97</v>
      </c>
      <c r="B31" s="137">
        <f>'4VG PSA.3'!B31+'4VG PSA.6'!B31</f>
        <v>183941</v>
      </c>
      <c r="C31" s="138">
        <f>'4VG PSA.3'!C31+'4VG PSA.6'!C31</f>
        <v>121041</v>
      </c>
      <c r="D31" s="139">
        <f>'4VG PSA.3'!D31+'4VG PSA.6'!D31</f>
        <v>38</v>
      </c>
      <c r="E31" s="140">
        <f>'4VG PSA.3'!E31+'4VG PSA.6'!E31</f>
        <v>18</v>
      </c>
    </row>
    <row r="32" spans="1:5" x14ac:dyDescent="0.25">
      <c r="A32" s="131" t="s">
        <v>98</v>
      </c>
      <c r="B32" s="132">
        <f>'4VG PSA.3'!B32+'4VG PSA.6'!B32</f>
        <v>184967</v>
      </c>
      <c r="C32" s="133">
        <f>'4VG PSA.3'!C32+'4VG PSA.6'!C32</f>
        <v>123959</v>
      </c>
      <c r="D32" s="134">
        <f>'4VG PSA.3'!D32+'4VG PSA.6'!D32</f>
        <v>38</v>
      </c>
      <c r="E32" s="135">
        <f>'4VG PSA.3'!E32+'4VG PSA.6'!E32</f>
        <v>17</v>
      </c>
    </row>
    <row r="33" spans="1:256" x14ac:dyDescent="0.25">
      <c r="A33" s="136" t="s">
        <v>99</v>
      </c>
      <c r="B33" s="137">
        <f>'4VG PSA.3'!B33+'4VG PSA.6'!B33</f>
        <v>188061</v>
      </c>
      <c r="C33" s="138">
        <f>'4VG PSA.3'!C33+'4VG PSA.6'!C33</f>
        <v>123652</v>
      </c>
      <c r="D33" s="139">
        <f>'4VG PSA.3'!D33+'4VG PSA.6'!D33</f>
        <v>48</v>
      </c>
      <c r="E33" s="140">
        <f>'4VG PSA.3'!E33+'4VG PSA.6'!E33</f>
        <v>12</v>
      </c>
    </row>
    <row r="34" spans="1:256" x14ac:dyDescent="0.25">
      <c r="A34" s="131" t="s">
        <v>100</v>
      </c>
      <c r="B34" s="132">
        <f>'4VG PSA.3'!B34+'4VG PSA.6'!B34</f>
        <v>187619</v>
      </c>
      <c r="C34" s="133">
        <f>'4VG PSA.3'!C34+'4VG PSA.6'!C34</f>
        <v>127419</v>
      </c>
      <c r="D34" s="134">
        <f>'4VG PSA.3'!D34+'4VG PSA.6'!D34</f>
        <v>36</v>
      </c>
      <c r="E34" s="135">
        <f>'4VG PSA.3'!E34+'4VG PSA.6'!E34</f>
        <v>17</v>
      </c>
    </row>
    <row r="35" spans="1:256" x14ac:dyDescent="0.25">
      <c r="A35" s="136" t="s">
        <v>101</v>
      </c>
      <c r="B35" s="137">
        <f>'4VG PSA.3'!B35+'4VG PSA.6'!B35</f>
        <v>188465</v>
      </c>
      <c r="C35" s="138">
        <f>'4VG PSA.3'!C35+'4VG PSA.6'!C35</f>
        <v>127141</v>
      </c>
      <c r="D35" s="139">
        <f>'4VG PSA.3'!D35+'4VG PSA.6'!D35</f>
        <v>38</v>
      </c>
      <c r="E35" s="140">
        <f>'4VG PSA.3'!E35+'4VG PSA.6'!E35</f>
        <v>51</v>
      </c>
    </row>
    <row r="36" spans="1:256" x14ac:dyDescent="0.25">
      <c r="A36" s="131" t="s">
        <v>102</v>
      </c>
      <c r="B36" s="132">
        <f>'4VG PSA.3'!B36+'4VG PSA.6'!B36</f>
        <v>189484</v>
      </c>
      <c r="C36" s="133">
        <f>'4VG PSA.3'!C36+'4VG PSA.6'!C36</f>
        <v>128341</v>
      </c>
      <c r="D36" s="134">
        <f>'4VG PSA.3'!D36+'4VG PSA.6'!D36</f>
        <v>32</v>
      </c>
      <c r="E36" s="135">
        <f>'4VG PSA.3'!E36+'4VG PSA.6'!E36</f>
        <v>23</v>
      </c>
    </row>
    <row r="37" spans="1:256" x14ac:dyDescent="0.25">
      <c r="A37" s="136" t="s">
        <v>103</v>
      </c>
      <c r="B37" s="137">
        <f>'4VG PSA.3'!B37+'4VG PSA.6'!B37</f>
        <v>191658</v>
      </c>
      <c r="C37" s="138">
        <f>'4VG PSA.3'!C37+'4VG PSA.6'!C37</f>
        <v>132208</v>
      </c>
      <c r="D37" s="139">
        <f>'4VG PSA.3'!D37+'4VG PSA.6'!D37</f>
        <v>59</v>
      </c>
      <c r="E37" s="140">
        <f>'4VG PSA.3'!E37+'4VG PSA.6'!E37</f>
        <v>13</v>
      </c>
    </row>
    <row r="38" spans="1:256" x14ac:dyDescent="0.25">
      <c r="A38" s="131" t="s">
        <v>104</v>
      </c>
      <c r="B38" s="132">
        <f>'4VG PSA.3'!B38+'4VG PSA.6'!B38</f>
        <v>190398</v>
      </c>
      <c r="C38" s="133">
        <f>'4VG PSA.3'!C38+'4VG PSA.6'!C38</f>
        <v>127137</v>
      </c>
      <c r="D38" s="134">
        <f>'4VG PSA.3'!D38+'4VG PSA.6'!D38</f>
        <v>67</v>
      </c>
      <c r="E38" s="135">
        <f>'4VG PSA.3'!E38+'4VG PSA.6'!E38</f>
        <v>27</v>
      </c>
    </row>
    <row r="39" spans="1:256" x14ac:dyDescent="0.25">
      <c r="A39" s="136" t="s">
        <v>105</v>
      </c>
      <c r="B39" s="137">
        <f>'4VG PSA.3'!B39+'4VG PSA.6'!B39</f>
        <v>188012</v>
      </c>
      <c r="C39" s="138">
        <f>'4VG PSA.3'!C39+'4VG PSA.6'!C39</f>
        <v>123959</v>
      </c>
      <c r="D39" s="139">
        <f>'4VG PSA.3'!D39+'4VG PSA.6'!D39</f>
        <v>52</v>
      </c>
      <c r="E39" s="140">
        <f>'4VG PSA.3'!E39+'4VG PSA.6'!E39</f>
        <v>37</v>
      </c>
    </row>
    <row r="40" spans="1:256" x14ac:dyDescent="0.25">
      <c r="A40" s="131" t="s">
        <v>106</v>
      </c>
      <c r="B40" s="132">
        <f>'4VG PSA.3'!B40+'4VG PSA.6'!B40</f>
        <v>188713</v>
      </c>
      <c r="C40" s="133">
        <f>'4VG PSA.3'!C40+'4VG PSA.6'!C40</f>
        <v>122169</v>
      </c>
      <c r="D40" s="134">
        <f>'4VG PSA.3'!D40+'4VG PSA.6'!D40</f>
        <v>92</v>
      </c>
      <c r="E40" s="135">
        <f>'4VG PSA.3'!E40+'4VG PSA.6'!E40</f>
        <v>31</v>
      </c>
    </row>
    <row r="41" spans="1:256" x14ac:dyDescent="0.25">
      <c r="A41" s="136" t="s">
        <v>107</v>
      </c>
      <c r="B41" s="137">
        <f>'4VG PSA.3'!B41+'4VG PSA.6'!B41</f>
        <v>181824</v>
      </c>
      <c r="C41" s="138">
        <f>'4VG PSA.3'!C41+'4VG PSA.6'!C41</f>
        <v>116675</v>
      </c>
      <c r="D41" s="139">
        <f>'4VG PSA.3'!D41+'4VG PSA.6'!D41</f>
        <v>66</v>
      </c>
      <c r="E41" s="140">
        <f>'4VG PSA.3'!E41+'4VG PSA.6'!E41</f>
        <v>41</v>
      </c>
    </row>
    <row r="42" spans="1:256" x14ac:dyDescent="0.25">
      <c r="A42" s="131" t="s">
        <v>303</v>
      </c>
      <c r="B42" s="132">
        <f>'4VG PSA.3'!B42+'4VG PSA.6'!B42</f>
        <v>180574</v>
      </c>
      <c r="C42" s="133">
        <f>'4VG PSA.3'!C42+'4VG PSA.6'!C42</f>
        <v>116245</v>
      </c>
      <c r="D42" s="134">
        <f>'4VG PSA.3'!D42+'4VG PSA.6'!D42</f>
        <v>85</v>
      </c>
      <c r="E42" s="135">
        <f>'4VG PSA.3'!E42+'4VG PSA.6'!E42</f>
        <v>36</v>
      </c>
    </row>
    <row r="43" spans="1:256" ht="11.15" customHeight="1" x14ac:dyDescent="0.25">
      <c r="A43" s="136" t="s">
        <v>108</v>
      </c>
      <c r="B43" s="137">
        <f>'4VG PSA.3'!B43+'4VG PSA.6'!B43</f>
        <v>181247</v>
      </c>
      <c r="C43" s="138">
        <f>'4VG PSA.3'!C43+'4VG PSA.6'!C43</f>
        <v>115714</v>
      </c>
      <c r="D43" s="139">
        <f>'4VG PSA.3'!D43+'4VG PSA.6'!D43</f>
        <v>100</v>
      </c>
      <c r="E43" s="140">
        <f>'4VG PSA.3'!E43+'4VG PSA.6'!E43</f>
        <v>43</v>
      </c>
    </row>
    <row r="44" spans="1:256" x14ac:dyDescent="0.25">
      <c r="A44" s="131" t="s">
        <v>109</v>
      </c>
      <c r="B44" s="132">
        <f>'4VG PSA.3'!B44+'4VG PSA.6'!B44</f>
        <v>177544</v>
      </c>
      <c r="C44" s="133">
        <f>'4VG PSA.3'!C44+'4VG PSA.6'!C44</f>
        <v>113617</v>
      </c>
      <c r="D44" s="134">
        <f>'4VG PSA.3'!D44+'4VG PSA.6'!D44</f>
        <v>101</v>
      </c>
      <c r="E44" s="135">
        <f>'4VG PSA.3'!E44+'4VG PSA.6'!E44</f>
        <v>56</v>
      </c>
      <c r="F44" s="26"/>
      <c r="G44" s="26"/>
    </row>
    <row r="45" spans="1:256" x14ac:dyDescent="0.25">
      <c r="A45" s="136" t="s">
        <v>110</v>
      </c>
      <c r="B45" s="137">
        <f>'4VG PSA.3'!B45+'4VG PSA.6'!B45</f>
        <v>179034</v>
      </c>
      <c r="C45" s="138">
        <f>'4VG PSA.3'!C45+'4VG PSA.6'!C45</f>
        <v>114761</v>
      </c>
      <c r="D45" s="139">
        <f>'4VG PSA.3'!D45+'4VG PSA.6'!D45</f>
        <v>132</v>
      </c>
      <c r="E45" s="140">
        <f>'4VG PSA.3'!E45+'4VG PSA.6'!E45</f>
        <v>64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1" t="s">
        <v>111</v>
      </c>
      <c r="B46" s="132">
        <f>'4VG PSA.3'!B46+'4VG PSA.6'!B46</f>
        <v>195607</v>
      </c>
      <c r="C46" s="133">
        <f>'4VG PSA.3'!C46+'4VG PSA.6'!C46</f>
        <v>122905</v>
      </c>
      <c r="D46" s="134">
        <f>'4VG PSA.3'!D46+'4VG PSA.6'!D46</f>
        <v>126</v>
      </c>
      <c r="E46" s="135">
        <f>'4VG PSA.3'!E46+'4VG PSA.6'!E46</f>
        <v>41</v>
      </c>
      <c r="F46" s="93"/>
    </row>
    <row r="47" spans="1:256" x14ac:dyDescent="0.25">
      <c r="A47" s="136" t="s">
        <v>112</v>
      </c>
      <c r="B47" s="137">
        <f>'4VG PSA.3'!B47+'4VG PSA.6'!B47</f>
        <v>177910</v>
      </c>
      <c r="C47" s="138">
        <f>'4VG PSA.3'!C47+'4VG PSA.6'!C47</f>
        <v>113200</v>
      </c>
      <c r="D47" s="139">
        <f>'4VG PSA.3'!D47+'4VG PSA.6'!D47</f>
        <v>128</v>
      </c>
      <c r="E47" s="140">
        <f>'4VG PSA.3'!E47+'4VG PSA.6'!E47</f>
        <v>58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1" t="s">
        <v>113</v>
      </c>
      <c r="B48" s="132">
        <f>'4VG PSA.3'!B48+'4VG PSA.6'!B48</f>
        <v>171652</v>
      </c>
      <c r="C48" s="133">
        <f>'4VG PSA.3'!C48+'4VG PSA.6'!C48</f>
        <v>110800</v>
      </c>
      <c r="D48" s="134">
        <f>'4VG PSA.3'!D48+'4VG PSA.6'!D48</f>
        <v>115</v>
      </c>
      <c r="E48" s="135">
        <f>'4VG PSA.3'!E48+'4VG PSA.6'!E48</f>
        <v>64</v>
      </c>
      <c r="F48" s="93"/>
    </row>
    <row r="49" spans="1:5" x14ac:dyDescent="0.25">
      <c r="A49" s="136" t="s">
        <v>114</v>
      </c>
      <c r="B49" s="137">
        <f>'4VG PSA.3'!B49+'4VG PSA.6'!B49</f>
        <v>166318</v>
      </c>
      <c r="C49" s="138">
        <f>'4VG PSA.3'!C49+'4VG PSA.6'!C49</f>
        <v>106514</v>
      </c>
      <c r="D49" s="139">
        <f>'4VG PSA.3'!D49+'4VG PSA.6'!D49</f>
        <v>155</v>
      </c>
      <c r="E49" s="140">
        <f>'4VG PSA.3'!E49+'4VG PSA.6'!E49</f>
        <v>68</v>
      </c>
    </row>
    <row r="50" spans="1:5" x14ac:dyDescent="0.25">
      <c r="A50" s="131" t="s">
        <v>115</v>
      </c>
      <c r="B50" s="132">
        <f>'4VG PSA.3'!B50+'4VG PSA.6'!B50</f>
        <v>157722</v>
      </c>
      <c r="C50" s="133">
        <f>'4VG PSA.3'!C50+'4VG PSA.6'!C50</f>
        <v>101221</v>
      </c>
      <c r="D50" s="134">
        <f>'4VG PSA.3'!D50+'4VG PSA.6'!D50</f>
        <v>161</v>
      </c>
      <c r="E50" s="135">
        <f>'4VG PSA.3'!E50+'4VG PSA.6'!E50</f>
        <v>98</v>
      </c>
    </row>
    <row r="51" spans="1:5" x14ac:dyDescent="0.25">
      <c r="A51" s="136" t="s">
        <v>116</v>
      </c>
      <c r="B51" s="137">
        <f>'4VG PSA.3'!B51+'4VG PSA.6'!B51</f>
        <v>150504</v>
      </c>
      <c r="C51" s="138">
        <f>'4VG PSA.3'!C51+'4VG PSA.6'!C51</f>
        <v>97109</v>
      </c>
      <c r="D51" s="139">
        <f>'4VG PSA.3'!D51+'4VG PSA.6'!D51</f>
        <v>154</v>
      </c>
      <c r="E51" s="140">
        <f>'4VG PSA.3'!E51+'4VG PSA.6'!E51</f>
        <v>94</v>
      </c>
    </row>
    <row r="52" spans="1:5" x14ac:dyDescent="0.25">
      <c r="A52" s="131" t="s">
        <v>117</v>
      </c>
      <c r="B52" s="132">
        <f>'4VG PSA.3'!B52+'4VG PSA.6'!B52</f>
        <v>143902</v>
      </c>
      <c r="C52" s="133">
        <f>'4VG PSA.3'!C52+'4VG PSA.6'!C52</f>
        <v>92553</v>
      </c>
      <c r="D52" s="134">
        <f>'4VG PSA.3'!D52+'4VG PSA.6'!D52</f>
        <v>174</v>
      </c>
      <c r="E52" s="135">
        <f>'4VG PSA.3'!E52+'4VG PSA.6'!E52</f>
        <v>97</v>
      </c>
    </row>
    <row r="53" spans="1:5" x14ac:dyDescent="0.25">
      <c r="A53" s="136" t="s">
        <v>118</v>
      </c>
      <c r="B53" s="137">
        <f>'4VG PSA.3'!B53+'4VG PSA.6'!B53</f>
        <v>136313</v>
      </c>
      <c r="C53" s="138">
        <f>'4VG PSA.3'!C53+'4VG PSA.6'!C53</f>
        <v>88343</v>
      </c>
      <c r="D53" s="139">
        <f>'4VG PSA.3'!D53+'4VG PSA.6'!D53</f>
        <v>161</v>
      </c>
      <c r="E53" s="140">
        <f>'4VG PSA.3'!E53+'4VG PSA.6'!E53</f>
        <v>106</v>
      </c>
    </row>
    <row r="54" spans="1:5" x14ac:dyDescent="0.25">
      <c r="A54" s="131" t="s">
        <v>119</v>
      </c>
      <c r="B54" s="132">
        <f>'4VG PSA.3'!B54+'4VG PSA.6'!B54</f>
        <v>132613</v>
      </c>
      <c r="C54" s="133">
        <f>'4VG PSA.3'!C54+'4VG PSA.6'!C54</f>
        <v>83523</v>
      </c>
      <c r="D54" s="134">
        <f>'4VG PSA.3'!D54+'4VG PSA.6'!D54</f>
        <v>192</v>
      </c>
      <c r="E54" s="135">
        <f>'4VG PSA.3'!E54+'4VG PSA.6'!E54</f>
        <v>88</v>
      </c>
    </row>
    <row r="55" spans="1:5" x14ac:dyDescent="0.25">
      <c r="A55" s="136" t="s">
        <v>120</v>
      </c>
      <c r="B55" s="137">
        <f>'4VG PSA.3'!B55+'4VG PSA.6'!B55</f>
        <v>125933</v>
      </c>
      <c r="C55" s="138">
        <f>'4VG PSA.3'!C55+'4VG PSA.6'!C55</f>
        <v>77096</v>
      </c>
      <c r="D55" s="139">
        <f>'4VG PSA.3'!D55+'4VG PSA.6'!D55</f>
        <v>193</v>
      </c>
      <c r="E55" s="140">
        <f>'4VG PSA.3'!E55+'4VG PSA.6'!E55</f>
        <v>73</v>
      </c>
    </row>
    <row r="56" spans="1:5" x14ac:dyDescent="0.25">
      <c r="A56" s="131" t="s">
        <v>121</v>
      </c>
      <c r="B56" s="132">
        <f>'4VG PSA.3'!B56+'4VG PSA.6'!B56</f>
        <v>121910</v>
      </c>
      <c r="C56" s="133">
        <f>'4VG PSA.3'!C56+'4VG PSA.6'!C56</f>
        <v>72600</v>
      </c>
      <c r="D56" s="134">
        <f>'4VG PSA.3'!D56+'4VG PSA.6'!D56</f>
        <v>201</v>
      </c>
      <c r="E56" s="135">
        <f>'4VG PSA.3'!E56+'4VG PSA.6'!E56</f>
        <v>81</v>
      </c>
    </row>
    <row r="57" spans="1:5" x14ac:dyDescent="0.25">
      <c r="A57" s="136" t="s">
        <v>122</v>
      </c>
      <c r="B57" s="137">
        <f>'4VG PSA.3'!B57+'4VG PSA.6'!B57</f>
        <v>113158</v>
      </c>
      <c r="C57" s="138">
        <f>'4VG PSA.3'!C57+'4VG PSA.6'!C57</f>
        <v>67870</v>
      </c>
      <c r="D57" s="139">
        <f>'4VG PSA.3'!D57+'4VG PSA.6'!D57</f>
        <v>188</v>
      </c>
      <c r="E57" s="140">
        <f>'4VG PSA.3'!E57+'4VG PSA.6'!E57</f>
        <v>84</v>
      </c>
    </row>
    <row r="58" spans="1:5" x14ac:dyDescent="0.25">
      <c r="A58" s="131" t="s">
        <v>123</v>
      </c>
      <c r="B58" s="132">
        <f>'4VG PSA.3'!B58+'4VG PSA.6'!B58</f>
        <v>104829</v>
      </c>
      <c r="C58" s="133">
        <f>'4VG PSA.3'!C58+'4VG PSA.6'!C58</f>
        <v>62640</v>
      </c>
      <c r="D58" s="134">
        <f>'4VG PSA.3'!D58+'4VG PSA.6'!D58</f>
        <v>199</v>
      </c>
      <c r="E58" s="135">
        <f>'4VG PSA.3'!E58+'4VG PSA.6'!E58</f>
        <v>93</v>
      </c>
    </row>
    <row r="59" spans="1:5" x14ac:dyDescent="0.25">
      <c r="A59" s="136" t="s">
        <v>124</v>
      </c>
      <c r="B59" s="137">
        <f>'4VG PSA.3'!B59+'4VG PSA.6'!B59</f>
        <v>97759</v>
      </c>
      <c r="C59" s="138">
        <f>'4VG PSA.3'!C59+'4VG PSA.6'!C59</f>
        <v>57093</v>
      </c>
      <c r="D59" s="139">
        <f>'4VG PSA.3'!D59+'4VG PSA.6'!D59</f>
        <v>195</v>
      </c>
      <c r="E59" s="140">
        <f>'4VG PSA.3'!E59+'4VG PSA.6'!E59</f>
        <v>84</v>
      </c>
    </row>
    <row r="60" spans="1:5" x14ac:dyDescent="0.25">
      <c r="A60" s="131" t="s">
        <v>125</v>
      </c>
      <c r="B60" s="132">
        <f>'4VG PSA.3'!B60+'4VG PSA.6'!B60</f>
        <v>91475</v>
      </c>
      <c r="C60" s="133">
        <f>'4VG PSA.3'!C60+'4VG PSA.6'!C60</f>
        <v>53161</v>
      </c>
      <c r="D60" s="134">
        <f>'4VG PSA.3'!D60+'4VG PSA.6'!D60</f>
        <v>164</v>
      </c>
      <c r="E60" s="135">
        <f>'4VG PSA.3'!E60+'4VG PSA.6'!E60</f>
        <v>83</v>
      </c>
    </row>
    <row r="61" spans="1:5" x14ac:dyDescent="0.25">
      <c r="A61" s="136" t="s">
        <v>126</v>
      </c>
      <c r="B61" s="137">
        <f>'4VG PSA.3'!B61+'4VG PSA.6'!B61</f>
        <v>81792</v>
      </c>
      <c r="C61" s="138">
        <f>'4VG PSA.3'!C61+'4VG PSA.6'!C61</f>
        <v>46717</v>
      </c>
      <c r="D61" s="139">
        <f>'4VG PSA.3'!D61+'4VG PSA.6'!D61</f>
        <v>188</v>
      </c>
      <c r="E61" s="140">
        <f>'4VG PSA.3'!E61+'4VG PSA.6'!E61</f>
        <v>76</v>
      </c>
    </row>
    <row r="62" spans="1:5" x14ac:dyDescent="0.25">
      <c r="A62" s="131" t="s">
        <v>127</v>
      </c>
      <c r="B62" s="132">
        <f>'4VG PSA.3'!B62+'4VG PSA.6'!B62</f>
        <v>69731</v>
      </c>
      <c r="C62" s="133">
        <f>'4VG PSA.3'!C62+'4VG PSA.6'!C62</f>
        <v>40548</v>
      </c>
      <c r="D62" s="134">
        <f>'4VG PSA.3'!D62+'4VG PSA.6'!D62</f>
        <v>143</v>
      </c>
      <c r="E62" s="135">
        <f>'4VG PSA.3'!E62+'4VG PSA.6'!E62</f>
        <v>43</v>
      </c>
    </row>
    <row r="63" spans="1:5" x14ac:dyDescent="0.25">
      <c r="A63" s="136" t="s">
        <v>128</v>
      </c>
      <c r="B63" s="137">
        <f>'4VG PSA.3'!B63+'4VG PSA.6'!B63</f>
        <v>62599</v>
      </c>
      <c r="C63" s="138">
        <f>'4VG PSA.3'!C63+'4VG PSA.6'!C63</f>
        <v>36522</v>
      </c>
      <c r="D63" s="139">
        <f>'4VG PSA.3'!D63+'4VG PSA.6'!D63</f>
        <v>132</v>
      </c>
      <c r="E63" s="140">
        <f>'4VG PSA.3'!E63+'4VG PSA.6'!E63</f>
        <v>52</v>
      </c>
    </row>
    <row r="64" spans="1:5" x14ac:dyDescent="0.25">
      <c r="A64" s="131" t="s">
        <v>129</v>
      </c>
      <c r="B64" s="132">
        <f>'4VG PSA.3'!B64+'4VG PSA.6'!B64</f>
        <v>55614</v>
      </c>
      <c r="C64" s="133">
        <f>'4VG PSA.3'!C64+'4VG PSA.6'!C64</f>
        <v>31502</v>
      </c>
      <c r="D64" s="134">
        <f>'4VG PSA.3'!D64+'4VG PSA.6'!D64</f>
        <v>99</v>
      </c>
      <c r="E64" s="135">
        <f>'4VG PSA.3'!E64+'4VG PSA.6'!E64</f>
        <v>44</v>
      </c>
    </row>
    <row r="65" spans="1:5" x14ac:dyDescent="0.25">
      <c r="A65" s="136" t="s">
        <v>130</v>
      </c>
      <c r="B65" s="137">
        <f>'4VG PSA.3'!B65+'4VG PSA.6'!B65</f>
        <v>64269</v>
      </c>
      <c r="C65" s="138">
        <f>'4VG PSA.3'!C65+'4VG PSA.6'!C65</f>
        <v>32786</v>
      </c>
      <c r="D65" s="139">
        <f>'4VG PSA.3'!D65+'4VG PSA.6'!D65</f>
        <v>119</v>
      </c>
      <c r="E65" s="140">
        <f>'4VG PSA.3'!E65+'4VG PSA.6'!E65</f>
        <v>46</v>
      </c>
    </row>
    <row r="66" spans="1:5" x14ac:dyDescent="0.25">
      <c r="A66" s="131" t="s">
        <v>131</v>
      </c>
      <c r="B66" s="132">
        <f>+'4VG PSA.3'!B66+'4VG PSA.3'!B67+'4VG PSA.6'!B66+'4VG PSA.6'!B67</f>
        <v>234212</v>
      </c>
      <c r="C66" s="133">
        <f>+'4VG PSA.3'!C66+'4VG PSA.3'!C67+'4VG PSA.6'!C66+'4VG PSA.6'!C67</f>
        <v>126813</v>
      </c>
      <c r="D66" s="134">
        <f>+'4VG PSA.3'!D66+'4VG PSA.3'!D67+'4VG PSA.6'!D66+'4VG PSA.6'!D67</f>
        <v>476</v>
      </c>
      <c r="E66" s="135">
        <f>+'4VG PSA.3'!E66+'4VG PSA.3'!E67+'4VG PSA.6'!E66+'4VG PSA.6'!E67</f>
        <v>171</v>
      </c>
    </row>
    <row r="67" spans="1:5" x14ac:dyDescent="0.25">
      <c r="A67" s="143" t="s">
        <v>76</v>
      </c>
      <c r="B67" s="137">
        <f>+'4VG PSA.3'!B68+'4VG PSA.6'!B68</f>
        <v>4788639</v>
      </c>
      <c r="C67" s="138">
        <f>+'4VG PSA.3'!C68+'4VG PSA.6'!C68</f>
        <v>219615</v>
      </c>
      <c r="D67" s="139">
        <f>+'4VG PSA.3'!D68+'4VG PSA.6'!D68</f>
        <v>23</v>
      </c>
      <c r="E67" s="140">
        <f>+'4VG PSA.3'!E68+'4VG PSA.6'!E68</f>
        <v>1</v>
      </c>
    </row>
    <row r="68" spans="1:5" ht="13" thickBot="1" x14ac:dyDescent="0.3">
      <c r="A68" s="481" t="s">
        <v>75</v>
      </c>
      <c r="B68" s="482">
        <f>SUM(B16:B67)</f>
        <v>11530939</v>
      </c>
      <c r="C68" s="483">
        <f t="shared" ref="C68:E68" si="0">SUM(C16:C67)</f>
        <v>4506353</v>
      </c>
      <c r="D68" s="482">
        <f t="shared" si="0"/>
        <v>4820</v>
      </c>
      <c r="E68" s="483">
        <f t="shared" si="0"/>
        <v>2202</v>
      </c>
    </row>
    <row r="69" spans="1:5" ht="11.25" customHeight="1" x14ac:dyDescent="0.25">
      <c r="A69" s="34" t="s">
        <v>315</v>
      </c>
    </row>
    <row r="70" spans="1:5" ht="27.5" customHeight="1" thickBot="1" x14ac:dyDescent="0.3">
      <c r="A70" s="765" t="s">
        <v>309</v>
      </c>
      <c r="B70" s="765"/>
      <c r="C70" s="765"/>
      <c r="D70" s="765"/>
      <c r="E70" s="765"/>
    </row>
    <row r="71" spans="1:5" ht="13" thickBot="1" x14ac:dyDescent="0.3">
      <c r="A71" s="333" t="s">
        <v>267</v>
      </c>
      <c r="B71" s="334">
        <f>B68-B67</f>
        <v>6742300</v>
      </c>
      <c r="C71" s="334">
        <f t="shared" ref="C71:E71" si="1">C68-C67</f>
        <v>4286738</v>
      </c>
      <c r="D71" s="334">
        <f t="shared" si="1"/>
        <v>4797</v>
      </c>
      <c r="E71" s="335">
        <f t="shared" si="1"/>
        <v>2201</v>
      </c>
    </row>
  </sheetData>
  <mergeCells count="11">
    <mergeCell ref="A70:E70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syncVertical="1" syncRef="A1" transitionEvaluation="1" codeName="Hoja32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25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835</v>
      </c>
      <c r="C16" s="133">
        <v>777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803</v>
      </c>
      <c r="C17" s="138">
        <v>747</v>
      </c>
      <c r="D17" s="139">
        <v>0</v>
      </c>
      <c r="E17" s="140">
        <v>0</v>
      </c>
    </row>
    <row r="18" spans="1:5" x14ac:dyDescent="0.25">
      <c r="A18" s="146">
        <v>17</v>
      </c>
      <c r="B18" s="132">
        <v>1319</v>
      </c>
      <c r="C18" s="133">
        <v>1071</v>
      </c>
      <c r="D18" s="134">
        <v>0</v>
      </c>
      <c r="E18" s="135">
        <v>0</v>
      </c>
    </row>
    <row r="19" spans="1:5" x14ac:dyDescent="0.25">
      <c r="A19" s="276">
        <v>18</v>
      </c>
      <c r="B19" s="137">
        <v>4114</v>
      </c>
      <c r="C19" s="138">
        <v>2925</v>
      </c>
      <c r="D19" s="139">
        <v>2</v>
      </c>
      <c r="E19" s="140">
        <v>0</v>
      </c>
    </row>
    <row r="20" spans="1:5" x14ac:dyDescent="0.25">
      <c r="A20" s="146">
        <v>19</v>
      </c>
      <c r="B20" s="132">
        <v>15824</v>
      </c>
      <c r="C20" s="133">
        <v>11068</v>
      </c>
      <c r="D20" s="134">
        <v>2</v>
      </c>
      <c r="E20" s="135">
        <v>1</v>
      </c>
    </row>
    <row r="21" spans="1:5" x14ac:dyDescent="0.25">
      <c r="A21" s="276">
        <v>20</v>
      </c>
      <c r="B21" s="137">
        <v>30301</v>
      </c>
      <c r="C21" s="138">
        <v>17990</v>
      </c>
      <c r="D21" s="139">
        <v>4</v>
      </c>
      <c r="E21" s="140">
        <v>1</v>
      </c>
    </row>
    <row r="22" spans="1:5" x14ac:dyDescent="0.25">
      <c r="A22" s="146">
        <v>21</v>
      </c>
      <c r="B22" s="132">
        <v>38997</v>
      </c>
      <c r="C22" s="133">
        <v>22826</v>
      </c>
      <c r="D22" s="134">
        <v>4</v>
      </c>
      <c r="E22" s="135">
        <v>3</v>
      </c>
    </row>
    <row r="23" spans="1:5" x14ac:dyDescent="0.25">
      <c r="A23" s="276">
        <v>22</v>
      </c>
      <c r="B23" s="137">
        <v>46949</v>
      </c>
      <c r="C23" s="138">
        <v>27428</v>
      </c>
      <c r="D23" s="139">
        <v>7</v>
      </c>
      <c r="E23" s="140">
        <v>1</v>
      </c>
    </row>
    <row r="24" spans="1:5" x14ac:dyDescent="0.25">
      <c r="A24" s="146">
        <v>23</v>
      </c>
      <c r="B24" s="132">
        <v>56882</v>
      </c>
      <c r="C24" s="133">
        <v>34447</v>
      </c>
      <c r="D24" s="134">
        <v>9</v>
      </c>
      <c r="E24" s="135">
        <v>5</v>
      </c>
    </row>
    <row r="25" spans="1:5" x14ac:dyDescent="0.25">
      <c r="A25" s="276">
        <v>24</v>
      </c>
      <c r="B25" s="137">
        <v>69253</v>
      </c>
      <c r="C25" s="138">
        <v>43217</v>
      </c>
      <c r="D25" s="139">
        <v>8</v>
      </c>
      <c r="E25" s="140">
        <v>3</v>
      </c>
    </row>
    <row r="26" spans="1:5" x14ac:dyDescent="0.25">
      <c r="A26" s="146">
        <v>25</v>
      </c>
      <c r="B26" s="132">
        <v>80344</v>
      </c>
      <c r="C26" s="133">
        <v>51277</v>
      </c>
      <c r="D26" s="134">
        <v>10</v>
      </c>
      <c r="E26" s="135">
        <v>1</v>
      </c>
    </row>
    <row r="27" spans="1:5" x14ac:dyDescent="0.25">
      <c r="A27" s="276">
        <v>26</v>
      </c>
      <c r="B27" s="137">
        <v>88757</v>
      </c>
      <c r="C27" s="138">
        <v>58009</v>
      </c>
      <c r="D27" s="139">
        <v>7</v>
      </c>
      <c r="E27" s="140">
        <v>8</v>
      </c>
    </row>
    <row r="28" spans="1:5" x14ac:dyDescent="0.25">
      <c r="A28" s="146">
        <v>27</v>
      </c>
      <c r="B28" s="132">
        <v>98163</v>
      </c>
      <c r="C28" s="133">
        <v>64453</v>
      </c>
      <c r="D28" s="134">
        <v>13</v>
      </c>
      <c r="E28" s="135">
        <v>9</v>
      </c>
    </row>
    <row r="29" spans="1:5" x14ac:dyDescent="0.25">
      <c r="A29" s="276">
        <v>28</v>
      </c>
      <c r="B29" s="137">
        <v>102270</v>
      </c>
      <c r="C29" s="138">
        <v>68329</v>
      </c>
      <c r="D29" s="139">
        <v>22</v>
      </c>
      <c r="E29" s="140">
        <v>6</v>
      </c>
    </row>
    <row r="30" spans="1:5" x14ac:dyDescent="0.25">
      <c r="A30" s="146">
        <v>29</v>
      </c>
      <c r="B30" s="132">
        <v>107884</v>
      </c>
      <c r="C30" s="133">
        <v>72211</v>
      </c>
      <c r="D30" s="134">
        <v>19</v>
      </c>
      <c r="E30" s="135">
        <v>2</v>
      </c>
    </row>
    <row r="31" spans="1:5" x14ac:dyDescent="0.25">
      <c r="A31" s="276">
        <v>30</v>
      </c>
      <c r="B31" s="137">
        <v>110154</v>
      </c>
      <c r="C31" s="138">
        <v>74067</v>
      </c>
      <c r="D31" s="139">
        <v>30</v>
      </c>
      <c r="E31" s="140">
        <v>12</v>
      </c>
    </row>
    <row r="32" spans="1:5" x14ac:dyDescent="0.25">
      <c r="A32" s="146">
        <v>31</v>
      </c>
      <c r="B32" s="132">
        <v>111670</v>
      </c>
      <c r="C32" s="133">
        <v>76100</v>
      </c>
      <c r="D32" s="134">
        <v>18</v>
      </c>
      <c r="E32" s="135">
        <v>13</v>
      </c>
    </row>
    <row r="33" spans="1:256" x14ac:dyDescent="0.25">
      <c r="A33" s="276">
        <v>32</v>
      </c>
      <c r="B33" s="137">
        <v>114257</v>
      </c>
      <c r="C33" s="138">
        <v>76280</v>
      </c>
      <c r="D33" s="139">
        <v>28</v>
      </c>
      <c r="E33" s="140">
        <v>9</v>
      </c>
    </row>
    <row r="34" spans="1:256" x14ac:dyDescent="0.25">
      <c r="A34" s="146">
        <v>33</v>
      </c>
      <c r="B34" s="132">
        <v>112437</v>
      </c>
      <c r="C34" s="133">
        <v>78435</v>
      </c>
      <c r="D34" s="134">
        <v>27</v>
      </c>
      <c r="E34" s="135">
        <v>9</v>
      </c>
    </row>
    <row r="35" spans="1:256" x14ac:dyDescent="0.25">
      <c r="A35" s="276">
        <v>34</v>
      </c>
      <c r="B35" s="137">
        <v>113941</v>
      </c>
      <c r="C35" s="138">
        <v>78128</v>
      </c>
      <c r="D35" s="139">
        <v>29</v>
      </c>
      <c r="E35" s="140">
        <v>43</v>
      </c>
    </row>
    <row r="36" spans="1:256" x14ac:dyDescent="0.25">
      <c r="A36" s="146">
        <v>35</v>
      </c>
      <c r="B36" s="132">
        <v>113415</v>
      </c>
      <c r="C36" s="133">
        <v>78989</v>
      </c>
      <c r="D36" s="134">
        <v>24</v>
      </c>
      <c r="E36" s="135">
        <v>15</v>
      </c>
    </row>
    <row r="37" spans="1:256" x14ac:dyDescent="0.25">
      <c r="A37" s="276">
        <v>36</v>
      </c>
      <c r="B37" s="137">
        <v>114686</v>
      </c>
      <c r="C37" s="138">
        <v>79032</v>
      </c>
      <c r="D37" s="139">
        <v>38</v>
      </c>
      <c r="E37" s="140">
        <v>10</v>
      </c>
    </row>
    <row r="38" spans="1:256" x14ac:dyDescent="0.25">
      <c r="A38" s="146">
        <v>37</v>
      </c>
      <c r="B38" s="132">
        <v>113252</v>
      </c>
      <c r="C38" s="133">
        <v>77954</v>
      </c>
      <c r="D38" s="134">
        <v>51</v>
      </c>
      <c r="E38" s="135">
        <v>22</v>
      </c>
    </row>
    <row r="39" spans="1:256" x14ac:dyDescent="0.25">
      <c r="A39" s="276">
        <v>38</v>
      </c>
      <c r="B39" s="137">
        <v>112422</v>
      </c>
      <c r="C39" s="138">
        <v>75387</v>
      </c>
      <c r="D39" s="139">
        <v>35</v>
      </c>
      <c r="E39" s="140">
        <v>26</v>
      </c>
    </row>
    <row r="40" spans="1:256" x14ac:dyDescent="0.25">
      <c r="A40" s="146">
        <v>39</v>
      </c>
      <c r="B40" s="132">
        <v>112440</v>
      </c>
      <c r="C40" s="133">
        <v>74950</v>
      </c>
      <c r="D40" s="134">
        <v>76</v>
      </c>
      <c r="E40" s="135">
        <v>24</v>
      </c>
    </row>
    <row r="41" spans="1:256" x14ac:dyDescent="0.25">
      <c r="A41" s="276">
        <v>40</v>
      </c>
      <c r="B41" s="137">
        <v>108266</v>
      </c>
      <c r="C41" s="138">
        <v>71668</v>
      </c>
      <c r="D41" s="139">
        <v>50</v>
      </c>
      <c r="E41" s="140">
        <v>36</v>
      </c>
    </row>
    <row r="42" spans="1:256" x14ac:dyDescent="0.25">
      <c r="A42" s="146">
        <v>41</v>
      </c>
      <c r="B42" s="132">
        <v>108118</v>
      </c>
      <c r="C42" s="141">
        <v>71358</v>
      </c>
      <c r="D42" s="134">
        <v>56</v>
      </c>
      <c r="E42" s="142">
        <v>27</v>
      </c>
    </row>
    <row r="43" spans="1:256" ht="11.15" customHeight="1" x14ac:dyDescent="0.25">
      <c r="A43" s="276">
        <v>42</v>
      </c>
      <c r="B43" s="137">
        <v>108767</v>
      </c>
      <c r="C43" s="138">
        <v>71023</v>
      </c>
      <c r="D43" s="139">
        <v>74</v>
      </c>
      <c r="E43" s="140">
        <v>33</v>
      </c>
    </row>
    <row r="44" spans="1:256" x14ac:dyDescent="0.25">
      <c r="A44" s="146">
        <v>43</v>
      </c>
      <c r="B44" s="132">
        <v>106320</v>
      </c>
      <c r="C44" s="133">
        <v>69956</v>
      </c>
      <c r="D44" s="134">
        <v>82</v>
      </c>
      <c r="E44" s="135">
        <v>38</v>
      </c>
      <c r="F44" s="26"/>
      <c r="G44" s="26"/>
    </row>
    <row r="45" spans="1:256" x14ac:dyDescent="0.25">
      <c r="A45" s="276">
        <v>44</v>
      </c>
      <c r="B45" s="137">
        <v>108145</v>
      </c>
      <c r="C45" s="138">
        <v>70096</v>
      </c>
      <c r="D45" s="139">
        <v>96</v>
      </c>
      <c r="E45" s="140">
        <v>47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110858</v>
      </c>
      <c r="C46" s="133">
        <v>71766</v>
      </c>
      <c r="D46" s="134">
        <v>93</v>
      </c>
      <c r="E46" s="135">
        <v>33</v>
      </c>
      <c r="F46" s="93"/>
    </row>
    <row r="47" spans="1:256" x14ac:dyDescent="0.25">
      <c r="A47" s="276">
        <v>46</v>
      </c>
      <c r="B47" s="137">
        <v>108026</v>
      </c>
      <c r="C47" s="138">
        <v>70768</v>
      </c>
      <c r="D47" s="139">
        <v>103</v>
      </c>
      <c r="E47" s="140">
        <v>47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105479</v>
      </c>
      <c r="C48" s="133">
        <v>69256</v>
      </c>
      <c r="D48" s="134">
        <v>86</v>
      </c>
      <c r="E48" s="135">
        <v>44</v>
      </c>
      <c r="F48" s="93"/>
    </row>
    <row r="49" spans="1:5" x14ac:dyDescent="0.25">
      <c r="A49" s="276">
        <v>48</v>
      </c>
      <c r="B49" s="137">
        <v>101589</v>
      </c>
      <c r="C49" s="138">
        <v>66876</v>
      </c>
      <c r="D49" s="139">
        <v>118</v>
      </c>
      <c r="E49" s="140">
        <v>48</v>
      </c>
    </row>
    <row r="50" spans="1:5" x14ac:dyDescent="0.25">
      <c r="A50" s="146">
        <v>49</v>
      </c>
      <c r="B50" s="132">
        <v>96996</v>
      </c>
      <c r="C50" s="133">
        <v>63929</v>
      </c>
      <c r="D50" s="134">
        <v>125</v>
      </c>
      <c r="E50" s="135">
        <v>81</v>
      </c>
    </row>
    <row r="51" spans="1:5" x14ac:dyDescent="0.25">
      <c r="A51" s="276">
        <v>50</v>
      </c>
      <c r="B51" s="137">
        <v>92541</v>
      </c>
      <c r="C51" s="138">
        <v>61252</v>
      </c>
      <c r="D51" s="139">
        <v>120</v>
      </c>
      <c r="E51" s="140">
        <v>77</v>
      </c>
    </row>
    <row r="52" spans="1:5" x14ac:dyDescent="0.25">
      <c r="A52" s="146">
        <v>51</v>
      </c>
      <c r="B52" s="132">
        <v>88845</v>
      </c>
      <c r="C52" s="133">
        <v>58455</v>
      </c>
      <c r="D52" s="134">
        <v>147</v>
      </c>
      <c r="E52" s="135">
        <v>78</v>
      </c>
    </row>
    <row r="53" spans="1:5" x14ac:dyDescent="0.25">
      <c r="A53" s="276">
        <v>52</v>
      </c>
      <c r="B53" s="137">
        <v>84988</v>
      </c>
      <c r="C53" s="138">
        <v>56105</v>
      </c>
      <c r="D53" s="139">
        <v>128</v>
      </c>
      <c r="E53" s="140">
        <v>87</v>
      </c>
    </row>
    <row r="54" spans="1:5" x14ac:dyDescent="0.25">
      <c r="A54" s="146">
        <v>53</v>
      </c>
      <c r="B54" s="132">
        <v>83117</v>
      </c>
      <c r="C54" s="133">
        <v>53233</v>
      </c>
      <c r="D54" s="134">
        <v>155</v>
      </c>
      <c r="E54" s="135">
        <v>69</v>
      </c>
    </row>
    <row r="55" spans="1:5" x14ac:dyDescent="0.25">
      <c r="A55" s="276">
        <v>54</v>
      </c>
      <c r="B55" s="137">
        <v>79441</v>
      </c>
      <c r="C55" s="138">
        <v>48026</v>
      </c>
      <c r="D55" s="139">
        <v>159</v>
      </c>
      <c r="E55" s="140">
        <v>58</v>
      </c>
    </row>
    <row r="56" spans="1:5" x14ac:dyDescent="0.25">
      <c r="A56" s="146">
        <v>55</v>
      </c>
      <c r="B56" s="132">
        <v>76737</v>
      </c>
      <c r="C56" s="133">
        <v>45695</v>
      </c>
      <c r="D56" s="134">
        <v>147</v>
      </c>
      <c r="E56" s="135">
        <v>62</v>
      </c>
    </row>
    <row r="57" spans="1:5" x14ac:dyDescent="0.25">
      <c r="A57" s="276">
        <v>56</v>
      </c>
      <c r="B57" s="137">
        <v>71352</v>
      </c>
      <c r="C57" s="138">
        <v>42420</v>
      </c>
      <c r="D57" s="139">
        <v>140</v>
      </c>
      <c r="E57" s="140">
        <v>72</v>
      </c>
    </row>
    <row r="58" spans="1:5" x14ac:dyDescent="0.25">
      <c r="A58" s="146">
        <v>57</v>
      </c>
      <c r="B58" s="132">
        <v>66204</v>
      </c>
      <c r="C58" s="133">
        <v>39336</v>
      </c>
      <c r="D58" s="134">
        <v>158</v>
      </c>
      <c r="E58" s="135">
        <v>76</v>
      </c>
    </row>
    <row r="59" spans="1:5" x14ac:dyDescent="0.25">
      <c r="A59" s="276">
        <v>58</v>
      </c>
      <c r="B59" s="137">
        <v>61643</v>
      </c>
      <c r="C59" s="138">
        <v>35907</v>
      </c>
      <c r="D59" s="139">
        <v>152</v>
      </c>
      <c r="E59" s="140">
        <v>69</v>
      </c>
    </row>
    <row r="60" spans="1:5" x14ac:dyDescent="0.25">
      <c r="A60" s="146">
        <v>59</v>
      </c>
      <c r="B60" s="132">
        <v>57829</v>
      </c>
      <c r="C60" s="133">
        <v>33637</v>
      </c>
      <c r="D60" s="134">
        <v>124</v>
      </c>
      <c r="E60" s="135">
        <v>68</v>
      </c>
    </row>
    <row r="61" spans="1:5" x14ac:dyDescent="0.25">
      <c r="A61" s="276">
        <v>60</v>
      </c>
      <c r="B61" s="137">
        <v>52356</v>
      </c>
      <c r="C61" s="138">
        <v>29878</v>
      </c>
      <c r="D61" s="139">
        <v>155</v>
      </c>
      <c r="E61" s="140">
        <v>68</v>
      </c>
    </row>
    <row r="62" spans="1:5" x14ac:dyDescent="0.25">
      <c r="A62" s="146">
        <v>61</v>
      </c>
      <c r="B62" s="132">
        <v>45384</v>
      </c>
      <c r="C62" s="133">
        <v>26131</v>
      </c>
      <c r="D62" s="134">
        <v>124</v>
      </c>
      <c r="E62" s="135">
        <v>30</v>
      </c>
    </row>
    <row r="63" spans="1:5" x14ac:dyDescent="0.25">
      <c r="A63" s="276">
        <v>62</v>
      </c>
      <c r="B63" s="137">
        <v>41837</v>
      </c>
      <c r="C63" s="138">
        <v>23806</v>
      </c>
      <c r="D63" s="139">
        <v>108</v>
      </c>
      <c r="E63" s="140">
        <v>36</v>
      </c>
    </row>
    <row r="64" spans="1:5" x14ac:dyDescent="0.25">
      <c r="A64" s="146">
        <v>63</v>
      </c>
      <c r="B64" s="132">
        <v>37707</v>
      </c>
      <c r="C64" s="133">
        <v>20684</v>
      </c>
      <c r="D64" s="134">
        <v>84</v>
      </c>
      <c r="E64" s="135">
        <v>39</v>
      </c>
    </row>
    <row r="65" spans="1:5" x14ac:dyDescent="0.25">
      <c r="A65" s="276">
        <v>64</v>
      </c>
      <c r="B65" s="137">
        <v>43873</v>
      </c>
      <c r="C65" s="138">
        <v>18864</v>
      </c>
      <c r="D65" s="139">
        <v>98</v>
      </c>
      <c r="E65" s="140">
        <v>39</v>
      </c>
    </row>
    <row r="66" spans="1:5" x14ac:dyDescent="0.25">
      <c r="A66" s="146">
        <v>65</v>
      </c>
      <c r="B66" s="134">
        <v>29647</v>
      </c>
      <c r="C66" s="141">
        <v>16304</v>
      </c>
      <c r="D66" s="134">
        <v>65</v>
      </c>
      <c r="E66" s="142">
        <v>28</v>
      </c>
    </row>
    <row r="67" spans="1:5" x14ac:dyDescent="0.25">
      <c r="A67" s="276" t="s">
        <v>270</v>
      </c>
      <c r="B67" s="137">
        <v>146061</v>
      </c>
      <c r="C67" s="138">
        <v>81141</v>
      </c>
      <c r="D67" s="139">
        <v>338</v>
      </c>
      <c r="E67" s="140">
        <v>104</v>
      </c>
    </row>
    <row r="68" spans="1:5" x14ac:dyDescent="0.25">
      <c r="A68" s="131" t="s">
        <v>76</v>
      </c>
      <c r="B68" s="134">
        <v>2388019</v>
      </c>
      <c r="C68" s="141">
        <v>183234</v>
      </c>
      <c r="D68" s="134">
        <v>13</v>
      </c>
      <c r="E68" s="142">
        <v>0</v>
      </c>
    </row>
    <row r="69" spans="1:5" ht="13" thickBot="1" x14ac:dyDescent="0.3">
      <c r="A69" s="484" t="s">
        <v>75</v>
      </c>
      <c r="B69" s="485">
        <f>SUM(B16:B68)</f>
        <v>6481514</v>
      </c>
      <c r="C69" s="486">
        <f t="shared" ref="C69:E69" si="0">SUM(C16:C68)</f>
        <v>2816901</v>
      </c>
      <c r="D69" s="487">
        <f t="shared" si="0"/>
        <v>3761</v>
      </c>
      <c r="E69" s="486">
        <f t="shared" si="0"/>
        <v>1717</v>
      </c>
    </row>
    <row r="70" spans="1:5" ht="11.25" customHeight="1" x14ac:dyDescent="0.25">
      <c r="A70" s="34" t="s">
        <v>315</v>
      </c>
    </row>
    <row r="71" spans="1:5" ht="27.5" customHeight="1" thickBot="1" x14ac:dyDescent="0.3">
      <c r="A71" s="765" t="s">
        <v>309</v>
      </c>
      <c r="B71" s="765"/>
      <c r="C71" s="765"/>
      <c r="D71" s="765"/>
      <c r="E71" s="765"/>
    </row>
    <row r="72" spans="1:5" ht="13" thickBot="1" x14ac:dyDescent="0.3">
      <c r="A72" s="333" t="s">
        <v>267</v>
      </c>
      <c r="B72" s="334">
        <f>B69-B68</f>
        <v>4093495</v>
      </c>
      <c r="C72" s="334">
        <f>C69-C68</f>
        <v>2633667</v>
      </c>
      <c r="D72" s="334">
        <f>D69-D68</f>
        <v>3748</v>
      </c>
      <c r="E72" s="335">
        <f>E69-E68</f>
        <v>1717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2" orientation="portrait" useFirstPageNumber="1" r:id="rId1"/>
  <headerFooter>
    <oddFooter>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syncVertical="1" syncRef="A1" transitionEvaluation="1" codeName="Hoja33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25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268</v>
      </c>
      <c r="C16" s="133">
        <v>261</v>
      </c>
      <c r="D16" s="134">
        <v>4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82">
        <v>16</v>
      </c>
      <c r="B17" s="137">
        <v>5014</v>
      </c>
      <c r="C17" s="138">
        <v>3449</v>
      </c>
      <c r="D17" s="139">
        <v>0</v>
      </c>
      <c r="E17" s="140">
        <v>0</v>
      </c>
    </row>
    <row r="18" spans="1:5" x14ac:dyDescent="0.25">
      <c r="A18" s="283">
        <v>17</v>
      </c>
      <c r="B18" s="132">
        <v>5065</v>
      </c>
      <c r="C18" s="133">
        <v>3398</v>
      </c>
      <c r="D18" s="134">
        <v>0</v>
      </c>
      <c r="E18" s="135">
        <v>0</v>
      </c>
    </row>
    <row r="19" spans="1:5" x14ac:dyDescent="0.25">
      <c r="A19" s="282">
        <v>18</v>
      </c>
      <c r="B19" s="137">
        <v>12719</v>
      </c>
      <c r="C19" s="138">
        <v>7627</v>
      </c>
      <c r="D19" s="139">
        <v>0</v>
      </c>
      <c r="E19" s="140">
        <v>0</v>
      </c>
    </row>
    <row r="20" spans="1:5" x14ac:dyDescent="0.25">
      <c r="A20" s="283">
        <v>19</v>
      </c>
      <c r="B20" s="132">
        <v>26678</v>
      </c>
      <c r="C20" s="133">
        <v>15904</v>
      </c>
      <c r="D20" s="134">
        <v>0</v>
      </c>
      <c r="E20" s="135">
        <v>0</v>
      </c>
    </row>
    <row r="21" spans="1:5" x14ac:dyDescent="0.25">
      <c r="A21" s="282">
        <v>20</v>
      </c>
      <c r="B21" s="137">
        <v>29551</v>
      </c>
      <c r="C21" s="138">
        <v>17903</v>
      </c>
      <c r="D21" s="139">
        <v>2</v>
      </c>
      <c r="E21" s="140">
        <v>0</v>
      </c>
    </row>
    <row r="22" spans="1:5" x14ac:dyDescent="0.25">
      <c r="A22" s="283">
        <v>21</v>
      </c>
      <c r="B22" s="132">
        <v>34163</v>
      </c>
      <c r="C22" s="133">
        <v>20587</v>
      </c>
      <c r="D22" s="134">
        <v>3</v>
      </c>
      <c r="E22" s="135">
        <v>0</v>
      </c>
    </row>
    <row r="23" spans="1:5" x14ac:dyDescent="0.25">
      <c r="A23" s="282">
        <v>22</v>
      </c>
      <c r="B23" s="137">
        <v>36793</v>
      </c>
      <c r="C23" s="138">
        <v>23542</v>
      </c>
      <c r="D23" s="139">
        <v>1</v>
      </c>
      <c r="E23" s="140">
        <v>2</v>
      </c>
    </row>
    <row r="24" spans="1:5" x14ac:dyDescent="0.25">
      <c r="A24" s="283">
        <v>23</v>
      </c>
      <c r="B24" s="132">
        <v>41413</v>
      </c>
      <c r="C24" s="133">
        <v>26615</v>
      </c>
      <c r="D24" s="134">
        <v>2</v>
      </c>
      <c r="E24" s="135">
        <v>2</v>
      </c>
    </row>
    <row r="25" spans="1:5" x14ac:dyDescent="0.25">
      <c r="A25" s="282">
        <v>24</v>
      </c>
      <c r="B25" s="137">
        <v>48382</v>
      </c>
      <c r="C25" s="138">
        <v>30562</v>
      </c>
      <c r="D25" s="139">
        <v>2</v>
      </c>
      <c r="E25" s="140">
        <v>1</v>
      </c>
    </row>
    <row r="26" spans="1:5" x14ac:dyDescent="0.25">
      <c r="A26" s="283">
        <v>25</v>
      </c>
      <c r="B26" s="132">
        <v>54574</v>
      </c>
      <c r="C26" s="133">
        <v>34401</v>
      </c>
      <c r="D26" s="134">
        <v>4</v>
      </c>
      <c r="E26" s="135">
        <v>6</v>
      </c>
    </row>
    <row r="27" spans="1:5" x14ac:dyDescent="0.25">
      <c r="A27" s="282">
        <v>26</v>
      </c>
      <c r="B27" s="137">
        <v>60445</v>
      </c>
      <c r="C27" s="138">
        <v>38454</v>
      </c>
      <c r="D27" s="139">
        <v>5</v>
      </c>
      <c r="E27" s="140">
        <v>2</v>
      </c>
    </row>
    <row r="28" spans="1:5" x14ac:dyDescent="0.25">
      <c r="A28" s="283">
        <v>27</v>
      </c>
      <c r="B28" s="132">
        <v>66509</v>
      </c>
      <c r="C28" s="133">
        <v>41895</v>
      </c>
      <c r="D28" s="134">
        <v>7</v>
      </c>
      <c r="E28" s="135">
        <v>9</v>
      </c>
    </row>
    <row r="29" spans="1:5" x14ac:dyDescent="0.25">
      <c r="A29" s="282">
        <v>28</v>
      </c>
      <c r="B29" s="137">
        <v>68872</v>
      </c>
      <c r="C29" s="138">
        <v>43825</v>
      </c>
      <c r="D29" s="139">
        <v>9</v>
      </c>
      <c r="E29" s="140">
        <v>6</v>
      </c>
    </row>
    <row r="30" spans="1:5" x14ac:dyDescent="0.25">
      <c r="A30" s="283">
        <v>29</v>
      </c>
      <c r="B30" s="132">
        <v>71796</v>
      </c>
      <c r="C30" s="133">
        <v>45986</v>
      </c>
      <c r="D30" s="134">
        <v>4</v>
      </c>
      <c r="E30" s="135">
        <v>3</v>
      </c>
    </row>
    <row r="31" spans="1:5" x14ac:dyDescent="0.25">
      <c r="A31" s="282">
        <v>30</v>
      </c>
      <c r="B31" s="137">
        <v>73787</v>
      </c>
      <c r="C31" s="138">
        <v>46974</v>
      </c>
      <c r="D31" s="139">
        <v>8</v>
      </c>
      <c r="E31" s="140">
        <v>6</v>
      </c>
    </row>
    <row r="32" spans="1:5" x14ac:dyDescent="0.25">
      <c r="A32" s="283">
        <v>31</v>
      </c>
      <c r="B32" s="132">
        <v>73297</v>
      </c>
      <c r="C32" s="133">
        <v>47859</v>
      </c>
      <c r="D32" s="134">
        <v>20</v>
      </c>
      <c r="E32" s="135">
        <v>4</v>
      </c>
    </row>
    <row r="33" spans="1:256" x14ac:dyDescent="0.25">
      <c r="A33" s="282">
        <v>32</v>
      </c>
      <c r="B33" s="137">
        <v>73804</v>
      </c>
      <c r="C33" s="138">
        <v>47372</v>
      </c>
      <c r="D33" s="139">
        <v>20</v>
      </c>
      <c r="E33" s="140">
        <v>3</v>
      </c>
    </row>
    <row r="34" spans="1:256" x14ac:dyDescent="0.25">
      <c r="A34" s="283">
        <v>33</v>
      </c>
      <c r="B34" s="132">
        <v>75182</v>
      </c>
      <c r="C34" s="133">
        <v>48984</v>
      </c>
      <c r="D34" s="134">
        <v>9</v>
      </c>
      <c r="E34" s="135">
        <v>8</v>
      </c>
    </row>
    <row r="35" spans="1:256" x14ac:dyDescent="0.25">
      <c r="A35" s="282">
        <v>34</v>
      </c>
      <c r="B35" s="137">
        <v>74524</v>
      </c>
      <c r="C35" s="138">
        <v>49013</v>
      </c>
      <c r="D35" s="139">
        <v>9</v>
      </c>
      <c r="E35" s="140">
        <v>8</v>
      </c>
    </row>
    <row r="36" spans="1:256" x14ac:dyDescent="0.25">
      <c r="A36" s="283">
        <v>35</v>
      </c>
      <c r="B36" s="132">
        <v>76069</v>
      </c>
      <c r="C36" s="133">
        <v>49352</v>
      </c>
      <c r="D36" s="134">
        <v>8</v>
      </c>
      <c r="E36" s="135">
        <v>8</v>
      </c>
    </row>
    <row r="37" spans="1:256" x14ac:dyDescent="0.25">
      <c r="A37" s="282">
        <v>36</v>
      </c>
      <c r="B37" s="137">
        <v>76972</v>
      </c>
      <c r="C37" s="138">
        <v>53176</v>
      </c>
      <c r="D37" s="139">
        <v>21</v>
      </c>
      <c r="E37" s="140">
        <v>3</v>
      </c>
    </row>
    <row r="38" spans="1:256" x14ac:dyDescent="0.25">
      <c r="A38" s="283">
        <v>37</v>
      </c>
      <c r="B38" s="132">
        <v>77146</v>
      </c>
      <c r="C38" s="133">
        <v>49183</v>
      </c>
      <c r="D38" s="134">
        <v>16</v>
      </c>
      <c r="E38" s="135">
        <v>5</v>
      </c>
    </row>
    <row r="39" spans="1:256" x14ac:dyDescent="0.25">
      <c r="A39" s="282">
        <v>38</v>
      </c>
      <c r="B39" s="137">
        <v>75590</v>
      </c>
      <c r="C39" s="138">
        <v>48572</v>
      </c>
      <c r="D39" s="139">
        <v>17</v>
      </c>
      <c r="E39" s="140">
        <v>11</v>
      </c>
    </row>
    <row r="40" spans="1:256" x14ac:dyDescent="0.25">
      <c r="A40" s="283">
        <v>39</v>
      </c>
      <c r="B40" s="132">
        <v>76273</v>
      </c>
      <c r="C40" s="133">
        <v>47219</v>
      </c>
      <c r="D40" s="134">
        <v>16</v>
      </c>
      <c r="E40" s="135">
        <v>7</v>
      </c>
    </row>
    <row r="41" spans="1:256" x14ac:dyDescent="0.25">
      <c r="A41" s="282">
        <v>40</v>
      </c>
      <c r="B41" s="137">
        <v>73558</v>
      </c>
      <c r="C41" s="138">
        <v>45007</v>
      </c>
      <c r="D41" s="139">
        <v>16</v>
      </c>
      <c r="E41" s="140">
        <v>5</v>
      </c>
    </row>
    <row r="42" spans="1:256" x14ac:dyDescent="0.25">
      <c r="A42" s="283">
        <v>41</v>
      </c>
      <c r="B42" s="132">
        <v>72456</v>
      </c>
      <c r="C42" s="141">
        <v>44887</v>
      </c>
      <c r="D42" s="134">
        <v>29</v>
      </c>
      <c r="E42" s="142">
        <v>9</v>
      </c>
    </row>
    <row r="43" spans="1:256" ht="11.15" customHeight="1" x14ac:dyDescent="0.25">
      <c r="A43" s="282">
        <v>42</v>
      </c>
      <c r="B43" s="137">
        <v>72480</v>
      </c>
      <c r="C43" s="138">
        <v>44691</v>
      </c>
      <c r="D43" s="139">
        <v>26</v>
      </c>
      <c r="E43" s="140">
        <v>10</v>
      </c>
    </row>
    <row r="44" spans="1:256" x14ac:dyDescent="0.25">
      <c r="A44" s="283">
        <v>43</v>
      </c>
      <c r="B44" s="132">
        <v>71224</v>
      </c>
      <c r="C44" s="133">
        <v>43661</v>
      </c>
      <c r="D44" s="134">
        <v>19</v>
      </c>
      <c r="E44" s="135">
        <v>18</v>
      </c>
      <c r="F44" s="26"/>
      <c r="G44" s="26"/>
    </row>
    <row r="45" spans="1:256" x14ac:dyDescent="0.25">
      <c r="A45" s="282">
        <v>44</v>
      </c>
      <c r="B45" s="137">
        <v>70889</v>
      </c>
      <c r="C45" s="138">
        <v>44665</v>
      </c>
      <c r="D45" s="139">
        <v>36</v>
      </c>
      <c r="E45" s="140">
        <v>17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283">
        <v>45</v>
      </c>
      <c r="B46" s="132">
        <v>84749</v>
      </c>
      <c r="C46" s="133">
        <v>51139</v>
      </c>
      <c r="D46" s="134">
        <v>33</v>
      </c>
      <c r="E46" s="135">
        <v>8</v>
      </c>
      <c r="F46" s="93"/>
    </row>
    <row r="47" spans="1:256" x14ac:dyDescent="0.25">
      <c r="A47" s="282">
        <v>46</v>
      </c>
      <c r="B47" s="137">
        <v>69884</v>
      </c>
      <c r="C47" s="138">
        <v>42432</v>
      </c>
      <c r="D47" s="139">
        <v>25</v>
      </c>
      <c r="E47" s="140">
        <v>11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283">
        <v>47</v>
      </c>
      <c r="B48" s="132">
        <v>66173</v>
      </c>
      <c r="C48" s="133">
        <v>41544</v>
      </c>
      <c r="D48" s="134">
        <v>29</v>
      </c>
      <c r="E48" s="135">
        <v>20</v>
      </c>
      <c r="F48" s="93"/>
    </row>
    <row r="49" spans="1:5" x14ac:dyDescent="0.25">
      <c r="A49" s="282">
        <v>48</v>
      </c>
      <c r="B49" s="137">
        <v>64729</v>
      </c>
      <c r="C49" s="138">
        <v>39638</v>
      </c>
      <c r="D49" s="139">
        <v>37</v>
      </c>
      <c r="E49" s="140">
        <v>20</v>
      </c>
    </row>
    <row r="50" spans="1:5" x14ac:dyDescent="0.25">
      <c r="A50" s="283">
        <v>49</v>
      </c>
      <c r="B50" s="132">
        <v>60726</v>
      </c>
      <c r="C50" s="133">
        <v>37292</v>
      </c>
      <c r="D50" s="134">
        <v>36</v>
      </c>
      <c r="E50" s="135">
        <v>17</v>
      </c>
    </row>
    <row r="51" spans="1:5" x14ac:dyDescent="0.25">
      <c r="A51" s="282">
        <v>50</v>
      </c>
      <c r="B51" s="137">
        <v>57963</v>
      </c>
      <c r="C51" s="138">
        <v>35857</v>
      </c>
      <c r="D51" s="139">
        <v>34</v>
      </c>
      <c r="E51" s="140">
        <v>17</v>
      </c>
    </row>
    <row r="52" spans="1:5" x14ac:dyDescent="0.25">
      <c r="A52" s="283">
        <v>51</v>
      </c>
      <c r="B52" s="132">
        <v>55057</v>
      </c>
      <c r="C52" s="133">
        <v>34098</v>
      </c>
      <c r="D52" s="134">
        <v>27</v>
      </c>
      <c r="E52" s="135">
        <v>19</v>
      </c>
    </row>
    <row r="53" spans="1:5" x14ac:dyDescent="0.25">
      <c r="A53" s="282">
        <v>52</v>
      </c>
      <c r="B53" s="137">
        <v>51325</v>
      </c>
      <c r="C53" s="138">
        <v>32238</v>
      </c>
      <c r="D53" s="139">
        <v>33</v>
      </c>
      <c r="E53" s="140">
        <v>19</v>
      </c>
    </row>
    <row r="54" spans="1:5" x14ac:dyDescent="0.25">
      <c r="A54" s="283">
        <v>53</v>
      </c>
      <c r="B54" s="132">
        <v>49496</v>
      </c>
      <c r="C54" s="133">
        <v>30290</v>
      </c>
      <c r="D54" s="134">
        <v>37</v>
      </c>
      <c r="E54" s="135">
        <v>19</v>
      </c>
    </row>
    <row r="55" spans="1:5" x14ac:dyDescent="0.25">
      <c r="A55" s="282">
        <v>54</v>
      </c>
      <c r="B55" s="137">
        <v>46492</v>
      </c>
      <c r="C55" s="138">
        <v>29070</v>
      </c>
      <c r="D55" s="139">
        <v>34</v>
      </c>
      <c r="E55" s="140">
        <v>15</v>
      </c>
    </row>
    <row r="56" spans="1:5" x14ac:dyDescent="0.25">
      <c r="A56" s="283">
        <v>55</v>
      </c>
      <c r="B56" s="132">
        <v>45173</v>
      </c>
      <c r="C56" s="133">
        <v>26905</v>
      </c>
      <c r="D56" s="134">
        <v>54</v>
      </c>
      <c r="E56" s="135">
        <v>19</v>
      </c>
    </row>
    <row r="57" spans="1:5" x14ac:dyDescent="0.25">
      <c r="A57" s="282">
        <v>56</v>
      </c>
      <c r="B57" s="137">
        <v>41806</v>
      </c>
      <c r="C57" s="138">
        <v>25450</v>
      </c>
      <c r="D57" s="139">
        <v>48</v>
      </c>
      <c r="E57" s="140">
        <v>12</v>
      </c>
    </row>
    <row r="58" spans="1:5" x14ac:dyDescent="0.25">
      <c r="A58" s="283">
        <v>57</v>
      </c>
      <c r="B58" s="132">
        <v>38625</v>
      </c>
      <c r="C58" s="133">
        <v>23304</v>
      </c>
      <c r="D58" s="134">
        <v>41</v>
      </c>
      <c r="E58" s="135">
        <v>17</v>
      </c>
    </row>
    <row r="59" spans="1:5" x14ac:dyDescent="0.25">
      <c r="A59" s="282">
        <v>58</v>
      </c>
      <c r="B59" s="137">
        <v>36116</v>
      </c>
      <c r="C59" s="138">
        <v>21186</v>
      </c>
      <c r="D59" s="139">
        <v>43</v>
      </c>
      <c r="E59" s="140">
        <v>15</v>
      </c>
    </row>
    <row r="60" spans="1:5" x14ac:dyDescent="0.25">
      <c r="A60" s="283">
        <v>59</v>
      </c>
      <c r="B60" s="132">
        <v>33646</v>
      </c>
      <c r="C60" s="133">
        <v>19524</v>
      </c>
      <c r="D60" s="134">
        <v>40</v>
      </c>
      <c r="E60" s="135">
        <v>15</v>
      </c>
    </row>
    <row r="61" spans="1:5" x14ac:dyDescent="0.25">
      <c r="A61" s="282">
        <v>60</v>
      </c>
      <c r="B61" s="137">
        <v>29436</v>
      </c>
      <c r="C61" s="138">
        <v>16839</v>
      </c>
      <c r="D61" s="139">
        <v>33</v>
      </c>
      <c r="E61" s="140">
        <v>8</v>
      </c>
    </row>
    <row r="62" spans="1:5" x14ac:dyDescent="0.25">
      <c r="A62" s="283">
        <v>61</v>
      </c>
      <c r="B62" s="132">
        <v>24347</v>
      </c>
      <c r="C62" s="133">
        <v>14417</v>
      </c>
      <c r="D62" s="134">
        <v>19</v>
      </c>
      <c r="E62" s="135">
        <v>13</v>
      </c>
    </row>
    <row r="63" spans="1:5" x14ac:dyDescent="0.25">
      <c r="A63" s="282">
        <v>62</v>
      </c>
      <c r="B63" s="137">
        <v>20762</v>
      </c>
      <c r="C63" s="138">
        <v>12716</v>
      </c>
      <c r="D63" s="139">
        <v>24</v>
      </c>
      <c r="E63" s="140">
        <v>16</v>
      </c>
    </row>
    <row r="64" spans="1:5" x14ac:dyDescent="0.25">
      <c r="A64" s="283">
        <v>63</v>
      </c>
      <c r="B64" s="132">
        <v>17907</v>
      </c>
      <c r="C64" s="133">
        <v>10818</v>
      </c>
      <c r="D64" s="134">
        <v>15</v>
      </c>
      <c r="E64" s="135">
        <v>5</v>
      </c>
    </row>
    <row r="65" spans="1:5" x14ac:dyDescent="0.25">
      <c r="A65" s="282">
        <v>64</v>
      </c>
      <c r="B65" s="137">
        <v>20396</v>
      </c>
      <c r="C65" s="138">
        <v>13922</v>
      </c>
      <c r="D65" s="139">
        <v>21</v>
      </c>
      <c r="E65" s="140">
        <v>7</v>
      </c>
    </row>
    <row r="66" spans="1:5" x14ac:dyDescent="0.25">
      <c r="A66" s="283">
        <v>65</v>
      </c>
      <c r="B66" s="134">
        <v>12454</v>
      </c>
      <c r="C66" s="141">
        <v>7277</v>
      </c>
      <c r="D66" s="134">
        <v>10</v>
      </c>
      <c r="E66" s="142">
        <v>11</v>
      </c>
    </row>
    <row r="67" spans="1:5" x14ac:dyDescent="0.25">
      <c r="A67" s="282" t="s">
        <v>270</v>
      </c>
      <c r="B67" s="137">
        <v>46050</v>
      </c>
      <c r="C67" s="138">
        <v>22091</v>
      </c>
      <c r="D67" s="139">
        <v>63</v>
      </c>
      <c r="E67" s="140">
        <v>28</v>
      </c>
    </row>
    <row r="68" spans="1:5" x14ac:dyDescent="0.25">
      <c r="A68" s="283" t="s">
        <v>76</v>
      </c>
      <c r="B68" s="134">
        <v>2400620</v>
      </c>
      <c r="C68" s="141">
        <v>36381</v>
      </c>
      <c r="D68" s="134">
        <v>10</v>
      </c>
      <c r="E68" s="142">
        <v>1</v>
      </c>
    </row>
    <row r="69" spans="1:5" ht="13" thickBot="1" x14ac:dyDescent="0.3">
      <c r="A69" s="489" t="s">
        <v>75</v>
      </c>
      <c r="B69" s="485">
        <f>SUM(B16:B68)</f>
        <v>5049425</v>
      </c>
      <c r="C69" s="486">
        <f t="shared" ref="C69:E69" si="0">SUM(C16:C68)</f>
        <v>1689452</v>
      </c>
      <c r="D69" s="487">
        <f t="shared" si="0"/>
        <v>1059</v>
      </c>
      <c r="E69" s="486">
        <f t="shared" si="0"/>
        <v>485</v>
      </c>
    </row>
    <row r="70" spans="1:5" ht="11.25" customHeight="1" x14ac:dyDescent="0.25">
      <c r="A70" s="34" t="s">
        <v>315</v>
      </c>
    </row>
    <row r="71" spans="1:5" ht="29" customHeight="1" thickBot="1" x14ac:dyDescent="0.3">
      <c r="A71" s="765" t="s">
        <v>309</v>
      </c>
      <c r="B71" s="765"/>
      <c r="C71" s="765"/>
      <c r="D71" s="765"/>
      <c r="E71" s="765"/>
    </row>
    <row r="72" spans="1:5" ht="13" thickBot="1" x14ac:dyDescent="0.3">
      <c r="A72" s="333" t="s">
        <v>267</v>
      </c>
      <c r="B72" s="334">
        <f>B69-B68</f>
        <v>2648805</v>
      </c>
      <c r="C72" s="334">
        <f>C69-C68</f>
        <v>1653071</v>
      </c>
      <c r="D72" s="334">
        <f>D69-D68</f>
        <v>1049</v>
      </c>
      <c r="E72" s="335">
        <f>E69-E68</f>
        <v>484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syncVertical="1" syncRef="A1" transitionEvaluation="1" codeName="Hoja34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137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76" t="s">
        <v>42</v>
      </c>
      <c r="B15" s="427" t="s">
        <v>71</v>
      </c>
      <c r="C15" s="428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661" t="s">
        <v>82</v>
      </c>
      <c r="B16" s="662">
        <f>'4VG RPI.3'!B16+'4VG RPI.6'!B16</f>
        <v>0</v>
      </c>
      <c r="C16" s="663">
        <f>'4VG RPI.3'!C16+'4VG RPI.6'!C16</f>
        <v>0</v>
      </c>
      <c r="D16" s="664">
        <f>'4VG RPI.3'!D16+'4VG RPI.6'!D16</f>
        <v>0</v>
      </c>
      <c r="E16" s="665">
        <f>'4VG RPI.3'!E16+'4VG RPI.6'!E16</f>
        <v>0</v>
      </c>
      <c r="F16" s="24"/>
      <c r="G16" s="88"/>
      <c r="H16" s="88"/>
      <c r="I16" s="88"/>
      <c r="J16" s="88"/>
    </row>
    <row r="17" spans="1:5" x14ac:dyDescent="0.25">
      <c r="A17" s="666" t="s">
        <v>83</v>
      </c>
      <c r="B17" s="137">
        <f>'4VG RPI.3'!B17+'4VG RPI.6'!B17</f>
        <v>0</v>
      </c>
      <c r="C17" s="138">
        <f>'4VG RPI.3'!C17+'4VG RPI.6'!C17</f>
        <v>0</v>
      </c>
      <c r="D17" s="139">
        <f>'4VG RPI.3'!D17+'4VG RPI.6'!D17</f>
        <v>0</v>
      </c>
      <c r="E17" s="667">
        <f>'4VG RPI.3'!E17+'4VG RPI.6'!E17</f>
        <v>0</v>
      </c>
    </row>
    <row r="18" spans="1:5" x14ac:dyDescent="0.25">
      <c r="A18" s="668" t="s">
        <v>84</v>
      </c>
      <c r="B18" s="132">
        <f>'4VG RPI.3'!B18+'4VG RPI.6'!B18</f>
        <v>0</v>
      </c>
      <c r="C18" s="133">
        <f>'4VG RPI.3'!C18+'4VG RPI.6'!C18</f>
        <v>0</v>
      </c>
      <c r="D18" s="134">
        <f>'4VG RPI.3'!D18+'4VG RPI.6'!D18</f>
        <v>0</v>
      </c>
      <c r="E18" s="669">
        <f>'4VG RPI.3'!E18+'4VG RPI.6'!E18</f>
        <v>0</v>
      </c>
    </row>
    <row r="19" spans="1:5" x14ac:dyDescent="0.25">
      <c r="A19" s="666" t="s">
        <v>85</v>
      </c>
      <c r="B19" s="137">
        <f>'4VG RPI.3'!B19+'4VG RPI.6'!B19</f>
        <v>39</v>
      </c>
      <c r="C19" s="138">
        <f>'4VG RPI.3'!C19+'4VG RPI.6'!C19</f>
        <v>18</v>
      </c>
      <c r="D19" s="139">
        <f>'4VG RPI.3'!D19+'4VG RPI.6'!D19</f>
        <v>0</v>
      </c>
      <c r="E19" s="667">
        <f>'4VG RPI.3'!E19+'4VG RPI.6'!E19</f>
        <v>0</v>
      </c>
    </row>
    <row r="20" spans="1:5" x14ac:dyDescent="0.25">
      <c r="A20" s="668" t="s">
        <v>86</v>
      </c>
      <c r="B20" s="132">
        <f>'4VG RPI.3'!B20+'4VG RPI.6'!B20</f>
        <v>82</v>
      </c>
      <c r="C20" s="133">
        <f>'4VG RPI.3'!C20+'4VG RPI.6'!C20</f>
        <v>40</v>
      </c>
      <c r="D20" s="134">
        <f>'4VG RPI.3'!D20+'4VG RPI.6'!D20</f>
        <v>0</v>
      </c>
      <c r="E20" s="669">
        <f>'4VG RPI.3'!E20+'4VG RPI.6'!E20</f>
        <v>0</v>
      </c>
    </row>
    <row r="21" spans="1:5" x14ac:dyDescent="0.25">
      <c r="A21" s="666" t="s">
        <v>87</v>
      </c>
      <c r="B21" s="137">
        <f>'4VG RPI.3'!B21+'4VG RPI.6'!B21</f>
        <v>104</v>
      </c>
      <c r="C21" s="138">
        <f>'4VG RPI.3'!C21+'4VG RPI.6'!C21</f>
        <v>57</v>
      </c>
      <c r="D21" s="139">
        <f>'4VG RPI.3'!D21+'4VG RPI.6'!D21</f>
        <v>0</v>
      </c>
      <c r="E21" s="667">
        <f>'4VG RPI.3'!E21+'4VG RPI.6'!E21</f>
        <v>0</v>
      </c>
    </row>
    <row r="22" spans="1:5" x14ac:dyDescent="0.25">
      <c r="A22" s="668" t="s">
        <v>88</v>
      </c>
      <c r="B22" s="132">
        <f>'4VG RPI.3'!B22+'4VG RPI.6'!B22</f>
        <v>130</v>
      </c>
      <c r="C22" s="133">
        <f>'4VG RPI.3'!C22+'4VG RPI.6'!C22</f>
        <v>74</v>
      </c>
      <c r="D22" s="134">
        <f>'4VG RPI.3'!D22+'4VG RPI.6'!D22</f>
        <v>0</v>
      </c>
      <c r="E22" s="669">
        <f>'4VG RPI.3'!E22+'4VG RPI.6'!E22</f>
        <v>0</v>
      </c>
    </row>
    <row r="23" spans="1:5" x14ac:dyDescent="0.25">
      <c r="A23" s="666" t="s">
        <v>89</v>
      </c>
      <c r="B23" s="137">
        <f>'4VG RPI.3'!B23+'4VG RPI.6'!B23</f>
        <v>168</v>
      </c>
      <c r="C23" s="138">
        <f>'4VG RPI.3'!C23+'4VG RPI.6'!C23</f>
        <v>87</v>
      </c>
      <c r="D23" s="139">
        <f>'4VG RPI.3'!D23+'4VG RPI.6'!D23</f>
        <v>0</v>
      </c>
      <c r="E23" s="667">
        <f>'4VG RPI.3'!E23+'4VG RPI.6'!E23</f>
        <v>0</v>
      </c>
    </row>
    <row r="24" spans="1:5" x14ac:dyDescent="0.25">
      <c r="A24" s="668" t="s">
        <v>90</v>
      </c>
      <c r="B24" s="132">
        <f>'4VG RPI.3'!B24+'4VG RPI.6'!B24</f>
        <v>205</v>
      </c>
      <c r="C24" s="133">
        <f>'4VG RPI.3'!C24+'4VG RPI.6'!C24</f>
        <v>123</v>
      </c>
      <c r="D24" s="134">
        <f>'4VG RPI.3'!D24+'4VG RPI.6'!D24</f>
        <v>0</v>
      </c>
      <c r="E24" s="669">
        <f>'4VG RPI.3'!E24+'4VG RPI.6'!E24</f>
        <v>0</v>
      </c>
    </row>
    <row r="25" spans="1:5" x14ac:dyDescent="0.25">
      <c r="A25" s="666" t="s">
        <v>91</v>
      </c>
      <c r="B25" s="137">
        <f>'4VG RPI.3'!B25+'4VG RPI.6'!B25</f>
        <v>244</v>
      </c>
      <c r="C25" s="138">
        <f>'4VG RPI.3'!C25+'4VG RPI.6'!C25</f>
        <v>144</v>
      </c>
      <c r="D25" s="139">
        <f>'4VG RPI.3'!D25+'4VG RPI.6'!D25</f>
        <v>0</v>
      </c>
      <c r="E25" s="667">
        <f>'4VG RPI.3'!E25+'4VG RPI.6'!E25</f>
        <v>0</v>
      </c>
    </row>
    <row r="26" spans="1:5" x14ac:dyDescent="0.25">
      <c r="A26" s="668" t="s">
        <v>92</v>
      </c>
      <c r="B26" s="132">
        <f>'4VG RPI.3'!B26+'4VG RPI.6'!B26</f>
        <v>257</v>
      </c>
      <c r="C26" s="133">
        <f>'4VG RPI.3'!C26+'4VG RPI.6'!C26</f>
        <v>168</v>
      </c>
      <c r="D26" s="134">
        <f>'4VG RPI.3'!D26+'4VG RPI.6'!D26</f>
        <v>0</v>
      </c>
      <c r="E26" s="669">
        <f>'4VG RPI.3'!E26+'4VG RPI.6'!E26</f>
        <v>0</v>
      </c>
    </row>
    <row r="27" spans="1:5" x14ac:dyDescent="0.25">
      <c r="A27" s="666" t="s">
        <v>93</v>
      </c>
      <c r="B27" s="137">
        <f>'4VG RPI.3'!B27+'4VG RPI.6'!B27</f>
        <v>291</v>
      </c>
      <c r="C27" s="138">
        <f>'4VG RPI.3'!C27+'4VG RPI.6'!C27</f>
        <v>184</v>
      </c>
      <c r="D27" s="139">
        <f>'4VG RPI.3'!D27+'4VG RPI.6'!D27</f>
        <v>0</v>
      </c>
      <c r="E27" s="667">
        <f>'4VG RPI.3'!E27+'4VG RPI.6'!E27</f>
        <v>0</v>
      </c>
    </row>
    <row r="28" spans="1:5" x14ac:dyDescent="0.25">
      <c r="A28" s="668" t="s">
        <v>94</v>
      </c>
      <c r="B28" s="132">
        <f>'4VG RPI.3'!B28+'4VG RPI.6'!B28</f>
        <v>282</v>
      </c>
      <c r="C28" s="133">
        <f>'4VG RPI.3'!C28+'4VG RPI.6'!C28</f>
        <v>166</v>
      </c>
      <c r="D28" s="134">
        <f>'4VG RPI.3'!D28+'4VG RPI.6'!D28</f>
        <v>0</v>
      </c>
      <c r="E28" s="669">
        <f>'4VG RPI.3'!E28+'4VG RPI.6'!E28</f>
        <v>0</v>
      </c>
    </row>
    <row r="29" spans="1:5" x14ac:dyDescent="0.25">
      <c r="A29" s="666" t="s">
        <v>95</v>
      </c>
      <c r="B29" s="137">
        <f>'4VG RPI.3'!B29+'4VG RPI.6'!B29</f>
        <v>291</v>
      </c>
      <c r="C29" s="138">
        <f>'4VG RPI.3'!C29+'4VG RPI.6'!C29</f>
        <v>208</v>
      </c>
      <c r="D29" s="139">
        <f>'4VG RPI.3'!D29+'4VG RPI.6'!D29</f>
        <v>0</v>
      </c>
      <c r="E29" s="667">
        <f>'4VG RPI.3'!E29+'4VG RPI.6'!E29</f>
        <v>0</v>
      </c>
    </row>
    <row r="30" spans="1:5" x14ac:dyDescent="0.25">
      <c r="A30" s="668" t="s">
        <v>96</v>
      </c>
      <c r="B30" s="132">
        <f>'4VG RPI.3'!B30+'4VG RPI.6'!B30</f>
        <v>263</v>
      </c>
      <c r="C30" s="133">
        <f>'4VG RPI.3'!C30+'4VG RPI.6'!C30</f>
        <v>194</v>
      </c>
      <c r="D30" s="134">
        <f>'4VG RPI.3'!D30+'4VG RPI.6'!D30</f>
        <v>0</v>
      </c>
      <c r="E30" s="669">
        <f>'4VG RPI.3'!E30+'4VG RPI.6'!E30</f>
        <v>0</v>
      </c>
    </row>
    <row r="31" spans="1:5" x14ac:dyDescent="0.25">
      <c r="A31" s="666" t="s">
        <v>97</v>
      </c>
      <c r="B31" s="137">
        <f>'4VG RPI.3'!B31+'4VG RPI.6'!B31</f>
        <v>317</v>
      </c>
      <c r="C31" s="138">
        <f>'4VG RPI.3'!C31+'4VG RPI.6'!C31</f>
        <v>184</v>
      </c>
      <c r="D31" s="139">
        <f>'4VG RPI.3'!D31+'4VG RPI.6'!D31</f>
        <v>0</v>
      </c>
      <c r="E31" s="667">
        <f>'4VG RPI.3'!E31+'4VG RPI.6'!E31</f>
        <v>0</v>
      </c>
    </row>
    <row r="32" spans="1:5" x14ac:dyDescent="0.25">
      <c r="A32" s="668" t="s">
        <v>98</v>
      </c>
      <c r="B32" s="132">
        <f>'4VG RPI.3'!B32+'4VG RPI.6'!B32</f>
        <v>316</v>
      </c>
      <c r="C32" s="133">
        <f>'4VG RPI.3'!C32+'4VG RPI.6'!C32</f>
        <v>204</v>
      </c>
      <c r="D32" s="134">
        <f>'4VG RPI.3'!D32+'4VG RPI.6'!D32</f>
        <v>0</v>
      </c>
      <c r="E32" s="669">
        <f>'4VG RPI.3'!E32+'4VG RPI.6'!E32</f>
        <v>0</v>
      </c>
    </row>
    <row r="33" spans="1:256" x14ac:dyDescent="0.25">
      <c r="A33" s="666" t="s">
        <v>99</v>
      </c>
      <c r="B33" s="137">
        <f>'4VG RPI.3'!B33+'4VG RPI.6'!B33</f>
        <v>311</v>
      </c>
      <c r="C33" s="138">
        <f>'4VG RPI.3'!C33+'4VG RPI.6'!C33</f>
        <v>199</v>
      </c>
      <c r="D33" s="139">
        <f>'4VG RPI.3'!D33+'4VG RPI.6'!D33</f>
        <v>0</v>
      </c>
      <c r="E33" s="667">
        <f>'4VG RPI.3'!E33+'4VG RPI.6'!E33</f>
        <v>0</v>
      </c>
    </row>
    <row r="34" spans="1:256" x14ac:dyDescent="0.25">
      <c r="A34" s="668" t="s">
        <v>100</v>
      </c>
      <c r="B34" s="132">
        <f>'4VG RPI.3'!B34+'4VG RPI.6'!B34</f>
        <v>306</v>
      </c>
      <c r="C34" s="133">
        <f>'4VG RPI.3'!C34+'4VG RPI.6'!C34</f>
        <v>214</v>
      </c>
      <c r="D34" s="134">
        <f>'4VG RPI.3'!D34+'4VG RPI.6'!D34</f>
        <v>0</v>
      </c>
      <c r="E34" s="669">
        <f>'4VG RPI.3'!E34+'4VG RPI.6'!E34</f>
        <v>0</v>
      </c>
    </row>
    <row r="35" spans="1:256" x14ac:dyDescent="0.25">
      <c r="A35" s="666" t="s">
        <v>101</v>
      </c>
      <c r="B35" s="137">
        <f>'4VG RPI.3'!B35+'4VG RPI.6'!B35</f>
        <v>320</v>
      </c>
      <c r="C35" s="138">
        <f>'4VG RPI.3'!C35+'4VG RPI.6'!C35</f>
        <v>206</v>
      </c>
      <c r="D35" s="139">
        <f>'4VG RPI.3'!D35+'4VG RPI.6'!D35</f>
        <v>0</v>
      </c>
      <c r="E35" s="667">
        <f>'4VG RPI.3'!E35+'4VG RPI.6'!E35</f>
        <v>0</v>
      </c>
    </row>
    <row r="36" spans="1:256" x14ac:dyDescent="0.25">
      <c r="A36" s="668" t="s">
        <v>102</v>
      </c>
      <c r="B36" s="132">
        <f>'4VG RPI.3'!B36+'4VG RPI.6'!B36</f>
        <v>314</v>
      </c>
      <c r="C36" s="133">
        <f>'4VG RPI.3'!C36+'4VG RPI.6'!C36</f>
        <v>201</v>
      </c>
      <c r="D36" s="134">
        <f>'4VG RPI.3'!D36+'4VG RPI.6'!D36</f>
        <v>0</v>
      </c>
      <c r="E36" s="669">
        <f>'4VG RPI.3'!E36+'4VG RPI.6'!E36</f>
        <v>0</v>
      </c>
    </row>
    <row r="37" spans="1:256" x14ac:dyDescent="0.25">
      <c r="A37" s="666" t="s">
        <v>103</v>
      </c>
      <c r="B37" s="137">
        <f>'4VG RPI.3'!B37+'4VG RPI.6'!B37</f>
        <v>299</v>
      </c>
      <c r="C37" s="138">
        <f>'4VG RPI.3'!C37+'4VG RPI.6'!C37</f>
        <v>198</v>
      </c>
      <c r="D37" s="139">
        <f>'4VG RPI.3'!D37+'4VG RPI.6'!D37</f>
        <v>0</v>
      </c>
      <c r="E37" s="667">
        <f>'4VG RPI.3'!E37+'4VG RPI.6'!E37</f>
        <v>0</v>
      </c>
    </row>
    <row r="38" spans="1:256" x14ac:dyDescent="0.25">
      <c r="A38" s="668" t="s">
        <v>104</v>
      </c>
      <c r="B38" s="132">
        <f>'4VG RPI.3'!B38+'4VG RPI.6'!B38</f>
        <v>291</v>
      </c>
      <c r="C38" s="133">
        <f>'4VG RPI.3'!C38+'4VG RPI.6'!C38</f>
        <v>180</v>
      </c>
      <c r="D38" s="134">
        <f>'4VG RPI.3'!D38+'4VG RPI.6'!D38</f>
        <v>0</v>
      </c>
      <c r="E38" s="669">
        <f>'4VG RPI.3'!E38+'4VG RPI.6'!E38</f>
        <v>0</v>
      </c>
    </row>
    <row r="39" spans="1:256" x14ac:dyDescent="0.25">
      <c r="A39" s="666" t="s">
        <v>105</v>
      </c>
      <c r="B39" s="137">
        <f>'4VG RPI.3'!B39+'4VG RPI.6'!B39</f>
        <v>284</v>
      </c>
      <c r="C39" s="138">
        <f>'4VG RPI.3'!C39+'4VG RPI.6'!C39</f>
        <v>188</v>
      </c>
      <c r="D39" s="139">
        <f>'4VG RPI.3'!D39+'4VG RPI.6'!D39</f>
        <v>0</v>
      </c>
      <c r="E39" s="667">
        <f>'4VG RPI.3'!E39+'4VG RPI.6'!E39</f>
        <v>0</v>
      </c>
    </row>
    <row r="40" spans="1:256" x14ac:dyDescent="0.25">
      <c r="A40" s="668" t="s">
        <v>106</v>
      </c>
      <c r="B40" s="132">
        <f>'4VG RPI.3'!B40+'4VG RPI.6'!B40</f>
        <v>267</v>
      </c>
      <c r="C40" s="133">
        <f>'4VG RPI.3'!C40+'4VG RPI.6'!C40</f>
        <v>187</v>
      </c>
      <c r="D40" s="134">
        <f>'4VG RPI.3'!D40+'4VG RPI.6'!D40</f>
        <v>0</v>
      </c>
      <c r="E40" s="669">
        <f>'4VG RPI.3'!E40+'4VG RPI.6'!E40</f>
        <v>0</v>
      </c>
    </row>
    <row r="41" spans="1:256" x14ac:dyDescent="0.25">
      <c r="A41" s="666" t="s">
        <v>107</v>
      </c>
      <c r="B41" s="137">
        <f>'4VG RPI.3'!B41+'4VG RPI.6'!B41</f>
        <v>272</v>
      </c>
      <c r="C41" s="138">
        <f>'4VG RPI.3'!C41+'4VG RPI.6'!C41</f>
        <v>154</v>
      </c>
      <c r="D41" s="139">
        <f>'4VG RPI.3'!D41+'4VG RPI.6'!D41</f>
        <v>0</v>
      </c>
      <c r="E41" s="667">
        <f>'4VG RPI.3'!E41+'4VG RPI.6'!E41</f>
        <v>0</v>
      </c>
    </row>
    <row r="42" spans="1:256" x14ac:dyDescent="0.25">
      <c r="A42" s="656">
        <v>41</v>
      </c>
      <c r="B42" s="132">
        <f>'4VG RPI.3'!B42+'4VG RPI.6'!B42</f>
        <v>252</v>
      </c>
      <c r="C42" s="141">
        <f>'4VG RPI.3'!C42+'4VG RPI.6'!C42</f>
        <v>176</v>
      </c>
      <c r="D42" s="134">
        <f>'4VG RPI.3'!D42+'4VG RPI.6'!D42</f>
        <v>0</v>
      </c>
      <c r="E42" s="670">
        <f>'4VG RPI.3'!E42+'4VG RPI.6'!E42</f>
        <v>0</v>
      </c>
    </row>
    <row r="43" spans="1:256" ht="11.15" customHeight="1" x14ac:dyDescent="0.25">
      <c r="A43" s="666" t="s">
        <v>108</v>
      </c>
      <c r="B43" s="137">
        <f>'4VG RPI.3'!B43+'4VG RPI.6'!B43</f>
        <v>256</v>
      </c>
      <c r="C43" s="138">
        <f>'4VG RPI.3'!C43+'4VG RPI.6'!C43</f>
        <v>155</v>
      </c>
      <c r="D43" s="139">
        <f>'4VG RPI.3'!D43+'4VG RPI.6'!D43</f>
        <v>0</v>
      </c>
      <c r="E43" s="667">
        <f>'4VG RPI.3'!E43+'4VG RPI.6'!E43</f>
        <v>0</v>
      </c>
    </row>
    <row r="44" spans="1:256" x14ac:dyDescent="0.25">
      <c r="A44" s="668" t="s">
        <v>109</v>
      </c>
      <c r="B44" s="132">
        <f>'4VG RPI.3'!B44+'4VG RPI.6'!B44</f>
        <v>258</v>
      </c>
      <c r="C44" s="133">
        <f>'4VG RPI.3'!C44+'4VG RPI.6'!C44</f>
        <v>144</v>
      </c>
      <c r="D44" s="134">
        <f>'4VG RPI.3'!D44+'4VG RPI.6'!D44</f>
        <v>0</v>
      </c>
      <c r="E44" s="669">
        <f>'4VG RPI.3'!E44+'4VG RPI.6'!E44</f>
        <v>0</v>
      </c>
      <c r="F44" s="26"/>
      <c r="G44" s="26"/>
    </row>
    <row r="45" spans="1:256" x14ac:dyDescent="0.25">
      <c r="A45" s="666" t="s">
        <v>110</v>
      </c>
      <c r="B45" s="137">
        <f>'4VG RPI.3'!B45+'4VG RPI.6'!B45</f>
        <v>240</v>
      </c>
      <c r="C45" s="138">
        <f>'4VG RPI.3'!C45+'4VG RPI.6'!C45</f>
        <v>147</v>
      </c>
      <c r="D45" s="139">
        <f>'4VG RPI.3'!D45+'4VG RPI.6'!D45</f>
        <v>0</v>
      </c>
      <c r="E45" s="667">
        <f>'4VG RPI.3'!E45+'4VG RPI.6'!E45</f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668" t="s">
        <v>111</v>
      </c>
      <c r="B46" s="132">
        <f>'4VG RPI.3'!B46+'4VG RPI.6'!B46</f>
        <v>216</v>
      </c>
      <c r="C46" s="133">
        <f>'4VG RPI.3'!C46+'4VG RPI.6'!C46</f>
        <v>133</v>
      </c>
      <c r="D46" s="134">
        <f>'4VG RPI.3'!D46+'4VG RPI.6'!D46</f>
        <v>0</v>
      </c>
      <c r="E46" s="669">
        <f>'4VG RPI.3'!E46+'4VG RPI.6'!E46</f>
        <v>0</v>
      </c>
    </row>
    <row r="47" spans="1:256" x14ac:dyDescent="0.25">
      <c r="A47" s="666" t="s">
        <v>112</v>
      </c>
      <c r="B47" s="137">
        <f>'4VG RPI.3'!B47+'4VG RPI.6'!B47</f>
        <v>198</v>
      </c>
      <c r="C47" s="138">
        <f>'4VG RPI.3'!C47+'4VG RPI.6'!C47</f>
        <v>113</v>
      </c>
      <c r="D47" s="139">
        <f>'4VG RPI.3'!D47+'4VG RPI.6'!D47</f>
        <v>0</v>
      </c>
      <c r="E47" s="667">
        <f>'4VG RPI.3'!E47+'4VG RPI.6'!E47</f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668" t="s">
        <v>113</v>
      </c>
      <c r="B48" s="132">
        <f>'4VG RPI.3'!B48+'4VG RPI.6'!B48</f>
        <v>201</v>
      </c>
      <c r="C48" s="133">
        <f>'4VG RPI.3'!C48+'4VG RPI.6'!C48</f>
        <v>102</v>
      </c>
      <c r="D48" s="134">
        <f>'4VG RPI.3'!D48+'4VG RPI.6'!D48</f>
        <v>0</v>
      </c>
      <c r="E48" s="669">
        <f>'4VG RPI.3'!E48+'4VG RPI.6'!E48</f>
        <v>0</v>
      </c>
    </row>
    <row r="49" spans="1:5" x14ac:dyDescent="0.25">
      <c r="A49" s="666" t="s">
        <v>114</v>
      </c>
      <c r="B49" s="137">
        <f>'4VG RPI.3'!B49+'4VG RPI.6'!B49</f>
        <v>173</v>
      </c>
      <c r="C49" s="138">
        <f>'4VG RPI.3'!C49+'4VG RPI.6'!C49</f>
        <v>91</v>
      </c>
      <c r="D49" s="139">
        <f>'4VG RPI.3'!D49+'4VG RPI.6'!D49</f>
        <v>0</v>
      </c>
      <c r="E49" s="667">
        <f>'4VG RPI.3'!E49+'4VG RPI.6'!E49</f>
        <v>0</v>
      </c>
    </row>
    <row r="50" spans="1:5" x14ac:dyDescent="0.25">
      <c r="A50" s="668" t="s">
        <v>115</v>
      </c>
      <c r="B50" s="132">
        <f>'4VG RPI.3'!B50+'4VG RPI.6'!B50</f>
        <v>138</v>
      </c>
      <c r="C50" s="133">
        <f>'4VG RPI.3'!C50+'4VG RPI.6'!C50</f>
        <v>76</v>
      </c>
      <c r="D50" s="134">
        <f>'4VG RPI.3'!D50+'4VG RPI.6'!D50</f>
        <v>0</v>
      </c>
      <c r="E50" s="669">
        <f>'4VG RPI.3'!E50+'4VG RPI.6'!E50</f>
        <v>0</v>
      </c>
    </row>
    <row r="51" spans="1:5" x14ac:dyDescent="0.25">
      <c r="A51" s="666" t="s">
        <v>116</v>
      </c>
      <c r="B51" s="137">
        <f>'4VG RPI.3'!B51+'4VG RPI.6'!B51</f>
        <v>134</v>
      </c>
      <c r="C51" s="138">
        <f>'4VG RPI.3'!C51+'4VG RPI.6'!C51</f>
        <v>71</v>
      </c>
      <c r="D51" s="139">
        <f>'4VG RPI.3'!D51+'4VG RPI.6'!D51</f>
        <v>0</v>
      </c>
      <c r="E51" s="667">
        <f>'4VG RPI.3'!E51+'4VG RPI.6'!E51</f>
        <v>0</v>
      </c>
    </row>
    <row r="52" spans="1:5" x14ac:dyDescent="0.25">
      <c r="A52" s="668" t="s">
        <v>117</v>
      </c>
      <c r="B52" s="132">
        <f>'4VG RPI.3'!B52+'4VG RPI.6'!B52</f>
        <v>124</v>
      </c>
      <c r="C52" s="133">
        <f>'4VG RPI.3'!C52+'4VG RPI.6'!C52</f>
        <v>74</v>
      </c>
      <c r="D52" s="134">
        <f>'4VG RPI.3'!D52+'4VG RPI.6'!D52</f>
        <v>0</v>
      </c>
      <c r="E52" s="669">
        <f>'4VG RPI.3'!E52+'4VG RPI.6'!E52</f>
        <v>0</v>
      </c>
    </row>
    <row r="53" spans="1:5" x14ac:dyDescent="0.25">
      <c r="A53" s="666" t="s">
        <v>118</v>
      </c>
      <c r="B53" s="137">
        <f>'4VG RPI.3'!B53+'4VG RPI.6'!B53</f>
        <v>102</v>
      </c>
      <c r="C53" s="138">
        <f>'4VG RPI.3'!C53+'4VG RPI.6'!C53</f>
        <v>54</v>
      </c>
      <c r="D53" s="139">
        <f>'4VG RPI.3'!D53+'4VG RPI.6'!D53</f>
        <v>0</v>
      </c>
      <c r="E53" s="667">
        <f>'4VG RPI.3'!E53+'4VG RPI.6'!E53</f>
        <v>0</v>
      </c>
    </row>
    <row r="54" spans="1:5" x14ac:dyDescent="0.25">
      <c r="A54" s="668" t="s">
        <v>119</v>
      </c>
      <c r="B54" s="132">
        <f>'4VG RPI.3'!B54+'4VG RPI.6'!B54</f>
        <v>102</v>
      </c>
      <c r="C54" s="133">
        <f>'4VG RPI.3'!C54+'4VG RPI.6'!C54</f>
        <v>51</v>
      </c>
      <c r="D54" s="134">
        <f>'4VG RPI.3'!D54+'4VG RPI.6'!D54</f>
        <v>0</v>
      </c>
      <c r="E54" s="669">
        <f>'4VG RPI.3'!E54+'4VG RPI.6'!E54</f>
        <v>0</v>
      </c>
    </row>
    <row r="55" spans="1:5" x14ac:dyDescent="0.25">
      <c r="A55" s="666" t="s">
        <v>120</v>
      </c>
      <c r="B55" s="137">
        <f>'4VG RPI.3'!B55+'4VG RPI.6'!B55</f>
        <v>94</v>
      </c>
      <c r="C55" s="138">
        <f>'4VG RPI.3'!C55+'4VG RPI.6'!C55</f>
        <v>52</v>
      </c>
      <c r="D55" s="139">
        <f>'4VG RPI.3'!D55+'4VG RPI.6'!D55</f>
        <v>0</v>
      </c>
      <c r="E55" s="667">
        <f>'4VG RPI.3'!E55+'4VG RPI.6'!E55</f>
        <v>0</v>
      </c>
    </row>
    <row r="56" spans="1:5" x14ac:dyDescent="0.25">
      <c r="A56" s="668" t="s">
        <v>121</v>
      </c>
      <c r="B56" s="132">
        <f>'4VG RPI.3'!B56+'4VG RPI.6'!B56</f>
        <v>80</v>
      </c>
      <c r="C56" s="133">
        <f>'4VG RPI.3'!C56+'4VG RPI.6'!C56</f>
        <v>41</v>
      </c>
      <c r="D56" s="134">
        <f>'4VG RPI.3'!D56+'4VG RPI.6'!D56</f>
        <v>0</v>
      </c>
      <c r="E56" s="669">
        <f>'4VG RPI.3'!E56+'4VG RPI.6'!E56</f>
        <v>0</v>
      </c>
    </row>
    <row r="57" spans="1:5" x14ac:dyDescent="0.25">
      <c r="A57" s="666" t="s">
        <v>122</v>
      </c>
      <c r="B57" s="137">
        <f>'4VG RPI.3'!B57+'4VG RPI.6'!B57</f>
        <v>69</v>
      </c>
      <c r="C57" s="138">
        <f>'4VG RPI.3'!C57+'4VG RPI.6'!C57</f>
        <v>41</v>
      </c>
      <c r="D57" s="139">
        <f>'4VG RPI.3'!D57+'4VG RPI.6'!D57</f>
        <v>0</v>
      </c>
      <c r="E57" s="667">
        <f>'4VG RPI.3'!E57+'4VG RPI.6'!E57</f>
        <v>0</v>
      </c>
    </row>
    <row r="58" spans="1:5" x14ac:dyDescent="0.25">
      <c r="A58" s="668" t="s">
        <v>123</v>
      </c>
      <c r="B58" s="132">
        <f>'4VG RPI.3'!B58+'4VG RPI.6'!B58</f>
        <v>56</v>
      </c>
      <c r="C58" s="133">
        <f>'4VG RPI.3'!C58+'4VG RPI.6'!C58</f>
        <v>23</v>
      </c>
      <c r="D58" s="134">
        <f>'4VG RPI.3'!D58+'4VG RPI.6'!D58</f>
        <v>0</v>
      </c>
      <c r="E58" s="669">
        <f>'4VG RPI.3'!E58+'4VG RPI.6'!E58</f>
        <v>0</v>
      </c>
    </row>
    <row r="59" spans="1:5" x14ac:dyDescent="0.25">
      <c r="A59" s="666" t="s">
        <v>124</v>
      </c>
      <c r="B59" s="137">
        <f>'4VG RPI.3'!B59+'4VG RPI.6'!B59</f>
        <v>53</v>
      </c>
      <c r="C59" s="138">
        <f>'4VG RPI.3'!C59+'4VG RPI.6'!C59</f>
        <v>21</v>
      </c>
      <c r="D59" s="139">
        <f>'4VG RPI.3'!D59+'4VG RPI.6'!D59</f>
        <v>0</v>
      </c>
      <c r="E59" s="667">
        <f>'4VG RPI.3'!E59+'4VG RPI.6'!E59</f>
        <v>0</v>
      </c>
    </row>
    <row r="60" spans="1:5" x14ac:dyDescent="0.25">
      <c r="A60" s="668" t="s">
        <v>125</v>
      </c>
      <c r="B60" s="132">
        <f>'4VG RPI.3'!B60+'4VG RPI.6'!B60</f>
        <v>48</v>
      </c>
      <c r="C60" s="133">
        <f>'4VG RPI.3'!C60+'4VG RPI.6'!C60</f>
        <v>23</v>
      </c>
      <c r="D60" s="134">
        <f>'4VG RPI.3'!D60+'4VG RPI.6'!D60</f>
        <v>0</v>
      </c>
      <c r="E60" s="669">
        <f>'4VG RPI.3'!E60+'4VG RPI.6'!E60</f>
        <v>0</v>
      </c>
    </row>
    <row r="61" spans="1:5" x14ac:dyDescent="0.25">
      <c r="A61" s="666" t="s">
        <v>126</v>
      </c>
      <c r="B61" s="137">
        <f>'4VG RPI.3'!B61+'4VG RPI.6'!B61</f>
        <v>36</v>
      </c>
      <c r="C61" s="138">
        <f>'4VG RPI.3'!C61+'4VG RPI.6'!C61</f>
        <v>14</v>
      </c>
      <c r="D61" s="139">
        <f>'4VG RPI.3'!D61+'4VG RPI.6'!D61</f>
        <v>0</v>
      </c>
      <c r="E61" s="667">
        <f>'4VG RPI.3'!E61+'4VG RPI.6'!E61</f>
        <v>0</v>
      </c>
    </row>
    <row r="62" spans="1:5" x14ac:dyDescent="0.25">
      <c r="A62" s="668" t="s">
        <v>127</v>
      </c>
      <c r="B62" s="132">
        <f>'4VG RPI.3'!B62+'4VG RPI.6'!B62</f>
        <v>22</v>
      </c>
      <c r="C62" s="133">
        <f>'4VG RPI.3'!C62+'4VG RPI.6'!C62</f>
        <v>5</v>
      </c>
      <c r="D62" s="134">
        <f>'4VG RPI.3'!D62+'4VG RPI.6'!D62</f>
        <v>0</v>
      </c>
      <c r="E62" s="669">
        <f>'4VG RPI.3'!E62+'4VG RPI.6'!E62</f>
        <v>0</v>
      </c>
    </row>
    <row r="63" spans="1:5" x14ac:dyDescent="0.25">
      <c r="A63" s="666" t="s">
        <v>128</v>
      </c>
      <c r="B63" s="137">
        <f>'4VG RPI.3'!B63+'4VG RPI.6'!B63</f>
        <v>15</v>
      </c>
      <c r="C63" s="138">
        <f>'4VG RPI.3'!C63+'4VG RPI.6'!C63</f>
        <v>8</v>
      </c>
      <c r="D63" s="139">
        <f>'4VG RPI.3'!D63+'4VG RPI.6'!D63</f>
        <v>0</v>
      </c>
      <c r="E63" s="667">
        <f>'4VG RPI.3'!E63+'4VG RPI.6'!E63</f>
        <v>0</v>
      </c>
    </row>
    <row r="64" spans="1:5" x14ac:dyDescent="0.25">
      <c r="A64" s="668" t="s">
        <v>129</v>
      </c>
      <c r="B64" s="132">
        <f>'4VG RPI.3'!B64+'4VG RPI.6'!B64</f>
        <v>10</v>
      </c>
      <c r="C64" s="133">
        <f>'4VG RPI.3'!C64+'4VG RPI.6'!C64</f>
        <v>3</v>
      </c>
      <c r="D64" s="134">
        <f>'4VG RPI.3'!D64+'4VG RPI.6'!D64</f>
        <v>0</v>
      </c>
      <c r="E64" s="669">
        <f>'4VG RPI.3'!E64+'4VG RPI.6'!E64</f>
        <v>0</v>
      </c>
    </row>
    <row r="65" spans="1:5" x14ac:dyDescent="0.25">
      <c r="A65" s="666" t="s">
        <v>130</v>
      </c>
      <c r="B65" s="137">
        <f>'4VG RPI.3'!B65+'4VG RPI.6'!B65</f>
        <v>11</v>
      </c>
      <c r="C65" s="138">
        <f>'4VG RPI.3'!C65+'4VG RPI.6'!C65</f>
        <v>4</v>
      </c>
      <c r="D65" s="139">
        <f>'4VG RPI.3'!D65+'4VG RPI.6'!D65</f>
        <v>0</v>
      </c>
      <c r="E65" s="667">
        <f>'4VG RPI.3'!E65+'4VG RPI.6'!E65</f>
        <v>0</v>
      </c>
    </row>
    <row r="66" spans="1:5" x14ac:dyDescent="0.25">
      <c r="A66" s="668" t="s">
        <v>131</v>
      </c>
      <c r="B66" s="132">
        <f>'4VG RPI.3'!B66+'4VG RPI.6'!B66+'4VG RPI.3'!B67+'4VG RPI.6'!B67</f>
        <v>24</v>
      </c>
      <c r="C66" s="133">
        <f>'4VG RPI.3'!C66+'4VG RPI.6'!C66+'4VG RPI.3'!C67+'4VG RPI.6'!C67</f>
        <v>5</v>
      </c>
      <c r="D66" s="134">
        <f>'4VG RPI.3'!D66+'4VG RPI.6'!D66+'4VG RPI.3'!D67+'4VG RPI.6'!D67</f>
        <v>0</v>
      </c>
      <c r="E66" s="669">
        <f>'4VG RPI.3'!E66+'4VG RPI.6'!E66+'4VG RPI.3'!E67+'4VG RPI.6'!E67</f>
        <v>0</v>
      </c>
    </row>
    <row r="67" spans="1:5" x14ac:dyDescent="0.25">
      <c r="A67" s="671" t="s">
        <v>76</v>
      </c>
      <c r="B67" s="137">
        <f>'4VG RPI.3'!B68+'4VG RPI.6'!B68</f>
        <v>0</v>
      </c>
      <c r="C67" s="138">
        <f>'4VG RPI.3'!C68+'4VG RPI.6'!C68</f>
        <v>0</v>
      </c>
      <c r="D67" s="144">
        <f>'4VG RPI.3'!D68+'4VG RPI.6'!D68</f>
        <v>0</v>
      </c>
      <c r="E67" s="672">
        <f>'4VG RPI.3'!E68+'4VG RPI.6'!E68</f>
        <v>0</v>
      </c>
    </row>
    <row r="68" spans="1:5" ht="13" thickBot="1" x14ac:dyDescent="0.3">
      <c r="A68" s="673" t="s">
        <v>75</v>
      </c>
      <c r="B68" s="674">
        <f>SUM(B16:B67)</f>
        <v>8565</v>
      </c>
      <c r="C68" s="675">
        <f t="shared" ref="C68:E68" si="0">SUM(C16:C67)</f>
        <v>5205</v>
      </c>
      <c r="D68" s="674">
        <f t="shared" si="0"/>
        <v>0</v>
      </c>
      <c r="E68" s="676">
        <f t="shared" si="0"/>
        <v>0</v>
      </c>
    </row>
    <row r="69" spans="1:5" ht="11.25" customHeight="1" x14ac:dyDescent="0.25">
      <c r="A69" s="34" t="s">
        <v>315</v>
      </c>
    </row>
    <row r="70" spans="1:5" ht="30" customHeight="1" thickBot="1" x14ac:dyDescent="0.3">
      <c r="A70" s="765" t="s">
        <v>309</v>
      </c>
      <c r="B70" s="765"/>
      <c r="C70" s="765"/>
      <c r="D70" s="765"/>
      <c r="E70" s="765"/>
    </row>
    <row r="71" spans="1:5" ht="13" thickBot="1" x14ac:dyDescent="0.3">
      <c r="A71" s="333" t="s">
        <v>267</v>
      </c>
      <c r="B71" s="334">
        <f>B68-B67</f>
        <v>8565</v>
      </c>
      <c r="C71" s="334">
        <f t="shared" ref="C71:E71" si="1">C68-C67</f>
        <v>5205</v>
      </c>
      <c r="D71" s="334">
        <f t="shared" si="1"/>
        <v>0</v>
      </c>
      <c r="E71" s="335">
        <f t="shared" si="1"/>
        <v>0</v>
      </c>
    </row>
  </sheetData>
  <mergeCells count="11">
    <mergeCell ref="A70:E70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syncVertical="1" syncRef="A1" transitionEvaluation="1" codeName="Hoja35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25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67" t="s">
        <v>42</v>
      </c>
      <c r="B15" s="415" t="s">
        <v>71</v>
      </c>
      <c r="C15" s="416" t="s">
        <v>72</v>
      </c>
      <c r="D15" s="434" t="s">
        <v>71</v>
      </c>
      <c r="E15" s="435" t="s">
        <v>72</v>
      </c>
      <c r="F15" s="86"/>
      <c r="G15" s="88"/>
      <c r="H15" s="88"/>
      <c r="I15" s="88"/>
      <c r="J15" s="88"/>
    </row>
    <row r="16" spans="1:21" x14ac:dyDescent="0.25">
      <c r="A16" s="131" t="s">
        <v>82</v>
      </c>
      <c r="B16" s="132">
        <v>0</v>
      </c>
      <c r="C16" s="133">
        <v>0</v>
      </c>
      <c r="D16" s="134">
        <v>0</v>
      </c>
      <c r="E16" s="135">
        <v>0</v>
      </c>
      <c r="F16" s="24"/>
      <c r="G16" s="88"/>
      <c r="H16" s="88"/>
      <c r="I16" s="88"/>
      <c r="J16" s="88"/>
    </row>
    <row r="17" spans="1:5" x14ac:dyDescent="0.25">
      <c r="A17" s="276">
        <v>16</v>
      </c>
      <c r="B17" s="137">
        <v>0</v>
      </c>
      <c r="C17" s="138">
        <v>0</v>
      </c>
      <c r="D17" s="139">
        <v>0</v>
      </c>
      <c r="E17" s="140">
        <v>0</v>
      </c>
    </row>
    <row r="18" spans="1:5" x14ac:dyDescent="0.25">
      <c r="A18" s="146">
        <v>17</v>
      </c>
      <c r="B18" s="132">
        <v>0</v>
      </c>
      <c r="C18" s="133">
        <v>0</v>
      </c>
      <c r="D18" s="134">
        <v>0</v>
      </c>
      <c r="E18" s="135">
        <v>0</v>
      </c>
    </row>
    <row r="19" spans="1:5" x14ac:dyDescent="0.25">
      <c r="A19" s="276">
        <v>18</v>
      </c>
      <c r="B19" s="137">
        <v>0</v>
      </c>
      <c r="C19" s="138">
        <v>0</v>
      </c>
      <c r="D19" s="139">
        <v>0</v>
      </c>
      <c r="E19" s="140">
        <v>0</v>
      </c>
    </row>
    <row r="20" spans="1:5" x14ac:dyDescent="0.25">
      <c r="A20" s="146">
        <v>19</v>
      </c>
      <c r="B20" s="132">
        <v>0</v>
      </c>
      <c r="C20" s="133">
        <v>0</v>
      </c>
      <c r="D20" s="134">
        <v>0</v>
      </c>
      <c r="E20" s="135">
        <v>0</v>
      </c>
    </row>
    <row r="21" spans="1:5" x14ac:dyDescent="0.25">
      <c r="A21" s="276">
        <v>20</v>
      </c>
      <c r="B21" s="137">
        <v>0</v>
      </c>
      <c r="C21" s="138">
        <v>0</v>
      </c>
      <c r="D21" s="139">
        <v>0</v>
      </c>
      <c r="E21" s="140">
        <v>0</v>
      </c>
    </row>
    <row r="22" spans="1:5" x14ac:dyDescent="0.25">
      <c r="A22" s="146">
        <v>21</v>
      </c>
      <c r="B22" s="132">
        <v>0</v>
      </c>
      <c r="C22" s="133">
        <v>0</v>
      </c>
      <c r="D22" s="134">
        <v>0</v>
      </c>
      <c r="E22" s="135">
        <v>0</v>
      </c>
    </row>
    <row r="23" spans="1:5" x14ac:dyDescent="0.25">
      <c r="A23" s="276">
        <v>22</v>
      </c>
      <c r="B23" s="137">
        <v>0</v>
      </c>
      <c r="C23" s="138">
        <v>0</v>
      </c>
      <c r="D23" s="139">
        <v>0</v>
      </c>
      <c r="E23" s="140">
        <v>0</v>
      </c>
    </row>
    <row r="24" spans="1:5" x14ac:dyDescent="0.25">
      <c r="A24" s="146">
        <v>23</v>
      </c>
      <c r="B24" s="132">
        <v>0</v>
      </c>
      <c r="C24" s="133">
        <v>0</v>
      </c>
      <c r="D24" s="134">
        <v>0</v>
      </c>
      <c r="E24" s="135">
        <v>0</v>
      </c>
    </row>
    <row r="25" spans="1:5" x14ac:dyDescent="0.25">
      <c r="A25" s="276">
        <v>24</v>
      </c>
      <c r="B25" s="137">
        <v>0</v>
      </c>
      <c r="C25" s="138">
        <v>0</v>
      </c>
      <c r="D25" s="139">
        <v>0</v>
      </c>
      <c r="E25" s="140">
        <v>0</v>
      </c>
    </row>
    <row r="26" spans="1:5" x14ac:dyDescent="0.25">
      <c r="A26" s="146">
        <v>25</v>
      </c>
      <c r="B26" s="132">
        <v>0</v>
      </c>
      <c r="C26" s="133">
        <v>0</v>
      </c>
      <c r="D26" s="134">
        <v>0</v>
      </c>
      <c r="E26" s="135">
        <v>0</v>
      </c>
    </row>
    <row r="27" spans="1:5" x14ac:dyDescent="0.25">
      <c r="A27" s="276">
        <v>26</v>
      </c>
      <c r="B27" s="137">
        <v>0</v>
      </c>
      <c r="C27" s="138">
        <v>0</v>
      </c>
      <c r="D27" s="139">
        <v>0</v>
      </c>
      <c r="E27" s="140">
        <v>0</v>
      </c>
    </row>
    <row r="28" spans="1:5" x14ac:dyDescent="0.25">
      <c r="A28" s="146">
        <v>27</v>
      </c>
      <c r="B28" s="132">
        <v>0</v>
      </c>
      <c r="C28" s="133">
        <v>0</v>
      </c>
      <c r="D28" s="134">
        <v>0</v>
      </c>
      <c r="E28" s="135">
        <v>0</v>
      </c>
    </row>
    <row r="29" spans="1:5" x14ac:dyDescent="0.25">
      <c r="A29" s="276">
        <v>28</v>
      </c>
      <c r="B29" s="137">
        <v>0</v>
      </c>
      <c r="C29" s="138">
        <v>0</v>
      </c>
      <c r="D29" s="139">
        <v>0</v>
      </c>
      <c r="E29" s="140">
        <v>0</v>
      </c>
    </row>
    <row r="30" spans="1:5" x14ac:dyDescent="0.25">
      <c r="A30" s="146">
        <v>29</v>
      </c>
      <c r="B30" s="132">
        <v>0</v>
      </c>
      <c r="C30" s="133">
        <v>0</v>
      </c>
      <c r="D30" s="134">
        <v>0</v>
      </c>
      <c r="E30" s="135">
        <v>0</v>
      </c>
    </row>
    <row r="31" spans="1:5" x14ac:dyDescent="0.25">
      <c r="A31" s="276">
        <v>30</v>
      </c>
      <c r="B31" s="137">
        <v>0</v>
      </c>
      <c r="C31" s="138">
        <v>0</v>
      </c>
      <c r="D31" s="139">
        <v>0</v>
      </c>
      <c r="E31" s="140">
        <v>0</v>
      </c>
    </row>
    <row r="32" spans="1:5" x14ac:dyDescent="0.25">
      <c r="A32" s="146">
        <v>31</v>
      </c>
      <c r="B32" s="132">
        <v>0</v>
      </c>
      <c r="C32" s="133">
        <v>0</v>
      </c>
      <c r="D32" s="134">
        <v>0</v>
      </c>
      <c r="E32" s="135">
        <v>0</v>
      </c>
    </row>
    <row r="33" spans="1:256" x14ac:dyDescent="0.25">
      <c r="A33" s="276">
        <v>32</v>
      </c>
      <c r="B33" s="137">
        <v>0</v>
      </c>
      <c r="C33" s="138">
        <v>0</v>
      </c>
      <c r="D33" s="139">
        <v>0</v>
      </c>
      <c r="E33" s="140">
        <v>0</v>
      </c>
    </row>
    <row r="34" spans="1:256" x14ac:dyDescent="0.25">
      <c r="A34" s="146">
        <v>33</v>
      </c>
      <c r="B34" s="132">
        <v>0</v>
      </c>
      <c r="C34" s="133">
        <v>0</v>
      </c>
      <c r="D34" s="134">
        <v>0</v>
      </c>
      <c r="E34" s="135">
        <v>0</v>
      </c>
    </row>
    <row r="35" spans="1:256" x14ac:dyDescent="0.25">
      <c r="A35" s="276">
        <v>34</v>
      </c>
      <c r="B35" s="137">
        <v>0</v>
      </c>
      <c r="C35" s="138">
        <v>0</v>
      </c>
      <c r="D35" s="139">
        <v>0</v>
      </c>
      <c r="E35" s="140">
        <v>0</v>
      </c>
    </row>
    <row r="36" spans="1:256" x14ac:dyDescent="0.25">
      <c r="A36" s="146">
        <v>35</v>
      </c>
      <c r="B36" s="132">
        <v>0</v>
      </c>
      <c r="C36" s="133">
        <v>0</v>
      </c>
      <c r="D36" s="134">
        <v>0</v>
      </c>
      <c r="E36" s="135">
        <v>0</v>
      </c>
    </row>
    <row r="37" spans="1:256" x14ac:dyDescent="0.25">
      <c r="A37" s="276">
        <v>36</v>
      </c>
      <c r="B37" s="137">
        <v>0</v>
      </c>
      <c r="C37" s="138">
        <v>0</v>
      </c>
      <c r="D37" s="139">
        <v>0</v>
      </c>
      <c r="E37" s="140">
        <v>0</v>
      </c>
    </row>
    <row r="38" spans="1:256" x14ac:dyDescent="0.25">
      <c r="A38" s="146">
        <v>37</v>
      </c>
      <c r="B38" s="132">
        <v>0</v>
      </c>
      <c r="C38" s="133">
        <v>0</v>
      </c>
      <c r="D38" s="134">
        <v>0</v>
      </c>
      <c r="E38" s="135">
        <v>0</v>
      </c>
    </row>
    <row r="39" spans="1:256" x14ac:dyDescent="0.25">
      <c r="A39" s="276">
        <v>38</v>
      </c>
      <c r="B39" s="137">
        <v>0</v>
      </c>
      <c r="C39" s="138">
        <v>0</v>
      </c>
      <c r="D39" s="139">
        <v>0</v>
      </c>
      <c r="E39" s="140">
        <v>0</v>
      </c>
    </row>
    <row r="40" spans="1:256" x14ac:dyDescent="0.25">
      <c r="A40" s="146">
        <v>39</v>
      </c>
      <c r="B40" s="132">
        <v>0</v>
      </c>
      <c r="C40" s="133">
        <v>0</v>
      </c>
      <c r="D40" s="134">
        <v>0</v>
      </c>
      <c r="E40" s="135">
        <v>0</v>
      </c>
    </row>
    <row r="41" spans="1:256" x14ac:dyDescent="0.25">
      <c r="A41" s="276">
        <v>40</v>
      </c>
      <c r="B41" s="137">
        <v>0</v>
      </c>
      <c r="C41" s="138">
        <v>0</v>
      </c>
      <c r="D41" s="139">
        <v>0</v>
      </c>
      <c r="E41" s="140">
        <v>0</v>
      </c>
    </row>
    <row r="42" spans="1:256" x14ac:dyDescent="0.25">
      <c r="A42" s="145">
        <v>41</v>
      </c>
      <c r="B42" s="132">
        <v>0</v>
      </c>
      <c r="C42" s="141">
        <v>0</v>
      </c>
      <c r="D42" s="134">
        <v>0</v>
      </c>
      <c r="E42" s="142">
        <v>0</v>
      </c>
    </row>
    <row r="43" spans="1:256" ht="11.15" customHeight="1" x14ac:dyDescent="0.25">
      <c r="A43" s="276">
        <v>42</v>
      </c>
      <c r="B43" s="137">
        <v>0</v>
      </c>
      <c r="C43" s="138">
        <v>0</v>
      </c>
      <c r="D43" s="139">
        <v>0</v>
      </c>
      <c r="E43" s="140">
        <v>0</v>
      </c>
    </row>
    <row r="44" spans="1:256" x14ac:dyDescent="0.25">
      <c r="A44" s="146">
        <v>43</v>
      </c>
      <c r="B44" s="132">
        <v>0</v>
      </c>
      <c r="C44" s="133">
        <v>0</v>
      </c>
      <c r="D44" s="134">
        <v>0</v>
      </c>
      <c r="E44" s="135">
        <v>0</v>
      </c>
      <c r="F44" s="26"/>
      <c r="G44" s="26"/>
    </row>
    <row r="45" spans="1:256" x14ac:dyDescent="0.25">
      <c r="A45" s="276">
        <v>44</v>
      </c>
      <c r="B45" s="137">
        <v>0</v>
      </c>
      <c r="C45" s="138">
        <v>0</v>
      </c>
      <c r="D45" s="139">
        <v>0</v>
      </c>
      <c r="E45" s="140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46">
        <v>45</v>
      </c>
      <c r="B46" s="132">
        <v>0</v>
      </c>
      <c r="C46" s="133">
        <v>0</v>
      </c>
      <c r="D46" s="134">
        <v>0</v>
      </c>
      <c r="E46" s="135">
        <v>0</v>
      </c>
      <c r="F46" s="93"/>
    </row>
    <row r="47" spans="1:256" x14ac:dyDescent="0.25">
      <c r="A47" s="276">
        <v>46</v>
      </c>
      <c r="B47" s="137">
        <v>0</v>
      </c>
      <c r="C47" s="138">
        <v>0</v>
      </c>
      <c r="D47" s="139">
        <v>0</v>
      </c>
      <c r="E47" s="140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46">
        <v>47</v>
      </c>
      <c r="B48" s="132">
        <v>0</v>
      </c>
      <c r="C48" s="133">
        <v>0</v>
      </c>
      <c r="D48" s="134">
        <v>0</v>
      </c>
      <c r="E48" s="135">
        <v>0</v>
      </c>
      <c r="F48" s="93"/>
    </row>
    <row r="49" spans="1:5" x14ac:dyDescent="0.25">
      <c r="A49" s="276">
        <v>48</v>
      </c>
      <c r="B49" s="137">
        <v>0</v>
      </c>
      <c r="C49" s="138">
        <v>0</v>
      </c>
      <c r="D49" s="139">
        <v>0</v>
      </c>
      <c r="E49" s="140">
        <v>0</v>
      </c>
    </row>
    <row r="50" spans="1:5" x14ac:dyDescent="0.25">
      <c r="A50" s="146">
        <v>49</v>
      </c>
      <c r="B50" s="132">
        <v>0</v>
      </c>
      <c r="C50" s="133">
        <v>0</v>
      </c>
      <c r="D50" s="134">
        <v>0</v>
      </c>
      <c r="E50" s="135">
        <v>0</v>
      </c>
    </row>
    <row r="51" spans="1:5" x14ac:dyDescent="0.25">
      <c r="A51" s="276">
        <v>50</v>
      </c>
      <c r="B51" s="137">
        <v>0</v>
      </c>
      <c r="C51" s="138">
        <v>0</v>
      </c>
      <c r="D51" s="139">
        <v>0</v>
      </c>
      <c r="E51" s="140">
        <v>0</v>
      </c>
    </row>
    <row r="52" spans="1:5" x14ac:dyDescent="0.25">
      <c r="A52" s="146">
        <v>51</v>
      </c>
      <c r="B52" s="132">
        <v>0</v>
      </c>
      <c r="C52" s="133">
        <v>0</v>
      </c>
      <c r="D52" s="134">
        <v>0</v>
      </c>
      <c r="E52" s="135">
        <v>0</v>
      </c>
    </row>
    <row r="53" spans="1:5" x14ac:dyDescent="0.25">
      <c r="A53" s="276">
        <v>52</v>
      </c>
      <c r="B53" s="137">
        <v>0</v>
      </c>
      <c r="C53" s="138">
        <v>0</v>
      </c>
      <c r="D53" s="139">
        <v>0</v>
      </c>
      <c r="E53" s="140">
        <v>0</v>
      </c>
    </row>
    <row r="54" spans="1:5" x14ac:dyDescent="0.25">
      <c r="A54" s="146">
        <v>53</v>
      </c>
      <c r="B54" s="132">
        <v>0</v>
      </c>
      <c r="C54" s="133">
        <v>0</v>
      </c>
      <c r="D54" s="134">
        <v>0</v>
      </c>
      <c r="E54" s="135">
        <v>0</v>
      </c>
    </row>
    <row r="55" spans="1:5" x14ac:dyDescent="0.25">
      <c r="A55" s="276">
        <v>54</v>
      </c>
      <c r="B55" s="137">
        <v>0</v>
      </c>
      <c r="C55" s="138">
        <v>0</v>
      </c>
      <c r="D55" s="139">
        <v>0</v>
      </c>
      <c r="E55" s="140">
        <v>0</v>
      </c>
    </row>
    <row r="56" spans="1:5" x14ac:dyDescent="0.25">
      <c r="A56" s="146">
        <v>55</v>
      </c>
      <c r="B56" s="132">
        <v>0</v>
      </c>
      <c r="C56" s="133">
        <v>0</v>
      </c>
      <c r="D56" s="134">
        <v>0</v>
      </c>
      <c r="E56" s="135">
        <v>0</v>
      </c>
    </row>
    <row r="57" spans="1:5" x14ac:dyDescent="0.25">
      <c r="A57" s="276">
        <v>56</v>
      </c>
      <c r="B57" s="137">
        <v>0</v>
      </c>
      <c r="C57" s="138">
        <v>0</v>
      </c>
      <c r="D57" s="139">
        <v>0</v>
      </c>
      <c r="E57" s="140">
        <v>0</v>
      </c>
    </row>
    <row r="58" spans="1:5" x14ac:dyDescent="0.25">
      <c r="A58" s="146">
        <v>57</v>
      </c>
      <c r="B58" s="132">
        <v>0</v>
      </c>
      <c r="C58" s="133">
        <v>0</v>
      </c>
      <c r="D58" s="134">
        <v>0</v>
      </c>
      <c r="E58" s="135">
        <v>0</v>
      </c>
    </row>
    <row r="59" spans="1:5" x14ac:dyDescent="0.25">
      <c r="A59" s="276">
        <v>58</v>
      </c>
      <c r="B59" s="137">
        <v>0</v>
      </c>
      <c r="C59" s="138">
        <v>0</v>
      </c>
      <c r="D59" s="139">
        <v>0</v>
      </c>
      <c r="E59" s="140">
        <v>0</v>
      </c>
    </row>
    <row r="60" spans="1:5" x14ac:dyDescent="0.25">
      <c r="A60" s="146">
        <v>59</v>
      </c>
      <c r="B60" s="132">
        <v>0</v>
      </c>
      <c r="C60" s="133">
        <v>0</v>
      </c>
      <c r="D60" s="134">
        <v>0</v>
      </c>
      <c r="E60" s="135">
        <v>0</v>
      </c>
    </row>
    <row r="61" spans="1:5" x14ac:dyDescent="0.25">
      <c r="A61" s="276">
        <v>60</v>
      </c>
      <c r="B61" s="137">
        <v>0</v>
      </c>
      <c r="C61" s="138">
        <v>0</v>
      </c>
      <c r="D61" s="139">
        <v>0</v>
      </c>
      <c r="E61" s="140">
        <v>0</v>
      </c>
    </row>
    <row r="62" spans="1:5" x14ac:dyDescent="0.25">
      <c r="A62" s="146">
        <v>61</v>
      </c>
      <c r="B62" s="132">
        <v>0</v>
      </c>
      <c r="C62" s="133">
        <v>0</v>
      </c>
      <c r="D62" s="134">
        <v>0</v>
      </c>
      <c r="E62" s="135">
        <v>0</v>
      </c>
    </row>
    <row r="63" spans="1:5" x14ac:dyDescent="0.25">
      <c r="A63" s="276">
        <v>62</v>
      </c>
      <c r="B63" s="137">
        <v>0</v>
      </c>
      <c r="C63" s="138">
        <v>0</v>
      </c>
      <c r="D63" s="139">
        <v>0</v>
      </c>
      <c r="E63" s="140">
        <v>0</v>
      </c>
    </row>
    <row r="64" spans="1:5" x14ac:dyDescent="0.25">
      <c r="A64" s="146">
        <v>63</v>
      </c>
      <c r="B64" s="132">
        <v>0</v>
      </c>
      <c r="C64" s="133">
        <v>0</v>
      </c>
      <c r="D64" s="134">
        <v>0</v>
      </c>
      <c r="E64" s="135">
        <v>0</v>
      </c>
    </row>
    <row r="65" spans="1:5" x14ac:dyDescent="0.25">
      <c r="A65" s="276">
        <v>64</v>
      </c>
      <c r="B65" s="137">
        <v>0</v>
      </c>
      <c r="C65" s="138">
        <v>0</v>
      </c>
      <c r="D65" s="139">
        <v>0</v>
      </c>
      <c r="E65" s="140">
        <v>0</v>
      </c>
    </row>
    <row r="66" spans="1:5" x14ac:dyDescent="0.25">
      <c r="A66" s="146">
        <v>65</v>
      </c>
      <c r="B66" s="134">
        <v>0</v>
      </c>
      <c r="C66" s="141">
        <v>0</v>
      </c>
      <c r="D66" s="134">
        <v>0</v>
      </c>
      <c r="E66" s="142">
        <v>0</v>
      </c>
    </row>
    <row r="67" spans="1:5" x14ac:dyDescent="0.25">
      <c r="A67" s="276" t="s">
        <v>270</v>
      </c>
      <c r="B67" s="137">
        <v>0</v>
      </c>
      <c r="C67" s="138">
        <v>0</v>
      </c>
      <c r="D67" s="139">
        <v>0</v>
      </c>
      <c r="E67" s="140">
        <v>0</v>
      </c>
    </row>
    <row r="68" spans="1:5" x14ac:dyDescent="0.25">
      <c r="A68" s="146" t="s">
        <v>76</v>
      </c>
      <c r="B68" s="134">
        <v>0</v>
      </c>
      <c r="C68" s="141">
        <v>0</v>
      </c>
      <c r="D68" s="134">
        <v>0</v>
      </c>
      <c r="E68" s="142">
        <v>0</v>
      </c>
    </row>
    <row r="69" spans="1:5" ht="13" thickBot="1" x14ac:dyDescent="0.3">
      <c r="A69" s="277" t="s">
        <v>75</v>
      </c>
      <c r="B69" s="278">
        <f>SUM(B16:B68)</f>
        <v>0</v>
      </c>
      <c r="C69" s="279">
        <f t="shared" ref="C69:E69" si="0">SUM(C16:C68)</f>
        <v>0</v>
      </c>
      <c r="D69" s="280">
        <f t="shared" si="0"/>
        <v>0</v>
      </c>
      <c r="E69" s="279">
        <f t="shared" si="0"/>
        <v>0</v>
      </c>
    </row>
    <row r="70" spans="1:5" ht="11.25" customHeight="1" x14ac:dyDescent="0.25">
      <c r="A70" s="34" t="s">
        <v>315</v>
      </c>
    </row>
    <row r="71" spans="1:5" ht="25.5" customHeight="1" thickBot="1" x14ac:dyDescent="0.3">
      <c r="A71" s="765" t="s">
        <v>309</v>
      </c>
      <c r="B71" s="765"/>
      <c r="C71" s="765"/>
      <c r="D71" s="765"/>
      <c r="E71" s="765"/>
    </row>
    <row r="72" spans="1:5" ht="13" thickBot="1" x14ac:dyDescent="0.3">
      <c r="A72" s="490" t="s">
        <v>267</v>
      </c>
      <c r="B72" s="491">
        <f>B69-B68</f>
        <v>0</v>
      </c>
      <c r="C72" s="492">
        <f>C69-C68</f>
        <v>0</v>
      </c>
      <c r="D72" s="493">
        <f>D69-D68</f>
        <v>0</v>
      </c>
      <c r="E72" s="494">
        <f>E69-E68</f>
        <v>0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"/>
  <sheetViews>
    <sheetView view="pageBreakPreview" zoomScale="60" zoomScaleNormal="70" workbookViewId="0"/>
  </sheetViews>
  <sheetFormatPr baseColWidth="10" defaultRowHeight="13" x14ac:dyDescent="0.3"/>
  <sheetData/>
  <pageMargins left="0" right="0" top="0" bottom="0" header="0.31496062992125984" footer="0.31496062992125984"/>
  <pageSetup scale="9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 codeName="Hoja36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736" t="s">
        <v>77</v>
      </c>
      <c r="B3" s="736"/>
      <c r="C3" s="736"/>
      <c r="D3" s="736"/>
      <c r="E3" s="73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736" t="s">
        <v>78</v>
      </c>
      <c r="B4" s="736"/>
      <c r="C4" s="736"/>
      <c r="D4" s="736"/>
      <c r="E4" s="736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738" t="str">
        <f>'1 Total'!A4:N4</f>
        <v>DICIEMBRE DE 2019</v>
      </c>
      <c r="B6" s="738"/>
      <c r="C6" s="738"/>
      <c r="D6" s="738"/>
      <c r="E6" s="738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739"/>
      <c r="B7" s="739"/>
      <c r="C7" s="739"/>
      <c r="D7" s="739"/>
      <c r="E7" s="739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756" t="s">
        <v>58</v>
      </c>
      <c r="B8" s="756"/>
      <c r="C8" s="756"/>
      <c r="D8" s="756"/>
      <c r="E8" s="756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756" t="s">
        <v>136</v>
      </c>
      <c r="B10" s="756"/>
      <c r="C10" s="756"/>
      <c r="D10" s="756"/>
      <c r="E10" s="756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0">
        <v>2</v>
      </c>
      <c r="C13" s="250">
        <v>3</v>
      </c>
      <c r="D13" s="251">
        <v>4</v>
      </c>
      <c r="E13" s="453">
        <v>5</v>
      </c>
      <c r="F13" s="82"/>
      <c r="G13" s="82"/>
      <c r="H13" s="83"/>
      <c r="I13" s="84"/>
      <c r="J13" s="84"/>
    </row>
    <row r="14" spans="1:21" ht="12.75" customHeight="1" x14ac:dyDescent="0.25">
      <c r="A14" s="466" t="s">
        <v>80</v>
      </c>
      <c r="B14" s="752" t="s">
        <v>313</v>
      </c>
      <c r="C14" s="752"/>
      <c r="D14" s="753" t="s">
        <v>81</v>
      </c>
      <c r="E14" s="754"/>
      <c r="F14" s="86"/>
      <c r="G14" s="755"/>
      <c r="H14" s="755"/>
      <c r="I14" s="755"/>
      <c r="J14" s="755"/>
    </row>
    <row r="15" spans="1:21" ht="13" thickBot="1" x14ac:dyDescent="0.3">
      <c r="A15" s="476" t="s">
        <v>42</v>
      </c>
      <c r="B15" s="427" t="s">
        <v>71</v>
      </c>
      <c r="C15" s="428" t="s">
        <v>72</v>
      </c>
      <c r="D15" s="44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649" t="s">
        <v>82</v>
      </c>
      <c r="B16" s="650">
        <v>0</v>
      </c>
      <c r="C16" s="651">
        <v>0</v>
      </c>
      <c r="D16" s="652">
        <v>0</v>
      </c>
      <c r="E16" s="653">
        <v>0</v>
      </c>
      <c r="F16" s="24"/>
      <c r="G16" s="88"/>
      <c r="H16" s="88"/>
      <c r="I16" s="88"/>
      <c r="J16" s="88"/>
    </row>
    <row r="17" spans="1:5" x14ac:dyDescent="0.25">
      <c r="A17" s="654">
        <v>16</v>
      </c>
      <c r="B17" s="127">
        <v>0</v>
      </c>
      <c r="C17" s="128">
        <v>0</v>
      </c>
      <c r="D17" s="129">
        <v>0</v>
      </c>
      <c r="E17" s="655">
        <v>0</v>
      </c>
    </row>
    <row r="18" spans="1:5" x14ac:dyDescent="0.25">
      <c r="A18" s="656">
        <v>17</v>
      </c>
      <c r="B18" s="124">
        <v>0</v>
      </c>
      <c r="C18" s="125">
        <v>0</v>
      </c>
      <c r="D18" s="126">
        <v>0</v>
      </c>
      <c r="E18" s="657">
        <v>0</v>
      </c>
    </row>
    <row r="19" spans="1:5" x14ac:dyDescent="0.25">
      <c r="A19" s="654">
        <v>18</v>
      </c>
      <c r="B19" s="127">
        <v>39</v>
      </c>
      <c r="C19" s="128">
        <v>18</v>
      </c>
      <c r="D19" s="129">
        <v>0</v>
      </c>
      <c r="E19" s="655">
        <v>0</v>
      </c>
    </row>
    <row r="20" spans="1:5" x14ac:dyDescent="0.25">
      <c r="A20" s="656">
        <v>19</v>
      </c>
      <c r="B20" s="124">
        <v>82</v>
      </c>
      <c r="C20" s="125">
        <v>40</v>
      </c>
      <c r="D20" s="126">
        <v>0</v>
      </c>
      <c r="E20" s="657">
        <v>0</v>
      </c>
    </row>
    <row r="21" spans="1:5" x14ac:dyDescent="0.25">
      <c r="A21" s="654">
        <v>20</v>
      </c>
      <c r="B21" s="127">
        <v>104</v>
      </c>
      <c r="C21" s="128">
        <v>57</v>
      </c>
      <c r="D21" s="129">
        <v>0</v>
      </c>
      <c r="E21" s="655">
        <v>0</v>
      </c>
    </row>
    <row r="22" spans="1:5" x14ac:dyDescent="0.25">
      <c r="A22" s="656">
        <v>21</v>
      </c>
      <c r="B22" s="124">
        <v>130</v>
      </c>
      <c r="C22" s="125">
        <v>74</v>
      </c>
      <c r="D22" s="126">
        <v>0</v>
      </c>
      <c r="E22" s="657">
        <v>0</v>
      </c>
    </row>
    <row r="23" spans="1:5" x14ac:dyDescent="0.25">
      <c r="A23" s="654">
        <v>22</v>
      </c>
      <c r="B23" s="127">
        <v>168</v>
      </c>
      <c r="C23" s="128">
        <v>87</v>
      </c>
      <c r="D23" s="129">
        <v>0</v>
      </c>
      <c r="E23" s="655">
        <v>0</v>
      </c>
    </row>
    <row r="24" spans="1:5" x14ac:dyDescent="0.25">
      <c r="A24" s="656">
        <v>23</v>
      </c>
      <c r="B24" s="124">
        <v>205</v>
      </c>
      <c r="C24" s="125">
        <v>123</v>
      </c>
      <c r="D24" s="126">
        <v>0</v>
      </c>
      <c r="E24" s="657">
        <v>0</v>
      </c>
    </row>
    <row r="25" spans="1:5" x14ac:dyDescent="0.25">
      <c r="A25" s="654">
        <v>24</v>
      </c>
      <c r="B25" s="127">
        <v>244</v>
      </c>
      <c r="C25" s="128">
        <v>144</v>
      </c>
      <c r="D25" s="129">
        <v>0</v>
      </c>
      <c r="E25" s="655">
        <v>0</v>
      </c>
    </row>
    <row r="26" spans="1:5" x14ac:dyDescent="0.25">
      <c r="A26" s="656">
        <v>25</v>
      </c>
      <c r="B26" s="124">
        <v>257</v>
      </c>
      <c r="C26" s="125">
        <v>168</v>
      </c>
      <c r="D26" s="126">
        <v>0</v>
      </c>
      <c r="E26" s="657">
        <v>0</v>
      </c>
    </row>
    <row r="27" spans="1:5" x14ac:dyDescent="0.25">
      <c r="A27" s="654">
        <v>26</v>
      </c>
      <c r="B27" s="127">
        <v>291</v>
      </c>
      <c r="C27" s="128">
        <v>184</v>
      </c>
      <c r="D27" s="129">
        <v>0</v>
      </c>
      <c r="E27" s="655">
        <v>0</v>
      </c>
    </row>
    <row r="28" spans="1:5" x14ac:dyDescent="0.25">
      <c r="A28" s="656">
        <v>27</v>
      </c>
      <c r="B28" s="124">
        <v>282</v>
      </c>
      <c r="C28" s="125">
        <v>166</v>
      </c>
      <c r="D28" s="126">
        <v>0</v>
      </c>
      <c r="E28" s="657">
        <v>0</v>
      </c>
    </row>
    <row r="29" spans="1:5" x14ac:dyDescent="0.25">
      <c r="A29" s="654">
        <v>28</v>
      </c>
      <c r="B29" s="127">
        <v>291</v>
      </c>
      <c r="C29" s="128">
        <v>208</v>
      </c>
      <c r="D29" s="129">
        <v>0</v>
      </c>
      <c r="E29" s="655">
        <v>0</v>
      </c>
    </row>
    <row r="30" spans="1:5" x14ac:dyDescent="0.25">
      <c r="A30" s="656">
        <v>29</v>
      </c>
      <c r="B30" s="124">
        <v>263</v>
      </c>
      <c r="C30" s="125">
        <v>194</v>
      </c>
      <c r="D30" s="126">
        <v>0</v>
      </c>
      <c r="E30" s="657">
        <v>0</v>
      </c>
    </row>
    <row r="31" spans="1:5" x14ac:dyDescent="0.25">
      <c r="A31" s="654">
        <v>30</v>
      </c>
      <c r="B31" s="127">
        <v>317</v>
      </c>
      <c r="C31" s="128">
        <v>184</v>
      </c>
      <c r="D31" s="129">
        <v>0</v>
      </c>
      <c r="E31" s="655">
        <v>0</v>
      </c>
    </row>
    <row r="32" spans="1:5" x14ac:dyDescent="0.25">
      <c r="A32" s="656">
        <v>31</v>
      </c>
      <c r="B32" s="124">
        <v>316</v>
      </c>
      <c r="C32" s="125">
        <v>204</v>
      </c>
      <c r="D32" s="126">
        <v>0</v>
      </c>
      <c r="E32" s="657">
        <v>0</v>
      </c>
    </row>
    <row r="33" spans="1:256" x14ac:dyDescent="0.25">
      <c r="A33" s="654">
        <v>32</v>
      </c>
      <c r="B33" s="127">
        <v>311</v>
      </c>
      <c r="C33" s="128">
        <v>199</v>
      </c>
      <c r="D33" s="129">
        <v>0</v>
      </c>
      <c r="E33" s="655">
        <v>0</v>
      </c>
    </row>
    <row r="34" spans="1:256" x14ac:dyDescent="0.25">
      <c r="A34" s="656">
        <v>33</v>
      </c>
      <c r="B34" s="124">
        <v>306</v>
      </c>
      <c r="C34" s="125">
        <v>214</v>
      </c>
      <c r="D34" s="126">
        <v>0</v>
      </c>
      <c r="E34" s="657">
        <v>0</v>
      </c>
    </row>
    <row r="35" spans="1:256" x14ac:dyDescent="0.25">
      <c r="A35" s="654">
        <v>34</v>
      </c>
      <c r="B35" s="127">
        <v>320</v>
      </c>
      <c r="C35" s="128">
        <v>206</v>
      </c>
      <c r="D35" s="129">
        <v>0</v>
      </c>
      <c r="E35" s="655">
        <v>0</v>
      </c>
    </row>
    <row r="36" spans="1:256" x14ac:dyDescent="0.25">
      <c r="A36" s="656">
        <v>35</v>
      </c>
      <c r="B36" s="124">
        <v>314</v>
      </c>
      <c r="C36" s="125">
        <v>201</v>
      </c>
      <c r="D36" s="126">
        <v>0</v>
      </c>
      <c r="E36" s="657">
        <v>0</v>
      </c>
    </row>
    <row r="37" spans="1:256" x14ac:dyDescent="0.25">
      <c r="A37" s="654">
        <v>36</v>
      </c>
      <c r="B37" s="127">
        <v>299</v>
      </c>
      <c r="C37" s="128">
        <v>198</v>
      </c>
      <c r="D37" s="129">
        <v>0</v>
      </c>
      <c r="E37" s="655">
        <v>0</v>
      </c>
    </row>
    <row r="38" spans="1:256" x14ac:dyDescent="0.25">
      <c r="A38" s="656">
        <v>37</v>
      </c>
      <c r="B38" s="124">
        <v>291</v>
      </c>
      <c r="C38" s="125">
        <v>180</v>
      </c>
      <c r="D38" s="126">
        <v>0</v>
      </c>
      <c r="E38" s="657">
        <v>0</v>
      </c>
    </row>
    <row r="39" spans="1:256" x14ac:dyDescent="0.25">
      <c r="A39" s="654">
        <v>38</v>
      </c>
      <c r="B39" s="127">
        <v>284</v>
      </c>
      <c r="C39" s="128">
        <v>188</v>
      </c>
      <c r="D39" s="129">
        <v>0</v>
      </c>
      <c r="E39" s="655">
        <v>0</v>
      </c>
    </row>
    <row r="40" spans="1:256" x14ac:dyDescent="0.25">
      <c r="A40" s="656">
        <v>39</v>
      </c>
      <c r="B40" s="124">
        <v>267</v>
      </c>
      <c r="C40" s="125">
        <v>187</v>
      </c>
      <c r="D40" s="126">
        <v>0</v>
      </c>
      <c r="E40" s="657">
        <v>0</v>
      </c>
    </row>
    <row r="41" spans="1:256" x14ac:dyDescent="0.25">
      <c r="A41" s="654">
        <v>40</v>
      </c>
      <c r="B41" s="127">
        <v>272</v>
      </c>
      <c r="C41" s="128">
        <v>154</v>
      </c>
      <c r="D41" s="129">
        <v>0</v>
      </c>
      <c r="E41" s="655">
        <v>0</v>
      </c>
    </row>
    <row r="42" spans="1:256" x14ac:dyDescent="0.25">
      <c r="A42" s="656">
        <v>41</v>
      </c>
      <c r="B42" s="124">
        <v>252</v>
      </c>
      <c r="C42" s="130">
        <v>176</v>
      </c>
      <c r="D42" s="126">
        <v>0</v>
      </c>
      <c r="E42" s="658">
        <v>0</v>
      </c>
    </row>
    <row r="43" spans="1:256" ht="11.15" customHeight="1" x14ac:dyDescent="0.25">
      <c r="A43" s="654">
        <v>42</v>
      </c>
      <c r="B43" s="127">
        <v>256</v>
      </c>
      <c r="C43" s="128">
        <v>155</v>
      </c>
      <c r="D43" s="129">
        <v>0</v>
      </c>
      <c r="E43" s="655">
        <v>0</v>
      </c>
    </row>
    <row r="44" spans="1:256" x14ac:dyDescent="0.25">
      <c r="A44" s="656">
        <v>43</v>
      </c>
      <c r="B44" s="124">
        <v>258</v>
      </c>
      <c r="C44" s="125">
        <v>144</v>
      </c>
      <c r="D44" s="126">
        <v>0</v>
      </c>
      <c r="E44" s="657">
        <v>0</v>
      </c>
      <c r="F44" s="26"/>
      <c r="G44" s="26"/>
    </row>
    <row r="45" spans="1:256" x14ac:dyDescent="0.25">
      <c r="A45" s="654">
        <v>44</v>
      </c>
      <c r="B45" s="127">
        <v>240</v>
      </c>
      <c r="C45" s="128">
        <v>147</v>
      </c>
      <c r="D45" s="129">
        <v>0</v>
      </c>
      <c r="E45" s="655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656">
        <v>45</v>
      </c>
      <c r="B46" s="124">
        <v>216</v>
      </c>
      <c r="C46" s="125">
        <v>133</v>
      </c>
      <c r="D46" s="126">
        <v>0</v>
      </c>
      <c r="E46" s="657">
        <v>0</v>
      </c>
    </row>
    <row r="47" spans="1:256" x14ac:dyDescent="0.25">
      <c r="A47" s="654">
        <v>46</v>
      </c>
      <c r="B47" s="127">
        <v>198</v>
      </c>
      <c r="C47" s="128">
        <v>113</v>
      </c>
      <c r="D47" s="129">
        <v>0</v>
      </c>
      <c r="E47" s="655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656">
        <v>47</v>
      </c>
      <c r="B48" s="124">
        <v>201</v>
      </c>
      <c r="C48" s="125">
        <v>102</v>
      </c>
      <c r="D48" s="126">
        <v>0</v>
      </c>
      <c r="E48" s="657">
        <v>0</v>
      </c>
    </row>
    <row r="49" spans="1:5" x14ac:dyDescent="0.25">
      <c r="A49" s="654">
        <v>48</v>
      </c>
      <c r="B49" s="127">
        <v>173</v>
      </c>
      <c r="C49" s="128">
        <v>91</v>
      </c>
      <c r="D49" s="129">
        <v>0</v>
      </c>
      <c r="E49" s="655">
        <v>0</v>
      </c>
    </row>
    <row r="50" spans="1:5" x14ac:dyDescent="0.25">
      <c r="A50" s="656">
        <v>49</v>
      </c>
      <c r="B50" s="124">
        <v>138</v>
      </c>
      <c r="C50" s="125">
        <v>76</v>
      </c>
      <c r="D50" s="126">
        <v>0</v>
      </c>
      <c r="E50" s="657">
        <v>0</v>
      </c>
    </row>
    <row r="51" spans="1:5" x14ac:dyDescent="0.25">
      <c r="A51" s="654">
        <v>50</v>
      </c>
      <c r="B51" s="127">
        <v>134</v>
      </c>
      <c r="C51" s="128">
        <v>71</v>
      </c>
      <c r="D51" s="129">
        <v>0</v>
      </c>
      <c r="E51" s="655">
        <v>0</v>
      </c>
    </row>
    <row r="52" spans="1:5" x14ac:dyDescent="0.25">
      <c r="A52" s="656">
        <v>51</v>
      </c>
      <c r="B52" s="124">
        <v>124</v>
      </c>
      <c r="C52" s="125">
        <v>74</v>
      </c>
      <c r="D52" s="126">
        <v>0</v>
      </c>
      <c r="E52" s="657">
        <v>0</v>
      </c>
    </row>
    <row r="53" spans="1:5" x14ac:dyDescent="0.25">
      <c r="A53" s="654">
        <v>52</v>
      </c>
      <c r="B53" s="127">
        <v>102</v>
      </c>
      <c r="C53" s="128">
        <v>54</v>
      </c>
      <c r="D53" s="129">
        <v>0</v>
      </c>
      <c r="E53" s="655">
        <v>0</v>
      </c>
    </row>
    <row r="54" spans="1:5" x14ac:dyDescent="0.25">
      <c r="A54" s="656">
        <v>53</v>
      </c>
      <c r="B54" s="124">
        <v>102</v>
      </c>
      <c r="C54" s="125">
        <v>51</v>
      </c>
      <c r="D54" s="126">
        <v>0</v>
      </c>
      <c r="E54" s="657">
        <v>0</v>
      </c>
    </row>
    <row r="55" spans="1:5" x14ac:dyDescent="0.25">
      <c r="A55" s="654">
        <v>54</v>
      </c>
      <c r="B55" s="127">
        <v>94</v>
      </c>
      <c r="C55" s="128">
        <v>52</v>
      </c>
      <c r="D55" s="129">
        <v>0</v>
      </c>
      <c r="E55" s="655">
        <v>0</v>
      </c>
    </row>
    <row r="56" spans="1:5" x14ac:dyDescent="0.25">
      <c r="A56" s="656">
        <v>55</v>
      </c>
      <c r="B56" s="124">
        <v>80</v>
      </c>
      <c r="C56" s="125">
        <v>41</v>
      </c>
      <c r="D56" s="126">
        <v>0</v>
      </c>
      <c r="E56" s="657">
        <v>0</v>
      </c>
    </row>
    <row r="57" spans="1:5" x14ac:dyDescent="0.25">
      <c r="A57" s="654">
        <v>56</v>
      </c>
      <c r="B57" s="127">
        <v>69</v>
      </c>
      <c r="C57" s="128">
        <v>41</v>
      </c>
      <c r="D57" s="129">
        <v>0</v>
      </c>
      <c r="E57" s="655">
        <v>0</v>
      </c>
    </row>
    <row r="58" spans="1:5" x14ac:dyDescent="0.25">
      <c r="A58" s="656">
        <v>57</v>
      </c>
      <c r="B58" s="124">
        <v>56</v>
      </c>
      <c r="C58" s="125">
        <v>23</v>
      </c>
      <c r="D58" s="126">
        <v>0</v>
      </c>
      <c r="E58" s="657">
        <v>0</v>
      </c>
    </row>
    <row r="59" spans="1:5" x14ac:dyDescent="0.25">
      <c r="A59" s="654">
        <v>58</v>
      </c>
      <c r="B59" s="127">
        <v>53</v>
      </c>
      <c r="C59" s="128">
        <v>21</v>
      </c>
      <c r="D59" s="129">
        <v>0</v>
      </c>
      <c r="E59" s="655">
        <v>0</v>
      </c>
    </row>
    <row r="60" spans="1:5" x14ac:dyDescent="0.25">
      <c r="A60" s="656">
        <v>59</v>
      </c>
      <c r="B60" s="124">
        <v>48</v>
      </c>
      <c r="C60" s="125">
        <v>23</v>
      </c>
      <c r="D60" s="126">
        <v>0</v>
      </c>
      <c r="E60" s="657">
        <v>0</v>
      </c>
    </row>
    <row r="61" spans="1:5" x14ac:dyDescent="0.25">
      <c r="A61" s="654">
        <v>60</v>
      </c>
      <c r="B61" s="127">
        <v>36</v>
      </c>
      <c r="C61" s="128">
        <v>14</v>
      </c>
      <c r="D61" s="129">
        <v>0</v>
      </c>
      <c r="E61" s="655">
        <v>0</v>
      </c>
    </row>
    <row r="62" spans="1:5" x14ac:dyDescent="0.25">
      <c r="A62" s="656">
        <v>61</v>
      </c>
      <c r="B62" s="124">
        <v>22</v>
      </c>
      <c r="C62" s="125">
        <v>5</v>
      </c>
      <c r="D62" s="126">
        <v>0</v>
      </c>
      <c r="E62" s="657">
        <v>0</v>
      </c>
    </row>
    <row r="63" spans="1:5" x14ac:dyDescent="0.25">
      <c r="A63" s="654">
        <v>62</v>
      </c>
      <c r="B63" s="127">
        <v>15</v>
      </c>
      <c r="C63" s="128">
        <v>8</v>
      </c>
      <c r="D63" s="129">
        <v>0</v>
      </c>
      <c r="E63" s="655">
        <v>0</v>
      </c>
    </row>
    <row r="64" spans="1:5" x14ac:dyDescent="0.25">
      <c r="A64" s="656">
        <v>63</v>
      </c>
      <c r="B64" s="124">
        <v>10</v>
      </c>
      <c r="C64" s="125">
        <v>3</v>
      </c>
      <c r="D64" s="126">
        <v>0</v>
      </c>
      <c r="E64" s="657">
        <v>0</v>
      </c>
    </row>
    <row r="65" spans="1:5" x14ac:dyDescent="0.25">
      <c r="A65" s="654">
        <v>64</v>
      </c>
      <c r="B65" s="127">
        <v>11</v>
      </c>
      <c r="C65" s="128">
        <v>4</v>
      </c>
      <c r="D65" s="129">
        <v>0</v>
      </c>
      <c r="E65" s="655">
        <v>0</v>
      </c>
    </row>
    <row r="66" spans="1:5" x14ac:dyDescent="0.25">
      <c r="A66" s="656">
        <v>65</v>
      </c>
      <c r="B66" s="126">
        <v>8</v>
      </c>
      <c r="C66" s="130">
        <v>2</v>
      </c>
      <c r="D66" s="126">
        <v>0</v>
      </c>
      <c r="E66" s="658">
        <v>0</v>
      </c>
    </row>
    <row r="67" spans="1:5" x14ac:dyDescent="0.25">
      <c r="A67" s="654" t="s">
        <v>270</v>
      </c>
      <c r="B67" s="127">
        <v>16</v>
      </c>
      <c r="C67" s="128">
        <v>3</v>
      </c>
      <c r="D67" s="129">
        <v>0</v>
      </c>
      <c r="E67" s="655">
        <v>0</v>
      </c>
    </row>
    <row r="68" spans="1:5" x14ac:dyDescent="0.25">
      <c r="A68" s="656" t="s">
        <v>76</v>
      </c>
      <c r="B68" s="126">
        <v>0</v>
      </c>
      <c r="C68" s="130">
        <v>0</v>
      </c>
      <c r="D68" s="126">
        <v>0</v>
      </c>
      <c r="E68" s="658">
        <v>0</v>
      </c>
    </row>
    <row r="69" spans="1:5" ht="13" thickBot="1" x14ac:dyDescent="0.3">
      <c r="A69" s="659" t="s">
        <v>75</v>
      </c>
      <c r="B69" s="495">
        <f>SUM(B16:B68)</f>
        <v>8565</v>
      </c>
      <c r="C69" s="496">
        <f t="shared" ref="C69:E69" si="0">SUM(C16:C68)</f>
        <v>5205</v>
      </c>
      <c r="D69" s="497">
        <f t="shared" si="0"/>
        <v>0</v>
      </c>
      <c r="E69" s="660">
        <f t="shared" si="0"/>
        <v>0</v>
      </c>
    </row>
    <row r="70" spans="1:5" ht="11.25" customHeight="1" x14ac:dyDescent="0.25">
      <c r="A70" s="34" t="s">
        <v>315</v>
      </c>
    </row>
    <row r="71" spans="1:5" ht="29" customHeight="1" thickBot="1" x14ac:dyDescent="0.3">
      <c r="A71" s="765" t="s">
        <v>309</v>
      </c>
      <c r="B71" s="765"/>
      <c r="C71" s="765"/>
      <c r="D71" s="765"/>
      <c r="E71" s="765"/>
    </row>
    <row r="72" spans="1:5" ht="13" thickBot="1" x14ac:dyDescent="0.3">
      <c r="A72" s="333" t="s">
        <v>267</v>
      </c>
      <c r="B72" s="334">
        <f>B69-B68</f>
        <v>8565</v>
      </c>
      <c r="C72" s="334">
        <f>C69-C68</f>
        <v>5205</v>
      </c>
      <c r="D72" s="334">
        <f>D69-D68</f>
        <v>0</v>
      </c>
      <c r="E72" s="335">
        <f>E69-E68</f>
        <v>0</v>
      </c>
    </row>
  </sheetData>
  <mergeCells count="11">
    <mergeCell ref="A71:E71"/>
    <mergeCell ref="B14:C14"/>
    <mergeCell ref="D14:E14"/>
    <mergeCell ref="G14:H14"/>
    <mergeCell ref="I14:J14"/>
    <mergeCell ref="A10:E10"/>
    <mergeCell ref="A3:E3"/>
    <mergeCell ref="A4:E4"/>
    <mergeCell ref="A6:E6"/>
    <mergeCell ref="A7:E7"/>
    <mergeCell ref="A8:E8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syncVertical="1" syncRef="A1" transitionEvaluation="1" codeName="Hoja37"/>
  <dimension ref="A2:Z119"/>
  <sheetViews>
    <sheetView showGridLines="0" view="pageBreakPreview" zoomScale="80" zoomScaleNormal="75" zoomScaleSheetLayoutView="80" workbookViewId="0"/>
  </sheetViews>
  <sheetFormatPr baseColWidth="10" defaultColWidth="9.7265625" defaultRowHeight="13" x14ac:dyDescent="0.3"/>
  <cols>
    <col min="1" max="1" width="1.7265625" customWidth="1"/>
    <col min="2" max="2" width="11.7265625" style="77" customWidth="1"/>
    <col min="3" max="10" width="12.54296875" customWidth="1"/>
    <col min="11" max="11" width="14.453125" customWidth="1"/>
    <col min="12" max="15" width="16" customWidth="1"/>
    <col min="16" max="21" width="14.453125" customWidth="1"/>
    <col min="22" max="23" width="9.54296875" customWidth="1"/>
  </cols>
  <sheetData>
    <row r="2" spans="1:26" s="25" customFormat="1" ht="14.5" x14ac:dyDescent="0.25">
      <c r="A2" s="782" t="s">
        <v>64</v>
      </c>
      <c r="B2" s="782"/>
      <c r="C2" s="782"/>
      <c r="D2" s="782"/>
      <c r="E2" s="782"/>
      <c r="F2" s="782"/>
      <c r="G2" s="782"/>
      <c r="H2" s="782"/>
      <c r="I2" s="782"/>
      <c r="J2" s="78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5" x14ac:dyDescent="0.25">
      <c r="A3" s="782" t="s">
        <v>65</v>
      </c>
      <c r="B3" s="782"/>
      <c r="C3" s="782"/>
      <c r="D3" s="782"/>
      <c r="E3" s="782"/>
      <c r="F3" s="782"/>
      <c r="G3" s="782"/>
      <c r="H3" s="782"/>
      <c r="I3" s="782"/>
      <c r="J3" s="78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5" x14ac:dyDescent="0.25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x14ac:dyDescent="0.25">
      <c r="A5" s="739" t="str">
        <f>'1 Total'!A4:N4</f>
        <v>DICIEMBRE DE 2019</v>
      </c>
      <c r="B5" s="739"/>
      <c r="C5" s="739"/>
      <c r="D5" s="739"/>
      <c r="E5" s="739"/>
      <c r="F5" s="739"/>
      <c r="G5" s="739"/>
      <c r="H5" s="739"/>
      <c r="I5" s="739"/>
      <c r="J5" s="739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5" x14ac:dyDescent="0.25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25">
      <c r="A7" s="783"/>
      <c r="B7" s="783"/>
      <c r="C7" s="783"/>
      <c r="D7" s="783"/>
      <c r="E7" s="783"/>
      <c r="F7" s="783"/>
      <c r="G7" s="783"/>
      <c r="H7" s="783"/>
      <c r="I7" s="783"/>
      <c r="J7" s="783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" x14ac:dyDescent="0.25">
      <c r="A8" s="784" t="s">
        <v>38</v>
      </c>
      <c r="B8" s="784"/>
      <c r="C8" s="784"/>
      <c r="D8" s="784"/>
      <c r="E8" s="784"/>
      <c r="F8" s="784"/>
      <c r="G8" s="784"/>
      <c r="H8" s="784"/>
      <c r="I8" s="784"/>
      <c r="J8" s="78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14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5" customFormat="1" ht="14.5" thickBot="1" x14ac:dyDescent="0.3">
      <c r="A10" s="57"/>
      <c r="B10" s="284"/>
      <c r="C10" s="284">
        <v>2</v>
      </c>
      <c r="D10" s="284">
        <v>3</v>
      </c>
      <c r="E10" s="284">
        <v>4</v>
      </c>
      <c r="F10" s="284">
        <v>5</v>
      </c>
      <c r="G10" s="284">
        <v>2</v>
      </c>
      <c r="H10" s="284">
        <v>3</v>
      </c>
      <c r="I10" s="284">
        <v>4</v>
      </c>
      <c r="J10" s="284">
        <v>5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3">
      <c r="A11" s="771" t="s">
        <v>66</v>
      </c>
      <c r="B11" s="772"/>
      <c r="C11" s="777" t="s">
        <v>67</v>
      </c>
      <c r="D11" s="778"/>
      <c r="E11" s="778"/>
      <c r="F11" s="779"/>
      <c r="G11" s="780" t="s">
        <v>68</v>
      </c>
      <c r="H11" s="781"/>
      <c r="I11" s="781"/>
      <c r="J11" s="772"/>
      <c r="K11" s="58"/>
      <c r="L11" s="766"/>
      <c r="M11" s="766"/>
      <c r="N11" s="766"/>
      <c r="O11" s="766"/>
    </row>
    <row r="12" spans="1:26" ht="21" customHeight="1" x14ac:dyDescent="0.3">
      <c r="A12" s="773"/>
      <c r="B12" s="774"/>
      <c r="C12" s="767" t="s">
        <v>69</v>
      </c>
      <c r="D12" s="768"/>
      <c r="E12" s="769" t="s">
        <v>70</v>
      </c>
      <c r="F12" s="770"/>
      <c r="G12" s="767" t="s">
        <v>69</v>
      </c>
      <c r="H12" s="768"/>
      <c r="I12" s="769" t="s">
        <v>70</v>
      </c>
      <c r="J12" s="770"/>
      <c r="K12" s="64"/>
      <c r="L12" s="64"/>
      <c r="M12" s="64"/>
      <c r="N12" s="58"/>
      <c r="O12" s="58"/>
    </row>
    <row r="13" spans="1:26" s="65" customFormat="1" ht="13.5" thickBot="1" x14ac:dyDescent="0.35">
      <c r="A13" s="775"/>
      <c r="B13" s="776"/>
      <c r="C13" s="59" t="s">
        <v>71</v>
      </c>
      <c r="D13" s="60" t="s">
        <v>72</v>
      </c>
      <c r="E13" s="61" t="s">
        <v>71</v>
      </c>
      <c r="F13" s="62" t="s">
        <v>72</v>
      </c>
      <c r="G13" s="59" t="s">
        <v>71</v>
      </c>
      <c r="H13" s="60" t="s">
        <v>72</v>
      </c>
      <c r="I13" s="60" t="s">
        <v>71</v>
      </c>
      <c r="J13" s="63" t="s">
        <v>72</v>
      </c>
      <c r="K13" s="64"/>
      <c r="L13" s="64"/>
      <c r="M13" s="64"/>
      <c r="N13" s="64"/>
      <c r="O13" s="64"/>
    </row>
    <row r="14" spans="1:26" ht="18" hidden="1" customHeight="1" x14ac:dyDescent="0.3">
      <c r="A14" s="66" t="s">
        <v>53</v>
      </c>
      <c r="B14" s="67" t="s">
        <v>73</v>
      </c>
      <c r="C14" s="68">
        <v>3</v>
      </c>
      <c r="D14" s="69">
        <v>0</v>
      </c>
      <c r="E14" s="70"/>
      <c r="F14" s="71"/>
      <c r="G14" s="68">
        <v>0</v>
      </c>
      <c r="H14" s="69">
        <v>0</v>
      </c>
      <c r="I14" s="69">
        <v>0</v>
      </c>
      <c r="J14" s="72"/>
      <c r="K14" s="64"/>
      <c r="L14" s="64"/>
      <c r="M14" s="64"/>
      <c r="N14" s="74"/>
      <c r="O14" s="74"/>
    </row>
    <row r="15" spans="1:26" ht="18" hidden="1" customHeight="1" x14ac:dyDescent="0.3">
      <c r="A15" s="75"/>
      <c r="B15" s="67">
        <v>1</v>
      </c>
      <c r="C15" s="68">
        <v>7</v>
      </c>
      <c r="D15" s="69">
        <v>6</v>
      </c>
      <c r="E15" s="70"/>
      <c r="F15" s="71"/>
      <c r="G15" s="68">
        <v>0</v>
      </c>
      <c r="H15" s="69">
        <v>1</v>
      </c>
      <c r="I15" s="69"/>
      <c r="J15" s="72"/>
      <c r="K15" s="64"/>
      <c r="L15" s="64"/>
      <c r="M15" s="64"/>
      <c r="N15" s="74"/>
      <c r="O15" s="74"/>
    </row>
    <row r="16" spans="1:26" ht="18" hidden="1" customHeight="1" x14ac:dyDescent="0.3">
      <c r="A16" s="75"/>
      <c r="B16" s="67">
        <v>2</v>
      </c>
      <c r="C16" s="68">
        <v>3</v>
      </c>
      <c r="D16" s="69">
        <v>5</v>
      </c>
      <c r="E16" s="70"/>
      <c r="F16" s="71"/>
      <c r="G16" s="68">
        <v>0</v>
      </c>
      <c r="H16" s="69">
        <v>0</v>
      </c>
      <c r="I16" s="69"/>
      <c r="J16" s="72"/>
      <c r="K16" s="64"/>
      <c r="L16" s="64"/>
      <c r="M16" s="64"/>
      <c r="N16" s="74"/>
      <c r="O16" s="74"/>
    </row>
    <row r="17" spans="1:15" ht="18" hidden="1" customHeight="1" x14ac:dyDescent="0.3">
      <c r="A17" s="75"/>
      <c r="B17" s="67">
        <v>3</v>
      </c>
      <c r="C17" s="68">
        <v>11</v>
      </c>
      <c r="D17" s="69">
        <v>8</v>
      </c>
      <c r="E17" s="70"/>
      <c r="F17" s="71"/>
      <c r="G17" s="68">
        <v>1</v>
      </c>
      <c r="H17" s="69">
        <v>0</v>
      </c>
      <c r="I17" s="69"/>
      <c r="J17" s="72"/>
      <c r="K17" s="64"/>
      <c r="L17" s="64"/>
      <c r="M17" s="64"/>
      <c r="N17" s="74"/>
      <c r="O17" s="74"/>
    </row>
    <row r="18" spans="1:15" ht="18" hidden="1" customHeight="1" x14ac:dyDescent="0.3">
      <c r="A18" s="75"/>
      <c r="B18" s="67">
        <v>4</v>
      </c>
      <c r="C18" s="68">
        <v>9</v>
      </c>
      <c r="D18" s="69">
        <v>7</v>
      </c>
      <c r="E18" s="70"/>
      <c r="F18" s="71"/>
      <c r="G18" s="68">
        <v>1</v>
      </c>
      <c r="H18" s="69">
        <v>0</v>
      </c>
      <c r="I18" s="69"/>
      <c r="J18" s="72">
        <v>0</v>
      </c>
      <c r="K18" s="64"/>
      <c r="L18" s="64"/>
      <c r="M18" s="64"/>
      <c r="N18" s="74"/>
      <c r="O18" s="74"/>
    </row>
    <row r="19" spans="1:15" ht="18" hidden="1" customHeight="1" x14ac:dyDescent="0.3">
      <c r="A19" s="75"/>
      <c r="B19" s="67">
        <v>5</v>
      </c>
      <c r="C19" s="68">
        <v>7</v>
      </c>
      <c r="D19" s="69">
        <v>11</v>
      </c>
      <c r="E19" s="70"/>
      <c r="F19" s="71"/>
      <c r="G19" s="68">
        <v>0</v>
      </c>
      <c r="H19" s="69">
        <v>2</v>
      </c>
      <c r="I19" s="69">
        <v>0</v>
      </c>
      <c r="J19" s="72"/>
      <c r="K19" s="64"/>
      <c r="L19" s="64"/>
      <c r="M19" s="64"/>
      <c r="N19" s="74"/>
      <c r="O19" s="74"/>
    </row>
    <row r="20" spans="1:15" ht="18" hidden="1" customHeight="1" x14ac:dyDescent="0.3">
      <c r="A20" s="75"/>
      <c r="B20" s="67">
        <v>6</v>
      </c>
      <c r="C20" s="68">
        <v>5</v>
      </c>
      <c r="D20" s="69">
        <v>14</v>
      </c>
      <c r="E20" s="70"/>
      <c r="F20" s="71"/>
      <c r="G20" s="68">
        <v>1</v>
      </c>
      <c r="H20" s="69">
        <v>1</v>
      </c>
      <c r="I20" s="69">
        <v>0</v>
      </c>
      <c r="J20" s="72">
        <v>0</v>
      </c>
      <c r="K20" s="64"/>
      <c r="L20" s="64"/>
      <c r="M20" s="64"/>
      <c r="N20" s="74"/>
      <c r="O20" s="74"/>
    </row>
    <row r="21" spans="1:15" ht="18" hidden="1" customHeight="1" x14ac:dyDescent="0.3">
      <c r="A21" s="75"/>
      <c r="B21" s="67">
        <v>7</v>
      </c>
      <c r="C21" s="68">
        <v>13</v>
      </c>
      <c r="D21" s="69">
        <v>5</v>
      </c>
      <c r="E21" s="70"/>
      <c r="F21" s="71"/>
      <c r="G21" s="68">
        <v>1</v>
      </c>
      <c r="H21" s="69">
        <v>0</v>
      </c>
      <c r="I21" s="69">
        <v>0</v>
      </c>
      <c r="J21" s="72">
        <v>0</v>
      </c>
      <c r="K21" s="64"/>
      <c r="L21" s="64"/>
      <c r="M21" s="64"/>
      <c r="N21" s="74"/>
      <c r="O21" s="74"/>
    </row>
    <row r="22" spans="1:15" ht="18" hidden="1" customHeight="1" x14ac:dyDescent="0.3">
      <c r="A22" s="75"/>
      <c r="B22" s="67">
        <v>8</v>
      </c>
      <c r="C22" s="68">
        <v>8</v>
      </c>
      <c r="D22" s="69">
        <v>6</v>
      </c>
      <c r="E22" s="70"/>
      <c r="F22" s="71"/>
      <c r="G22" s="68">
        <v>0</v>
      </c>
      <c r="H22" s="69">
        <v>0</v>
      </c>
      <c r="I22" s="69">
        <v>0</v>
      </c>
      <c r="J22" s="72"/>
      <c r="K22" s="64"/>
      <c r="L22" s="64"/>
      <c r="M22" s="64"/>
      <c r="N22" s="74"/>
      <c r="O22" s="74"/>
    </row>
    <row r="23" spans="1:15" ht="18" hidden="1" customHeight="1" x14ac:dyDescent="0.3">
      <c r="A23" s="75"/>
      <c r="B23" s="67">
        <v>9</v>
      </c>
      <c r="C23" s="68">
        <v>11</v>
      </c>
      <c r="D23" s="69">
        <v>10</v>
      </c>
      <c r="E23" s="70"/>
      <c r="F23" s="71"/>
      <c r="G23" s="68">
        <v>1</v>
      </c>
      <c r="H23" s="69">
        <v>0</v>
      </c>
      <c r="I23" s="69">
        <v>0</v>
      </c>
      <c r="J23" s="72"/>
      <c r="K23" s="64"/>
      <c r="L23" s="64"/>
      <c r="M23" s="64"/>
      <c r="N23" s="74"/>
      <c r="O23" s="74"/>
    </row>
    <row r="24" spans="1:15" ht="18" hidden="1" customHeight="1" x14ac:dyDescent="0.3">
      <c r="A24" s="75"/>
      <c r="B24" s="67">
        <v>10</v>
      </c>
      <c r="C24" s="68">
        <v>17</v>
      </c>
      <c r="D24" s="69">
        <v>9</v>
      </c>
      <c r="E24" s="70"/>
      <c r="F24" s="71"/>
      <c r="G24" s="68">
        <v>0</v>
      </c>
      <c r="H24" s="69">
        <v>0</v>
      </c>
      <c r="I24" s="69">
        <v>0</v>
      </c>
      <c r="J24" s="72"/>
      <c r="K24" s="64"/>
      <c r="L24" s="64"/>
      <c r="M24" s="64"/>
      <c r="N24" s="74"/>
      <c r="O24" s="74"/>
    </row>
    <row r="25" spans="1:15" ht="18" hidden="1" customHeight="1" x14ac:dyDescent="0.3">
      <c r="A25" s="75"/>
      <c r="B25" s="67">
        <v>11</v>
      </c>
      <c r="C25" s="68">
        <v>18</v>
      </c>
      <c r="D25" s="69">
        <v>7</v>
      </c>
      <c r="E25" s="70"/>
      <c r="F25" s="71"/>
      <c r="G25" s="68">
        <v>0</v>
      </c>
      <c r="H25" s="69">
        <v>0</v>
      </c>
      <c r="I25" s="69">
        <v>0</v>
      </c>
      <c r="J25" s="72">
        <v>0</v>
      </c>
      <c r="K25" s="64"/>
      <c r="L25" s="64"/>
      <c r="M25" s="64"/>
      <c r="N25" s="74"/>
      <c r="O25" s="74"/>
    </row>
    <row r="26" spans="1:15" ht="18" hidden="1" customHeight="1" x14ac:dyDescent="0.3">
      <c r="A26" s="75"/>
      <c r="B26" s="67">
        <v>12</v>
      </c>
      <c r="C26" s="68">
        <v>117</v>
      </c>
      <c r="D26" s="69">
        <v>108</v>
      </c>
      <c r="E26" s="70"/>
      <c r="F26" s="71"/>
      <c r="G26" s="68">
        <v>3</v>
      </c>
      <c r="H26" s="69">
        <v>0</v>
      </c>
      <c r="I26" s="69">
        <v>0</v>
      </c>
      <c r="J26" s="72">
        <v>0</v>
      </c>
      <c r="K26" s="64"/>
      <c r="L26" s="64"/>
      <c r="M26" s="64"/>
      <c r="N26" s="74"/>
      <c r="O26" s="74"/>
    </row>
    <row r="27" spans="1:15" ht="18" hidden="1" customHeight="1" x14ac:dyDescent="0.3">
      <c r="A27" s="75"/>
      <c r="B27" s="67">
        <v>13</v>
      </c>
      <c r="C27" s="68">
        <v>201</v>
      </c>
      <c r="D27" s="69">
        <v>179</v>
      </c>
      <c r="E27" s="70"/>
      <c r="F27" s="71"/>
      <c r="G27" s="68">
        <v>5</v>
      </c>
      <c r="H27" s="69">
        <v>4</v>
      </c>
      <c r="I27" s="69">
        <v>0</v>
      </c>
      <c r="J27" s="72">
        <v>0</v>
      </c>
      <c r="K27" s="64"/>
      <c r="L27" s="64"/>
      <c r="M27" s="64"/>
      <c r="N27" s="74"/>
      <c r="O27" s="74"/>
    </row>
    <row r="28" spans="1:15" ht="18" hidden="1" customHeight="1" x14ac:dyDescent="0.3">
      <c r="A28" s="75"/>
      <c r="B28" s="67">
        <v>14</v>
      </c>
      <c r="C28" s="68">
        <v>259</v>
      </c>
      <c r="D28" s="69">
        <v>233</v>
      </c>
      <c r="E28" s="70"/>
      <c r="F28" s="71"/>
      <c r="G28" s="68">
        <v>20</v>
      </c>
      <c r="H28" s="69">
        <v>19</v>
      </c>
      <c r="I28" s="69">
        <v>0</v>
      </c>
      <c r="J28" s="72">
        <v>0</v>
      </c>
      <c r="K28" s="64"/>
      <c r="L28" s="64"/>
      <c r="M28" s="64"/>
      <c r="N28" s="74"/>
      <c r="O28" s="74"/>
    </row>
    <row r="29" spans="1:15" ht="18" hidden="1" customHeight="1" x14ac:dyDescent="0.3">
      <c r="A29" s="75"/>
      <c r="B29" s="67">
        <v>15</v>
      </c>
      <c r="C29" s="68">
        <v>316</v>
      </c>
      <c r="D29" s="69">
        <v>315</v>
      </c>
      <c r="E29" s="70"/>
      <c r="F29" s="71"/>
      <c r="G29" s="68">
        <v>25</v>
      </c>
      <c r="H29" s="69">
        <v>19</v>
      </c>
      <c r="I29" s="69">
        <v>0</v>
      </c>
      <c r="J29" s="72">
        <v>0</v>
      </c>
      <c r="K29" s="64"/>
      <c r="L29" s="64"/>
      <c r="M29" s="64"/>
      <c r="N29" s="74"/>
      <c r="O29" s="74"/>
    </row>
    <row r="30" spans="1:15" ht="18" hidden="1" customHeight="1" x14ac:dyDescent="0.3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64"/>
      <c r="L30" s="64"/>
      <c r="M30" s="64"/>
      <c r="N30" s="74"/>
      <c r="O30" s="74"/>
    </row>
    <row r="31" spans="1:15" ht="15" customHeight="1" x14ac:dyDescent="0.3">
      <c r="A31" s="162" t="s">
        <v>59</v>
      </c>
      <c r="B31" s="254"/>
      <c r="C31" s="257">
        <v>126</v>
      </c>
      <c r="D31" s="163">
        <v>101</v>
      </c>
      <c r="E31" s="163">
        <v>0</v>
      </c>
      <c r="F31" s="164">
        <v>0</v>
      </c>
      <c r="G31" s="257">
        <v>27</v>
      </c>
      <c r="H31" s="163">
        <v>21</v>
      </c>
      <c r="I31" s="163">
        <v>0</v>
      </c>
      <c r="J31" s="164">
        <v>0</v>
      </c>
      <c r="K31" s="64"/>
      <c r="L31" s="64"/>
      <c r="M31" s="64"/>
      <c r="N31" s="74"/>
      <c r="O31" s="74"/>
    </row>
    <row r="32" spans="1:15" ht="15" customHeight="1" x14ac:dyDescent="0.3">
      <c r="A32" s="165"/>
      <c r="B32" s="255">
        <v>16</v>
      </c>
      <c r="C32" s="258">
        <v>144</v>
      </c>
      <c r="D32" s="166">
        <v>144</v>
      </c>
      <c r="E32" s="166">
        <v>0</v>
      </c>
      <c r="F32" s="167">
        <v>0</v>
      </c>
      <c r="G32" s="258">
        <v>0</v>
      </c>
      <c r="H32" s="166">
        <v>3</v>
      </c>
      <c r="I32" s="166">
        <v>0</v>
      </c>
      <c r="J32" s="167">
        <v>0</v>
      </c>
      <c r="K32" s="64"/>
      <c r="L32" s="64"/>
      <c r="M32" s="64"/>
    </row>
    <row r="33" spans="1:13" ht="15" customHeight="1" x14ac:dyDescent="0.3">
      <c r="A33" s="168"/>
      <c r="B33" s="256">
        <v>17</v>
      </c>
      <c r="C33" s="259">
        <v>202</v>
      </c>
      <c r="D33" s="169">
        <v>204</v>
      </c>
      <c r="E33" s="169">
        <v>0</v>
      </c>
      <c r="F33" s="170">
        <v>0</v>
      </c>
      <c r="G33" s="259">
        <v>6</v>
      </c>
      <c r="H33" s="169">
        <v>15</v>
      </c>
      <c r="I33" s="169">
        <v>0</v>
      </c>
      <c r="J33" s="170">
        <v>0</v>
      </c>
      <c r="K33" s="64"/>
      <c r="L33" s="64"/>
      <c r="M33" s="64"/>
    </row>
    <row r="34" spans="1:13" ht="15" customHeight="1" x14ac:dyDescent="0.3">
      <c r="A34" s="165"/>
      <c r="B34" s="255">
        <v>18</v>
      </c>
      <c r="C34" s="258">
        <v>1608</v>
      </c>
      <c r="D34" s="166">
        <v>1457</v>
      </c>
      <c r="E34" s="166">
        <v>1</v>
      </c>
      <c r="F34" s="167">
        <v>0</v>
      </c>
      <c r="G34" s="258">
        <v>252</v>
      </c>
      <c r="H34" s="166">
        <v>221</v>
      </c>
      <c r="I34" s="166">
        <v>0</v>
      </c>
      <c r="J34" s="167">
        <v>0</v>
      </c>
      <c r="K34" s="64"/>
      <c r="L34" s="64"/>
      <c r="M34" s="64"/>
    </row>
    <row r="35" spans="1:13" ht="15" customHeight="1" x14ac:dyDescent="0.3">
      <c r="A35" s="168"/>
      <c r="B35" s="256">
        <v>19</v>
      </c>
      <c r="C35" s="259">
        <v>5898</v>
      </c>
      <c r="D35" s="169">
        <v>4810</v>
      </c>
      <c r="E35" s="169">
        <v>2</v>
      </c>
      <c r="F35" s="170">
        <v>1</v>
      </c>
      <c r="G35" s="259">
        <v>1329</v>
      </c>
      <c r="H35" s="169">
        <v>1038</v>
      </c>
      <c r="I35" s="169">
        <v>0</v>
      </c>
      <c r="J35" s="170">
        <v>0</v>
      </c>
      <c r="K35" s="64"/>
      <c r="L35" s="64"/>
      <c r="M35" s="64"/>
    </row>
    <row r="36" spans="1:13" ht="15" customHeight="1" x14ac:dyDescent="0.3">
      <c r="A36" s="165"/>
      <c r="B36" s="255">
        <v>20</v>
      </c>
      <c r="C36" s="258">
        <v>8765</v>
      </c>
      <c r="D36" s="166">
        <v>6677</v>
      </c>
      <c r="E36" s="166">
        <v>2</v>
      </c>
      <c r="F36" s="167">
        <v>1</v>
      </c>
      <c r="G36" s="258">
        <v>3146</v>
      </c>
      <c r="H36" s="166">
        <v>2308</v>
      </c>
      <c r="I36" s="166">
        <v>1</v>
      </c>
      <c r="J36" s="167">
        <v>0</v>
      </c>
      <c r="K36" s="64"/>
      <c r="L36" s="64"/>
      <c r="M36" s="64"/>
    </row>
    <row r="37" spans="1:13" ht="15" customHeight="1" x14ac:dyDescent="0.3">
      <c r="A37" s="168"/>
      <c r="B37" s="256">
        <v>21</v>
      </c>
      <c r="C37" s="259">
        <v>11086</v>
      </c>
      <c r="D37" s="169">
        <v>7949</v>
      </c>
      <c r="E37" s="169">
        <v>10</v>
      </c>
      <c r="F37" s="170">
        <v>0</v>
      </c>
      <c r="G37" s="259">
        <v>5468</v>
      </c>
      <c r="H37" s="169">
        <v>3723</v>
      </c>
      <c r="I37" s="169">
        <v>1</v>
      </c>
      <c r="J37" s="170">
        <v>0</v>
      </c>
      <c r="K37" s="64"/>
      <c r="L37" s="64"/>
      <c r="M37" s="64"/>
    </row>
    <row r="38" spans="1:13" ht="15" customHeight="1" x14ac:dyDescent="0.3">
      <c r="A38" s="165"/>
      <c r="B38" s="255">
        <v>22</v>
      </c>
      <c r="C38" s="258">
        <v>12327</v>
      </c>
      <c r="D38" s="166">
        <v>8933</v>
      </c>
      <c r="E38" s="166">
        <v>9</v>
      </c>
      <c r="F38" s="167">
        <v>3</v>
      </c>
      <c r="G38" s="258">
        <v>7486</v>
      </c>
      <c r="H38" s="166">
        <v>5294</v>
      </c>
      <c r="I38" s="166">
        <v>1</v>
      </c>
      <c r="J38" s="167">
        <v>1</v>
      </c>
      <c r="K38" s="64"/>
      <c r="L38" s="64"/>
      <c r="M38" s="64"/>
    </row>
    <row r="39" spans="1:13" ht="15" customHeight="1" x14ac:dyDescent="0.3">
      <c r="A39" s="168"/>
      <c r="B39" s="256">
        <v>23</v>
      </c>
      <c r="C39" s="259">
        <v>13781</v>
      </c>
      <c r="D39" s="169">
        <v>10101</v>
      </c>
      <c r="E39" s="169">
        <v>10</v>
      </c>
      <c r="F39" s="170">
        <v>1</v>
      </c>
      <c r="G39" s="259">
        <v>9482</v>
      </c>
      <c r="H39" s="169">
        <v>7655</v>
      </c>
      <c r="I39" s="169">
        <v>4</v>
      </c>
      <c r="J39" s="170">
        <v>1</v>
      </c>
      <c r="K39" s="64"/>
      <c r="L39" s="64"/>
      <c r="M39" s="64"/>
    </row>
    <row r="40" spans="1:13" ht="15" customHeight="1" x14ac:dyDescent="0.3">
      <c r="A40" s="165"/>
      <c r="B40" s="255">
        <v>24</v>
      </c>
      <c r="C40" s="258">
        <v>15929</v>
      </c>
      <c r="D40" s="166">
        <v>12142</v>
      </c>
      <c r="E40" s="166">
        <v>11</v>
      </c>
      <c r="F40" s="167">
        <v>1</v>
      </c>
      <c r="G40" s="258">
        <v>12072</v>
      </c>
      <c r="H40" s="166">
        <v>10775</v>
      </c>
      <c r="I40" s="166">
        <v>3</v>
      </c>
      <c r="J40" s="167">
        <v>1</v>
      </c>
      <c r="K40" s="64"/>
      <c r="L40" s="64"/>
      <c r="M40" s="64"/>
    </row>
    <row r="41" spans="1:13" ht="15" customHeight="1" x14ac:dyDescent="0.3">
      <c r="A41" s="168"/>
      <c r="B41" s="256">
        <v>25</v>
      </c>
      <c r="C41" s="259">
        <v>17622</v>
      </c>
      <c r="D41" s="169">
        <v>14148</v>
      </c>
      <c r="E41" s="169">
        <v>5</v>
      </c>
      <c r="F41" s="170">
        <v>3</v>
      </c>
      <c r="G41" s="259">
        <v>14571</v>
      </c>
      <c r="H41" s="169">
        <v>14467</v>
      </c>
      <c r="I41" s="169">
        <v>1</v>
      </c>
      <c r="J41" s="170">
        <v>2</v>
      </c>
      <c r="K41" s="64"/>
      <c r="L41" s="64"/>
      <c r="M41" s="64"/>
    </row>
    <row r="42" spans="1:13" ht="15" customHeight="1" x14ac:dyDescent="0.3">
      <c r="A42" s="165"/>
      <c r="B42" s="255">
        <v>26</v>
      </c>
      <c r="C42" s="258">
        <v>19500</v>
      </c>
      <c r="D42" s="166">
        <v>15695</v>
      </c>
      <c r="E42" s="166">
        <v>11</v>
      </c>
      <c r="F42" s="167">
        <v>1</v>
      </c>
      <c r="G42" s="258">
        <v>17306</v>
      </c>
      <c r="H42" s="166">
        <v>17931</v>
      </c>
      <c r="I42" s="166">
        <v>5</v>
      </c>
      <c r="J42" s="167">
        <v>1</v>
      </c>
      <c r="K42" s="64"/>
      <c r="L42" s="64"/>
      <c r="M42" s="64"/>
    </row>
    <row r="43" spans="1:13" ht="15" customHeight="1" x14ac:dyDescent="0.3">
      <c r="A43" s="168"/>
      <c r="B43" s="256">
        <v>27</v>
      </c>
      <c r="C43" s="259">
        <v>21083</v>
      </c>
      <c r="D43" s="169">
        <v>17481</v>
      </c>
      <c r="E43" s="169">
        <v>11</v>
      </c>
      <c r="F43" s="170">
        <v>2</v>
      </c>
      <c r="G43" s="259">
        <v>19957</v>
      </c>
      <c r="H43" s="169">
        <v>21322</v>
      </c>
      <c r="I43" s="169">
        <v>9</v>
      </c>
      <c r="J43" s="170">
        <v>2</v>
      </c>
      <c r="K43" s="64"/>
      <c r="L43" s="64"/>
      <c r="M43" s="64"/>
    </row>
    <row r="44" spans="1:13" ht="15" customHeight="1" x14ac:dyDescent="0.3">
      <c r="A44" s="165"/>
      <c r="B44" s="255">
        <v>28</v>
      </c>
      <c r="C44" s="258">
        <v>22241</v>
      </c>
      <c r="D44" s="166">
        <v>18572</v>
      </c>
      <c r="E44" s="166">
        <v>17</v>
      </c>
      <c r="F44" s="167">
        <v>2</v>
      </c>
      <c r="G44" s="258">
        <v>22115</v>
      </c>
      <c r="H44" s="166">
        <v>24879</v>
      </c>
      <c r="I44" s="166">
        <v>6</v>
      </c>
      <c r="J44" s="167">
        <v>1</v>
      </c>
      <c r="K44" s="64"/>
      <c r="L44" s="64"/>
      <c r="M44" s="64"/>
    </row>
    <row r="45" spans="1:13" ht="15" customHeight="1" x14ac:dyDescent="0.3">
      <c r="A45" s="168"/>
      <c r="B45" s="256">
        <v>29</v>
      </c>
      <c r="C45" s="259">
        <v>24318</v>
      </c>
      <c r="D45" s="169">
        <v>20545</v>
      </c>
      <c r="E45" s="169">
        <v>14</v>
      </c>
      <c r="F45" s="170">
        <v>2</v>
      </c>
      <c r="G45" s="259">
        <v>24277</v>
      </c>
      <c r="H45" s="169">
        <v>28522</v>
      </c>
      <c r="I45" s="169">
        <v>9</v>
      </c>
      <c r="J45" s="170">
        <v>2</v>
      </c>
      <c r="K45" s="64"/>
      <c r="L45" s="64"/>
      <c r="M45" s="64"/>
    </row>
    <row r="46" spans="1:13" ht="15" customHeight="1" x14ac:dyDescent="0.3">
      <c r="A46" s="165"/>
      <c r="B46" s="255">
        <v>30</v>
      </c>
      <c r="C46" s="258">
        <v>24723</v>
      </c>
      <c r="D46" s="166">
        <v>21711</v>
      </c>
      <c r="E46" s="166">
        <v>17</v>
      </c>
      <c r="F46" s="167">
        <v>2</v>
      </c>
      <c r="G46" s="258">
        <v>25958</v>
      </c>
      <c r="H46" s="166">
        <v>30999</v>
      </c>
      <c r="I46" s="166">
        <v>6</v>
      </c>
      <c r="J46" s="167">
        <v>2</v>
      </c>
      <c r="K46" s="64"/>
      <c r="L46" s="64"/>
      <c r="M46" s="64"/>
    </row>
    <row r="47" spans="1:13" ht="15" customHeight="1" x14ac:dyDescent="0.3">
      <c r="A47" s="168"/>
      <c r="B47" s="256">
        <v>31</v>
      </c>
      <c r="C47" s="259">
        <v>26020</v>
      </c>
      <c r="D47" s="169">
        <v>22916</v>
      </c>
      <c r="E47" s="169">
        <v>11</v>
      </c>
      <c r="F47" s="170">
        <v>2</v>
      </c>
      <c r="G47" s="259">
        <v>27920</v>
      </c>
      <c r="H47" s="169">
        <v>34125</v>
      </c>
      <c r="I47" s="169">
        <v>5</v>
      </c>
      <c r="J47" s="170">
        <v>5</v>
      </c>
      <c r="K47" s="64"/>
      <c r="L47" s="64"/>
      <c r="M47" s="64"/>
    </row>
    <row r="48" spans="1:13" ht="15" customHeight="1" x14ac:dyDescent="0.3">
      <c r="A48" s="165"/>
      <c r="B48" s="255">
        <v>32</v>
      </c>
      <c r="C48" s="258">
        <v>27239</v>
      </c>
      <c r="D48" s="166">
        <v>23899</v>
      </c>
      <c r="E48" s="166">
        <v>13</v>
      </c>
      <c r="F48" s="167">
        <v>1</v>
      </c>
      <c r="G48" s="258">
        <v>29434</v>
      </c>
      <c r="H48" s="166">
        <v>36829</v>
      </c>
      <c r="I48" s="166">
        <v>9</v>
      </c>
      <c r="J48" s="167">
        <v>5</v>
      </c>
      <c r="K48" s="64"/>
      <c r="L48" s="64"/>
      <c r="M48" s="64"/>
    </row>
    <row r="49" spans="1:13" ht="15" customHeight="1" x14ac:dyDescent="0.3">
      <c r="A49" s="168"/>
      <c r="B49" s="256">
        <v>33</v>
      </c>
      <c r="C49" s="259">
        <v>29105</v>
      </c>
      <c r="D49" s="169">
        <v>25489</v>
      </c>
      <c r="E49" s="169">
        <v>20</v>
      </c>
      <c r="F49" s="170">
        <v>3</v>
      </c>
      <c r="G49" s="259">
        <v>31293</v>
      </c>
      <c r="H49" s="169">
        <v>38630</v>
      </c>
      <c r="I49" s="169">
        <v>7</v>
      </c>
      <c r="J49" s="170">
        <v>2</v>
      </c>
      <c r="K49" s="64"/>
      <c r="L49" s="64"/>
      <c r="M49" s="64"/>
    </row>
    <row r="50" spans="1:13" ht="15" customHeight="1" x14ac:dyDescent="0.3">
      <c r="A50" s="165"/>
      <c r="B50" s="255">
        <v>34</v>
      </c>
      <c r="C50" s="258">
        <v>30550</v>
      </c>
      <c r="D50" s="166">
        <v>26444</v>
      </c>
      <c r="E50" s="166">
        <v>17</v>
      </c>
      <c r="F50" s="167">
        <v>5</v>
      </c>
      <c r="G50" s="258">
        <v>32600</v>
      </c>
      <c r="H50" s="166">
        <v>40479</v>
      </c>
      <c r="I50" s="166">
        <v>4</v>
      </c>
      <c r="J50" s="167">
        <v>1</v>
      </c>
      <c r="K50" s="64"/>
      <c r="L50" s="64"/>
      <c r="M50" s="64"/>
    </row>
    <row r="51" spans="1:13" ht="15" customHeight="1" x14ac:dyDescent="0.3">
      <c r="A51" s="168"/>
      <c r="B51" s="256">
        <v>35</v>
      </c>
      <c r="C51" s="259">
        <v>31596</v>
      </c>
      <c r="D51" s="169">
        <v>27543</v>
      </c>
      <c r="E51" s="169">
        <v>19</v>
      </c>
      <c r="F51" s="170">
        <v>1</v>
      </c>
      <c r="G51" s="259">
        <v>34148</v>
      </c>
      <c r="H51" s="169">
        <v>41615</v>
      </c>
      <c r="I51" s="169">
        <v>7</v>
      </c>
      <c r="J51" s="170">
        <v>1</v>
      </c>
      <c r="K51" s="64"/>
      <c r="L51" s="64"/>
      <c r="M51" s="64"/>
    </row>
    <row r="52" spans="1:13" ht="15" customHeight="1" x14ac:dyDescent="0.3">
      <c r="A52" s="165"/>
      <c r="B52" s="255">
        <v>36</v>
      </c>
      <c r="C52" s="258">
        <v>32616</v>
      </c>
      <c r="D52" s="166">
        <v>28001</v>
      </c>
      <c r="E52" s="166">
        <v>20</v>
      </c>
      <c r="F52" s="167">
        <v>4</v>
      </c>
      <c r="G52" s="258">
        <v>35204</v>
      </c>
      <c r="H52" s="166">
        <v>43122</v>
      </c>
      <c r="I52" s="166">
        <v>4</v>
      </c>
      <c r="J52" s="167">
        <v>2</v>
      </c>
      <c r="K52" s="64"/>
      <c r="L52" s="64"/>
      <c r="M52" s="64"/>
    </row>
    <row r="53" spans="1:13" ht="15" customHeight="1" x14ac:dyDescent="0.3">
      <c r="A53" s="168"/>
      <c r="B53" s="256">
        <v>37</v>
      </c>
      <c r="C53" s="259">
        <v>32863</v>
      </c>
      <c r="D53" s="169">
        <v>27648</v>
      </c>
      <c r="E53" s="169">
        <v>21</v>
      </c>
      <c r="F53" s="170">
        <v>3</v>
      </c>
      <c r="G53" s="259">
        <v>35447</v>
      </c>
      <c r="H53" s="169">
        <v>42467</v>
      </c>
      <c r="I53" s="169">
        <v>6</v>
      </c>
      <c r="J53" s="170">
        <v>4</v>
      </c>
      <c r="K53" s="64"/>
      <c r="L53" s="64"/>
      <c r="M53" s="64"/>
    </row>
    <row r="54" spans="1:13" ht="15" customHeight="1" x14ac:dyDescent="0.3">
      <c r="A54" s="165"/>
      <c r="B54" s="255">
        <v>38</v>
      </c>
      <c r="C54" s="258">
        <v>32607</v>
      </c>
      <c r="D54" s="166">
        <v>27914</v>
      </c>
      <c r="E54" s="166">
        <v>21</v>
      </c>
      <c r="F54" s="167">
        <v>1</v>
      </c>
      <c r="G54" s="258">
        <v>35821</v>
      </c>
      <c r="H54" s="166">
        <v>43544</v>
      </c>
      <c r="I54" s="166">
        <v>5</v>
      </c>
      <c r="J54" s="167">
        <v>1</v>
      </c>
      <c r="K54" s="64"/>
      <c r="L54" s="64"/>
      <c r="M54" s="64"/>
    </row>
    <row r="55" spans="1:13" ht="15" customHeight="1" x14ac:dyDescent="0.3">
      <c r="A55" s="168"/>
      <c r="B55" s="256">
        <v>39</v>
      </c>
      <c r="C55" s="259">
        <v>33343</v>
      </c>
      <c r="D55" s="169">
        <v>28105</v>
      </c>
      <c r="E55" s="169">
        <v>16</v>
      </c>
      <c r="F55" s="170">
        <v>3</v>
      </c>
      <c r="G55" s="259">
        <v>36757</v>
      </c>
      <c r="H55" s="169">
        <v>44039</v>
      </c>
      <c r="I55" s="169">
        <v>4</v>
      </c>
      <c r="J55" s="170">
        <v>5</v>
      </c>
      <c r="K55" s="64"/>
      <c r="L55" s="64"/>
      <c r="M55" s="64"/>
    </row>
    <row r="56" spans="1:13" ht="15" customHeight="1" x14ac:dyDescent="0.3">
      <c r="A56" s="165"/>
      <c r="B56" s="255">
        <v>40</v>
      </c>
      <c r="C56" s="258">
        <v>32407</v>
      </c>
      <c r="D56" s="166">
        <v>27027</v>
      </c>
      <c r="E56" s="166">
        <v>16</v>
      </c>
      <c r="F56" s="167">
        <v>1</v>
      </c>
      <c r="G56" s="258">
        <v>36264</v>
      </c>
      <c r="H56" s="166">
        <v>43828</v>
      </c>
      <c r="I56" s="166">
        <v>6</v>
      </c>
      <c r="J56" s="167">
        <v>8</v>
      </c>
      <c r="K56" s="64"/>
      <c r="L56" s="64"/>
      <c r="M56" s="64"/>
    </row>
    <row r="57" spans="1:13" ht="15" customHeight="1" x14ac:dyDescent="0.3">
      <c r="A57" s="168"/>
      <c r="B57" s="256">
        <v>41</v>
      </c>
      <c r="C57" s="259">
        <v>32818</v>
      </c>
      <c r="D57" s="169">
        <v>27236</v>
      </c>
      <c r="E57" s="169">
        <v>20</v>
      </c>
      <c r="F57" s="170">
        <v>3</v>
      </c>
      <c r="G57" s="259">
        <v>36974</v>
      </c>
      <c r="H57" s="169">
        <v>45038</v>
      </c>
      <c r="I57" s="169">
        <v>5</v>
      </c>
      <c r="J57" s="170">
        <v>4</v>
      </c>
      <c r="K57" s="64"/>
      <c r="L57" s="64"/>
      <c r="M57" s="64"/>
    </row>
    <row r="58" spans="1:13" ht="15" customHeight="1" x14ac:dyDescent="0.3">
      <c r="A58" s="165"/>
      <c r="B58" s="255">
        <v>42</v>
      </c>
      <c r="C58" s="258">
        <v>33486</v>
      </c>
      <c r="D58" s="166">
        <v>27131</v>
      </c>
      <c r="E58" s="166">
        <v>18</v>
      </c>
      <c r="F58" s="167">
        <v>2</v>
      </c>
      <c r="G58" s="258">
        <v>38129</v>
      </c>
      <c r="H58" s="166">
        <v>46531</v>
      </c>
      <c r="I58" s="166">
        <v>12</v>
      </c>
      <c r="J58" s="167">
        <v>3</v>
      </c>
      <c r="K58" s="64"/>
      <c r="L58" s="64"/>
      <c r="M58" s="64"/>
    </row>
    <row r="59" spans="1:13" ht="15" customHeight="1" x14ac:dyDescent="0.3">
      <c r="A59" s="168"/>
      <c r="B59" s="256">
        <v>43</v>
      </c>
      <c r="C59" s="259">
        <v>33480</v>
      </c>
      <c r="D59" s="169">
        <v>26847</v>
      </c>
      <c r="E59" s="169">
        <v>19</v>
      </c>
      <c r="F59" s="170">
        <v>6</v>
      </c>
      <c r="G59" s="259">
        <v>37621</v>
      </c>
      <c r="H59" s="169">
        <v>46603</v>
      </c>
      <c r="I59" s="169">
        <v>9</v>
      </c>
      <c r="J59" s="170">
        <v>6</v>
      </c>
      <c r="K59" s="64"/>
      <c r="L59" s="64"/>
      <c r="M59" s="64"/>
    </row>
    <row r="60" spans="1:13" ht="15" customHeight="1" x14ac:dyDescent="0.3">
      <c r="A60" s="165"/>
      <c r="B60" s="255">
        <v>44</v>
      </c>
      <c r="C60" s="258">
        <v>34292</v>
      </c>
      <c r="D60" s="166">
        <v>27338</v>
      </c>
      <c r="E60" s="166">
        <v>21</v>
      </c>
      <c r="F60" s="167">
        <v>5</v>
      </c>
      <c r="G60" s="258">
        <v>38310</v>
      </c>
      <c r="H60" s="166">
        <v>47211</v>
      </c>
      <c r="I60" s="166">
        <v>5</v>
      </c>
      <c r="J60" s="167">
        <v>3</v>
      </c>
      <c r="K60" s="64"/>
      <c r="L60" s="64"/>
      <c r="M60" s="64"/>
    </row>
    <row r="61" spans="1:13" ht="15" customHeight="1" x14ac:dyDescent="0.3">
      <c r="A61" s="168"/>
      <c r="B61" s="256">
        <v>45</v>
      </c>
      <c r="C61" s="259">
        <v>35555</v>
      </c>
      <c r="D61" s="169">
        <v>27951</v>
      </c>
      <c r="E61" s="169">
        <v>23</v>
      </c>
      <c r="F61" s="170">
        <v>2</v>
      </c>
      <c r="G61" s="259">
        <v>39128</v>
      </c>
      <c r="H61" s="169">
        <v>47754</v>
      </c>
      <c r="I61" s="169">
        <v>4</v>
      </c>
      <c r="J61" s="170">
        <v>3</v>
      </c>
      <c r="K61" s="64"/>
      <c r="L61" s="64"/>
      <c r="M61" s="64"/>
    </row>
    <row r="62" spans="1:13" ht="15" customHeight="1" x14ac:dyDescent="0.3">
      <c r="A62" s="165"/>
      <c r="B62" s="255">
        <v>46</v>
      </c>
      <c r="C62" s="258">
        <v>35238</v>
      </c>
      <c r="D62" s="166">
        <v>27504</v>
      </c>
      <c r="E62" s="166">
        <v>26</v>
      </c>
      <c r="F62" s="167">
        <v>0</v>
      </c>
      <c r="G62" s="258">
        <v>38447</v>
      </c>
      <c r="H62" s="166">
        <v>46648</v>
      </c>
      <c r="I62" s="166">
        <v>9</v>
      </c>
      <c r="J62" s="167">
        <v>3</v>
      </c>
      <c r="K62" s="64"/>
      <c r="L62" s="64"/>
      <c r="M62" s="64"/>
    </row>
    <row r="63" spans="1:13" ht="15" customHeight="1" x14ac:dyDescent="0.3">
      <c r="A63" s="168"/>
      <c r="B63" s="256">
        <v>47</v>
      </c>
      <c r="C63" s="259">
        <v>33939</v>
      </c>
      <c r="D63" s="169">
        <v>27127</v>
      </c>
      <c r="E63" s="169">
        <v>30</v>
      </c>
      <c r="F63" s="170">
        <v>4</v>
      </c>
      <c r="G63" s="259">
        <v>37632</v>
      </c>
      <c r="H63" s="169">
        <v>46977</v>
      </c>
      <c r="I63" s="169">
        <v>8</v>
      </c>
      <c r="J63" s="170">
        <v>2</v>
      </c>
      <c r="K63" s="64"/>
      <c r="L63" s="64"/>
      <c r="M63" s="64"/>
    </row>
    <row r="64" spans="1:13" ht="15" customHeight="1" x14ac:dyDescent="0.3">
      <c r="A64" s="165"/>
      <c r="B64" s="255">
        <v>48</v>
      </c>
      <c r="C64" s="258">
        <v>32715</v>
      </c>
      <c r="D64" s="166">
        <v>26336</v>
      </c>
      <c r="E64" s="166">
        <v>20</v>
      </c>
      <c r="F64" s="167">
        <v>4</v>
      </c>
      <c r="G64" s="258">
        <v>36633</v>
      </c>
      <c r="H64" s="166">
        <v>47867</v>
      </c>
      <c r="I64" s="166">
        <v>6</v>
      </c>
      <c r="J64" s="167">
        <v>3</v>
      </c>
      <c r="K64" s="64"/>
      <c r="L64" s="64"/>
      <c r="M64" s="64"/>
    </row>
    <row r="65" spans="1:13" ht="15" customHeight="1" x14ac:dyDescent="0.3">
      <c r="A65" s="168"/>
      <c r="B65" s="256">
        <v>49</v>
      </c>
      <c r="C65" s="259">
        <v>30935</v>
      </c>
      <c r="D65" s="169">
        <v>24931</v>
      </c>
      <c r="E65" s="169">
        <v>19</v>
      </c>
      <c r="F65" s="170">
        <v>4</v>
      </c>
      <c r="G65" s="259">
        <v>35719</v>
      </c>
      <c r="H65" s="169">
        <v>48130</v>
      </c>
      <c r="I65" s="169">
        <v>10</v>
      </c>
      <c r="J65" s="170">
        <v>3</v>
      </c>
      <c r="K65" s="64"/>
      <c r="L65" s="64"/>
      <c r="M65" s="64"/>
    </row>
    <row r="66" spans="1:13" ht="15" customHeight="1" x14ac:dyDescent="0.3">
      <c r="A66" s="165"/>
      <c r="B66" s="255">
        <v>50</v>
      </c>
      <c r="C66" s="258">
        <v>29886</v>
      </c>
      <c r="D66" s="166">
        <v>24787</v>
      </c>
      <c r="E66" s="166">
        <v>14</v>
      </c>
      <c r="F66" s="167">
        <v>3</v>
      </c>
      <c r="G66" s="258">
        <v>35729</v>
      </c>
      <c r="H66" s="166">
        <v>49396</v>
      </c>
      <c r="I66" s="166">
        <v>11</v>
      </c>
      <c r="J66" s="167">
        <v>2</v>
      </c>
      <c r="K66" s="64"/>
      <c r="L66" s="64"/>
      <c r="M66" s="64"/>
    </row>
    <row r="67" spans="1:13" ht="15" customHeight="1" x14ac:dyDescent="0.3">
      <c r="A67" s="168"/>
      <c r="B67" s="256">
        <v>51</v>
      </c>
      <c r="C67" s="259">
        <v>29028</v>
      </c>
      <c r="D67" s="169">
        <v>24725</v>
      </c>
      <c r="E67" s="169">
        <v>13</v>
      </c>
      <c r="F67" s="170">
        <v>0</v>
      </c>
      <c r="G67" s="259">
        <v>35649</v>
      </c>
      <c r="H67" s="169">
        <v>50440</v>
      </c>
      <c r="I67" s="169">
        <v>9</v>
      </c>
      <c r="J67" s="170">
        <v>7</v>
      </c>
      <c r="K67" s="64"/>
      <c r="L67" s="64"/>
      <c r="M67" s="64"/>
    </row>
    <row r="68" spans="1:13" ht="15" customHeight="1" x14ac:dyDescent="0.3">
      <c r="A68" s="165"/>
      <c r="B68" s="255">
        <v>52</v>
      </c>
      <c r="C68" s="258">
        <v>27867</v>
      </c>
      <c r="D68" s="166">
        <v>24225</v>
      </c>
      <c r="E68" s="166">
        <v>15</v>
      </c>
      <c r="F68" s="167">
        <v>2</v>
      </c>
      <c r="G68" s="258">
        <v>36197</v>
      </c>
      <c r="H68" s="166">
        <v>49345</v>
      </c>
      <c r="I68" s="166">
        <v>11</v>
      </c>
      <c r="J68" s="167">
        <v>2</v>
      </c>
      <c r="K68" s="64"/>
      <c r="L68" s="64"/>
      <c r="M68" s="64"/>
    </row>
    <row r="69" spans="1:13" ht="15" customHeight="1" x14ac:dyDescent="0.3">
      <c r="A69" s="168"/>
      <c r="B69" s="256">
        <v>53</v>
      </c>
      <c r="C69" s="259">
        <v>27590</v>
      </c>
      <c r="D69" s="169">
        <v>23636</v>
      </c>
      <c r="E69" s="169">
        <v>13</v>
      </c>
      <c r="F69" s="170">
        <v>8</v>
      </c>
      <c r="G69" s="259">
        <v>36421</v>
      </c>
      <c r="H69" s="169">
        <v>47378</v>
      </c>
      <c r="I69" s="169">
        <v>14</v>
      </c>
      <c r="J69" s="170">
        <v>2</v>
      </c>
      <c r="K69" s="64"/>
      <c r="L69" s="64"/>
      <c r="M69" s="64"/>
    </row>
    <row r="70" spans="1:13" ht="15" customHeight="1" x14ac:dyDescent="0.3">
      <c r="A70" s="165"/>
      <c r="B70" s="255">
        <v>54</v>
      </c>
      <c r="C70" s="258">
        <v>26644</v>
      </c>
      <c r="D70" s="166">
        <v>22594</v>
      </c>
      <c r="E70" s="166">
        <v>20</v>
      </c>
      <c r="F70" s="167">
        <v>3</v>
      </c>
      <c r="G70" s="258">
        <v>34560</v>
      </c>
      <c r="H70" s="166">
        <v>45524</v>
      </c>
      <c r="I70" s="166">
        <v>4</v>
      </c>
      <c r="J70" s="167">
        <v>4</v>
      </c>
      <c r="K70" s="64"/>
      <c r="L70" s="64"/>
      <c r="M70" s="64"/>
    </row>
    <row r="71" spans="1:13" ht="15" customHeight="1" x14ac:dyDescent="0.3">
      <c r="A71" s="168"/>
      <c r="B71" s="256">
        <v>55</v>
      </c>
      <c r="C71" s="259">
        <v>25664</v>
      </c>
      <c r="D71" s="169">
        <v>21469</v>
      </c>
      <c r="E71" s="169">
        <v>10</v>
      </c>
      <c r="F71" s="170">
        <v>2</v>
      </c>
      <c r="G71" s="259">
        <v>33433</v>
      </c>
      <c r="H71" s="169">
        <v>43026</v>
      </c>
      <c r="I71" s="169">
        <v>7</v>
      </c>
      <c r="J71" s="170">
        <v>3</v>
      </c>
      <c r="K71" s="64"/>
      <c r="L71" s="64"/>
      <c r="M71" s="64"/>
    </row>
    <row r="72" spans="1:13" ht="15" customHeight="1" x14ac:dyDescent="0.3">
      <c r="A72" s="165"/>
      <c r="B72" s="255">
        <v>56</v>
      </c>
      <c r="C72" s="258">
        <v>24154</v>
      </c>
      <c r="D72" s="166">
        <v>20094</v>
      </c>
      <c r="E72" s="166">
        <v>8</v>
      </c>
      <c r="F72" s="167">
        <v>1</v>
      </c>
      <c r="G72" s="258">
        <v>31980</v>
      </c>
      <c r="H72" s="166">
        <v>40611</v>
      </c>
      <c r="I72" s="166">
        <v>11</v>
      </c>
      <c r="J72" s="167">
        <v>1</v>
      </c>
      <c r="K72" s="64"/>
      <c r="L72" s="64"/>
      <c r="M72" s="64"/>
    </row>
    <row r="73" spans="1:13" ht="15" customHeight="1" thickBot="1" x14ac:dyDescent="0.35">
      <c r="A73" s="171"/>
      <c r="B73" s="645">
        <v>57</v>
      </c>
      <c r="C73" s="646">
        <v>22173</v>
      </c>
      <c r="D73" s="647">
        <v>18243</v>
      </c>
      <c r="E73" s="647">
        <v>19</v>
      </c>
      <c r="F73" s="648">
        <v>4</v>
      </c>
      <c r="G73" s="646">
        <v>29933</v>
      </c>
      <c r="H73" s="647">
        <v>36665</v>
      </c>
      <c r="I73" s="647">
        <v>7</v>
      </c>
      <c r="J73" s="648">
        <v>1</v>
      </c>
      <c r="K73" s="64"/>
      <c r="L73" s="64"/>
      <c r="M73" s="64"/>
    </row>
    <row r="74" spans="1:13" ht="15" customHeight="1" x14ac:dyDescent="0.3">
      <c r="A74" s="165"/>
      <c r="B74" s="255">
        <v>58</v>
      </c>
      <c r="C74" s="258">
        <v>20748</v>
      </c>
      <c r="D74" s="166">
        <v>17047</v>
      </c>
      <c r="E74" s="166">
        <v>5</v>
      </c>
      <c r="F74" s="167">
        <v>3</v>
      </c>
      <c r="G74" s="258">
        <v>27121</v>
      </c>
      <c r="H74" s="166">
        <v>32526</v>
      </c>
      <c r="I74" s="166">
        <v>11</v>
      </c>
      <c r="J74" s="167">
        <v>4</v>
      </c>
      <c r="K74" s="64"/>
      <c r="L74" s="64"/>
      <c r="M74" s="64"/>
    </row>
    <row r="75" spans="1:13" ht="15" customHeight="1" x14ac:dyDescent="0.3">
      <c r="A75" s="168"/>
      <c r="B75" s="256">
        <v>59</v>
      </c>
      <c r="C75" s="259">
        <v>19704</v>
      </c>
      <c r="D75" s="169">
        <v>15846</v>
      </c>
      <c r="E75" s="169">
        <v>6</v>
      </c>
      <c r="F75" s="170">
        <v>2</v>
      </c>
      <c r="G75" s="259">
        <v>25633</v>
      </c>
      <c r="H75" s="169">
        <v>29439</v>
      </c>
      <c r="I75" s="169">
        <v>3</v>
      </c>
      <c r="J75" s="170">
        <v>5</v>
      </c>
      <c r="K75" s="64"/>
      <c r="L75" s="64"/>
      <c r="M75" s="64"/>
    </row>
    <row r="76" spans="1:13" ht="15" customHeight="1" x14ac:dyDescent="0.3">
      <c r="A76" s="165"/>
      <c r="B76" s="255">
        <v>60</v>
      </c>
      <c r="C76" s="258">
        <v>17768</v>
      </c>
      <c r="D76" s="166">
        <v>13876</v>
      </c>
      <c r="E76" s="166">
        <v>12</v>
      </c>
      <c r="F76" s="167">
        <v>0</v>
      </c>
      <c r="G76" s="258">
        <v>23034</v>
      </c>
      <c r="H76" s="166">
        <v>25859</v>
      </c>
      <c r="I76" s="166">
        <v>3</v>
      </c>
      <c r="J76" s="167">
        <v>1</v>
      </c>
      <c r="K76" s="64"/>
      <c r="L76" s="64"/>
      <c r="M76" s="64"/>
    </row>
    <row r="77" spans="1:13" ht="15" customHeight="1" x14ac:dyDescent="0.3">
      <c r="A77" s="168"/>
      <c r="B77" s="256">
        <v>61</v>
      </c>
      <c r="C77" s="259">
        <v>15197</v>
      </c>
      <c r="D77" s="169">
        <v>11778</v>
      </c>
      <c r="E77" s="169">
        <v>8</v>
      </c>
      <c r="F77" s="170">
        <v>0</v>
      </c>
      <c r="G77" s="259">
        <v>21527</v>
      </c>
      <c r="H77" s="169">
        <v>22902</v>
      </c>
      <c r="I77" s="169">
        <v>9</v>
      </c>
      <c r="J77" s="170">
        <v>0</v>
      </c>
      <c r="K77" s="64"/>
      <c r="L77" s="64"/>
      <c r="M77" s="64"/>
    </row>
    <row r="78" spans="1:13" ht="15" customHeight="1" x14ac:dyDescent="0.3">
      <c r="A78" s="165"/>
      <c r="B78" s="255">
        <v>62</v>
      </c>
      <c r="C78" s="258">
        <v>13480</v>
      </c>
      <c r="D78" s="166">
        <v>9876</v>
      </c>
      <c r="E78" s="166">
        <v>5</v>
      </c>
      <c r="F78" s="167">
        <v>1</v>
      </c>
      <c r="G78" s="258">
        <v>19495</v>
      </c>
      <c r="H78" s="166">
        <v>20530</v>
      </c>
      <c r="I78" s="166">
        <v>1</v>
      </c>
      <c r="J78" s="167">
        <v>1</v>
      </c>
      <c r="K78" s="64"/>
      <c r="L78" s="64"/>
      <c r="M78" s="64"/>
    </row>
    <row r="79" spans="1:13" ht="15" customHeight="1" x14ac:dyDescent="0.3">
      <c r="A79" s="168"/>
      <c r="B79" s="256">
        <v>63</v>
      </c>
      <c r="C79" s="259">
        <v>12412</v>
      </c>
      <c r="D79" s="169">
        <v>8522</v>
      </c>
      <c r="E79" s="169">
        <v>4</v>
      </c>
      <c r="F79" s="170">
        <v>2</v>
      </c>
      <c r="G79" s="259">
        <v>17479</v>
      </c>
      <c r="H79" s="169">
        <v>17646</v>
      </c>
      <c r="I79" s="169">
        <v>4</v>
      </c>
      <c r="J79" s="170">
        <v>0</v>
      </c>
      <c r="K79" s="64"/>
      <c r="L79" s="64"/>
      <c r="M79" s="64"/>
    </row>
    <row r="80" spans="1:13" ht="15" customHeight="1" x14ac:dyDescent="0.3">
      <c r="A80" s="165"/>
      <c r="B80" s="255">
        <v>64</v>
      </c>
      <c r="C80" s="258">
        <v>11223</v>
      </c>
      <c r="D80" s="166">
        <v>7982</v>
      </c>
      <c r="E80" s="166">
        <v>5</v>
      </c>
      <c r="F80" s="167">
        <v>0</v>
      </c>
      <c r="G80" s="258">
        <v>15706</v>
      </c>
      <c r="H80" s="166">
        <v>15892</v>
      </c>
      <c r="I80" s="166">
        <v>0</v>
      </c>
      <c r="J80" s="167">
        <v>0</v>
      </c>
      <c r="K80" s="64"/>
      <c r="L80" s="64"/>
      <c r="M80" s="64"/>
    </row>
    <row r="81" spans="1:13" ht="15" customHeight="1" x14ac:dyDescent="0.3">
      <c r="A81" s="168"/>
      <c r="B81" s="256">
        <v>65</v>
      </c>
      <c r="C81" s="259">
        <v>9867</v>
      </c>
      <c r="D81" s="169">
        <v>6789</v>
      </c>
      <c r="E81" s="169">
        <v>4</v>
      </c>
      <c r="F81" s="170">
        <v>2</v>
      </c>
      <c r="G81" s="259">
        <v>14001</v>
      </c>
      <c r="H81" s="169">
        <v>13679</v>
      </c>
      <c r="I81" s="169">
        <v>7</v>
      </c>
      <c r="J81" s="170">
        <v>1</v>
      </c>
      <c r="K81" s="64"/>
      <c r="L81" s="64"/>
      <c r="M81" s="64"/>
    </row>
    <row r="82" spans="1:13" ht="15" customHeight="1" x14ac:dyDescent="0.3">
      <c r="A82" s="165"/>
      <c r="B82" s="255">
        <v>66</v>
      </c>
      <c r="C82" s="258">
        <v>8436</v>
      </c>
      <c r="D82" s="166">
        <v>5637</v>
      </c>
      <c r="E82" s="166">
        <v>4</v>
      </c>
      <c r="F82" s="167">
        <v>0</v>
      </c>
      <c r="G82" s="258">
        <v>12452</v>
      </c>
      <c r="H82" s="166">
        <v>11593</v>
      </c>
      <c r="I82" s="166">
        <v>1</v>
      </c>
      <c r="J82" s="167">
        <v>1</v>
      </c>
      <c r="K82" s="64"/>
      <c r="L82" s="64"/>
      <c r="M82" s="64"/>
    </row>
    <row r="83" spans="1:13" ht="15" customHeight="1" x14ac:dyDescent="0.3">
      <c r="A83" s="168"/>
      <c r="B83" s="256">
        <v>67</v>
      </c>
      <c r="C83" s="259">
        <v>6930</v>
      </c>
      <c r="D83" s="169">
        <v>4727</v>
      </c>
      <c r="E83" s="169">
        <v>5</v>
      </c>
      <c r="F83" s="170">
        <v>2</v>
      </c>
      <c r="G83" s="259">
        <v>10462</v>
      </c>
      <c r="H83" s="169">
        <v>9928</v>
      </c>
      <c r="I83" s="169">
        <v>5</v>
      </c>
      <c r="J83" s="170">
        <v>0</v>
      </c>
      <c r="K83" s="64"/>
      <c r="L83" s="64"/>
      <c r="M83" s="64"/>
    </row>
    <row r="84" spans="1:13" ht="15" customHeight="1" x14ac:dyDescent="0.3">
      <c r="A84" s="165"/>
      <c r="B84" s="255">
        <v>68</v>
      </c>
      <c r="C84" s="258">
        <v>6063</v>
      </c>
      <c r="D84" s="166">
        <v>3808</v>
      </c>
      <c r="E84" s="166">
        <v>3</v>
      </c>
      <c r="F84" s="167">
        <v>0</v>
      </c>
      <c r="G84" s="258">
        <v>8795</v>
      </c>
      <c r="H84" s="166">
        <v>8151</v>
      </c>
      <c r="I84" s="166">
        <v>1</v>
      </c>
      <c r="J84" s="167">
        <v>1</v>
      </c>
      <c r="K84" s="64"/>
      <c r="L84" s="64"/>
      <c r="M84" s="64"/>
    </row>
    <row r="85" spans="1:13" ht="15" customHeight="1" x14ac:dyDescent="0.3">
      <c r="A85" s="168"/>
      <c r="B85" s="256">
        <v>69</v>
      </c>
      <c r="C85" s="259">
        <v>5370</v>
      </c>
      <c r="D85" s="169">
        <v>3443</v>
      </c>
      <c r="E85" s="169">
        <v>1</v>
      </c>
      <c r="F85" s="170">
        <v>0</v>
      </c>
      <c r="G85" s="259">
        <v>7553</v>
      </c>
      <c r="H85" s="169">
        <v>6892</v>
      </c>
      <c r="I85" s="169">
        <v>3</v>
      </c>
      <c r="J85" s="170">
        <v>1</v>
      </c>
      <c r="K85" s="64"/>
      <c r="L85" s="64"/>
      <c r="M85" s="64"/>
    </row>
    <row r="86" spans="1:13" ht="15" customHeight="1" x14ac:dyDescent="0.3">
      <c r="A86" s="165"/>
      <c r="B86" s="255">
        <v>70</v>
      </c>
      <c r="C86" s="258">
        <v>4588</v>
      </c>
      <c r="D86" s="166">
        <v>2895</v>
      </c>
      <c r="E86" s="166">
        <v>2</v>
      </c>
      <c r="F86" s="167">
        <v>2</v>
      </c>
      <c r="G86" s="258">
        <v>4477</v>
      </c>
      <c r="H86" s="166">
        <v>3527</v>
      </c>
      <c r="I86" s="166">
        <v>0</v>
      </c>
      <c r="J86" s="167">
        <v>0</v>
      </c>
      <c r="K86" s="64"/>
      <c r="L86" s="64"/>
      <c r="M86" s="64"/>
    </row>
    <row r="87" spans="1:13" ht="15" customHeight="1" x14ac:dyDescent="0.3">
      <c r="A87" s="168"/>
      <c r="B87" s="256">
        <v>71</v>
      </c>
      <c r="C87" s="259">
        <v>3628</v>
      </c>
      <c r="D87" s="169">
        <v>2307</v>
      </c>
      <c r="E87" s="169">
        <v>0</v>
      </c>
      <c r="F87" s="170">
        <v>1</v>
      </c>
      <c r="G87" s="259">
        <v>1790</v>
      </c>
      <c r="H87" s="169">
        <v>1000</v>
      </c>
      <c r="I87" s="169">
        <v>0</v>
      </c>
      <c r="J87" s="170">
        <v>0</v>
      </c>
      <c r="K87" s="64"/>
      <c r="L87" s="64"/>
      <c r="M87" s="64"/>
    </row>
    <row r="88" spans="1:13" ht="15" customHeight="1" x14ac:dyDescent="0.3">
      <c r="A88" s="165"/>
      <c r="B88" s="255">
        <v>72</v>
      </c>
      <c r="C88" s="258">
        <v>3014</v>
      </c>
      <c r="D88" s="166">
        <v>1819</v>
      </c>
      <c r="E88" s="166">
        <v>2</v>
      </c>
      <c r="F88" s="167">
        <v>0</v>
      </c>
      <c r="G88" s="258">
        <v>1276</v>
      </c>
      <c r="H88" s="166">
        <v>788</v>
      </c>
      <c r="I88" s="166">
        <v>0</v>
      </c>
      <c r="J88" s="167">
        <v>0</v>
      </c>
      <c r="K88" s="64"/>
      <c r="L88" s="64"/>
      <c r="M88" s="64"/>
    </row>
    <row r="89" spans="1:13" ht="15" customHeight="1" x14ac:dyDescent="0.3">
      <c r="A89" s="168"/>
      <c r="B89" s="256">
        <v>73</v>
      </c>
      <c r="C89" s="259">
        <v>2544</v>
      </c>
      <c r="D89" s="169">
        <v>1534</v>
      </c>
      <c r="E89" s="169">
        <v>0</v>
      </c>
      <c r="F89" s="170">
        <v>0</v>
      </c>
      <c r="G89" s="259">
        <v>993</v>
      </c>
      <c r="H89" s="169">
        <v>541</v>
      </c>
      <c r="I89" s="169">
        <v>0</v>
      </c>
      <c r="J89" s="170">
        <v>0</v>
      </c>
      <c r="K89" s="64"/>
      <c r="L89" s="64"/>
      <c r="M89" s="64"/>
    </row>
    <row r="90" spans="1:13" ht="15" customHeight="1" x14ac:dyDescent="0.3">
      <c r="A90" s="165"/>
      <c r="B90" s="255">
        <v>74</v>
      </c>
      <c r="C90" s="258">
        <v>2262</v>
      </c>
      <c r="D90" s="166">
        <v>1389</v>
      </c>
      <c r="E90" s="166">
        <v>0</v>
      </c>
      <c r="F90" s="167">
        <v>0</v>
      </c>
      <c r="G90" s="258">
        <v>769</v>
      </c>
      <c r="H90" s="166">
        <v>412</v>
      </c>
      <c r="I90" s="166">
        <v>0</v>
      </c>
      <c r="J90" s="167">
        <v>0</v>
      </c>
      <c r="K90" s="64"/>
      <c r="L90" s="64"/>
      <c r="M90" s="64"/>
    </row>
    <row r="91" spans="1:13" ht="15" customHeight="1" x14ac:dyDescent="0.3">
      <c r="A91" s="168"/>
      <c r="B91" s="256">
        <v>75</v>
      </c>
      <c r="C91" s="259">
        <v>2016</v>
      </c>
      <c r="D91" s="169">
        <v>1206</v>
      </c>
      <c r="E91" s="169">
        <v>1</v>
      </c>
      <c r="F91" s="170">
        <v>0</v>
      </c>
      <c r="G91" s="259">
        <v>627</v>
      </c>
      <c r="H91" s="169">
        <v>305</v>
      </c>
      <c r="I91" s="169">
        <v>0</v>
      </c>
      <c r="J91" s="170">
        <v>0</v>
      </c>
      <c r="K91" s="64"/>
      <c r="L91" s="64"/>
      <c r="M91" s="64"/>
    </row>
    <row r="92" spans="1:13" ht="15" customHeight="1" x14ac:dyDescent="0.3">
      <c r="A92" s="165"/>
      <c r="B92" s="255">
        <v>76</v>
      </c>
      <c r="C92" s="258">
        <v>1818</v>
      </c>
      <c r="D92" s="166">
        <v>991</v>
      </c>
      <c r="E92" s="166">
        <v>0</v>
      </c>
      <c r="F92" s="167">
        <v>1</v>
      </c>
      <c r="G92" s="258">
        <v>539</v>
      </c>
      <c r="H92" s="166">
        <v>205</v>
      </c>
      <c r="I92" s="166">
        <v>0</v>
      </c>
      <c r="J92" s="167">
        <v>0</v>
      </c>
      <c r="K92" s="64"/>
      <c r="L92" s="64"/>
      <c r="M92" s="64"/>
    </row>
    <row r="93" spans="1:13" ht="15" customHeight="1" x14ac:dyDescent="0.3">
      <c r="A93" s="168"/>
      <c r="B93" s="256">
        <v>77</v>
      </c>
      <c r="C93" s="259">
        <v>1576</v>
      </c>
      <c r="D93" s="169">
        <v>861</v>
      </c>
      <c r="E93" s="169">
        <v>0</v>
      </c>
      <c r="F93" s="170">
        <v>0</v>
      </c>
      <c r="G93" s="259">
        <v>485</v>
      </c>
      <c r="H93" s="169">
        <v>206</v>
      </c>
      <c r="I93" s="169">
        <v>0</v>
      </c>
      <c r="J93" s="170">
        <v>0</v>
      </c>
      <c r="K93" s="64"/>
      <c r="L93" s="64"/>
      <c r="M93" s="64"/>
    </row>
    <row r="94" spans="1:13" ht="15" customHeight="1" x14ac:dyDescent="0.3">
      <c r="A94" s="165"/>
      <c r="B94" s="255">
        <v>78</v>
      </c>
      <c r="C94" s="258">
        <v>1384</v>
      </c>
      <c r="D94" s="166">
        <v>677</v>
      </c>
      <c r="E94" s="166">
        <v>0</v>
      </c>
      <c r="F94" s="167">
        <v>0</v>
      </c>
      <c r="G94" s="258">
        <v>455</v>
      </c>
      <c r="H94" s="166">
        <v>141</v>
      </c>
      <c r="I94" s="166">
        <v>0</v>
      </c>
      <c r="J94" s="167">
        <v>0</v>
      </c>
      <c r="K94" s="64"/>
      <c r="L94" s="64"/>
      <c r="M94" s="64"/>
    </row>
    <row r="95" spans="1:13" ht="15" customHeight="1" x14ac:dyDescent="0.3">
      <c r="A95" s="168"/>
      <c r="B95" s="256">
        <v>79</v>
      </c>
      <c r="C95" s="259">
        <v>1150</v>
      </c>
      <c r="D95" s="169">
        <v>598</v>
      </c>
      <c r="E95" s="169">
        <v>0</v>
      </c>
      <c r="F95" s="170">
        <v>0</v>
      </c>
      <c r="G95" s="259">
        <v>356</v>
      </c>
      <c r="H95" s="169">
        <v>121</v>
      </c>
      <c r="I95" s="169">
        <v>0</v>
      </c>
      <c r="J95" s="170">
        <v>0</v>
      </c>
      <c r="K95" s="64"/>
      <c r="L95" s="64"/>
      <c r="M95" s="64"/>
    </row>
    <row r="96" spans="1:13" ht="15" customHeight="1" x14ac:dyDescent="0.3">
      <c r="A96" s="165"/>
      <c r="B96" s="255">
        <v>80</v>
      </c>
      <c r="C96" s="258">
        <v>994</v>
      </c>
      <c r="D96" s="166">
        <v>506</v>
      </c>
      <c r="E96" s="166">
        <v>0</v>
      </c>
      <c r="F96" s="167">
        <v>0</v>
      </c>
      <c r="G96" s="258">
        <v>244</v>
      </c>
      <c r="H96" s="166">
        <v>92</v>
      </c>
      <c r="I96" s="166">
        <v>1</v>
      </c>
      <c r="J96" s="167">
        <v>0</v>
      </c>
      <c r="K96" s="64"/>
      <c r="L96" s="64"/>
      <c r="M96" s="64"/>
    </row>
    <row r="97" spans="1:13" ht="15" customHeight="1" x14ac:dyDescent="0.3">
      <c r="A97" s="168"/>
      <c r="B97" s="256">
        <v>81</v>
      </c>
      <c r="C97" s="259">
        <v>860</v>
      </c>
      <c r="D97" s="169">
        <v>400</v>
      </c>
      <c r="E97" s="169">
        <v>0</v>
      </c>
      <c r="F97" s="170">
        <v>0</v>
      </c>
      <c r="G97" s="259">
        <v>260</v>
      </c>
      <c r="H97" s="169">
        <v>55</v>
      </c>
      <c r="I97" s="169">
        <v>0</v>
      </c>
      <c r="J97" s="170">
        <v>0</v>
      </c>
      <c r="K97" s="64"/>
      <c r="L97" s="64"/>
      <c r="M97" s="64"/>
    </row>
    <row r="98" spans="1:13" ht="15" customHeight="1" x14ac:dyDescent="0.3">
      <c r="A98" s="165"/>
      <c r="B98" s="255">
        <v>82</v>
      </c>
      <c r="C98" s="258">
        <v>769</v>
      </c>
      <c r="D98" s="166">
        <v>346</v>
      </c>
      <c r="E98" s="166">
        <v>1</v>
      </c>
      <c r="F98" s="167">
        <v>0</v>
      </c>
      <c r="G98" s="258">
        <v>210</v>
      </c>
      <c r="H98" s="166">
        <v>61</v>
      </c>
      <c r="I98" s="166">
        <v>0</v>
      </c>
      <c r="J98" s="167">
        <v>0</v>
      </c>
      <c r="K98" s="64"/>
      <c r="L98" s="64"/>
      <c r="M98" s="64"/>
    </row>
    <row r="99" spans="1:13" ht="15" customHeight="1" x14ac:dyDescent="0.3">
      <c r="A99" s="168"/>
      <c r="B99" s="256">
        <v>83</v>
      </c>
      <c r="C99" s="259">
        <v>668</v>
      </c>
      <c r="D99" s="169">
        <v>268</v>
      </c>
      <c r="E99" s="169">
        <v>1</v>
      </c>
      <c r="F99" s="170">
        <v>0</v>
      </c>
      <c r="G99" s="259">
        <v>188</v>
      </c>
      <c r="H99" s="169">
        <v>46</v>
      </c>
      <c r="I99" s="169">
        <v>0</v>
      </c>
      <c r="J99" s="170">
        <v>0</v>
      </c>
      <c r="K99" s="64"/>
      <c r="L99" s="64"/>
      <c r="M99" s="64"/>
    </row>
    <row r="100" spans="1:13" ht="15" customHeight="1" x14ac:dyDescent="0.3">
      <c r="A100" s="165"/>
      <c r="B100" s="255">
        <v>84</v>
      </c>
      <c r="C100" s="258">
        <v>560</v>
      </c>
      <c r="D100" s="166">
        <v>239</v>
      </c>
      <c r="E100" s="166">
        <v>0</v>
      </c>
      <c r="F100" s="167">
        <v>0</v>
      </c>
      <c r="G100" s="258">
        <v>166</v>
      </c>
      <c r="H100" s="166">
        <v>40</v>
      </c>
      <c r="I100" s="166">
        <v>0</v>
      </c>
      <c r="J100" s="167">
        <v>0</v>
      </c>
      <c r="K100" s="64"/>
      <c r="L100" s="64"/>
      <c r="M100" s="64"/>
    </row>
    <row r="101" spans="1:13" ht="15" customHeight="1" x14ac:dyDescent="0.3">
      <c r="A101" s="168"/>
      <c r="B101" s="256">
        <v>85</v>
      </c>
      <c r="C101" s="259">
        <v>540</v>
      </c>
      <c r="D101" s="169">
        <v>213</v>
      </c>
      <c r="E101" s="169">
        <v>0</v>
      </c>
      <c r="F101" s="170">
        <v>0</v>
      </c>
      <c r="G101" s="259">
        <v>147</v>
      </c>
      <c r="H101" s="169">
        <v>35</v>
      </c>
      <c r="I101" s="169">
        <v>0</v>
      </c>
      <c r="J101" s="170">
        <v>0</v>
      </c>
      <c r="K101" s="64"/>
      <c r="L101" s="64"/>
      <c r="M101" s="64"/>
    </row>
    <row r="102" spans="1:13" ht="15" customHeight="1" x14ac:dyDescent="0.3">
      <c r="A102" s="165"/>
      <c r="B102" s="255">
        <v>86</v>
      </c>
      <c r="C102" s="258">
        <v>449</v>
      </c>
      <c r="D102" s="166">
        <v>173</v>
      </c>
      <c r="E102" s="166">
        <v>0</v>
      </c>
      <c r="F102" s="167">
        <v>0</v>
      </c>
      <c r="G102" s="258">
        <v>116</v>
      </c>
      <c r="H102" s="166">
        <v>25</v>
      </c>
      <c r="I102" s="166">
        <v>0</v>
      </c>
      <c r="J102" s="167">
        <v>0</v>
      </c>
      <c r="K102" s="64"/>
      <c r="L102" s="64"/>
      <c r="M102" s="64"/>
    </row>
    <row r="103" spans="1:13" ht="15" customHeight="1" x14ac:dyDescent="0.3">
      <c r="A103" s="168"/>
      <c r="B103" s="256">
        <v>87</v>
      </c>
      <c r="C103" s="259">
        <v>378</v>
      </c>
      <c r="D103" s="169">
        <v>152</v>
      </c>
      <c r="E103" s="169">
        <v>0</v>
      </c>
      <c r="F103" s="170">
        <v>0</v>
      </c>
      <c r="G103" s="259">
        <v>97</v>
      </c>
      <c r="H103" s="169">
        <v>25</v>
      </c>
      <c r="I103" s="169">
        <v>0</v>
      </c>
      <c r="J103" s="170">
        <v>0</v>
      </c>
      <c r="K103" s="64"/>
      <c r="L103" s="64"/>
      <c r="M103" s="64"/>
    </row>
    <row r="104" spans="1:13" ht="15" customHeight="1" x14ac:dyDescent="0.3">
      <c r="A104" s="165"/>
      <c r="B104" s="255">
        <v>88</v>
      </c>
      <c r="C104" s="258">
        <v>390</v>
      </c>
      <c r="D104" s="166">
        <v>131</v>
      </c>
      <c r="E104" s="166">
        <v>0</v>
      </c>
      <c r="F104" s="167">
        <v>0</v>
      </c>
      <c r="G104" s="258">
        <v>100</v>
      </c>
      <c r="H104" s="166">
        <v>16</v>
      </c>
      <c r="I104" s="166">
        <v>0</v>
      </c>
      <c r="J104" s="167">
        <v>0</v>
      </c>
      <c r="K104" s="64"/>
      <c r="L104" s="64"/>
      <c r="M104" s="64"/>
    </row>
    <row r="105" spans="1:13" ht="15" customHeight="1" x14ac:dyDescent="0.3">
      <c r="A105" s="168"/>
      <c r="B105" s="256">
        <v>89</v>
      </c>
      <c r="C105" s="259">
        <v>301</v>
      </c>
      <c r="D105" s="169">
        <v>143</v>
      </c>
      <c r="E105" s="169">
        <v>0</v>
      </c>
      <c r="F105" s="170">
        <v>0</v>
      </c>
      <c r="G105" s="259">
        <v>88</v>
      </c>
      <c r="H105" s="169">
        <v>23</v>
      </c>
      <c r="I105" s="169">
        <v>0</v>
      </c>
      <c r="J105" s="170">
        <v>0</v>
      </c>
      <c r="K105" s="64"/>
      <c r="L105" s="64"/>
      <c r="M105" s="64"/>
    </row>
    <row r="106" spans="1:13" ht="15" customHeight="1" x14ac:dyDescent="0.3">
      <c r="A106" s="165"/>
      <c r="B106" s="255">
        <v>90</v>
      </c>
      <c r="C106" s="258">
        <v>248</v>
      </c>
      <c r="D106" s="166">
        <v>90</v>
      </c>
      <c r="E106" s="166">
        <v>0</v>
      </c>
      <c r="F106" s="167">
        <v>0</v>
      </c>
      <c r="G106" s="258">
        <v>69</v>
      </c>
      <c r="H106" s="166">
        <v>12</v>
      </c>
      <c r="I106" s="166">
        <v>0</v>
      </c>
      <c r="J106" s="167">
        <v>0</v>
      </c>
      <c r="K106" s="64"/>
      <c r="L106" s="64"/>
      <c r="M106" s="64"/>
    </row>
    <row r="107" spans="1:13" ht="15" customHeight="1" x14ac:dyDescent="0.3">
      <c r="A107" s="168"/>
      <c r="B107" s="256">
        <v>91</v>
      </c>
      <c r="C107" s="259">
        <v>180</v>
      </c>
      <c r="D107" s="169">
        <v>67</v>
      </c>
      <c r="E107" s="169">
        <v>0</v>
      </c>
      <c r="F107" s="170">
        <v>0</v>
      </c>
      <c r="G107" s="259">
        <v>52</v>
      </c>
      <c r="H107" s="169">
        <v>11</v>
      </c>
      <c r="I107" s="169">
        <v>0</v>
      </c>
      <c r="J107" s="170">
        <v>0</v>
      </c>
      <c r="K107" s="64"/>
      <c r="L107" s="64"/>
      <c r="M107" s="64"/>
    </row>
    <row r="108" spans="1:13" ht="15" customHeight="1" x14ac:dyDescent="0.3">
      <c r="A108" s="165"/>
      <c r="B108" s="255">
        <v>92</v>
      </c>
      <c r="C108" s="258">
        <v>191</v>
      </c>
      <c r="D108" s="166">
        <v>50</v>
      </c>
      <c r="E108" s="166">
        <v>0</v>
      </c>
      <c r="F108" s="167">
        <v>0</v>
      </c>
      <c r="G108" s="258">
        <v>55</v>
      </c>
      <c r="H108" s="166">
        <v>8</v>
      </c>
      <c r="I108" s="166">
        <v>0</v>
      </c>
      <c r="J108" s="167">
        <v>0</v>
      </c>
      <c r="K108" s="64"/>
      <c r="L108" s="64"/>
      <c r="M108" s="64"/>
    </row>
    <row r="109" spans="1:13" ht="15" customHeight="1" x14ac:dyDescent="0.3">
      <c r="A109" s="168"/>
      <c r="B109" s="256">
        <v>93</v>
      </c>
      <c r="C109" s="259">
        <v>151</v>
      </c>
      <c r="D109" s="169">
        <v>35</v>
      </c>
      <c r="E109" s="169">
        <v>0</v>
      </c>
      <c r="F109" s="170">
        <v>0</v>
      </c>
      <c r="G109" s="259">
        <v>39</v>
      </c>
      <c r="H109" s="169">
        <v>5</v>
      </c>
      <c r="I109" s="169">
        <v>0</v>
      </c>
      <c r="J109" s="170">
        <v>0</v>
      </c>
      <c r="K109" s="64"/>
      <c r="L109" s="64"/>
      <c r="M109" s="64"/>
    </row>
    <row r="110" spans="1:13" ht="15" customHeight="1" x14ac:dyDescent="0.3">
      <c r="A110" s="165"/>
      <c r="B110" s="255">
        <v>94</v>
      </c>
      <c r="C110" s="258">
        <v>109</v>
      </c>
      <c r="D110" s="166">
        <v>41</v>
      </c>
      <c r="E110" s="166">
        <v>0</v>
      </c>
      <c r="F110" s="167">
        <v>0</v>
      </c>
      <c r="G110" s="258">
        <v>23</v>
      </c>
      <c r="H110" s="166">
        <v>8</v>
      </c>
      <c r="I110" s="166">
        <v>0</v>
      </c>
      <c r="J110" s="167">
        <v>0</v>
      </c>
      <c r="K110" s="64"/>
      <c r="L110" s="64"/>
      <c r="M110" s="64"/>
    </row>
    <row r="111" spans="1:13" ht="15" customHeight="1" x14ac:dyDescent="0.3">
      <c r="A111" s="168"/>
      <c r="B111" s="256">
        <v>95</v>
      </c>
      <c r="C111" s="259">
        <v>87</v>
      </c>
      <c r="D111" s="169">
        <v>20</v>
      </c>
      <c r="E111" s="169">
        <v>0</v>
      </c>
      <c r="F111" s="170">
        <v>0</v>
      </c>
      <c r="G111" s="259">
        <v>26</v>
      </c>
      <c r="H111" s="169">
        <v>4</v>
      </c>
      <c r="I111" s="169">
        <v>0</v>
      </c>
      <c r="J111" s="170">
        <v>0</v>
      </c>
      <c r="K111" s="64"/>
      <c r="L111" s="64"/>
      <c r="M111" s="64"/>
    </row>
    <row r="112" spans="1:13" ht="15" customHeight="1" x14ac:dyDescent="0.3">
      <c r="A112" s="165"/>
      <c r="B112" s="255">
        <v>96</v>
      </c>
      <c r="C112" s="258">
        <v>52</v>
      </c>
      <c r="D112" s="166">
        <v>23</v>
      </c>
      <c r="E112" s="166">
        <v>0</v>
      </c>
      <c r="F112" s="167">
        <v>0</v>
      </c>
      <c r="G112" s="258">
        <v>19</v>
      </c>
      <c r="H112" s="166">
        <v>4</v>
      </c>
      <c r="I112" s="166">
        <v>0</v>
      </c>
      <c r="J112" s="167">
        <v>0</v>
      </c>
      <c r="K112" s="64"/>
      <c r="L112" s="64"/>
      <c r="M112" s="64"/>
    </row>
    <row r="113" spans="1:13" ht="15" customHeight="1" x14ac:dyDescent="0.3">
      <c r="A113" s="168"/>
      <c r="B113" s="256">
        <v>97</v>
      </c>
      <c r="C113" s="259">
        <v>30</v>
      </c>
      <c r="D113" s="169">
        <v>18</v>
      </c>
      <c r="E113" s="169">
        <v>0</v>
      </c>
      <c r="F113" s="170">
        <v>0</v>
      </c>
      <c r="G113" s="259">
        <v>13</v>
      </c>
      <c r="H113" s="169">
        <v>5</v>
      </c>
      <c r="I113" s="169">
        <v>0</v>
      </c>
      <c r="J113" s="170">
        <v>0</v>
      </c>
      <c r="K113" s="64"/>
      <c r="L113" s="64"/>
      <c r="M113" s="64"/>
    </row>
    <row r="114" spans="1:13" ht="15" customHeight="1" x14ac:dyDescent="0.3">
      <c r="A114" s="165"/>
      <c r="B114" s="255">
        <v>98</v>
      </c>
      <c r="C114" s="258">
        <v>34</v>
      </c>
      <c r="D114" s="166">
        <v>9</v>
      </c>
      <c r="E114" s="166">
        <v>0</v>
      </c>
      <c r="F114" s="167">
        <v>0</v>
      </c>
      <c r="G114" s="258">
        <v>7</v>
      </c>
      <c r="H114" s="166">
        <v>3</v>
      </c>
      <c r="I114" s="166">
        <v>0</v>
      </c>
      <c r="J114" s="167">
        <v>0</v>
      </c>
      <c r="K114" s="64"/>
      <c r="L114" s="64"/>
      <c r="M114" s="64"/>
    </row>
    <row r="115" spans="1:13" ht="15" customHeight="1" x14ac:dyDescent="0.3">
      <c r="A115" s="168"/>
      <c r="B115" s="256">
        <v>99</v>
      </c>
      <c r="C115" s="259">
        <v>15</v>
      </c>
      <c r="D115" s="169">
        <v>2</v>
      </c>
      <c r="E115" s="169">
        <v>0</v>
      </c>
      <c r="F115" s="170">
        <v>0</v>
      </c>
      <c r="G115" s="259">
        <v>4</v>
      </c>
      <c r="H115" s="169">
        <v>0</v>
      </c>
      <c r="I115" s="169">
        <v>0</v>
      </c>
      <c r="J115" s="170">
        <v>0</v>
      </c>
      <c r="K115" s="64"/>
      <c r="L115" s="64"/>
      <c r="M115" s="64"/>
    </row>
    <row r="116" spans="1:13" ht="15" customHeight="1" x14ac:dyDescent="0.3">
      <c r="A116" s="165"/>
      <c r="B116" s="255" t="s">
        <v>74</v>
      </c>
      <c r="C116" s="258">
        <v>7</v>
      </c>
      <c r="D116" s="166">
        <v>0</v>
      </c>
      <c r="E116" s="166">
        <v>0</v>
      </c>
      <c r="F116" s="167">
        <v>0</v>
      </c>
      <c r="G116" s="258">
        <v>2</v>
      </c>
      <c r="H116" s="166">
        <v>0</v>
      </c>
      <c r="I116" s="166">
        <v>0</v>
      </c>
      <c r="J116" s="167">
        <v>0</v>
      </c>
      <c r="K116" s="64"/>
      <c r="L116" s="64"/>
      <c r="M116" s="64"/>
    </row>
    <row r="117" spans="1:13" ht="15" customHeight="1" thickBot="1" x14ac:dyDescent="0.35">
      <c r="A117" s="171"/>
      <c r="B117" s="498" t="s">
        <v>75</v>
      </c>
      <c r="C117" s="499">
        <f>SUM(C31:C116)</f>
        <v>1201354</v>
      </c>
      <c r="D117" s="500">
        <f t="shared" ref="D117:F117" si="0">SUM(D31:D116)</f>
        <v>974364</v>
      </c>
      <c r="E117" s="500">
        <f t="shared" si="0"/>
        <v>671</v>
      </c>
      <c r="F117" s="501">
        <f t="shared" si="0"/>
        <v>112</v>
      </c>
      <c r="G117" s="499">
        <f>SUM(G31:G116)</f>
        <v>1327785</v>
      </c>
      <c r="H117" s="500">
        <f t="shared" ref="H117" si="1">SUM(H31:H116)</f>
        <v>1585756</v>
      </c>
      <c r="I117" s="500">
        <f t="shared" ref="I117" si="2">SUM(I31:I116)</f>
        <v>294</v>
      </c>
      <c r="J117" s="501">
        <f t="shared" ref="J117" si="3">SUM(J31:J116)</f>
        <v>114</v>
      </c>
      <c r="K117" s="64"/>
      <c r="L117" s="64"/>
      <c r="M117" s="64"/>
    </row>
    <row r="118" spans="1:13" ht="6.75" customHeight="1" x14ac:dyDescent="0.3">
      <c r="K118" s="64"/>
      <c r="L118" s="64"/>
      <c r="M118" s="64"/>
    </row>
    <row r="119" spans="1:13" x14ac:dyDescent="0.3">
      <c r="B119" s="24" t="s">
        <v>315</v>
      </c>
      <c r="K119" s="64"/>
      <c r="L119" s="64"/>
      <c r="M119" s="64"/>
    </row>
  </sheetData>
  <mergeCells count="14">
    <mergeCell ref="A11:B13"/>
    <mergeCell ref="C11:F11"/>
    <mergeCell ref="G11:J11"/>
    <mergeCell ref="A2:J2"/>
    <mergeCell ref="A3:J3"/>
    <mergeCell ref="A5:J5"/>
    <mergeCell ref="A7:J7"/>
    <mergeCell ref="A8:J8"/>
    <mergeCell ref="L11:M11"/>
    <mergeCell ref="N11:O11"/>
    <mergeCell ref="C12:D12"/>
    <mergeCell ref="E12:F12"/>
    <mergeCell ref="G12:H12"/>
    <mergeCell ref="I12:J12"/>
  </mergeCells>
  <printOptions horizontalCentered="1"/>
  <pageMargins left="0.31496062992125984" right="0.19685039370078741" top="0.39370078740157483" bottom="0.23622047244094491" header="0" footer="0.23622047244094491"/>
  <pageSetup scale="85" firstPageNumber="45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syncVertical="1" syncRef="A1" transitionEvaluation="1" codeName="Hoja38"/>
  <dimension ref="A2:Z125"/>
  <sheetViews>
    <sheetView showGridLines="0" view="pageBreakPreview" zoomScale="80" zoomScaleNormal="75" zoomScaleSheetLayoutView="80" workbookViewId="0"/>
  </sheetViews>
  <sheetFormatPr baseColWidth="10" defaultColWidth="9.7265625" defaultRowHeight="13" x14ac:dyDescent="0.3"/>
  <cols>
    <col min="1" max="1" width="1.7265625" customWidth="1"/>
    <col min="2" max="2" width="17" style="77" customWidth="1"/>
    <col min="3" max="10" width="12.54296875" customWidth="1"/>
    <col min="11" max="11" width="14.453125" customWidth="1"/>
    <col min="12" max="15" width="16" customWidth="1"/>
    <col min="16" max="21" width="14.453125" customWidth="1"/>
    <col min="22" max="23" width="9.54296875" customWidth="1"/>
  </cols>
  <sheetData>
    <row r="2" spans="1:26" s="25" customFormat="1" ht="14.5" x14ac:dyDescent="0.25">
      <c r="A2" s="782" t="s">
        <v>64</v>
      </c>
      <c r="B2" s="782"/>
      <c r="C2" s="782"/>
      <c r="D2" s="782"/>
      <c r="E2" s="782"/>
      <c r="F2" s="782"/>
      <c r="G2" s="782"/>
      <c r="H2" s="782"/>
      <c r="I2" s="782"/>
      <c r="J2" s="78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5" x14ac:dyDescent="0.25">
      <c r="A3" s="782" t="s">
        <v>65</v>
      </c>
      <c r="B3" s="782"/>
      <c r="C3" s="782"/>
      <c r="D3" s="782"/>
      <c r="E3" s="782"/>
      <c r="F3" s="782"/>
      <c r="G3" s="782"/>
      <c r="H3" s="782"/>
      <c r="I3" s="782"/>
      <c r="J3" s="78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5" x14ac:dyDescent="0.25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x14ac:dyDescent="0.25">
      <c r="A5" s="739" t="str">
        <f>'1 Total'!A4:N4</f>
        <v>DICIEMBRE DE 2019</v>
      </c>
      <c r="B5" s="739"/>
      <c r="C5" s="739"/>
      <c r="D5" s="739"/>
      <c r="E5" s="739"/>
      <c r="F5" s="739"/>
      <c r="G5" s="739"/>
      <c r="H5" s="739"/>
      <c r="I5" s="739"/>
      <c r="J5" s="739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5" x14ac:dyDescent="0.25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25">
      <c r="A7" s="783"/>
      <c r="B7" s="783"/>
      <c r="C7" s="783"/>
      <c r="D7" s="783"/>
      <c r="E7" s="783"/>
      <c r="F7" s="783"/>
      <c r="G7" s="783"/>
      <c r="H7" s="783"/>
      <c r="I7" s="783"/>
      <c r="J7" s="783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" x14ac:dyDescent="0.25">
      <c r="A8" s="784" t="s">
        <v>58</v>
      </c>
      <c r="B8" s="784"/>
      <c r="C8" s="784"/>
      <c r="D8" s="784"/>
      <c r="E8" s="784"/>
      <c r="F8" s="784"/>
      <c r="G8" s="784"/>
      <c r="H8" s="784"/>
      <c r="I8" s="784"/>
      <c r="J8" s="78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3.75" customHeight="1" x14ac:dyDescent="0.25">
      <c r="A9" s="57"/>
      <c r="B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86" customFormat="1" ht="8.25" customHeight="1" thickBot="1" x14ac:dyDescent="0.3">
      <c r="A10" s="284"/>
      <c r="B10" s="284"/>
      <c r="C10" s="284">
        <v>2</v>
      </c>
      <c r="D10" s="284">
        <v>3</v>
      </c>
      <c r="E10" s="284">
        <v>4</v>
      </c>
      <c r="F10" s="284">
        <v>5</v>
      </c>
      <c r="G10" s="284">
        <v>2</v>
      </c>
      <c r="H10" s="284">
        <v>3</v>
      </c>
      <c r="I10" s="284">
        <v>4</v>
      </c>
      <c r="J10" s="284">
        <v>5</v>
      </c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</row>
    <row r="11" spans="1:26" ht="17.25" customHeight="1" x14ac:dyDescent="0.3">
      <c r="A11" s="798" t="s">
        <v>66</v>
      </c>
      <c r="B11" s="794"/>
      <c r="C11" s="789" t="s">
        <v>67</v>
      </c>
      <c r="D11" s="790"/>
      <c r="E11" s="790"/>
      <c r="F11" s="791"/>
      <c r="G11" s="792" t="s">
        <v>68</v>
      </c>
      <c r="H11" s="793"/>
      <c r="I11" s="793"/>
      <c r="J11" s="794"/>
      <c r="K11" s="58"/>
      <c r="L11" s="766"/>
      <c r="M11" s="766"/>
      <c r="N11" s="766"/>
      <c r="O11" s="766"/>
    </row>
    <row r="12" spans="1:26" ht="20.25" customHeight="1" x14ac:dyDescent="0.3">
      <c r="A12" s="799"/>
      <c r="B12" s="800"/>
      <c r="C12" s="785" t="s">
        <v>69</v>
      </c>
      <c r="D12" s="786"/>
      <c r="E12" s="787" t="s">
        <v>70</v>
      </c>
      <c r="F12" s="788"/>
      <c r="G12" s="785" t="s">
        <v>69</v>
      </c>
      <c r="H12" s="786"/>
      <c r="I12" s="787" t="s">
        <v>70</v>
      </c>
      <c r="J12" s="788"/>
      <c r="K12" s="58"/>
      <c r="L12" s="58"/>
      <c r="M12" s="58"/>
      <c r="N12" s="58"/>
      <c r="O12" s="58"/>
    </row>
    <row r="13" spans="1:26" s="65" customFormat="1" ht="13.5" thickBot="1" x14ac:dyDescent="0.35">
      <c r="A13" s="801"/>
      <c r="B13" s="802"/>
      <c r="C13" s="506" t="s">
        <v>71</v>
      </c>
      <c r="D13" s="507" t="s">
        <v>72</v>
      </c>
      <c r="E13" s="508" t="s">
        <v>71</v>
      </c>
      <c r="F13" s="509" t="s">
        <v>72</v>
      </c>
      <c r="G13" s="506" t="s">
        <v>71</v>
      </c>
      <c r="H13" s="507" t="s">
        <v>72</v>
      </c>
      <c r="I13" s="507" t="s">
        <v>71</v>
      </c>
      <c r="J13" s="510" t="s">
        <v>72</v>
      </c>
      <c r="K13" s="64"/>
      <c r="L13" s="64"/>
      <c r="M13" s="64"/>
      <c r="N13" s="64"/>
      <c r="O13" s="64"/>
    </row>
    <row r="14" spans="1:26" ht="18" hidden="1" customHeight="1" x14ac:dyDescent="0.3">
      <c r="A14" s="66" t="s">
        <v>53</v>
      </c>
      <c r="B14" s="67" t="s">
        <v>73</v>
      </c>
      <c r="C14">
        <v>3</v>
      </c>
      <c r="D14">
        <v>0</v>
      </c>
      <c r="E14">
        <v>1</v>
      </c>
      <c r="F14">
        <v>0</v>
      </c>
      <c r="G14" s="68">
        <v>0</v>
      </c>
      <c r="H14" s="69">
        <v>0</v>
      </c>
      <c r="I14" s="69">
        <v>0</v>
      </c>
      <c r="J14" s="72">
        <v>0</v>
      </c>
      <c r="K14" s="73"/>
      <c r="L14" s="74"/>
      <c r="M14" s="74"/>
      <c r="N14" s="74"/>
      <c r="O14" s="74"/>
    </row>
    <row r="15" spans="1:26" ht="18" hidden="1" customHeight="1" x14ac:dyDescent="0.3">
      <c r="A15" s="75"/>
      <c r="B15" s="67">
        <v>1</v>
      </c>
      <c r="C15">
        <v>0</v>
      </c>
      <c r="D15">
        <v>0</v>
      </c>
      <c r="E15">
        <v>0</v>
      </c>
      <c r="F15">
        <v>0</v>
      </c>
      <c r="G15" s="68">
        <v>0</v>
      </c>
      <c r="H15" s="69">
        <v>0</v>
      </c>
      <c r="I15" s="69">
        <v>0</v>
      </c>
      <c r="J15" s="72">
        <v>0</v>
      </c>
      <c r="K15" s="73"/>
      <c r="L15" s="74"/>
      <c r="M15" s="74"/>
      <c r="N15" s="74"/>
      <c r="O15" s="74"/>
    </row>
    <row r="16" spans="1:26" ht="18" hidden="1" customHeight="1" x14ac:dyDescent="0.3">
      <c r="A16" s="75"/>
      <c r="B16" s="67">
        <v>2</v>
      </c>
      <c r="C16">
        <v>1</v>
      </c>
      <c r="D16">
        <v>1</v>
      </c>
      <c r="E16">
        <v>0</v>
      </c>
      <c r="F16">
        <v>0</v>
      </c>
      <c r="G16" s="68">
        <v>0</v>
      </c>
      <c r="H16" s="69">
        <v>0</v>
      </c>
      <c r="I16" s="69">
        <v>0</v>
      </c>
      <c r="J16" s="72">
        <v>0</v>
      </c>
      <c r="K16" s="73"/>
      <c r="L16" s="74"/>
      <c r="M16" s="74"/>
      <c r="N16" s="74"/>
      <c r="O16" s="74"/>
    </row>
    <row r="17" spans="1:15" ht="18" hidden="1" customHeight="1" x14ac:dyDescent="0.3">
      <c r="A17" s="75"/>
      <c r="B17" s="67">
        <v>3</v>
      </c>
      <c r="C17">
        <v>1</v>
      </c>
      <c r="D17">
        <v>0</v>
      </c>
      <c r="E17">
        <v>0</v>
      </c>
      <c r="F17">
        <v>0</v>
      </c>
      <c r="G17" s="68">
        <v>0</v>
      </c>
      <c r="H17" s="69">
        <v>0</v>
      </c>
      <c r="I17" s="69">
        <v>0</v>
      </c>
      <c r="J17" s="72">
        <v>0</v>
      </c>
      <c r="K17" s="73"/>
      <c r="L17" s="74"/>
      <c r="M17" s="74"/>
      <c r="N17" s="74"/>
      <c r="O17" s="74"/>
    </row>
    <row r="18" spans="1:15" ht="18" hidden="1" customHeight="1" x14ac:dyDescent="0.3">
      <c r="A18" s="75"/>
      <c r="B18" s="67">
        <v>4</v>
      </c>
      <c r="C18">
        <v>2</v>
      </c>
      <c r="D18">
        <v>0</v>
      </c>
      <c r="E18">
        <v>0</v>
      </c>
      <c r="F18">
        <v>0</v>
      </c>
      <c r="G18" s="68">
        <v>0</v>
      </c>
      <c r="H18" s="69">
        <v>0</v>
      </c>
      <c r="I18" s="69">
        <v>0</v>
      </c>
      <c r="J18" s="72">
        <v>0</v>
      </c>
      <c r="K18" s="73"/>
      <c r="L18" s="74"/>
      <c r="M18" s="74"/>
      <c r="N18" s="74"/>
      <c r="O18" s="74"/>
    </row>
    <row r="19" spans="1:15" ht="18" hidden="1" customHeight="1" x14ac:dyDescent="0.3">
      <c r="A19" s="75"/>
      <c r="B19" s="67">
        <v>5</v>
      </c>
      <c r="C19">
        <v>1</v>
      </c>
      <c r="D19">
        <v>1</v>
      </c>
      <c r="E19">
        <v>0</v>
      </c>
      <c r="F19">
        <v>0</v>
      </c>
      <c r="G19" s="68">
        <v>0</v>
      </c>
      <c r="H19" s="69">
        <v>0</v>
      </c>
      <c r="I19" s="69">
        <v>0</v>
      </c>
      <c r="J19" s="72">
        <v>0</v>
      </c>
      <c r="K19" s="73"/>
      <c r="L19" s="74"/>
      <c r="M19" s="74"/>
      <c r="N19" s="74"/>
      <c r="O19" s="74"/>
    </row>
    <row r="20" spans="1:15" ht="18" hidden="1" customHeight="1" x14ac:dyDescent="0.3">
      <c r="A20" s="75"/>
      <c r="B20" s="67">
        <v>6</v>
      </c>
      <c r="C20">
        <v>2</v>
      </c>
      <c r="D20">
        <v>1</v>
      </c>
      <c r="E20">
        <v>0</v>
      </c>
      <c r="F20">
        <v>0</v>
      </c>
      <c r="G20" s="68">
        <v>0</v>
      </c>
      <c r="H20" s="69">
        <v>0</v>
      </c>
      <c r="I20" s="69">
        <v>0</v>
      </c>
      <c r="J20" s="72">
        <v>0</v>
      </c>
      <c r="K20" s="73"/>
      <c r="L20" s="74"/>
      <c r="M20" s="74"/>
      <c r="N20" s="74"/>
      <c r="O20" s="74"/>
    </row>
    <row r="21" spans="1:15" ht="18" hidden="1" customHeight="1" x14ac:dyDescent="0.3">
      <c r="A21" s="75"/>
      <c r="B21" s="67">
        <v>7</v>
      </c>
      <c r="C21">
        <v>1</v>
      </c>
      <c r="D21">
        <v>1</v>
      </c>
      <c r="E21">
        <v>0</v>
      </c>
      <c r="F21">
        <v>0</v>
      </c>
      <c r="G21" s="68">
        <v>0</v>
      </c>
      <c r="H21" s="69">
        <v>0</v>
      </c>
      <c r="I21" s="69">
        <v>0</v>
      </c>
      <c r="J21" s="72">
        <v>0</v>
      </c>
      <c r="K21" s="73"/>
      <c r="L21" s="74"/>
      <c r="M21" s="74"/>
      <c r="N21" s="74"/>
      <c r="O21" s="74"/>
    </row>
    <row r="22" spans="1:15" ht="18" hidden="1" customHeight="1" x14ac:dyDescent="0.3">
      <c r="A22" s="75"/>
      <c r="B22" s="67">
        <v>8</v>
      </c>
      <c r="C22">
        <v>1</v>
      </c>
      <c r="D22">
        <v>0</v>
      </c>
      <c r="E22">
        <v>0</v>
      </c>
      <c r="F22">
        <v>0</v>
      </c>
      <c r="G22" s="68">
        <v>0</v>
      </c>
      <c r="H22" s="69">
        <v>0</v>
      </c>
      <c r="I22" s="69">
        <v>0</v>
      </c>
      <c r="J22" s="72">
        <v>0</v>
      </c>
      <c r="K22" s="73"/>
      <c r="L22" s="74"/>
      <c r="M22" s="74"/>
      <c r="N22" s="74"/>
      <c r="O22" s="74"/>
    </row>
    <row r="23" spans="1:15" ht="18" hidden="1" customHeight="1" x14ac:dyDescent="0.3">
      <c r="A23" s="75"/>
      <c r="B23" s="67">
        <v>9</v>
      </c>
      <c r="C23">
        <v>1</v>
      </c>
      <c r="D23">
        <v>2</v>
      </c>
      <c r="E23">
        <v>0</v>
      </c>
      <c r="F23">
        <v>0</v>
      </c>
      <c r="G23" s="68">
        <v>0</v>
      </c>
      <c r="H23" s="69">
        <v>0</v>
      </c>
      <c r="I23" s="69">
        <v>0</v>
      </c>
      <c r="J23" s="72">
        <v>0</v>
      </c>
      <c r="K23" s="73"/>
      <c r="L23" s="74"/>
      <c r="M23" s="74"/>
      <c r="N23" s="74"/>
      <c r="O23" s="74"/>
    </row>
    <row r="24" spans="1:15" ht="18" hidden="1" customHeight="1" x14ac:dyDescent="0.3">
      <c r="A24" s="75"/>
      <c r="B24" s="67">
        <v>10</v>
      </c>
      <c r="C24">
        <v>0</v>
      </c>
      <c r="D24">
        <v>0</v>
      </c>
      <c r="E24">
        <v>0</v>
      </c>
      <c r="F24">
        <v>0</v>
      </c>
      <c r="G24" s="68">
        <v>0</v>
      </c>
      <c r="H24" s="69">
        <v>0</v>
      </c>
      <c r="I24" s="69">
        <v>0</v>
      </c>
      <c r="J24" s="72">
        <v>0</v>
      </c>
      <c r="K24" s="73"/>
      <c r="L24" s="74"/>
      <c r="M24" s="74"/>
      <c r="N24" s="74"/>
      <c r="O24" s="74"/>
    </row>
    <row r="25" spans="1:15" ht="18" hidden="1" customHeight="1" x14ac:dyDescent="0.3">
      <c r="A25" s="75"/>
      <c r="B25" s="67">
        <v>11</v>
      </c>
      <c r="C25">
        <v>1</v>
      </c>
      <c r="D25">
        <v>2</v>
      </c>
      <c r="E25">
        <v>0</v>
      </c>
      <c r="F25">
        <v>0</v>
      </c>
      <c r="G25" s="68">
        <v>0</v>
      </c>
      <c r="H25" s="69">
        <v>0</v>
      </c>
      <c r="I25" s="69">
        <v>0</v>
      </c>
      <c r="J25" s="72">
        <v>0</v>
      </c>
      <c r="K25" s="73"/>
      <c r="L25" s="74"/>
      <c r="M25" s="74"/>
      <c r="N25" s="74"/>
      <c r="O25" s="74"/>
    </row>
    <row r="26" spans="1:15" ht="18" hidden="1" customHeight="1" x14ac:dyDescent="0.3">
      <c r="A26" s="75"/>
      <c r="B26" s="67">
        <v>12</v>
      </c>
      <c r="C26">
        <v>1</v>
      </c>
      <c r="D26">
        <v>2</v>
      </c>
      <c r="E26">
        <v>0</v>
      </c>
      <c r="F26">
        <v>0</v>
      </c>
      <c r="G26" s="68">
        <v>0</v>
      </c>
      <c r="H26" s="69">
        <v>0</v>
      </c>
      <c r="I26" s="69">
        <v>0</v>
      </c>
      <c r="J26" s="72">
        <v>0</v>
      </c>
      <c r="K26" s="73"/>
      <c r="L26" s="74"/>
      <c r="M26" s="74"/>
      <c r="N26" s="74"/>
      <c r="O26" s="74"/>
    </row>
    <row r="27" spans="1:15" ht="18" hidden="1" customHeight="1" x14ac:dyDescent="0.3">
      <c r="A27" s="75"/>
      <c r="B27" s="67">
        <v>13</v>
      </c>
      <c r="C27">
        <v>36</v>
      </c>
      <c r="D27">
        <v>23</v>
      </c>
      <c r="E27">
        <v>0</v>
      </c>
      <c r="F27">
        <v>0</v>
      </c>
      <c r="G27" s="68">
        <v>0</v>
      </c>
      <c r="H27" s="69">
        <v>0</v>
      </c>
      <c r="I27" s="69">
        <v>0</v>
      </c>
      <c r="J27" s="72">
        <v>0</v>
      </c>
      <c r="K27" s="73"/>
      <c r="L27" s="74"/>
      <c r="M27" s="74"/>
      <c r="N27" s="74"/>
      <c r="O27" s="74"/>
    </row>
    <row r="28" spans="1:15" ht="18" hidden="1" customHeight="1" x14ac:dyDescent="0.3">
      <c r="A28" s="75"/>
      <c r="B28" s="67">
        <v>14</v>
      </c>
      <c r="C28">
        <v>10</v>
      </c>
      <c r="D28">
        <v>13</v>
      </c>
      <c r="E28">
        <v>0</v>
      </c>
      <c r="F28">
        <v>0</v>
      </c>
      <c r="G28" s="68">
        <v>0</v>
      </c>
      <c r="H28" s="69">
        <v>3</v>
      </c>
      <c r="I28" s="69">
        <v>0</v>
      </c>
      <c r="J28" s="72">
        <v>0</v>
      </c>
      <c r="K28" s="73"/>
      <c r="L28" s="74"/>
      <c r="M28" s="74"/>
      <c r="N28" s="74"/>
      <c r="O28" s="74"/>
    </row>
    <row r="29" spans="1:15" ht="18" hidden="1" customHeight="1" x14ac:dyDescent="0.3">
      <c r="A29" s="75"/>
      <c r="B29" s="67">
        <v>15</v>
      </c>
      <c r="C29">
        <v>1379</v>
      </c>
      <c r="D29">
        <v>1306</v>
      </c>
      <c r="E29">
        <v>1</v>
      </c>
      <c r="F29">
        <v>0</v>
      </c>
      <c r="G29" s="68">
        <v>9</v>
      </c>
      <c r="H29" s="69">
        <v>9</v>
      </c>
      <c r="I29" s="69">
        <v>0</v>
      </c>
      <c r="J29" s="72">
        <v>0</v>
      </c>
      <c r="K29" s="73"/>
      <c r="L29" s="74"/>
      <c r="M29" s="74"/>
      <c r="N29" s="74"/>
      <c r="O29" s="74"/>
    </row>
    <row r="30" spans="1:15" ht="18" hidden="1" customHeight="1" x14ac:dyDescent="0.3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73"/>
      <c r="L30" s="74"/>
      <c r="M30" s="74"/>
      <c r="N30" s="74"/>
      <c r="O30" s="74"/>
    </row>
    <row r="31" spans="1:15" ht="15" customHeight="1" x14ac:dyDescent="0.3">
      <c r="A31" s="172" t="s">
        <v>59</v>
      </c>
      <c r="B31" s="148"/>
      <c r="C31" s="149">
        <v>310</v>
      </c>
      <c r="D31" s="150">
        <v>218</v>
      </c>
      <c r="E31" s="149">
        <v>1</v>
      </c>
      <c r="F31" s="150">
        <v>0</v>
      </c>
      <c r="G31" s="149">
        <v>104</v>
      </c>
      <c r="H31" s="150">
        <v>95</v>
      </c>
      <c r="I31" s="149">
        <v>0</v>
      </c>
      <c r="J31" s="151">
        <v>0</v>
      </c>
      <c r="K31" s="73"/>
      <c r="L31" s="74"/>
      <c r="M31" s="74"/>
      <c r="N31" s="74"/>
      <c r="O31" s="74"/>
    </row>
    <row r="32" spans="1:15" ht="15" customHeight="1" x14ac:dyDescent="0.3">
      <c r="A32" s="173"/>
      <c r="B32" s="152">
        <v>16</v>
      </c>
      <c r="C32" s="153">
        <v>345</v>
      </c>
      <c r="D32" s="154">
        <v>238</v>
      </c>
      <c r="E32" s="153">
        <v>0</v>
      </c>
      <c r="F32" s="154">
        <v>0</v>
      </c>
      <c r="G32" s="153">
        <v>102</v>
      </c>
      <c r="H32" s="154">
        <v>67</v>
      </c>
      <c r="I32" s="153">
        <v>0</v>
      </c>
      <c r="J32" s="155">
        <v>0</v>
      </c>
    </row>
    <row r="33" spans="1:10" ht="15" customHeight="1" x14ac:dyDescent="0.3">
      <c r="A33" s="174"/>
      <c r="B33" s="156">
        <v>17</v>
      </c>
      <c r="C33" s="157">
        <v>1277</v>
      </c>
      <c r="D33" s="158">
        <v>763</v>
      </c>
      <c r="E33" s="157">
        <v>0</v>
      </c>
      <c r="F33" s="158">
        <v>0</v>
      </c>
      <c r="G33" s="157">
        <v>144</v>
      </c>
      <c r="H33" s="158">
        <v>95</v>
      </c>
      <c r="I33" s="157">
        <v>0</v>
      </c>
      <c r="J33" s="159">
        <v>0</v>
      </c>
    </row>
    <row r="34" spans="1:10" ht="15" customHeight="1" x14ac:dyDescent="0.3">
      <c r="A34" s="173"/>
      <c r="B34" s="152">
        <v>18</v>
      </c>
      <c r="C34" s="153">
        <v>22972</v>
      </c>
      <c r="D34" s="154">
        <v>18099</v>
      </c>
      <c r="E34" s="153">
        <v>3</v>
      </c>
      <c r="F34" s="154">
        <v>1</v>
      </c>
      <c r="G34" s="153">
        <v>630</v>
      </c>
      <c r="H34" s="154">
        <v>346</v>
      </c>
      <c r="I34" s="153">
        <v>1</v>
      </c>
      <c r="J34" s="155">
        <v>0</v>
      </c>
    </row>
    <row r="35" spans="1:10" ht="15" customHeight="1" x14ac:dyDescent="0.3">
      <c r="A35" s="174"/>
      <c r="B35" s="156">
        <v>19</v>
      </c>
      <c r="C35" s="157">
        <v>60732</v>
      </c>
      <c r="D35" s="158">
        <v>50187</v>
      </c>
      <c r="E35" s="157">
        <v>16</v>
      </c>
      <c r="F35" s="158">
        <v>6</v>
      </c>
      <c r="G35" s="157">
        <v>3041</v>
      </c>
      <c r="H35" s="158">
        <v>1394</v>
      </c>
      <c r="I35" s="157">
        <v>2</v>
      </c>
      <c r="J35" s="159">
        <v>1</v>
      </c>
    </row>
    <row r="36" spans="1:10" ht="15" customHeight="1" x14ac:dyDescent="0.3">
      <c r="A36" s="173"/>
      <c r="B36" s="152">
        <v>20</v>
      </c>
      <c r="C36" s="153">
        <v>83132</v>
      </c>
      <c r="D36" s="154">
        <v>66446</v>
      </c>
      <c r="E36" s="153">
        <v>37</v>
      </c>
      <c r="F36" s="154">
        <v>6</v>
      </c>
      <c r="G36" s="153">
        <v>5057</v>
      </c>
      <c r="H36" s="154">
        <v>2263</v>
      </c>
      <c r="I36" s="153">
        <v>4</v>
      </c>
      <c r="J36" s="155">
        <v>0</v>
      </c>
    </row>
    <row r="37" spans="1:10" ht="15" customHeight="1" x14ac:dyDescent="0.3">
      <c r="A37" s="174"/>
      <c r="B37" s="156">
        <v>21</v>
      </c>
      <c r="C37" s="157">
        <v>97915</v>
      </c>
      <c r="D37" s="158">
        <v>75448</v>
      </c>
      <c r="E37" s="157">
        <v>49</v>
      </c>
      <c r="F37" s="158">
        <v>6</v>
      </c>
      <c r="G37" s="157">
        <v>6447</v>
      </c>
      <c r="H37" s="158">
        <v>2920</v>
      </c>
      <c r="I37" s="157">
        <v>2</v>
      </c>
      <c r="J37" s="159">
        <v>0</v>
      </c>
    </row>
    <row r="38" spans="1:10" ht="15" customHeight="1" x14ac:dyDescent="0.3">
      <c r="A38" s="173"/>
      <c r="B38" s="152">
        <v>22</v>
      </c>
      <c r="C38" s="153">
        <v>107578</v>
      </c>
      <c r="D38" s="154">
        <v>82580</v>
      </c>
      <c r="E38" s="153">
        <v>53</v>
      </c>
      <c r="F38" s="154">
        <v>9</v>
      </c>
      <c r="G38" s="153">
        <v>7977</v>
      </c>
      <c r="H38" s="154">
        <v>3632</v>
      </c>
      <c r="I38" s="153">
        <v>4</v>
      </c>
      <c r="J38" s="155">
        <v>0</v>
      </c>
    </row>
    <row r="39" spans="1:10" ht="15" customHeight="1" x14ac:dyDescent="0.3">
      <c r="A39" s="174"/>
      <c r="B39" s="156">
        <v>23</v>
      </c>
      <c r="C39" s="157">
        <v>117966</v>
      </c>
      <c r="D39" s="158">
        <v>92680</v>
      </c>
      <c r="E39" s="157">
        <v>36</v>
      </c>
      <c r="F39" s="158">
        <v>6</v>
      </c>
      <c r="G39" s="157">
        <v>9827</v>
      </c>
      <c r="H39" s="158">
        <v>4879</v>
      </c>
      <c r="I39" s="157">
        <v>2</v>
      </c>
      <c r="J39" s="159">
        <v>0</v>
      </c>
    </row>
    <row r="40" spans="1:10" ht="15" customHeight="1" x14ac:dyDescent="0.3">
      <c r="A40" s="173"/>
      <c r="B40" s="152">
        <v>24</v>
      </c>
      <c r="C40" s="153">
        <v>134535</v>
      </c>
      <c r="D40" s="154">
        <v>104071</v>
      </c>
      <c r="E40" s="153">
        <v>74</v>
      </c>
      <c r="F40" s="154">
        <v>16</v>
      </c>
      <c r="G40" s="153">
        <v>12193</v>
      </c>
      <c r="H40" s="154">
        <v>6193</v>
      </c>
      <c r="I40" s="153">
        <v>3</v>
      </c>
      <c r="J40" s="155">
        <v>0</v>
      </c>
    </row>
    <row r="41" spans="1:10" ht="15" customHeight="1" x14ac:dyDescent="0.3">
      <c r="A41" s="174"/>
      <c r="B41" s="156">
        <v>25</v>
      </c>
      <c r="C41" s="157">
        <v>144787</v>
      </c>
      <c r="D41" s="158">
        <v>112113</v>
      </c>
      <c r="E41" s="157">
        <v>48</v>
      </c>
      <c r="F41" s="158">
        <v>9</v>
      </c>
      <c r="G41" s="157">
        <v>13832</v>
      </c>
      <c r="H41" s="158">
        <v>7275</v>
      </c>
      <c r="I41" s="157">
        <v>2</v>
      </c>
      <c r="J41" s="159">
        <v>1</v>
      </c>
    </row>
    <row r="42" spans="1:10" ht="15" customHeight="1" x14ac:dyDescent="0.3">
      <c r="A42" s="173"/>
      <c r="B42" s="152">
        <v>26</v>
      </c>
      <c r="C42" s="153">
        <v>150826</v>
      </c>
      <c r="D42" s="154">
        <v>118126</v>
      </c>
      <c r="E42" s="153">
        <v>70</v>
      </c>
      <c r="F42" s="154">
        <v>15</v>
      </c>
      <c r="G42" s="153">
        <v>14977</v>
      </c>
      <c r="H42" s="154">
        <v>8047</v>
      </c>
      <c r="I42" s="153">
        <v>5</v>
      </c>
      <c r="J42" s="155">
        <v>4</v>
      </c>
    </row>
    <row r="43" spans="1:10" ht="15" customHeight="1" x14ac:dyDescent="0.3">
      <c r="A43" s="174"/>
      <c r="B43" s="156">
        <v>27</v>
      </c>
      <c r="C43" s="157">
        <v>157405</v>
      </c>
      <c r="D43" s="158">
        <v>123314</v>
      </c>
      <c r="E43" s="157">
        <v>66</v>
      </c>
      <c r="F43" s="158">
        <v>16</v>
      </c>
      <c r="G43" s="157">
        <v>16055</v>
      </c>
      <c r="H43" s="158">
        <v>8572</v>
      </c>
      <c r="I43" s="157">
        <v>2</v>
      </c>
      <c r="J43" s="159">
        <v>0</v>
      </c>
    </row>
    <row r="44" spans="1:10" ht="15" customHeight="1" x14ac:dyDescent="0.3">
      <c r="A44" s="173"/>
      <c r="B44" s="152">
        <v>28</v>
      </c>
      <c r="C44" s="153">
        <v>157276</v>
      </c>
      <c r="D44" s="154">
        <v>124370</v>
      </c>
      <c r="E44" s="153">
        <v>57</v>
      </c>
      <c r="F44" s="154">
        <v>13</v>
      </c>
      <c r="G44" s="153">
        <v>16335</v>
      </c>
      <c r="H44" s="154">
        <v>8819</v>
      </c>
      <c r="I44" s="153">
        <v>5</v>
      </c>
      <c r="J44" s="155">
        <v>0</v>
      </c>
    </row>
    <row r="45" spans="1:10" ht="15" customHeight="1" x14ac:dyDescent="0.3">
      <c r="A45" s="174"/>
      <c r="B45" s="156">
        <v>29</v>
      </c>
      <c r="C45" s="157">
        <v>159060</v>
      </c>
      <c r="D45" s="158">
        <v>126808</v>
      </c>
      <c r="E45" s="157">
        <v>74</v>
      </c>
      <c r="F45" s="158">
        <v>10</v>
      </c>
      <c r="G45" s="157">
        <v>16505</v>
      </c>
      <c r="H45" s="158">
        <v>8988</v>
      </c>
      <c r="I45" s="157">
        <v>3</v>
      </c>
      <c r="J45" s="159">
        <v>1</v>
      </c>
    </row>
    <row r="46" spans="1:10" ht="15" customHeight="1" x14ac:dyDescent="0.3">
      <c r="A46" s="173"/>
      <c r="B46" s="152">
        <v>30</v>
      </c>
      <c r="C46" s="153">
        <v>153495</v>
      </c>
      <c r="D46" s="154">
        <v>126344</v>
      </c>
      <c r="E46" s="153">
        <v>88</v>
      </c>
      <c r="F46" s="154">
        <v>10</v>
      </c>
      <c r="G46" s="153">
        <v>16329</v>
      </c>
      <c r="H46" s="154">
        <v>8957</v>
      </c>
      <c r="I46" s="153">
        <v>6</v>
      </c>
      <c r="J46" s="155">
        <v>0</v>
      </c>
    </row>
    <row r="47" spans="1:10" ht="15" customHeight="1" x14ac:dyDescent="0.3">
      <c r="A47" s="174"/>
      <c r="B47" s="156">
        <v>31</v>
      </c>
      <c r="C47" s="157">
        <v>152096</v>
      </c>
      <c r="D47" s="158">
        <v>125816</v>
      </c>
      <c r="E47" s="157">
        <v>60</v>
      </c>
      <c r="F47" s="158">
        <v>14</v>
      </c>
      <c r="G47" s="157">
        <v>16172</v>
      </c>
      <c r="H47" s="158">
        <v>9040</v>
      </c>
      <c r="I47" s="157">
        <v>5</v>
      </c>
      <c r="J47" s="159">
        <v>1</v>
      </c>
    </row>
    <row r="48" spans="1:10" ht="15" customHeight="1" x14ac:dyDescent="0.3">
      <c r="A48" s="173"/>
      <c r="B48" s="152">
        <v>32</v>
      </c>
      <c r="C48" s="153">
        <v>152339</v>
      </c>
      <c r="D48" s="154">
        <v>125220</v>
      </c>
      <c r="E48" s="153">
        <v>51</v>
      </c>
      <c r="F48" s="154">
        <v>12</v>
      </c>
      <c r="G48" s="153">
        <v>15980</v>
      </c>
      <c r="H48" s="154">
        <v>8915</v>
      </c>
      <c r="I48" s="153">
        <v>8</v>
      </c>
      <c r="J48" s="155">
        <v>1</v>
      </c>
    </row>
    <row r="49" spans="1:12" ht="15" customHeight="1" x14ac:dyDescent="0.3">
      <c r="A49" s="174"/>
      <c r="B49" s="156">
        <v>33</v>
      </c>
      <c r="C49" s="157">
        <v>148655</v>
      </c>
      <c r="D49" s="158">
        <v>128156</v>
      </c>
      <c r="E49" s="157">
        <v>60</v>
      </c>
      <c r="F49" s="158">
        <v>11</v>
      </c>
      <c r="G49" s="157">
        <v>15950</v>
      </c>
      <c r="H49" s="158">
        <v>9034</v>
      </c>
      <c r="I49" s="157">
        <v>2</v>
      </c>
      <c r="J49" s="159">
        <v>2</v>
      </c>
    </row>
    <row r="50" spans="1:12" ht="15" customHeight="1" x14ac:dyDescent="0.3">
      <c r="A50" s="173"/>
      <c r="B50" s="152">
        <v>34</v>
      </c>
      <c r="C50" s="153">
        <v>145364</v>
      </c>
      <c r="D50" s="154">
        <v>126491</v>
      </c>
      <c r="E50" s="153">
        <v>45</v>
      </c>
      <c r="F50" s="154">
        <v>13</v>
      </c>
      <c r="G50" s="153">
        <v>15728</v>
      </c>
      <c r="H50" s="154">
        <v>8856</v>
      </c>
      <c r="I50" s="153">
        <v>4</v>
      </c>
      <c r="J50" s="155">
        <v>2</v>
      </c>
    </row>
    <row r="51" spans="1:12" ht="15" customHeight="1" x14ac:dyDescent="0.3">
      <c r="A51" s="174"/>
      <c r="B51" s="156">
        <v>35</v>
      </c>
      <c r="C51" s="157">
        <v>144621</v>
      </c>
      <c r="D51" s="158">
        <v>128268</v>
      </c>
      <c r="E51" s="157">
        <v>75</v>
      </c>
      <c r="F51" s="158">
        <v>7</v>
      </c>
      <c r="G51" s="157">
        <v>15746</v>
      </c>
      <c r="H51" s="158">
        <v>9095</v>
      </c>
      <c r="I51" s="157">
        <v>4</v>
      </c>
      <c r="J51" s="159">
        <v>0</v>
      </c>
    </row>
    <row r="52" spans="1:12" ht="15" customHeight="1" x14ac:dyDescent="0.3">
      <c r="A52" s="173"/>
      <c r="B52" s="152">
        <v>36</v>
      </c>
      <c r="C52" s="153">
        <v>143495</v>
      </c>
      <c r="D52" s="154">
        <v>128455</v>
      </c>
      <c r="E52" s="153">
        <v>64</v>
      </c>
      <c r="F52" s="154">
        <v>12</v>
      </c>
      <c r="G52" s="153">
        <v>15960</v>
      </c>
      <c r="H52" s="154">
        <v>13008</v>
      </c>
      <c r="I52" s="153">
        <v>4</v>
      </c>
      <c r="J52" s="155">
        <v>1</v>
      </c>
    </row>
    <row r="53" spans="1:12" ht="15" customHeight="1" x14ac:dyDescent="0.3">
      <c r="A53" s="174"/>
      <c r="B53" s="156">
        <v>37</v>
      </c>
      <c r="C53" s="157">
        <v>141813</v>
      </c>
      <c r="D53" s="158">
        <v>126901</v>
      </c>
      <c r="E53" s="157">
        <v>68</v>
      </c>
      <c r="F53" s="158">
        <v>16</v>
      </c>
      <c r="G53" s="157">
        <v>15766</v>
      </c>
      <c r="H53" s="158">
        <v>8845</v>
      </c>
      <c r="I53" s="157">
        <v>3</v>
      </c>
      <c r="J53" s="159">
        <v>0</v>
      </c>
    </row>
    <row r="54" spans="1:12" ht="15" customHeight="1" x14ac:dyDescent="0.3">
      <c r="A54" s="173"/>
      <c r="B54" s="152">
        <v>38</v>
      </c>
      <c r="C54" s="153">
        <v>137511</v>
      </c>
      <c r="D54" s="154">
        <v>123471</v>
      </c>
      <c r="E54" s="153">
        <v>62</v>
      </c>
      <c r="F54" s="154">
        <v>3</v>
      </c>
      <c r="G54" s="153">
        <v>15301</v>
      </c>
      <c r="H54" s="154">
        <v>8359</v>
      </c>
      <c r="I54" s="153">
        <v>8</v>
      </c>
      <c r="J54" s="155">
        <v>1</v>
      </c>
    </row>
    <row r="55" spans="1:12" ht="15" customHeight="1" x14ac:dyDescent="0.3">
      <c r="A55" s="174"/>
      <c r="B55" s="156">
        <v>39</v>
      </c>
      <c r="C55" s="157">
        <v>137010</v>
      </c>
      <c r="D55" s="158">
        <v>124067</v>
      </c>
      <c r="E55" s="157">
        <v>48</v>
      </c>
      <c r="F55" s="158">
        <v>10</v>
      </c>
      <c r="G55" s="157">
        <v>14950</v>
      </c>
      <c r="H55" s="158">
        <v>8259</v>
      </c>
      <c r="I55" s="157">
        <v>3</v>
      </c>
      <c r="J55" s="159">
        <v>0</v>
      </c>
    </row>
    <row r="56" spans="1:12" ht="15" customHeight="1" x14ac:dyDescent="0.3">
      <c r="A56" s="173"/>
      <c r="B56" s="152">
        <v>40</v>
      </c>
      <c r="C56" s="153">
        <v>131798</v>
      </c>
      <c r="D56" s="154">
        <v>119284</v>
      </c>
      <c r="E56" s="153">
        <v>57</v>
      </c>
      <c r="F56" s="154">
        <v>10</v>
      </c>
      <c r="G56" s="153">
        <v>14366</v>
      </c>
      <c r="H56" s="154">
        <v>7953</v>
      </c>
      <c r="I56" s="153">
        <v>3</v>
      </c>
      <c r="J56" s="155">
        <v>1</v>
      </c>
    </row>
    <row r="57" spans="1:12" ht="15" customHeight="1" x14ac:dyDescent="0.3">
      <c r="A57" s="174"/>
      <c r="B57" s="156">
        <v>41</v>
      </c>
      <c r="C57" s="157">
        <v>130015</v>
      </c>
      <c r="D57" s="158">
        <v>119739</v>
      </c>
      <c r="E57" s="157">
        <v>50</v>
      </c>
      <c r="F57" s="158">
        <v>13</v>
      </c>
      <c r="G57" s="157">
        <v>14334</v>
      </c>
      <c r="H57" s="158">
        <v>7755</v>
      </c>
      <c r="I57" s="157">
        <v>2</v>
      </c>
      <c r="J57" s="159">
        <v>0</v>
      </c>
    </row>
    <row r="58" spans="1:12" ht="15" customHeight="1" x14ac:dyDescent="0.3">
      <c r="A58" s="173"/>
      <c r="B58" s="152">
        <v>42</v>
      </c>
      <c r="C58" s="153">
        <v>130692</v>
      </c>
      <c r="D58" s="154">
        <v>120217</v>
      </c>
      <c r="E58" s="153">
        <v>53</v>
      </c>
      <c r="F58" s="154">
        <v>3</v>
      </c>
      <c r="G58" s="153">
        <v>14689</v>
      </c>
      <c r="H58" s="154">
        <v>7908</v>
      </c>
      <c r="I58" s="153">
        <v>4</v>
      </c>
      <c r="J58" s="155">
        <v>2</v>
      </c>
    </row>
    <row r="59" spans="1:12" ht="15" customHeight="1" x14ac:dyDescent="0.3">
      <c r="A59" s="174"/>
      <c r="B59" s="156">
        <v>43</v>
      </c>
      <c r="C59" s="157">
        <v>126646</v>
      </c>
      <c r="D59" s="158">
        <v>116873</v>
      </c>
      <c r="E59" s="157">
        <v>58</v>
      </c>
      <c r="F59" s="158">
        <v>13</v>
      </c>
      <c r="G59" s="157">
        <v>14075</v>
      </c>
      <c r="H59" s="158">
        <v>7695</v>
      </c>
      <c r="I59" s="157">
        <v>3</v>
      </c>
      <c r="J59" s="159">
        <v>0</v>
      </c>
      <c r="K59" s="76"/>
      <c r="L59" s="76"/>
    </row>
    <row r="60" spans="1:12" ht="15" customHeight="1" x14ac:dyDescent="0.3">
      <c r="A60" s="173"/>
      <c r="B60" s="152">
        <v>44</v>
      </c>
      <c r="C60" s="153">
        <v>126268</v>
      </c>
      <c r="D60" s="154">
        <v>116844</v>
      </c>
      <c r="E60" s="153">
        <v>52</v>
      </c>
      <c r="F60" s="154">
        <v>16</v>
      </c>
      <c r="G60" s="153">
        <v>14209</v>
      </c>
      <c r="H60" s="154">
        <v>7629</v>
      </c>
      <c r="I60" s="153">
        <v>3</v>
      </c>
      <c r="J60" s="155">
        <v>0</v>
      </c>
    </row>
    <row r="61" spans="1:12" ht="15" customHeight="1" x14ac:dyDescent="0.3">
      <c r="A61" s="174"/>
      <c r="B61" s="156">
        <v>45</v>
      </c>
      <c r="C61" s="157">
        <v>126751</v>
      </c>
      <c r="D61" s="158">
        <v>116899</v>
      </c>
      <c r="E61" s="157">
        <v>59</v>
      </c>
      <c r="F61" s="158">
        <v>7</v>
      </c>
      <c r="G61" s="157">
        <v>14406</v>
      </c>
      <c r="H61" s="158">
        <v>7578</v>
      </c>
      <c r="I61" s="157">
        <v>3</v>
      </c>
      <c r="J61" s="159">
        <v>0</v>
      </c>
    </row>
    <row r="62" spans="1:12" ht="15" customHeight="1" x14ac:dyDescent="0.3">
      <c r="A62" s="173"/>
      <c r="B62" s="152">
        <v>46</v>
      </c>
      <c r="C62" s="153">
        <v>123698</v>
      </c>
      <c r="D62" s="154">
        <v>114392</v>
      </c>
      <c r="E62" s="153">
        <v>62</v>
      </c>
      <c r="F62" s="154">
        <v>12</v>
      </c>
      <c r="G62" s="153">
        <v>14192</v>
      </c>
      <c r="H62" s="154">
        <v>7470</v>
      </c>
      <c r="I62" s="153">
        <v>3</v>
      </c>
      <c r="J62" s="155">
        <v>2</v>
      </c>
    </row>
    <row r="63" spans="1:12" ht="15" customHeight="1" x14ac:dyDescent="0.3">
      <c r="A63" s="174"/>
      <c r="B63" s="156">
        <v>47</v>
      </c>
      <c r="C63" s="157">
        <v>119669</v>
      </c>
      <c r="D63" s="158">
        <v>113231</v>
      </c>
      <c r="E63" s="157">
        <v>50</v>
      </c>
      <c r="F63" s="158">
        <v>12</v>
      </c>
      <c r="G63" s="157">
        <v>13982</v>
      </c>
      <c r="H63" s="158">
        <v>7084</v>
      </c>
      <c r="I63" s="157">
        <v>2</v>
      </c>
      <c r="J63" s="159">
        <v>0</v>
      </c>
    </row>
    <row r="64" spans="1:12" ht="15" customHeight="1" x14ac:dyDescent="0.3">
      <c r="A64" s="173"/>
      <c r="B64" s="152">
        <v>48</v>
      </c>
      <c r="C64" s="153">
        <v>114378</v>
      </c>
      <c r="D64" s="154">
        <v>108044</v>
      </c>
      <c r="E64" s="153">
        <v>50</v>
      </c>
      <c r="F64" s="154">
        <v>13</v>
      </c>
      <c r="G64" s="153">
        <v>13395</v>
      </c>
      <c r="H64" s="154">
        <v>6945</v>
      </c>
      <c r="I64" s="153">
        <v>2</v>
      </c>
      <c r="J64" s="155">
        <v>2</v>
      </c>
    </row>
    <row r="65" spans="1:10" ht="15" customHeight="1" x14ac:dyDescent="0.3">
      <c r="A65" s="174"/>
      <c r="B65" s="156">
        <v>49</v>
      </c>
      <c r="C65" s="157">
        <v>113528</v>
      </c>
      <c r="D65" s="158">
        <v>107720</v>
      </c>
      <c r="E65" s="157">
        <v>46</v>
      </c>
      <c r="F65" s="158">
        <v>19</v>
      </c>
      <c r="G65" s="157">
        <v>13296</v>
      </c>
      <c r="H65" s="158">
        <v>6692</v>
      </c>
      <c r="I65" s="157">
        <v>2</v>
      </c>
      <c r="J65" s="159">
        <v>0</v>
      </c>
    </row>
    <row r="66" spans="1:10" ht="15" customHeight="1" x14ac:dyDescent="0.3">
      <c r="A66" s="173"/>
      <c r="B66" s="152">
        <v>50</v>
      </c>
      <c r="C66" s="153">
        <v>104596</v>
      </c>
      <c r="D66" s="154">
        <v>102373</v>
      </c>
      <c r="E66" s="153">
        <v>36</v>
      </c>
      <c r="F66" s="154">
        <v>9</v>
      </c>
      <c r="G66" s="153">
        <v>13174</v>
      </c>
      <c r="H66" s="154">
        <v>7398</v>
      </c>
      <c r="I66" s="153">
        <v>3</v>
      </c>
      <c r="J66" s="155">
        <v>0</v>
      </c>
    </row>
    <row r="67" spans="1:10" ht="15" customHeight="1" x14ac:dyDescent="0.3">
      <c r="A67" s="174"/>
      <c r="B67" s="156">
        <v>51</v>
      </c>
      <c r="C67" s="157">
        <v>99873</v>
      </c>
      <c r="D67" s="158">
        <v>98245</v>
      </c>
      <c r="E67" s="157">
        <v>46</v>
      </c>
      <c r="F67" s="158">
        <v>9</v>
      </c>
      <c r="G67" s="157">
        <v>13038</v>
      </c>
      <c r="H67" s="158">
        <v>6820</v>
      </c>
      <c r="I67" s="157">
        <v>3</v>
      </c>
      <c r="J67" s="159">
        <v>0</v>
      </c>
    </row>
    <row r="68" spans="1:10" ht="15" customHeight="1" x14ac:dyDescent="0.3">
      <c r="A68" s="173"/>
      <c r="B68" s="152">
        <v>52</v>
      </c>
      <c r="C68" s="153">
        <v>94034</v>
      </c>
      <c r="D68" s="154">
        <v>93478</v>
      </c>
      <c r="E68" s="153">
        <v>51</v>
      </c>
      <c r="F68" s="154">
        <v>8</v>
      </c>
      <c r="G68" s="153">
        <v>12429</v>
      </c>
      <c r="H68" s="154">
        <v>6532</v>
      </c>
      <c r="I68" s="153">
        <v>3</v>
      </c>
      <c r="J68" s="155">
        <v>0</v>
      </c>
    </row>
    <row r="69" spans="1:10" ht="15" customHeight="1" x14ac:dyDescent="0.3">
      <c r="A69" s="174"/>
      <c r="B69" s="156">
        <v>53</v>
      </c>
      <c r="C69" s="157">
        <v>90808</v>
      </c>
      <c r="D69" s="158">
        <v>90576</v>
      </c>
      <c r="E69" s="157">
        <v>66</v>
      </c>
      <c r="F69" s="158">
        <v>9</v>
      </c>
      <c r="G69" s="157">
        <v>12212</v>
      </c>
      <c r="H69" s="158">
        <v>6453</v>
      </c>
      <c r="I69" s="157">
        <v>3</v>
      </c>
      <c r="J69" s="159">
        <v>1</v>
      </c>
    </row>
    <row r="70" spans="1:10" ht="15" customHeight="1" x14ac:dyDescent="0.3">
      <c r="A70" s="173"/>
      <c r="B70" s="152">
        <v>54</v>
      </c>
      <c r="C70" s="153">
        <v>87298</v>
      </c>
      <c r="D70" s="154">
        <v>86944</v>
      </c>
      <c r="E70" s="153">
        <v>45</v>
      </c>
      <c r="F70" s="154">
        <v>11</v>
      </c>
      <c r="G70" s="153">
        <v>11961</v>
      </c>
      <c r="H70" s="154">
        <v>5989</v>
      </c>
      <c r="I70" s="153">
        <v>4</v>
      </c>
      <c r="J70" s="155">
        <v>0</v>
      </c>
    </row>
    <row r="71" spans="1:10" ht="15" customHeight="1" x14ac:dyDescent="0.3">
      <c r="A71" s="174"/>
      <c r="B71" s="156">
        <v>55</v>
      </c>
      <c r="C71" s="157">
        <v>83773</v>
      </c>
      <c r="D71" s="158">
        <v>83036</v>
      </c>
      <c r="E71" s="157">
        <v>33</v>
      </c>
      <c r="F71" s="158">
        <v>11</v>
      </c>
      <c r="G71" s="157">
        <v>11886</v>
      </c>
      <c r="H71" s="158">
        <v>5904</v>
      </c>
      <c r="I71" s="157">
        <v>4</v>
      </c>
      <c r="J71" s="159">
        <v>1</v>
      </c>
    </row>
    <row r="72" spans="1:10" ht="15" customHeight="1" x14ac:dyDescent="0.3">
      <c r="A72" s="173"/>
      <c r="B72" s="152">
        <v>56</v>
      </c>
      <c r="C72" s="153">
        <v>79321</v>
      </c>
      <c r="D72" s="154">
        <v>79465</v>
      </c>
      <c r="E72" s="153">
        <v>40</v>
      </c>
      <c r="F72" s="154">
        <v>15</v>
      </c>
      <c r="G72" s="153">
        <v>11517</v>
      </c>
      <c r="H72" s="154">
        <v>5642</v>
      </c>
      <c r="I72" s="153">
        <v>1</v>
      </c>
      <c r="J72" s="155">
        <v>0</v>
      </c>
    </row>
    <row r="73" spans="1:10" ht="15" customHeight="1" thickBot="1" x14ac:dyDescent="0.35">
      <c r="A73" s="175"/>
      <c r="B73" s="160">
        <v>57</v>
      </c>
      <c r="C73" s="157">
        <v>73243</v>
      </c>
      <c r="D73" s="158">
        <v>75151</v>
      </c>
      <c r="E73" s="157">
        <v>52</v>
      </c>
      <c r="F73" s="158">
        <v>8</v>
      </c>
      <c r="G73" s="157">
        <v>10816</v>
      </c>
      <c r="H73" s="158">
        <v>5207</v>
      </c>
      <c r="I73" s="157">
        <v>0</v>
      </c>
      <c r="J73" s="159">
        <v>0</v>
      </c>
    </row>
    <row r="74" spans="1:10" ht="15" customHeight="1" x14ac:dyDescent="0.3">
      <c r="A74" s="176"/>
      <c r="B74" s="161">
        <v>58</v>
      </c>
      <c r="C74" s="153">
        <v>68180</v>
      </c>
      <c r="D74" s="154">
        <v>71109</v>
      </c>
      <c r="E74" s="153">
        <v>35</v>
      </c>
      <c r="F74" s="154">
        <v>14</v>
      </c>
      <c r="G74" s="153">
        <v>10169</v>
      </c>
      <c r="H74" s="154">
        <v>4924</v>
      </c>
      <c r="I74" s="153">
        <v>2</v>
      </c>
      <c r="J74" s="155">
        <v>1</v>
      </c>
    </row>
    <row r="75" spans="1:10" ht="15" customHeight="1" x14ac:dyDescent="0.3">
      <c r="A75" s="174"/>
      <c r="B75" s="156">
        <v>59</v>
      </c>
      <c r="C75" s="157">
        <v>65221</v>
      </c>
      <c r="D75" s="158">
        <v>68791</v>
      </c>
      <c r="E75" s="157">
        <v>27</v>
      </c>
      <c r="F75" s="158">
        <v>10</v>
      </c>
      <c r="G75" s="157">
        <v>9534</v>
      </c>
      <c r="H75" s="158">
        <v>4505</v>
      </c>
      <c r="I75" s="157">
        <v>1</v>
      </c>
      <c r="J75" s="159">
        <v>0</v>
      </c>
    </row>
    <row r="76" spans="1:10" ht="15" customHeight="1" x14ac:dyDescent="0.3">
      <c r="A76" s="173"/>
      <c r="B76" s="152">
        <v>60</v>
      </c>
      <c r="C76" s="153">
        <v>58967</v>
      </c>
      <c r="D76" s="154">
        <v>62525</v>
      </c>
      <c r="E76" s="153">
        <v>30</v>
      </c>
      <c r="F76" s="154">
        <v>1</v>
      </c>
      <c r="G76" s="153">
        <v>8712</v>
      </c>
      <c r="H76" s="154">
        <v>4135</v>
      </c>
      <c r="I76" s="153">
        <v>1</v>
      </c>
      <c r="J76" s="155">
        <v>0</v>
      </c>
    </row>
    <row r="77" spans="1:10" ht="15" customHeight="1" x14ac:dyDescent="0.3">
      <c r="A77" s="174"/>
      <c r="B77" s="156">
        <v>61</v>
      </c>
      <c r="C77" s="157">
        <v>49943</v>
      </c>
      <c r="D77" s="158">
        <v>56336</v>
      </c>
      <c r="E77" s="157">
        <v>19</v>
      </c>
      <c r="F77" s="158">
        <v>9</v>
      </c>
      <c r="G77" s="157">
        <v>7217</v>
      </c>
      <c r="H77" s="158">
        <v>3623</v>
      </c>
      <c r="I77" s="157">
        <v>0</v>
      </c>
      <c r="J77" s="159">
        <v>0</v>
      </c>
    </row>
    <row r="78" spans="1:10" ht="15" customHeight="1" x14ac:dyDescent="0.3">
      <c r="A78" s="173"/>
      <c r="B78" s="152">
        <v>62</v>
      </c>
      <c r="C78" s="153">
        <v>46007</v>
      </c>
      <c r="D78" s="154">
        <v>52956</v>
      </c>
      <c r="E78" s="153">
        <v>28</v>
      </c>
      <c r="F78" s="154">
        <v>9</v>
      </c>
      <c r="G78" s="153">
        <v>6615</v>
      </c>
      <c r="H78" s="154">
        <v>3371</v>
      </c>
      <c r="I78" s="153">
        <v>1</v>
      </c>
      <c r="J78" s="155">
        <v>0</v>
      </c>
    </row>
    <row r="79" spans="1:10" ht="15" customHeight="1" x14ac:dyDescent="0.3">
      <c r="A79" s="174"/>
      <c r="B79" s="156">
        <v>63</v>
      </c>
      <c r="C79" s="157">
        <v>40613</v>
      </c>
      <c r="D79" s="158">
        <v>47215</v>
      </c>
      <c r="E79" s="157">
        <v>15</v>
      </c>
      <c r="F79" s="158">
        <v>8</v>
      </c>
      <c r="G79" s="157">
        <v>5740</v>
      </c>
      <c r="H79" s="158">
        <v>2811</v>
      </c>
      <c r="I79" s="157">
        <v>2</v>
      </c>
      <c r="J79" s="159">
        <v>0</v>
      </c>
    </row>
    <row r="80" spans="1:10" ht="15" customHeight="1" x14ac:dyDescent="0.3">
      <c r="A80" s="173"/>
      <c r="B80" s="152">
        <v>64</v>
      </c>
      <c r="C80" s="153">
        <v>37986</v>
      </c>
      <c r="D80" s="154">
        <v>44650</v>
      </c>
      <c r="E80" s="153">
        <v>31</v>
      </c>
      <c r="F80" s="154">
        <v>6</v>
      </c>
      <c r="G80" s="153">
        <v>5380</v>
      </c>
      <c r="H80" s="154">
        <v>2570</v>
      </c>
      <c r="I80" s="153">
        <v>1</v>
      </c>
      <c r="J80" s="155">
        <v>0</v>
      </c>
    </row>
    <row r="81" spans="1:10" ht="15" customHeight="1" x14ac:dyDescent="0.3">
      <c r="A81" s="174"/>
      <c r="B81" s="156">
        <v>65</v>
      </c>
      <c r="C81" s="157">
        <v>33980</v>
      </c>
      <c r="D81" s="158">
        <v>39766</v>
      </c>
      <c r="E81" s="157">
        <v>28</v>
      </c>
      <c r="F81" s="158">
        <v>5</v>
      </c>
      <c r="G81" s="157">
        <v>4702</v>
      </c>
      <c r="H81" s="158">
        <v>2258</v>
      </c>
      <c r="I81" s="157">
        <v>1</v>
      </c>
      <c r="J81" s="159">
        <v>0</v>
      </c>
    </row>
    <row r="82" spans="1:10" ht="15" customHeight="1" x14ac:dyDescent="0.3">
      <c r="A82" s="173"/>
      <c r="B82" s="152">
        <v>66</v>
      </c>
      <c r="C82" s="153">
        <v>29504</v>
      </c>
      <c r="D82" s="154">
        <v>34564</v>
      </c>
      <c r="E82" s="153">
        <v>16</v>
      </c>
      <c r="F82" s="154">
        <v>5</v>
      </c>
      <c r="G82" s="153">
        <v>3958</v>
      </c>
      <c r="H82" s="154">
        <v>2029</v>
      </c>
      <c r="I82" s="153">
        <v>1</v>
      </c>
      <c r="J82" s="155">
        <v>0</v>
      </c>
    </row>
    <row r="83" spans="1:10" ht="15" customHeight="1" x14ac:dyDescent="0.3">
      <c r="A83" s="174"/>
      <c r="B83" s="156">
        <v>67</v>
      </c>
      <c r="C83" s="157">
        <v>27015</v>
      </c>
      <c r="D83" s="158">
        <v>30605</v>
      </c>
      <c r="E83" s="157">
        <v>26</v>
      </c>
      <c r="F83" s="158">
        <v>2</v>
      </c>
      <c r="G83" s="157">
        <v>3609</v>
      </c>
      <c r="H83" s="158">
        <v>1751</v>
      </c>
      <c r="I83" s="157">
        <v>1</v>
      </c>
      <c r="J83" s="159">
        <v>0</v>
      </c>
    </row>
    <row r="84" spans="1:10" ht="15" customHeight="1" x14ac:dyDescent="0.3">
      <c r="A84" s="173"/>
      <c r="B84" s="152">
        <v>68</v>
      </c>
      <c r="C84" s="153">
        <v>24249</v>
      </c>
      <c r="D84" s="154">
        <v>26601</v>
      </c>
      <c r="E84" s="153">
        <v>15</v>
      </c>
      <c r="F84" s="154">
        <v>6</v>
      </c>
      <c r="G84" s="153">
        <v>3139</v>
      </c>
      <c r="H84" s="154">
        <v>1538</v>
      </c>
      <c r="I84" s="153">
        <v>0</v>
      </c>
      <c r="J84" s="155">
        <v>0</v>
      </c>
    </row>
    <row r="85" spans="1:10" ht="15" customHeight="1" x14ac:dyDescent="0.3">
      <c r="A85" s="174"/>
      <c r="B85" s="156">
        <v>69</v>
      </c>
      <c r="C85" s="157">
        <v>22653</v>
      </c>
      <c r="D85" s="158">
        <v>24358</v>
      </c>
      <c r="E85" s="157">
        <v>5</v>
      </c>
      <c r="F85" s="158">
        <v>5</v>
      </c>
      <c r="G85" s="157">
        <v>2836</v>
      </c>
      <c r="H85" s="158">
        <v>1361</v>
      </c>
      <c r="I85" s="157">
        <v>1</v>
      </c>
      <c r="J85" s="159">
        <v>0</v>
      </c>
    </row>
    <row r="86" spans="1:10" ht="15" customHeight="1" x14ac:dyDescent="0.3">
      <c r="A86" s="173"/>
      <c r="B86" s="152">
        <v>70</v>
      </c>
      <c r="C86" s="153">
        <v>19382</v>
      </c>
      <c r="D86" s="154">
        <v>19954</v>
      </c>
      <c r="E86" s="153">
        <v>16</v>
      </c>
      <c r="F86" s="154">
        <v>3</v>
      </c>
      <c r="G86" s="153">
        <v>2383</v>
      </c>
      <c r="H86" s="154">
        <v>1146</v>
      </c>
      <c r="I86" s="153">
        <v>0</v>
      </c>
      <c r="J86" s="155">
        <v>1</v>
      </c>
    </row>
    <row r="87" spans="1:10" ht="15" customHeight="1" x14ac:dyDescent="0.3">
      <c r="A87" s="174"/>
      <c r="B87" s="156">
        <v>71</v>
      </c>
      <c r="C87" s="157">
        <v>16658</v>
      </c>
      <c r="D87" s="158">
        <v>16637</v>
      </c>
      <c r="E87" s="157">
        <v>7</v>
      </c>
      <c r="F87" s="158">
        <v>3</v>
      </c>
      <c r="G87" s="157">
        <v>1874</v>
      </c>
      <c r="H87" s="158">
        <v>894</v>
      </c>
      <c r="I87" s="157">
        <v>0</v>
      </c>
      <c r="J87" s="159">
        <v>0</v>
      </c>
    </row>
    <row r="88" spans="1:10" ht="15" customHeight="1" x14ac:dyDescent="0.3">
      <c r="A88" s="173"/>
      <c r="B88" s="152">
        <v>72</v>
      </c>
      <c r="C88" s="153">
        <v>14744</v>
      </c>
      <c r="D88" s="154">
        <v>13934</v>
      </c>
      <c r="E88" s="153">
        <v>6</v>
      </c>
      <c r="F88" s="154">
        <v>2</v>
      </c>
      <c r="G88" s="153">
        <v>1705</v>
      </c>
      <c r="H88" s="154">
        <v>743</v>
      </c>
      <c r="I88" s="153">
        <v>0</v>
      </c>
      <c r="J88" s="155">
        <v>0</v>
      </c>
    </row>
    <row r="89" spans="1:10" ht="15" customHeight="1" x14ac:dyDescent="0.3">
      <c r="A89" s="174"/>
      <c r="B89" s="156">
        <v>73</v>
      </c>
      <c r="C89" s="157">
        <v>11618</v>
      </c>
      <c r="D89" s="158">
        <v>11239</v>
      </c>
      <c r="E89" s="157">
        <v>5</v>
      </c>
      <c r="F89" s="158">
        <v>3</v>
      </c>
      <c r="G89" s="157">
        <v>1215</v>
      </c>
      <c r="H89" s="158">
        <v>502</v>
      </c>
      <c r="I89" s="157">
        <v>0</v>
      </c>
      <c r="J89" s="159">
        <v>0</v>
      </c>
    </row>
    <row r="90" spans="1:10" ht="15" customHeight="1" x14ac:dyDescent="0.3">
      <c r="A90" s="173"/>
      <c r="B90" s="152">
        <v>74</v>
      </c>
      <c r="C90" s="153">
        <v>9852</v>
      </c>
      <c r="D90" s="154">
        <v>9541</v>
      </c>
      <c r="E90" s="153">
        <v>8</v>
      </c>
      <c r="F90" s="154">
        <v>4</v>
      </c>
      <c r="G90" s="153">
        <v>1019</v>
      </c>
      <c r="H90" s="154">
        <v>343</v>
      </c>
      <c r="I90" s="153">
        <v>0</v>
      </c>
      <c r="J90" s="155">
        <v>0</v>
      </c>
    </row>
    <row r="91" spans="1:10" ht="15" customHeight="1" x14ac:dyDescent="0.3">
      <c r="A91" s="174"/>
      <c r="B91" s="156">
        <v>75</v>
      </c>
      <c r="C91" s="157">
        <v>8201</v>
      </c>
      <c r="D91" s="158">
        <v>6976</v>
      </c>
      <c r="E91" s="157">
        <v>4</v>
      </c>
      <c r="F91" s="158">
        <v>1</v>
      </c>
      <c r="G91" s="157">
        <v>937</v>
      </c>
      <c r="H91" s="158">
        <v>289</v>
      </c>
      <c r="I91" s="157">
        <v>0</v>
      </c>
      <c r="J91" s="159">
        <v>0</v>
      </c>
    </row>
    <row r="92" spans="1:10" ht="15" customHeight="1" x14ac:dyDescent="0.3">
      <c r="A92" s="173"/>
      <c r="B92" s="152">
        <v>76</v>
      </c>
      <c r="C92" s="153">
        <v>5891</v>
      </c>
      <c r="D92" s="154">
        <v>4904</v>
      </c>
      <c r="E92" s="153">
        <v>7</v>
      </c>
      <c r="F92" s="154">
        <v>0</v>
      </c>
      <c r="G92" s="153">
        <v>817</v>
      </c>
      <c r="H92" s="154">
        <v>283</v>
      </c>
      <c r="I92" s="153">
        <v>1</v>
      </c>
      <c r="J92" s="155">
        <v>0</v>
      </c>
    </row>
    <row r="93" spans="1:10" ht="15" customHeight="1" x14ac:dyDescent="0.3">
      <c r="A93" s="174"/>
      <c r="B93" s="156">
        <v>77</v>
      </c>
      <c r="C93" s="157">
        <v>3389</v>
      </c>
      <c r="D93" s="158">
        <v>3020</v>
      </c>
      <c r="E93" s="157">
        <v>1</v>
      </c>
      <c r="F93" s="158">
        <v>1</v>
      </c>
      <c r="G93" s="157">
        <v>749</v>
      </c>
      <c r="H93" s="158">
        <v>239</v>
      </c>
      <c r="I93" s="157">
        <v>0</v>
      </c>
      <c r="J93" s="159">
        <v>0</v>
      </c>
    </row>
    <row r="94" spans="1:10" ht="15" customHeight="1" x14ac:dyDescent="0.3">
      <c r="A94" s="173"/>
      <c r="B94" s="152">
        <v>78</v>
      </c>
      <c r="C94" s="153">
        <v>1912</v>
      </c>
      <c r="D94" s="154">
        <v>1714</v>
      </c>
      <c r="E94" s="153">
        <v>4</v>
      </c>
      <c r="F94" s="154">
        <v>0</v>
      </c>
      <c r="G94" s="153">
        <v>627</v>
      </c>
      <c r="H94" s="154">
        <v>200</v>
      </c>
      <c r="I94" s="153">
        <v>0</v>
      </c>
      <c r="J94" s="155">
        <v>0</v>
      </c>
    </row>
    <row r="95" spans="1:10" ht="15" customHeight="1" x14ac:dyDescent="0.3">
      <c r="A95" s="174"/>
      <c r="B95" s="156">
        <v>79</v>
      </c>
      <c r="C95" s="157">
        <v>1661</v>
      </c>
      <c r="D95" s="158">
        <v>1362</v>
      </c>
      <c r="E95" s="157">
        <v>0</v>
      </c>
      <c r="F95" s="158">
        <v>0</v>
      </c>
      <c r="G95" s="157">
        <v>495</v>
      </c>
      <c r="H95" s="158">
        <v>169</v>
      </c>
      <c r="I95" s="157">
        <v>1</v>
      </c>
      <c r="J95" s="159">
        <v>0</v>
      </c>
    </row>
    <row r="96" spans="1:10" ht="15" customHeight="1" x14ac:dyDescent="0.3">
      <c r="A96" s="173"/>
      <c r="B96" s="152">
        <v>80</v>
      </c>
      <c r="C96" s="153">
        <v>1477</v>
      </c>
      <c r="D96" s="154">
        <v>1035</v>
      </c>
      <c r="E96" s="153">
        <v>0</v>
      </c>
      <c r="F96" s="154">
        <v>0</v>
      </c>
      <c r="G96" s="153">
        <v>436</v>
      </c>
      <c r="H96" s="154">
        <v>160</v>
      </c>
      <c r="I96" s="153">
        <v>0</v>
      </c>
      <c r="J96" s="155">
        <v>0</v>
      </c>
    </row>
    <row r="97" spans="1:10" ht="15" customHeight="1" x14ac:dyDescent="0.3">
      <c r="A97" s="174"/>
      <c r="B97" s="156">
        <v>81</v>
      </c>
      <c r="C97" s="157">
        <v>1167</v>
      </c>
      <c r="D97" s="158">
        <v>691</v>
      </c>
      <c r="E97" s="157">
        <v>3</v>
      </c>
      <c r="F97" s="158">
        <v>1</v>
      </c>
      <c r="G97" s="157">
        <v>394</v>
      </c>
      <c r="H97" s="158">
        <v>119</v>
      </c>
      <c r="I97" s="157">
        <v>1</v>
      </c>
      <c r="J97" s="159">
        <v>0</v>
      </c>
    </row>
    <row r="98" spans="1:10" ht="15" customHeight="1" x14ac:dyDescent="0.3">
      <c r="A98" s="173"/>
      <c r="B98" s="152">
        <v>82</v>
      </c>
      <c r="C98" s="153">
        <v>974</v>
      </c>
      <c r="D98" s="154">
        <v>528</v>
      </c>
      <c r="E98" s="153">
        <v>3</v>
      </c>
      <c r="F98" s="154">
        <v>0</v>
      </c>
      <c r="G98" s="153">
        <v>316</v>
      </c>
      <c r="H98" s="154">
        <v>108</v>
      </c>
      <c r="I98" s="153">
        <v>0</v>
      </c>
      <c r="J98" s="155">
        <v>0</v>
      </c>
    </row>
    <row r="99" spans="1:10" ht="15" customHeight="1" x14ac:dyDescent="0.3">
      <c r="A99" s="174"/>
      <c r="B99" s="156">
        <v>83</v>
      </c>
      <c r="C99" s="157">
        <v>831</v>
      </c>
      <c r="D99" s="158">
        <v>440</v>
      </c>
      <c r="E99" s="157">
        <v>0</v>
      </c>
      <c r="F99" s="158">
        <v>0</v>
      </c>
      <c r="G99" s="157">
        <v>302</v>
      </c>
      <c r="H99" s="158">
        <v>90</v>
      </c>
      <c r="I99" s="157">
        <v>0</v>
      </c>
      <c r="J99" s="159">
        <v>0</v>
      </c>
    </row>
    <row r="100" spans="1:10" ht="15" customHeight="1" x14ac:dyDescent="0.3">
      <c r="A100" s="173"/>
      <c r="B100" s="152">
        <v>84</v>
      </c>
      <c r="C100" s="153">
        <v>665</v>
      </c>
      <c r="D100" s="154">
        <v>346</v>
      </c>
      <c r="E100" s="153">
        <v>1</v>
      </c>
      <c r="F100" s="154">
        <v>1</v>
      </c>
      <c r="G100" s="153">
        <v>220</v>
      </c>
      <c r="H100" s="154">
        <v>76</v>
      </c>
      <c r="I100" s="153">
        <v>0</v>
      </c>
      <c r="J100" s="155">
        <v>0</v>
      </c>
    </row>
    <row r="101" spans="1:10" ht="15" customHeight="1" x14ac:dyDescent="0.3">
      <c r="A101" s="174"/>
      <c r="B101" s="156">
        <v>85</v>
      </c>
      <c r="C101" s="157">
        <v>550</v>
      </c>
      <c r="D101" s="158">
        <v>285</v>
      </c>
      <c r="E101" s="157">
        <v>1</v>
      </c>
      <c r="F101" s="158">
        <v>0</v>
      </c>
      <c r="G101" s="157">
        <v>168</v>
      </c>
      <c r="H101" s="158">
        <v>63</v>
      </c>
      <c r="I101" s="157">
        <v>1</v>
      </c>
      <c r="J101" s="159">
        <v>0</v>
      </c>
    </row>
    <row r="102" spans="1:10" ht="15" customHeight="1" x14ac:dyDescent="0.3">
      <c r="A102" s="173"/>
      <c r="B102" s="152">
        <v>86</v>
      </c>
      <c r="C102" s="153">
        <v>399</v>
      </c>
      <c r="D102" s="154">
        <v>223</v>
      </c>
      <c r="E102" s="153">
        <v>0</v>
      </c>
      <c r="F102" s="154">
        <v>0</v>
      </c>
      <c r="G102" s="153">
        <v>132</v>
      </c>
      <c r="H102" s="154">
        <v>55</v>
      </c>
      <c r="I102" s="153">
        <v>0</v>
      </c>
      <c r="J102" s="155">
        <v>0</v>
      </c>
    </row>
    <row r="103" spans="1:10" ht="15" customHeight="1" x14ac:dyDescent="0.3">
      <c r="A103" s="174"/>
      <c r="B103" s="156">
        <v>87</v>
      </c>
      <c r="C103" s="157">
        <v>331</v>
      </c>
      <c r="D103" s="158">
        <v>163</v>
      </c>
      <c r="E103" s="157">
        <v>0</v>
      </c>
      <c r="F103" s="158">
        <v>0</v>
      </c>
      <c r="G103" s="157">
        <v>115</v>
      </c>
      <c r="H103" s="158">
        <v>30</v>
      </c>
      <c r="I103" s="157">
        <v>1</v>
      </c>
      <c r="J103" s="159">
        <v>0</v>
      </c>
    </row>
    <row r="104" spans="1:10" ht="15" customHeight="1" x14ac:dyDescent="0.3">
      <c r="A104" s="173"/>
      <c r="B104" s="152">
        <v>88</v>
      </c>
      <c r="C104" s="153">
        <v>307</v>
      </c>
      <c r="D104" s="154">
        <v>169</v>
      </c>
      <c r="E104" s="153">
        <v>0</v>
      </c>
      <c r="F104" s="154">
        <v>0</v>
      </c>
      <c r="G104" s="153">
        <v>93</v>
      </c>
      <c r="H104" s="154">
        <v>40</v>
      </c>
      <c r="I104" s="153">
        <v>0</v>
      </c>
      <c r="J104" s="155">
        <v>0</v>
      </c>
    </row>
    <row r="105" spans="1:10" ht="15" customHeight="1" x14ac:dyDescent="0.3">
      <c r="A105" s="174"/>
      <c r="B105" s="156">
        <v>89</v>
      </c>
      <c r="C105" s="157">
        <v>261</v>
      </c>
      <c r="D105" s="158">
        <v>142</v>
      </c>
      <c r="E105" s="157">
        <v>1</v>
      </c>
      <c r="F105" s="158">
        <v>0</v>
      </c>
      <c r="G105" s="157">
        <v>86</v>
      </c>
      <c r="H105" s="158">
        <v>34</v>
      </c>
      <c r="I105" s="157">
        <v>0</v>
      </c>
      <c r="J105" s="159">
        <v>0</v>
      </c>
    </row>
    <row r="106" spans="1:10" ht="15" customHeight="1" x14ac:dyDescent="0.3">
      <c r="A106" s="173"/>
      <c r="B106" s="152">
        <v>90</v>
      </c>
      <c r="C106" s="153">
        <v>184</v>
      </c>
      <c r="D106" s="154">
        <v>89</v>
      </c>
      <c r="E106" s="153">
        <v>0</v>
      </c>
      <c r="F106" s="154">
        <v>0</v>
      </c>
      <c r="G106" s="153">
        <v>71</v>
      </c>
      <c r="H106" s="154">
        <v>23</v>
      </c>
      <c r="I106" s="153">
        <v>0</v>
      </c>
      <c r="J106" s="155">
        <v>0</v>
      </c>
    </row>
    <row r="107" spans="1:10" ht="15" customHeight="1" x14ac:dyDescent="0.3">
      <c r="A107" s="174"/>
      <c r="B107" s="156">
        <v>91</v>
      </c>
      <c r="C107" s="157">
        <v>165</v>
      </c>
      <c r="D107" s="158">
        <v>83</v>
      </c>
      <c r="E107" s="157">
        <v>1</v>
      </c>
      <c r="F107" s="158">
        <v>0</v>
      </c>
      <c r="G107" s="157">
        <v>44</v>
      </c>
      <c r="H107" s="158">
        <v>21</v>
      </c>
      <c r="I107" s="157">
        <v>0</v>
      </c>
      <c r="J107" s="159">
        <v>0</v>
      </c>
    </row>
    <row r="108" spans="1:10" ht="15" customHeight="1" x14ac:dyDescent="0.3">
      <c r="A108" s="173"/>
      <c r="B108" s="152">
        <v>92</v>
      </c>
      <c r="C108" s="153">
        <v>130</v>
      </c>
      <c r="D108" s="154">
        <v>59</v>
      </c>
      <c r="E108" s="153">
        <v>0</v>
      </c>
      <c r="F108" s="154">
        <v>0</v>
      </c>
      <c r="G108" s="153">
        <v>50</v>
      </c>
      <c r="H108" s="154">
        <v>24</v>
      </c>
      <c r="I108" s="153">
        <v>0</v>
      </c>
      <c r="J108" s="155">
        <v>0</v>
      </c>
    </row>
    <row r="109" spans="1:10" ht="15" customHeight="1" x14ac:dyDescent="0.3">
      <c r="A109" s="174"/>
      <c r="B109" s="156">
        <v>93</v>
      </c>
      <c r="C109" s="157">
        <v>116</v>
      </c>
      <c r="D109" s="158">
        <v>62</v>
      </c>
      <c r="E109" s="157">
        <v>0</v>
      </c>
      <c r="F109" s="158">
        <v>0</v>
      </c>
      <c r="G109" s="157">
        <v>38</v>
      </c>
      <c r="H109" s="158">
        <v>23</v>
      </c>
      <c r="I109" s="157">
        <v>0</v>
      </c>
      <c r="J109" s="159">
        <v>0</v>
      </c>
    </row>
    <row r="110" spans="1:10" ht="15" customHeight="1" x14ac:dyDescent="0.3">
      <c r="A110" s="173"/>
      <c r="B110" s="152">
        <v>94</v>
      </c>
      <c r="C110" s="153">
        <v>74</v>
      </c>
      <c r="D110" s="154">
        <v>28</v>
      </c>
      <c r="E110" s="153">
        <v>0</v>
      </c>
      <c r="F110" s="154">
        <v>0</v>
      </c>
      <c r="G110" s="153">
        <v>24</v>
      </c>
      <c r="H110" s="154">
        <v>7</v>
      </c>
      <c r="I110" s="153">
        <v>0</v>
      </c>
      <c r="J110" s="155">
        <v>0</v>
      </c>
    </row>
    <row r="111" spans="1:10" ht="15" customHeight="1" x14ac:dyDescent="0.3">
      <c r="A111" s="174"/>
      <c r="B111" s="156">
        <v>95</v>
      </c>
      <c r="C111" s="157">
        <v>62</v>
      </c>
      <c r="D111" s="158">
        <v>28</v>
      </c>
      <c r="E111" s="157">
        <v>0</v>
      </c>
      <c r="F111" s="158">
        <v>0</v>
      </c>
      <c r="G111" s="157">
        <v>19</v>
      </c>
      <c r="H111" s="158">
        <v>7</v>
      </c>
      <c r="I111" s="157">
        <v>0</v>
      </c>
      <c r="J111" s="159">
        <v>0</v>
      </c>
    </row>
    <row r="112" spans="1:10" ht="15" customHeight="1" x14ac:dyDescent="0.3">
      <c r="A112" s="173"/>
      <c r="B112" s="152">
        <v>96</v>
      </c>
      <c r="C112" s="153">
        <v>49</v>
      </c>
      <c r="D112" s="154">
        <v>26</v>
      </c>
      <c r="E112" s="153">
        <v>0</v>
      </c>
      <c r="F112" s="154">
        <v>0</v>
      </c>
      <c r="G112" s="153">
        <v>15</v>
      </c>
      <c r="H112" s="154">
        <v>8</v>
      </c>
      <c r="I112" s="153">
        <v>0</v>
      </c>
      <c r="J112" s="155">
        <v>0</v>
      </c>
    </row>
    <row r="113" spans="1:10" ht="15" customHeight="1" x14ac:dyDescent="0.3">
      <c r="A113" s="174"/>
      <c r="B113" s="156">
        <v>97</v>
      </c>
      <c r="C113" s="157">
        <v>31</v>
      </c>
      <c r="D113" s="158">
        <v>21</v>
      </c>
      <c r="E113" s="157">
        <v>0</v>
      </c>
      <c r="F113" s="158">
        <v>0</v>
      </c>
      <c r="G113" s="157">
        <v>7</v>
      </c>
      <c r="H113" s="158">
        <v>8</v>
      </c>
      <c r="I113" s="157">
        <v>0</v>
      </c>
      <c r="J113" s="159">
        <v>0</v>
      </c>
    </row>
    <row r="114" spans="1:10" ht="15" customHeight="1" x14ac:dyDescent="0.3">
      <c r="A114" s="173"/>
      <c r="B114" s="152">
        <v>98</v>
      </c>
      <c r="C114" s="153">
        <v>31</v>
      </c>
      <c r="D114" s="154">
        <v>10</v>
      </c>
      <c r="E114" s="153">
        <v>0</v>
      </c>
      <c r="F114" s="154">
        <v>0</v>
      </c>
      <c r="G114" s="153">
        <v>10</v>
      </c>
      <c r="H114" s="154">
        <v>5</v>
      </c>
      <c r="I114" s="153">
        <v>0</v>
      </c>
      <c r="J114" s="155">
        <v>0</v>
      </c>
    </row>
    <row r="115" spans="1:10" ht="15" customHeight="1" x14ac:dyDescent="0.3">
      <c r="A115" s="174"/>
      <c r="B115" s="156">
        <v>99</v>
      </c>
      <c r="C115" s="157">
        <v>18</v>
      </c>
      <c r="D115" s="158">
        <v>7</v>
      </c>
      <c r="E115" s="157">
        <v>0</v>
      </c>
      <c r="F115" s="158">
        <v>0</v>
      </c>
      <c r="G115" s="157">
        <v>4</v>
      </c>
      <c r="H115" s="158">
        <v>2</v>
      </c>
      <c r="I115" s="157">
        <v>0</v>
      </c>
      <c r="J115" s="159">
        <v>0</v>
      </c>
    </row>
    <row r="116" spans="1:10" ht="15" customHeight="1" x14ac:dyDescent="0.3">
      <c r="A116" s="173"/>
      <c r="B116" s="152" t="s">
        <v>74</v>
      </c>
      <c r="C116" s="153">
        <v>0</v>
      </c>
      <c r="D116" s="154">
        <v>0</v>
      </c>
      <c r="E116" s="153">
        <v>0</v>
      </c>
      <c r="F116" s="154">
        <v>0</v>
      </c>
      <c r="G116" s="153">
        <v>0</v>
      </c>
      <c r="H116" s="154">
        <v>0</v>
      </c>
      <c r="I116" s="153">
        <v>0</v>
      </c>
      <c r="J116" s="155">
        <v>0</v>
      </c>
    </row>
    <row r="117" spans="1:10" ht="15" customHeight="1" x14ac:dyDescent="0.3">
      <c r="A117" s="177"/>
      <c r="B117" s="178" t="s">
        <v>76</v>
      </c>
      <c r="C117" s="157">
        <v>690348</v>
      </c>
      <c r="D117" s="158">
        <v>68582</v>
      </c>
      <c r="E117" s="157">
        <v>9</v>
      </c>
      <c r="F117" s="158">
        <v>55</v>
      </c>
      <c r="G117" s="157">
        <v>79456</v>
      </c>
      <c r="H117" s="158">
        <v>13689</v>
      </c>
      <c r="I117" s="157">
        <v>0</v>
      </c>
      <c r="J117" s="159">
        <v>0</v>
      </c>
    </row>
    <row r="118" spans="1:10" ht="15" customHeight="1" thickBot="1" x14ac:dyDescent="0.35">
      <c r="A118" s="123"/>
      <c r="B118" s="502" t="s">
        <v>75</v>
      </c>
      <c r="C118" s="503">
        <f>SUM(C31:C117)</f>
        <v>6104700</v>
      </c>
      <c r="D118" s="504">
        <f>SUM(D31:D117)</f>
        <v>4942935</v>
      </c>
      <c r="E118" s="503">
        <f t="shared" ref="E118:J118" si="0">SUM(E31:E117)</f>
        <v>2463</v>
      </c>
      <c r="F118" s="504">
        <f>SUM(F31:F117)</f>
        <v>573</v>
      </c>
      <c r="G118" s="503">
        <f>SUM(G31:G117)</f>
        <v>684517</v>
      </c>
      <c r="H118" s="504">
        <f t="shared" si="0"/>
        <v>334883</v>
      </c>
      <c r="I118" s="503">
        <f t="shared" si="0"/>
        <v>147</v>
      </c>
      <c r="J118" s="505">
        <f t="shared" si="0"/>
        <v>26</v>
      </c>
    </row>
    <row r="119" spans="1:10" x14ac:dyDescent="0.3">
      <c r="A119" s="76" t="s">
        <v>315</v>
      </c>
    </row>
    <row r="120" spans="1:10" ht="31.5" customHeight="1" x14ac:dyDescent="0.3">
      <c r="B120" s="797" t="s">
        <v>309</v>
      </c>
      <c r="C120" s="797"/>
      <c r="D120" s="797"/>
      <c r="E120" s="797"/>
      <c r="F120" s="797"/>
      <c r="G120" s="797"/>
      <c r="H120" s="797"/>
      <c r="I120" s="797"/>
      <c r="J120" s="797"/>
    </row>
    <row r="121" spans="1:10" ht="13.5" thickBot="1" x14ac:dyDescent="0.35"/>
    <row r="122" spans="1:10" ht="13.5" thickBot="1" x14ac:dyDescent="0.35">
      <c r="A122" s="795" t="s">
        <v>266</v>
      </c>
      <c r="B122" s="796"/>
      <c r="C122" s="262">
        <f>C118-C117</f>
        <v>5414352</v>
      </c>
      <c r="D122" s="260">
        <f t="shared" ref="D122:J122" si="1">D118-D117</f>
        <v>4874353</v>
      </c>
      <c r="E122" s="260">
        <f t="shared" si="1"/>
        <v>2454</v>
      </c>
      <c r="F122" s="260">
        <f t="shared" si="1"/>
        <v>518</v>
      </c>
      <c r="G122" s="260">
        <f t="shared" si="1"/>
        <v>605061</v>
      </c>
      <c r="H122" s="260">
        <f t="shared" si="1"/>
        <v>321194</v>
      </c>
      <c r="I122" s="260">
        <f t="shared" si="1"/>
        <v>147</v>
      </c>
      <c r="J122" s="261">
        <f t="shared" si="1"/>
        <v>26</v>
      </c>
    </row>
    <row r="125" spans="1:10" x14ac:dyDescent="0.3">
      <c r="D125" s="617"/>
    </row>
  </sheetData>
  <mergeCells count="16">
    <mergeCell ref="A122:B122"/>
    <mergeCell ref="A2:J2"/>
    <mergeCell ref="A3:J3"/>
    <mergeCell ref="A5:J5"/>
    <mergeCell ref="A7:J7"/>
    <mergeCell ref="A8:J8"/>
    <mergeCell ref="B120:J120"/>
    <mergeCell ref="A11:B13"/>
    <mergeCell ref="L11:M11"/>
    <mergeCell ref="N11:O11"/>
    <mergeCell ref="C12:D12"/>
    <mergeCell ref="E12:F12"/>
    <mergeCell ref="G12:H12"/>
    <mergeCell ref="I12:J12"/>
    <mergeCell ref="C11:F11"/>
    <mergeCell ref="G11:J11"/>
  </mergeCells>
  <printOptions horizontalCentered="1"/>
  <pageMargins left="0.31496062992125984" right="0.19685039370078741" top="0.39370078740157483" bottom="0.23622047244094491" header="0" footer="0.23622047244094491"/>
  <pageSetup scale="85" firstPageNumber="47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syncVertical="1" syncRef="A1" transitionEvaluation="1" codeName="Hoja39">
    <pageSetUpPr fitToPage="1"/>
  </sheetPr>
  <dimension ref="A1:AA84"/>
  <sheetViews>
    <sheetView showGridLines="0" view="pageBreakPreview" zoomScale="61" zoomScaleNormal="75" zoomScaleSheetLayoutView="85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20" width="6.7265625" style="26" customWidth="1"/>
    <col min="21" max="21" width="7.6328125" style="26" bestFit="1" customWidth="1"/>
    <col min="22" max="22" width="11.54296875" style="26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1"/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95"/>
    </row>
    <row r="2" spans="1:27" ht="10.5" customHeight="1" x14ac:dyDescent="0.2">
      <c r="A2" s="782" t="s">
        <v>139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11"/>
    </row>
    <row r="3" spans="1:27" ht="18" customHeight="1" x14ac:dyDescent="0.2">
      <c r="A3" s="782" t="s">
        <v>140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  <c r="V3" s="1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5" x14ac:dyDescent="0.2">
      <c r="A5" s="739" t="str">
        <f>'1 Total'!A4:N4</f>
        <v>DICIEMBRE DE 2019</v>
      </c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97"/>
    </row>
    <row r="6" spans="1:27" ht="14.5" x14ac:dyDescent="0.2">
      <c r="A6" s="782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97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" x14ac:dyDescent="0.2">
      <c r="A8" s="784" t="s">
        <v>141</v>
      </c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99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96"/>
    </row>
    <row r="10" spans="1:27" ht="25.5" customHeight="1" thickBot="1" x14ac:dyDescent="0.25">
      <c r="A10" s="803" t="s">
        <v>142</v>
      </c>
      <c r="B10" s="375"/>
      <c r="C10" s="805" t="s">
        <v>143</v>
      </c>
      <c r="D10" s="806"/>
      <c r="E10" s="806"/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806"/>
      <c r="Q10" s="806"/>
      <c r="R10" s="806"/>
      <c r="S10" s="806"/>
      <c r="T10" s="806"/>
      <c r="U10" s="807"/>
      <c r="V10" s="8"/>
    </row>
    <row r="11" spans="1:27" ht="13" x14ac:dyDescent="0.25">
      <c r="A11" s="804"/>
      <c r="B11" s="376"/>
      <c r="C11" s="511" t="s">
        <v>144</v>
      </c>
      <c r="D11" s="512" t="s">
        <v>145</v>
      </c>
      <c r="E11" s="512" t="s">
        <v>146</v>
      </c>
      <c r="F11" s="512" t="s">
        <v>147</v>
      </c>
      <c r="G11" s="512" t="s">
        <v>148</v>
      </c>
      <c r="H11" s="512" t="s">
        <v>149</v>
      </c>
      <c r="I11" s="512" t="s">
        <v>150</v>
      </c>
      <c r="J11" s="512" t="s">
        <v>151</v>
      </c>
      <c r="K11" s="512" t="s">
        <v>152</v>
      </c>
      <c r="L11" s="512" t="s">
        <v>153</v>
      </c>
      <c r="M11" s="512" t="s">
        <v>154</v>
      </c>
      <c r="N11" s="512" t="s">
        <v>155</v>
      </c>
      <c r="O11" s="512" t="s">
        <v>156</v>
      </c>
      <c r="P11" s="512" t="s">
        <v>157</v>
      </c>
      <c r="Q11" s="512" t="s">
        <v>158</v>
      </c>
      <c r="R11" s="512" t="s">
        <v>159</v>
      </c>
      <c r="S11" s="512" t="s">
        <v>160</v>
      </c>
      <c r="T11" s="512" t="s">
        <v>161</v>
      </c>
      <c r="U11" s="808" t="s">
        <v>8</v>
      </c>
    </row>
    <row r="12" spans="1:27" ht="13.5" customHeight="1" thickBot="1" x14ac:dyDescent="0.25">
      <c r="A12" s="804"/>
      <c r="B12" s="376"/>
      <c r="C12" s="513" t="s">
        <v>162</v>
      </c>
      <c r="D12" s="514" t="s">
        <v>163</v>
      </c>
      <c r="E12" s="514" t="s">
        <v>164</v>
      </c>
      <c r="F12" s="514" t="s">
        <v>165</v>
      </c>
      <c r="G12" s="514" t="s">
        <v>166</v>
      </c>
      <c r="H12" s="514" t="s">
        <v>167</v>
      </c>
      <c r="I12" s="514" t="s">
        <v>168</v>
      </c>
      <c r="J12" s="514" t="s">
        <v>169</v>
      </c>
      <c r="K12" s="514" t="s">
        <v>170</v>
      </c>
      <c r="L12" s="514" t="s">
        <v>171</v>
      </c>
      <c r="M12" s="514" t="s">
        <v>172</v>
      </c>
      <c r="N12" s="514" t="s">
        <v>173</v>
      </c>
      <c r="O12" s="514" t="s">
        <v>174</v>
      </c>
      <c r="P12" s="514" t="s">
        <v>175</v>
      </c>
      <c r="Q12" s="514" t="s">
        <v>176</v>
      </c>
      <c r="R12" s="514" t="s">
        <v>177</v>
      </c>
      <c r="S12" s="514" t="s">
        <v>178</v>
      </c>
      <c r="T12" s="514" t="s">
        <v>179</v>
      </c>
      <c r="U12" s="808"/>
    </row>
    <row r="13" spans="1:27" s="264" customFormat="1" ht="17" customHeight="1" x14ac:dyDescent="0.3">
      <c r="A13" s="515" t="s">
        <v>180</v>
      </c>
      <c r="B13" s="516"/>
      <c r="C13" s="517">
        <f>SUM(C14,C15)</f>
        <v>1</v>
      </c>
      <c r="D13" s="518">
        <f t="shared" ref="D13:T13" si="0">SUM(D14,D15)</f>
        <v>0</v>
      </c>
      <c r="E13" s="519">
        <f t="shared" si="0"/>
        <v>0</v>
      </c>
      <c r="F13" s="519">
        <f t="shared" si="0"/>
        <v>2</v>
      </c>
      <c r="G13" s="519">
        <f t="shared" si="0"/>
        <v>9</v>
      </c>
      <c r="H13" s="519">
        <f t="shared" si="0"/>
        <v>31</v>
      </c>
      <c r="I13" s="519">
        <f t="shared" si="0"/>
        <v>50</v>
      </c>
      <c r="J13" s="519">
        <f t="shared" si="0"/>
        <v>61</v>
      </c>
      <c r="K13" s="519">
        <f t="shared" si="0"/>
        <v>78</v>
      </c>
      <c r="L13" s="519">
        <f t="shared" si="0"/>
        <v>95</v>
      </c>
      <c r="M13" s="519">
        <f t="shared" si="0"/>
        <v>100</v>
      </c>
      <c r="N13" s="519">
        <f t="shared" si="0"/>
        <v>122</v>
      </c>
      <c r="O13" s="519">
        <f t="shared" si="0"/>
        <v>140</v>
      </c>
      <c r="P13" s="519">
        <f t="shared" si="0"/>
        <v>101</v>
      </c>
      <c r="Q13" s="519">
        <f t="shared" si="0"/>
        <v>58</v>
      </c>
      <c r="R13" s="519">
        <f t="shared" si="0"/>
        <v>35</v>
      </c>
      <c r="S13" s="519">
        <f t="shared" si="0"/>
        <v>27</v>
      </c>
      <c r="T13" s="520">
        <f t="shared" si="0"/>
        <v>7</v>
      </c>
      <c r="U13" s="521">
        <f t="shared" ref="U13" si="1">SUM(U14,U15)</f>
        <v>917</v>
      </c>
      <c r="V13" s="263"/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1</v>
      </c>
      <c r="G14" s="147">
        <v>7</v>
      </c>
      <c r="H14" s="147">
        <v>12</v>
      </c>
      <c r="I14" s="147">
        <v>25</v>
      </c>
      <c r="J14" s="147">
        <v>16</v>
      </c>
      <c r="K14" s="147">
        <v>21</v>
      </c>
      <c r="L14" s="147">
        <v>18</v>
      </c>
      <c r="M14" s="147">
        <v>14</v>
      </c>
      <c r="N14" s="147">
        <v>4</v>
      </c>
      <c r="O14" s="147">
        <v>13</v>
      </c>
      <c r="P14" s="147">
        <v>1</v>
      </c>
      <c r="Q14" s="147">
        <v>0</v>
      </c>
      <c r="R14" s="147">
        <v>1</v>
      </c>
      <c r="S14" s="147">
        <v>0</v>
      </c>
      <c r="T14" s="147">
        <v>0</v>
      </c>
      <c r="U14" s="345">
        <f t="shared" ref="U14:U19" si="2">SUM(C14:T14)</f>
        <v>133</v>
      </c>
      <c r="V14" s="100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1</v>
      </c>
      <c r="D15" s="352">
        <v>0</v>
      </c>
      <c r="E15" s="352">
        <v>0</v>
      </c>
      <c r="F15" s="352">
        <v>1</v>
      </c>
      <c r="G15" s="352">
        <v>2</v>
      </c>
      <c r="H15" s="352">
        <v>19</v>
      </c>
      <c r="I15" s="352">
        <v>25</v>
      </c>
      <c r="J15" s="352">
        <v>45</v>
      </c>
      <c r="K15" s="352">
        <v>57</v>
      </c>
      <c r="L15" s="352">
        <v>77</v>
      </c>
      <c r="M15" s="352">
        <v>86</v>
      </c>
      <c r="N15" s="352">
        <v>118</v>
      </c>
      <c r="O15" s="352">
        <v>127</v>
      </c>
      <c r="P15" s="352">
        <v>100</v>
      </c>
      <c r="Q15" s="352">
        <v>58</v>
      </c>
      <c r="R15" s="352">
        <v>34</v>
      </c>
      <c r="S15" s="352">
        <v>27</v>
      </c>
      <c r="T15" s="352">
        <v>7</v>
      </c>
      <c r="U15" s="522">
        <f t="shared" si="2"/>
        <v>784</v>
      </c>
      <c r="V15" s="102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0</v>
      </c>
      <c r="D16" s="147">
        <v>1</v>
      </c>
      <c r="E16" s="147">
        <v>0</v>
      </c>
      <c r="F16" s="147">
        <v>4</v>
      </c>
      <c r="G16" s="147">
        <v>17</v>
      </c>
      <c r="H16" s="147">
        <v>37</v>
      </c>
      <c r="I16" s="147">
        <v>93</v>
      </c>
      <c r="J16" s="147">
        <v>143</v>
      </c>
      <c r="K16" s="147">
        <v>249</v>
      </c>
      <c r="L16" s="147">
        <v>384</v>
      </c>
      <c r="M16" s="147">
        <v>555</v>
      </c>
      <c r="N16" s="147">
        <v>601</v>
      </c>
      <c r="O16" s="147">
        <v>526</v>
      </c>
      <c r="P16" s="147">
        <v>392</v>
      </c>
      <c r="Q16" s="147">
        <v>232</v>
      </c>
      <c r="R16" s="147">
        <v>98</v>
      </c>
      <c r="S16" s="147">
        <v>57</v>
      </c>
      <c r="T16" s="147">
        <v>26</v>
      </c>
      <c r="U16" s="345">
        <f t="shared" si="2"/>
        <v>3415</v>
      </c>
      <c r="V16" s="105"/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0</v>
      </c>
      <c r="D17" s="343">
        <v>1</v>
      </c>
      <c r="E17" s="182">
        <v>0</v>
      </c>
      <c r="F17" s="182">
        <v>1</v>
      </c>
      <c r="G17" s="182">
        <v>17</v>
      </c>
      <c r="H17" s="182">
        <v>24</v>
      </c>
      <c r="I17" s="182">
        <v>22</v>
      </c>
      <c r="J17" s="182">
        <v>42</v>
      </c>
      <c r="K17" s="182">
        <v>93</v>
      </c>
      <c r="L17" s="182">
        <v>164</v>
      </c>
      <c r="M17" s="182">
        <v>278</v>
      </c>
      <c r="N17" s="182">
        <v>387</v>
      </c>
      <c r="O17" s="182">
        <v>364</v>
      </c>
      <c r="P17" s="182">
        <v>265</v>
      </c>
      <c r="Q17" s="182">
        <v>195</v>
      </c>
      <c r="R17" s="182">
        <v>79</v>
      </c>
      <c r="S17" s="182">
        <v>20</v>
      </c>
      <c r="T17" s="182">
        <v>13</v>
      </c>
      <c r="U17" s="346">
        <f t="shared" si="2"/>
        <v>1965</v>
      </c>
      <c r="V17" s="105"/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0</v>
      </c>
      <c r="G18" s="147">
        <v>0</v>
      </c>
      <c r="H18" s="147">
        <v>3</v>
      </c>
      <c r="I18" s="147">
        <v>5</v>
      </c>
      <c r="J18" s="147">
        <v>3</v>
      </c>
      <c r="K18" s="147">
        <v>9</v>
      </c>
      <c r="L18" s="147">
        <v>7</v>
      </c>
      <c r="M18" s="147">
        <v>19</v>
      </c>
      <c r="N18" s="147">
        <v>12</v>
      </c>
      <c r="O18" s="147">
        <v>12</v>
      </c>
      <c r="P18" s="147">
        <v>8</v>
      </c>
      <c r="Q18" s="147">
        <v>5</v>
      </c>
      <c r="R18" s="147">
        <v>4</v>
      </c>
      <c r="S18" s="147">
        <v>1</v>
      </c>
      <c r="T18" s="147">
        <v>1</v>
      </c>
      <c r="U18" s="345">
        <f t="shared" si="2"/>
        <v>89</v>
      </c>
      <c r="V18" s="102"/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3">SUM(D20:D21)</f>
        <v>0</v>
      </c>
      <c r="E19" s="372">
        <f t="shared" si="3"/>
        <v>0</v>
      </c>
      <c r="F19" s="372">
        <f t="shared" si="3"/>
        <v>0</v>
      </c>
      <c r="G19" s="372">
        <f t="shared" si="3"/>
        <v>0</v>
      </c>
      <c r="H19" s="372">
        <f t="shared" si="3"/>
        <v>0</v>
      </c>
      <c r="I19" s="372">
        <f t="shared" si="3"/>
        <v>0</v>
      </c>
      <c r="J19" s="372">
        <f t="shared" si="3"/>
        <v>1</v>
      </c>
      <c r="K19" s="372">
        <f t="shared" si="3"/>
        <v>2</v>
      </c>
      <c r="L19" s="372">
        <f t="shared" si="3"/>
        <v>3</v>
      </c>
      <c r="M19" s="372">
        <f t="shared" si="3"/>
        <v>4</v>
      </c>
      <c r="N19" s="372">
        <f t="shared" si="3"/>
        <v>3</v>
      </c>
      <c r="O19" s="372">
        <f t="shared" si="3"/>
        <v>3</v>
      </c>
      <c r="P19" s="372">
        <f t="shared" si="3"/>
        <v>4</v>
      </c>
      <c r="Q19" s="372">
        <f t="shared" si="3"/>
        <v>0</v>
      </c>
      <c r="R19" s="372">
        <f t="shared" si="3"/>
        <v>2</v>
      </c>
      <c r="S19" s="372">
        <f t="shared" si="3"/>
        <v>1</v>
      </c>
      <c r="T19" s="373">
        <f t="shared" si="3"/>
        <v>0</v>
      </c>
      <c r="U19" s="523">
        <f t="shared" si="2"/>
        <v>23</v>
      </c>
      <c r="V19" s="268"/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2</v>
      </c>
      <c r="N20" s="147">
        <v>0</v>
      </c>
      <c r="O20" s="147">
        <v>0</v>
      </c>
      <c r="P20" s="147">
        <v>1</v>
      </c>
      <c r="Q20" s="147">
        <v>0</v>
      </c>
      <c r="R20" s="147">
        <v>1</v>
      </c>
      <c r="S20" s="147">
        <v>0</v>
      </c>
      <c r="T20" s="147">
        <v>0</v>
      </c>
      <c r="U20" s="345">
        <f t="shared" ref="U20:U36" si="4">SUM(C20:T20)</f>
        <v>4</v>
      </c>
      <c r="V20" s="102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0</v>
      </c>
      <c r="I21" s="352">
        <v>0</v>
      </c>
      <c r="J21" s="352">
        <v>1</v>
      </c>
      <c r="K21" s="352">
        <v>2</v>
      </c>
      <c r="L21" s="352">
        <v>3</v>
      </c>
      <c r="M21" s="352">
        <v>2</v>
      </c>
      <c r="N21" s="352">
        <v>3</v>
      </c>
      <c r="O21" s="352">
        <v>3</v>
      </c>
      <c r="P21" s="352">
        <v>3</v>
      </c>
      <c r="Q21" s="352">
        <v>0</v>
      </c>
      <c r="R21" s="352">
        <v>1</v>
      </c>
      <c r="S21" s="352">
        <v>1</v>
      </c>
      <c r="T21" s="352">
        <v>0</v>
      </c>
      <c r="U21" s="522">
        <f t="shared" si="4"/>
        <v>19</v>
      </c>
      <c r="V21" s="102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0</v>
      </c>
      <c r="D22" s="147">
        <v>0</v>
      </c>
      <c r="E22" s="147">
        <v>0</v>
      </c>
      <c r="F22" s="147">
        <v>1</v>
      </c>
      <c r="G22" s="147">
        <v>3</v>
      </c>
      <c r="H22" s="147">
        <v>7</v>
      </c>
      <c r="I22" s="147">
        <v>10</v>
      </c>
      <c r="J22" s="147">
        <v>12</v>
      </c>
      <c r="K22" s="147">
        <v>28</v>
      </c>
      <c r="L22" s="147">
        <v>58</v>
      </c>
      <c r="M22" s="147">
        <v>74</v>
      </c>
      <c r="N22" s="147">
        <v>74</v>
      </c>
      <c r="O22" s="147">
        <v>61</v>
      </c>
      <c r="P22" s="147">
        <v>34</v>
      </c>
      <c r="Q22" s="147">
        <v>20</v>
      </c>
      <c r="R22" s="147">
        <v>14</v>
      </c>
      <c r="S22" s="147">
        <v>5</v>
      </c>
      <c r="T22" s="147">
        <v>4</v>
      </c>
      <c r="U22" s="345">
        <f t="shared" si="4"/>
        <v>405</v>
      </c>
      <c r="V22" s="102"/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0</v>
      </c>
      <c r="D23" s="182">
        <v>1</v>
      </c>
      <c r="E23" s="182">
        <v>0</v>
      </c>
      <c r="F23" s="182">
        <v>3</v>
      </c>
      <c r="G23" s="182">
        <v>52</v>
      </c>
      <c r="H23" s="182">
        <v>76</v>
      </c>
      <c r="I23" s="182">
        <v>132</v>
      </c>
      <c r="J23" s="182">
        <v>178</v>
      </c>
      <c r="K23" s="182">
        <v>273</v>
      </c>
      <c r="L23" s="182">
        <v>472</v>
      </c>
      <c r="M23" s="182">
        <v>619</v>
      </c>
      <c r="N23" s="182">
        <v>815</v>
      </c>
      <c r="O23" s="182">
        <v>844</v>
      </c>
      <c r="P23" s="182">
        <v>715</v>
      </c>
      <c r="Q23" s="182">
        <v>477</v>
      </c>
      <c r="R23" s="182">
        <v>230</v>
      </c>
      <c r="S23" s="182">
        <v>153</v>
      </c>
      <c r="T23" s="182">
        <v>167</v>
      </c>
      <c r="U23" s="346">
        <f t="shared" si="4"/>
        <v>5207</v>
      </c>
      <c r="V23" s="105"/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0</v>
      </c>
      <c r="D24" s="147">
        <v>0</v>
      </c>
      <c r="E24" s="147">
        <v>0</v>
      </c>
      <c r="F24" s="147">
        <v>3</v>
      </c>
      <c r="G24" s="147">
        <v>14</v>
      </c>
      <c r="H24" s="147">
        <v>40</v>
      </c>
      <c r="I24" s="147">
        <v>47</v>
      </c>
      <c r="J24" s="147">
        <v>64</v>
      </c>
      <c r="K24" s="147">
        <v>77</v>
      </c>
      <c r="L24" s="147">
        <v>136</v>
      </c>
      <c r="M24" s="147">
        <v>232</v>
      </c>
      <c r="N24" s="147">
        <v>274</v>
      </c>
      <c r="O24" s="147">
        <v>284</v>
      </c>
      <c r="P24" s="147">
        <v>199</v>
      </c>
      <c r="Q24" s="147">
        <v>169</v>
      </c>
      <c r="R24" s="147">
        <v>117</v>
      </c>
      <c r="S24" s="147">
        <v>66</v>
      </c>
      <c r="T24" s="147">
        <v>46</v>
      </c>
      <c r="U24" s="345">
        <f t="shared" si="4"/>
        <v>1768</v>
      </c>
      <c r="V24" s="105"/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0</v>
      </c>
      <c r="D25" s="182">
        <v>0</v>
      </c>
      <c r="E25" s="182">
        <v>0</v>
      </c>
      <c r="F25" s="182">
        <v>2</v>
      </c>
      <c r="G25" s="182">
        <v>7</v>
      </c>
      <c r="H25" s="182">
        <v>21</v>
      </c>
      <c r="I25" s="182">
        <v>29</v>
      </c>
      <c r="J25" s="182">
        <v>52</v>
      </c>
      <c r="K25" s="182">
        <v>78</v>
      </c>
      <c r="L25" s="182">
        <v>149</v>
      </c>
      <c r="M25" s="182">
        <v>187</v>
      </c>
      <c r="N25" s="182">
        <v>222</v>
      </c>
      <c r="O25" s="182">
        <v>210</v>
      </c>
      <c r="P25" s="182">
        <v>154</v>
      </c>
      <c r="Q25" s="182">
        <v>64</v>
      </c>
      <c r="R25" s="182">
        <v>32</v>
      </c>
      <c r="S25" s="182">
        <v>9</v>
      </c>
      <c r="T25" s="182">
        <v>10</v>
      </c>
      <c r="U25" s="346">
        <f t="shared" si="4"/>
        <v>1226</v>
      </c>
      <c r="V25" s="105"/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0</v>
      </c>
      <c r="D26" s="147">
        <v>0</v>
      </c>
      <c r="E26" s="147">
        <v>0</v>
      </c>
      <c r="F26" s="147">
        <v>0</v>
      </c>
      <c r="G26" s="147">
        <v>9</v>
      </c>
      <c r="H26" s="147">
        <v>23</v>
      </c>
      <c r="I26" s="147">
        <v>30</v>
      </c>
      <c r="J26" s="147">
        <v>27</v>
      </c>
      <c r="K26" s="147">
        <v>62</v>
      </c>
      <c r="L26" s="147">
        <v>151</v>
      </c>
      <c r="M26" s="147">
        <v>207</v>
      </c>
      <c r="N26" s="147">
        <v>266</v>
      </c>
      <c r="O26" s="147">
        <v>240</v>
      </c>
      <c r="P26" s="147">
        <v>197</v>
      </c>
      <c r="Q26" s="147">
        <v>102</v>
      </c>
      <c r="R26" s="147">
        <v>45</v>
      </c>
      <c r="S26" s="147">
        <v>33</v>
      </c>
      <c r="T26" s="147">
        <v>17</v>
      </c>
      <c r="U26" s="345">
        <f t="shared" si="4"/>
        <v>1409</v>
      </c>
      <c r="V26" s="105"/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0</v>
      </c>
      <c r="D27" s="182">
        <v>0</v>
      </c>
      <c r="E27" s="182">
        <v>0</v>
      </c>
      <c r="F27" s="182">
        <v>0</v>
      </c>
      <c r="G27" s="182">
        <v>2</v>
      </c>
      <c r="H27" s="182">
        <v>4</v>
      </c>
      <c r="I27" s="182">
        <v>8</v>
      </c>
      <c r="J27" s="182">
        <v>1</v>
      </c>
      <c r="K27" s="182">
        <v>3</v>
      </c>
      <c r="L27" s="182">
        <v>5</v>
      </c>
      <c r="M27" s="182">
        <v>5</v>
      </c>
      <c r="N27" s="182">
        <v>11</v>
      </c>
      <c r="O27" s="182">
        <v>6</v>
      </c>
      <c r="P27" s="182">
        <v>3</v>
      </c>
      <c r="Q27" s="182">
        <v>3</v>
      </c>
      <c r="R27" s="182">
        <v>2</v>
      </c>
      <c r="S27" s="182">
        <v>0</v>
      </c>
      <c r="T27" s="182">
        <v>0</v>
      </c>
      <c r="U27" s="346">
        <f t="shared" si="4"/>
        <v>53</v>
      </c>
      <c r="V27" s="102"/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0</v>
      </c>
      <c r="I28" s="147">
        <v>3</v>
      </c>
      <c r="J28" s="147">
        <v>2</v>
      </c>
      <c r="K28" s="147">
        <v>2</v>
      </c>
      <c r="L28" s="147">
        <v>4</v>
      </c>
      <c r="M28" s="147">
        <v>4</v>
      </c>
      <c r="N28" s="147">
        <v>4</v>
      </c>
      <c r="O28" s="147">
        <v>15</v>
      </c>
      <c r="P28" s="147">
        <v>8</v>
      </c>
      <c r="Q28" s="147">
        <v>4</v>
      </c>
      <c r="R28" s="147">
        <v>1</v>
      </c>
      <c r="S28" s="147">
        <v>0</v>
      </c>
      <c r="T28" s="147">
        <v>0</v>
      </c>
      <c r="U28" s="345">
        <f t="shared" si="4"/>
        <v>47</v>
      </c>
      <c r="V28" s="102"/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0</v>
      </c>
      <c r="G29" s="182">
        <v>1</v>
      </c>
      <c r="H29" s="182">
        <v>1</v>
      </c>
      <c r="I29" s="182">
        <v>0</v>
      </c>
      <c r="J29" s="182">
        <v>4</v>
      </c>
      <c r="K29" s="182">
        <v>11</v>
      </c>
      <c r="L29" s="182">
        <v>11</v>
      </c>
      <c r="M29" s="182">
        <v>22</v>
      </c>
      <c r="N29" s="182">
        <v>17</v>
      </c>
      <c r="O29" s="182">
        <v>18</v>
      </c>
      <c r="P29" s="182">
        <v>4</v>
      </c>
      <c r="Q29" s="182">
        <v>10</v>
      </c>
      <c r="R29" s="182">
        <v>2</v>
      </c>
      <c r="S29" s="182">
        <v>2</v>
      </c>
      <c r="T29" s="182">
        <v>1</v>
      </c>
      <c r="U29" s="346">
        <f t="shared" si="4"/>
        <v>104</v>
      </c>
      <c r="V29" s="102"/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1</v>
      </c>
      <c r="I30" s="147">
        <v>1</v>
      </c>
      <c r="J30" s="147">
        <v>1</v>
      </c>
      <c r="K30" s="147">
        <v>5</v>
      </c>
      <c r="L30" s="147">
        <v>3</v>
      </c>
      <c r="M30" s="147">
        <v>6</v>
      </c>
      <c r="N30" s="147">
        <v>3</v>
      </c>
      <c r="O30" s="147">
        <v>3</v>
      </c>
      <c r="P30" s="147">
        <v>3</v>
      </c>
      <c r="Q30" s="147">
        <v>1</v>
      </c>
      <c r="R30" s="147">
        <v>1</v>
      </c>
      <c r="S30" s="147">
        <v>0</v>
      </c>
      <c r="T30" s="147">
        <v>0</v>
      </c>
      <c r="U30" s="345">
        <f t="shared" si="4"/>
        <v>28</v>
      </c>
      <c r="V30" s="102"/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0</v>
      </c>
      <c r="D31" s="182">
        <v>0</v>
      </c>
      <c r="E31" s="182">
        <v>0</v>
      </c>
      <c r="F31" s="182">
        <v>1</v>
      </c>
      <c r="G31" s="182">
        <v>2</v>
      </c>
      <c r="H31" s="182">
        <v>1</v>
      </c>
      <c r="I31" s="182">
        <v>4</v>
      </c>
      <c r="J31" s="182">
        <v>5</v>
      </c>
      <c r="K31" s="182">
        <v>4</v>
      </c>
      <c r="L31" s="182">
        <v>4</v>
      </c>
      <c r="M31" s="182">
        <v>5</v>
      </c>
      <c r="N31" s="182">
        <v>3</v>
      </c>
      <c r="O31" s="182">
        <v>2</v>
      </c>
      <c r="P31" s="182">
        <v>5</v>
      </c>
      <c r="Q31" s="182">
        <v>2</v>
      </c>
      <c r="R31" s="182">
        <v>1</v>
      </c>
      <c r="S31" s="182">
        <v>1</v>
      </c>
      <c r="T31" s="182">
        <v>1</v>
      </c>
      <c r="U31" s="346">
        <f t="shared" si="4"/>
        <v>41</v>
      </c>
      <c r="V31" s="102"/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0</v>
      </c>
      <c r="D32" s="147">
        <v>0</v>
      </c>
      <c r="E32" s="147">
        <v>0</v>
      </c>
      <c r="F32" s="147">
        <v>2</v>
      </c>
      <c r="G32" s="147">
        <v>11</v>
      </c>
      <c r="H32" s="147">
        <v>26</v>
      </c>
      <c r="I32" s="147">
        <v>43</v>
      </c>
      <c r="J32" s="147">
        <v>56</v>
      </c>
      <c r="K32" s="147">
        <v>89</v>
      </c>
      <c r="L32" s="147">
        <v>118</v>
      </c>
      <c r="M32" s="147">
        <v>127</v>
      </c>
      <c r="N32" s="147">
        <v>183</v>
      </c>
      <c r="O32" s="147">
        <v>172</v>
      </c>
      <c r="P32" s="147">
        <v>132</v>
      </c>
      <c r="Q32" s="147">
        <v>71</v>
      </c>
      <c r="R32" s="147">
        <v>46</v>
      </c>
      <c r="S32" s="147">
        <v>19</v>
      </c>
      <c r="T32" s="147">
        <v>13</v>
      </c>
      <c r="U32" s="345">
        <f>SUM(C32:T32)</f>
        <v>1108</v>
      </c>
      <c r="V32" s="100"/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0</v>
      </c>
      <c r="D33" s="371">
        <f t="shared" ref="D33:T33" si="5">SUM(D34:D38)</f>
        <v>0</v>
      </c>
      <c r="E33" s="372">
        <f t="shared" si="5"/>
        <v>0</v>
      </c>
      <c r="F33" s="372">
        <f t="shared" si="5"/>
        <v>16</v>
      </c>
      <c r="G33" s="372">
        <f t="shared" si="5"/>
        <v>76</v>
      </c>
      <c r="H33" s="372">
        <f t="shared" si="5"/>
        <v>156</v>
      </c>
      <c r="I33" s="372">
        <f t="shared" si="5"/>
        <v>185</v>
      </c>
      <c r="J33" s="372">
        <f t="shared" si="5"/>
        <v>180</v>
      </c>
      <c r="K33" s="372">
        <f t="shared" si="5"/>
        <v>245</v>
      </c>
      <c r="L33" s="372">
        <f t="shared" si="5"/>
        <v>239</v>
      </c>
      <c r="M33" s="372">
        <f t="shared" si="5"/>
        <v>198</v>
      </c>
      <c r="N33" s="372">
        <f t="shared" si="5"/>
        <v>163</v>
      </c>
      <c r="O33" s="372">
        <f t="shared" si="5"/>
        <v>118</v>
      </c>
      <c r="P33" s="372">
        <f t="shared" si="5"/>
        <v>40</v>
      </c>
      <c r="Q33" s="372">
        <f t="shared" si="5"/>
        <v>15</v>
      </c>
      <c r="R33" s="372">
        <f t="shared" si="5"/>
        <v>9</v>
      </c>
      <c r="S33" s="372">
        <f t="shared" si="5"/>
        <v>7</v>
      </c>
      <c r="T33" s="373">
        <f t="shared" si="5"/>
        <v>8</v>
      </c>
      <c r="U33" s="523">
        <f t="shared" si="4"/>
        <v>1655</v>
      </c>
      <c r="V33" s="269"/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0</v>
      </c>
      <c r="D34" s="147">
        <v>0</v>
      </c>
      <c r="E34" s="147">
        <v>0</v>
      </c>
      <c r="F34" s="147">
        <v>0</v>
      </c>
      <c r="G34" s="147">
        <v>7</v>
      </c>
      <c r="H34" s="147">
        <v>14</v>
      </c>
      <c r="I34" s="147">
        <v>10</v>
      </c>
      <c r="J34" s="147">
        <v>11</v>
      </c>
      <c r="K34" s="147">
        <v>19</v>
      </c>
      <c r="L34" s="147">
        <v>18</v>
      </c>
      <c r="M34" s="147">
        <v>20</v>
      </c>
      <c r="N34" s="147">
        <v>6</v>
      </c>
      <c r="O34" s="147">
        <v>8</v>
      </c>
      <c r="P34" s="147">
        <v>4</v>
      </c>
      <c r="Q34" s="147">
        <v>2</v>
      </c>
      <c r="R34" s="147">
        <v>0</v>
      </c>
      <c r="S34" s="147">
        <v>0</v>
      </c>
      <c r="T34" s="147">
        <v>0</v>
      </c>
      <c r="U34" s="345">
        <f t="shared" si="4"/>
        <v>119</v>
      </c>
      <c r="V34" s="102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3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46">
        <f t="shared" si="4"/>
        <v>3</v>
      </c>
      <c r="V35" s="102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0</v>
      </c>
      <c r="F36" s="147">
        <v>3</v>
      </c>
      <c r="G36" s="147">
        <v>17</v>
      </c>
      <c r="H36" s="147">
        <v>35</v>
      </c>
      <c r="I36" s="147">
        <v>53</v>
      </c>
      <c r="J36" s="147">
        <v>49</v>
      </c>
      <c r="K36" s="147">
        <v>73</v>
      </c>
      <c r="L36" s="147">
        <v>76</v>
      </c>
      <c r="M36" s="147">
        <v>46</v>
      </c>
      <c r="N36" s="147">
        <v>33</v>
      </c>
      <c r="O36" s="147">
        <v>11</v>
      </c>
      <c r="P36" s="147">
        <v>4</v>
      </c>
      <c r="Q36" s="147">
        <v>2</v>
      </c>
      <c r="R36" s="147">
        <v>0</v>
      </c>
      <c r="S36" s="147">
        <v>0</v>
      </c>
      <c r="T36" s="147">
        <v>0</v>
      </c>
      <c r="U36" s="345">
        <f t="shared" si="4"/>
        <v>402</v>
      </c>
      <c r="V36" s="102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0</v>
      </c>
      <c r="G37" s="182">
        <v>1</v>
      </c>
      <c r="H37" s="182">
        <v>2</v>
      </c>
      <c r="I37" s="182">
        <v>2</v>
      </c>
      <c r="J37" s="182">
        <v>6</v>
      </c>
      <c r="K37" s="182">
        <v>4</v>
      </c>
      <c r="L37" s="182">
        <v>3</v>
      </c>
      <c r="M37" s="182">
        <v>5</v>
      </c>
      <c r="N37" s="182">
        <v>1</v>
      </c>
      <c r="O37" s="182">
        <v>1</v>
      </c>
      <c r="P37" s="182">
        <v>0</v>
      </c>
      <c r="Q37" s="182">
        <v>0</v>
      </c>
      <c r="R37" s="182">
        <v>0</v>
      </c>
      <c r="S37" s="182">
        <v>0</v>
      </c>
      <c r="T37" s="182">
        <v>0</v>
      </c>
      <c r="U37" s="346">
        <f>SUM(C37:T37)</f>
        <v>25</v>
      </c>
      <c r="V37" s="102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0</v>
      </c>
      <c r="D38" s="355">
        <v>0</v>
      </c>
      <c r="E38" s="355">
        <v>0</v>
      </c>
      <c r="F38" s="355">
        <v>13</v>
      </c>
      <c r="G38" s="355">
        <v>51</v>
      </c>
      <c r="H38" s="355">
        <v>105</v>
      </c>
      <c r="I38" s="355">
        <v>120</v>
      </c>
      <c r="J38" s="355">
        <v>111</v>
      </c>
      <c r="K38" s="355">
        <v>149</v>
      </c>
      <c r="L38" s="355">
        <v>142</v>
      </c>
      <c r="M38" s="355">
        <v>127</v>
      </c>
      <c r="N38" s="355">
        <v>123</v>
      </c>
      <c r="O38" s="355">
        <v>98</v>
      </c>
      <c r="P38" s="355">
        <v>32</v>
      </c>
      <c r="Q38" s="355">
        <v>11</v>
      </c>
      <c r="R38" s="355">
        <v>9</v>
      </c>
      <c r="S38" s="355">
        <v>7</v>
      </c>
      <c r="T38" s="355">
        <v>8</v>
      </c>
      <c r="U38" s="524">
        <f>SUM(C38:T38)</f>
        <v>1106</v>
      </c>
      <c r="V38" s="102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0</v>
      </c>
      <c r="D39" s="182">
        <v>2</v>
      </c>
      <c r="E39" s="182">
        <v>1</v>
      </c>
      <c r="F39" s="182">
        <v>16</v>
      </c>
      <c r="G39" s="182">
        <v>79</v>
      </c>
      <c r="H39" s="182">
        <v>122</v>
      </c>
      <c r="I39" s="182">
        <v>151</v>
      </c>
      <c r="J39" s="182">
        <v>145</v>
      </c>
      <c r="K39" s="182">
        <v>155</v>
      </c>
      <c r="L39" s="182">
        <v>155</v>
      </c>
      <c r="M39" s="182">
        <v>153</v>
      </c>
      <c r="N39" s="182">
        <v>219</v>
      </c>
      <c r="O39" s="182">
        <v>221</v>
      </c>
      <c r="P39" s="182">
        <v>168</v>
      </c>
      <c r="Q39" s="182">
        <v>28</v>
      </c>
      <c r="R39" s="182">
        <v>3</v>
      </c>
      <c r="S39" s="182">
        <v>4</v>
      </c>
      <c r="T39" s="182">
        <v>3</v>
      </c>
      <c r="U39" s="346">
        <f>SUM(C39:T39)</f>
        <v>1625</v>
      </c>
      <c r="V39" s="102"/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9</v>
      </c>
      <c r="D40" s="147">
        <v>5</v>
      </c>
      <c r="E40" s="147">
        <v>17</v>
      </c>
      <c r="F40" s="147">
        <v>5</v>
      </c>
      <c r="G40" s="147">
        <v>22</v>
      </c>
      <c r="H40" s="147">
        <v>51</v>
      </c>
      <c r="I40" s="147">
        <v>63</v>
      </c>
      <c r="J40" s="147">
        <v>103</v>
      </c>
      <c r="K40" s="147">
        <v>135</v>
      </c>
      <c r="L40" s="147">
        <v>165</v>
      </c>
      <c r="M40" s="147">
        <v>188</v>
      </c>
      <c r="N40" s="147">
        <v>240</v>
      </c>
      <c r="O40" s="147">
        <v>190</v>
      </c>
      <c r="P40" s="147">
        <v>107</v>
      </c>
      <c r="Q40" s="147">
        <v>42</v>
      </c>
      <c r="R40" s="147">
        <v>6</v>
      </c>
      <c r="S40" s="147">
        <v>3</v>
      </c>
      <c r="T40" s="147">
        <v>3</v>
      </c>
      <c r="U40" s="345">
        <f>SUM(C40:T40)</f>
        <v>1354</v>
      </c>
      <c r="V40" s="102"/>
      <c r="W40" s="36"/>
      <c r="X40" s="101"/>
      <c r="Y40" s="36"/>
      <c r="Z40" s="243"/>
    </row>
    <row r="41" spans="1:26" s="387" customFormat="1" ht="15" customHeight="1" thickBot="1" x14ac:dyDescent="0.35">
      <c r="A41" s="377" t="s">
        <v>207</v>
      </c>
      <c r="B41" s="525"/>
      <c r="C41" s="526">
        <f>SUM(C13:C40)-C33-C19-C13</f>
        <v>10</v>
      </c>
      <c r="D41" s="527">
        <f t="shared" ref="D41:T41" si="6">SUM(D13:D40)-D33-D19-D13</f>
        <v>10</v>
      </c>
      <c r="E41" s="527">
        <f t="shared" si="6"/>
        <v>18</v>
      </c>
      <c r="F41" s="527">
        <f t="shared" si="6"/>
        <v>56</v>
      </c>
      <c r="G41" s="527">
        <f t="shared" si="6"/>
        <v>321</v>
      </c>
      <c r="H41" s="527">
        <f t="shared" si="6"/>
        <v>624</v>
      </c>
      <c r="I41" s="527">
        <f t="shared" si="6"/>
        <v>876</v>
      </c>
      <c r="J41" s="527">
        <f t="shared" si="6"/>
        <v>1080</v>
      </c>
      <c r="K41" s="527">
        <f t="shared" si="6"/>
        <v>1598</v>
      </c>
      <c r="L41" s="527">
        <f t="shared" si="6"/>
        <v>2323</v>
      </c>
      <c r="M41" s="527">
        <f t="shared" si="6"/>
        <v>2983</v>
      </c>
      <c r="N41" s="527">
        <f t="shared" si="6"/>
        <v>3619</v>
      </c>
      <c r="O41" s="527">
        <f t="shared" si="6"/>
        <v>3429</v>
      </c>
      <c r="P41" s="527">
        <f t="shared" si="6"/>
        <v>2539</v>
      </c>
      <c r="Q41" s="527">
        <f t="shared" si="6"/>
        <v>1498</v>
      </c>
      <c r="R41" s="527">
        <f t="shared" si="6"/>
        <v>727</v>
      </c>
      <c r="S41" s="527">
        <f t="shared" si="6"/>
        <v>408</v>
      </c>
      <c r="T41" s="528">
        <f t="shared" si="6"/>
        <v>320</v>
      </c>
      <c r="U41" s="529">
        <f>SUM(U13:U40)-U33-U19-U13</f>
        <v>22439</v>
      </c>
      <c r="V41" s="383"/>
      <c r="W41" s="384"/>
      <c r="X41" s="385"/>
      <c r="Y41" s="384"/>
      <c r="Z41" s="386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 codeName="Hoja42">
    <pageSetUpPr fitToPage="1"/>
  </sheetPr>
  <dimension ref="A1:AA84"/>
  <sheetViews>
    <sheetView showGridLines="0" view="pageBreakPreview" zoomScale="85" zoomScaleNormal="75" zoomScaleSheetLayoutView="85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8" width="6.7265625" style="26" customWidth="1"/>
    <col min="9" max="9" width="7.08984375" style="26" bestFit="1" customWidth="1"/>
    <col min="10" max="10" width="7.36328125" style="26" bestFit="1" customWidth="1"/>
    <col min="11" max="17" width="7.6328125" style="26" bestFit="1" customWidth="1"/>
    <col min="18" max="20" width="6.7265625" style="26" customWidth="1"/>
    <col min="21" max="21" width="10.7265625" style="26" customWidth="1"/>
    <col min="22" max="22" width="11.54296875" style="26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1"/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95"/>
    </row>
    <row r="2" spans="1:27" ht="10.5" customHeight="1" x14ac:dyDescent="0.2">
      <c r="A2" s="782" t="s">
        <v>139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11"/>
    </row>
    <row r="3" spans="1:27" ht="18" customHeight="1" x14ac:dyDescent="0.2">
      <c r="A3" s="782" t="s">
        <v>140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  <c r="V3" s="1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5" x14ac:dyDescent="0.2">
      <c r="A5" s="739" t="str">
        <f>'1 Total'!A4:N4</f>
        <v>DICIEMBRE DE 2019</v>
      </c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97"/>
    </row>
    <row r="6" spans="1:27" ht="14.5" x14ac:dyDescent="0.2">
      <c r="A6" s="782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97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" x14ac:dyDescent="0.2">
      <c r="A8" s="784" t="s">
        <v>58</v>
      </c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99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96"/>
    </row>
    <row r="10" spans="1:27" ht="25.5" customHeight="1" thickBot="1" x14ac:dyDescent="0.25">
      <c r="A10" s="809" t="s">
        <v>142</v>
      </c>
      <c r="B10" s="537"/>
      <c r="C10" s="812" t="s">
        <v>143</v>
      </c>
      <c r="D10" s="813"/>
      <c r="E10" s="813"/>
      <c r="F10" s="813"/>
      <c r="G10" s="813"/>
      <c r="H10" s="813"/>
      <c r="I10" s="813"/>
      <c r="J10" s="813"/>
      <c r="K10" s="813"/>
      <c r="L10" s="813"/>
      <c r="M10" s="813"/>
      <c r="N10" s="813"/>
      <c r="O10" s="813"/>
      <c r="P10" s="813"/>
      <c r="Q10" s="813"/>
      <c r="R10" s="813"/>
      <c r="S10" s="813"/>
      <c r="T10" s="813"/>
      <c r="U10" s="814"/>
      <c r="V10" s="8"/>
    </row>
    <row r="11" spans="1:27" ht="13" x14ac:dyDescent="0.25">
      <c r="A11" s="810"/>
      <c r="B11" s="388"/>
      <c r="C11" s="511" t="s">
        <v>144</v>
      </c>
      <c r="D11" s="512" t="s">
        <v>145</v>
      </c>
      <c r="E11" s="512" t="s">
        <v>146</v>
      </c>
      <c r="F11" s="512" t="s">
        <v>147</v>
      </c>
      <c r="G11" s="512" t="s">
        <v>148</v>
      </c>
      <c r="H11" s="512" t="s">
        <v>149</v>
      </c>
      <c r="I11" s="512" t="s">
        <v>150</v>
      </c>
      <c r="J11" s="512" t="s">
        <v>151</v>
      </c>
      <c r="K11" s="512" t="s">
        <v>152</v>
      </c>
      <c r="L11" s="512" t="s">
        <v>153</v>
      </c>
      <c r="M11" s="512" t="s">
        <v>154</v>
      </c>
      <c r="N11" s="512" t="s">
        <v>155</v>
      </c>
      <c r="O11" s="512" t="s">
        <v>156</v>
      </c>
      <c r="P11" s="512" t="s">
        <v>157</v>
      </c>
      <c r="Q11" s="512" t="s">
        <v>158</v>
      </c>
      <c r="R11" s="512" t="s">
        <v>159</v>
      </c>
      <c r="S11" s="512" t="s">
        <v>160</v>
      </c>
      <c r="T11" s="512" t="s">
        <v>161</v>
      </c>
      <c r="U11" s="815" t="s">
        <v>8</v>
      </c>
    </row>
    <row r="12" spans="1:27" ht="13.5" customHeight="1" thickBot="1" x14ac:dyDescent="0.3">
      <c r="A12" s="811"/>
      <c r="B12" s="538"/>
      <c r="C12" s="539" t="s">
        <v>162</v>
      </c>
      <c r="D12" s="540" t="s">
        <v>163</v>
      </c>
      <c r="E12" s="540" t="s">
        <v>164</v>
      </c>
      <c r="F12" s="540" t="s">
        <v>165</v>
      </c>
      <c r="G12" s="540" t="s">
        <v>166</v>
      </c>
      <c r="H12" s="540" t="s">
        <v>167</v>
      </c>
      <c r="I12" s="540" t="s">
        <v>168</v>
      </c>
      <c r="J12" s="540" t="s">
        <v>169</v>
      </c>
      <c r="K12" s="540" t="s">
        <v>170</v>
      </c>
      <c r="L12" s="540" t="s">
        <v>171</v>
      </c>
      <c r="M12" s="540" t="s">
        <v>172</v>
      </c>
      <c r="N12" s="540" t="s">
        <v>173</v>
      </c>
      <c r="O12" s="540" t="s">
        <v>174</v>
      </c>
      <c r="P12" s="540" t="s">
        <v>175</v>
      </c>
      <c r="Q12" s="540" t="s">
        <v>176</v>
      </c>
      <c r="R12" s="540" t="s">
        <v>177</v>
      </c>
      <c r="S12" s="540" t="s">
        <v>178</v>
      </c>
      <c r="T12" s="540" t="s">
        <v>179</v>
      </c>
      <c r="U12" s="816"/>
    </row>
    <row r="13" spans="1:27" s="264" customFormat="1" ht="15" customHeight="1" x14ac:dyDescent="0.3">
      <c r="A13" s="530" t="s">
        <v>180</v>
      </c>
      <c r="B13" s="531"/>
      <c r="C13" s="532">
        <f>SUM(C14,C15)</f>
        <v>5</v>
      </c>
      <c r="D13" s="533">
        <f t="shared" ref="D13:U13" si="0">SUM(D14,D15)</f>
        <v>2</v>
      </c>
      <c r="E13" s="534">
        <f t="shared" si="0"/>
        <v>4</v>
      </c>
      <c r="F13" s="534">
        <f t="shared" si="0"/>
        <v>49</v>
      </c>
      <c r="G13" s="534">
        <f t="shared" si="0"/>
        <v>178</v>
      </c>
      <c r="H13" s="534">
        <f t="shared" si="0"/>
        <v>675</v>
      </c>
      <c r="I13" s="534">
        <f t="shared" si="0"/>
        <v>769</v>
      </c>
      <c r="J13" s="534">
        <f t="shared" si="0"/>
        <v>544</v>
      </c>
      <c r="K13" s="534">
        <f t="shared" si="0"/>
        <v>1097</v>
      </c>
      <c r="L13" s="534">
        <f t="shared" si="0"/>
        <v>842</v>
      </c>
      <c r="M13" s="534">
        <f t="shared" si="0"/>
        <v>960</v>
      </c>
      <c r="N13" s="534">
        <f t="shared" si="0"/>
        <v>1276</v>
      </c>
      <c r="O13" s="534">
        <f t="shared" si="0"/>
        <v>1451</v>
      </c>
      <c r="P13" s="534">
        <f t="shared" si="0"/>
        <v>1225</v>
      </c>
      <c r="Q13" s="534">
        <f t="shared" si="0"/>
        <v>973</v>
      </c>
      <c r="R13" s="534">
        <f t="shared" si="0"/>
        <v>585</v>
      </c>
      <c r="S13" s="534">
        <f t="shared" si="0"/>
        <v>421</v>
      </c>
      <c r="T13" s="535">
        <f t="shared" si="0"/>
        <v>391</v>
      </c>
      <c r="U13" s="536">
        <f t="shared" si="0"/>
        <v>11447</v>
      </c>
      <c r="V13" s="263"/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1</v>
      </c>
      <c r="E14" s="147">
        <v>1</v>
      </c>
      <c r="F14" s="147">
        <v>4</v>
      </c>
      <c r="G14" s="147">
        <v>22</v>
      </c>
      <c r="H14" s="147">
        <v>90</v>
      </c>
      <c r="I14" s="147">
        <v>128</v>
      </c>
      <c r="J14" s="147">
        <v>71</v>
      </c>
      <c r="K14" s="147">
        <v>93</v>
      </c>
      <c r="L14" s="147">
        <v>91</v>
      </c>
      <c r="M14" s="147">
        <v>56</v>
      </c>
      <c r="N14" s="147">
        <v>30</v>
      </c>
      <c r="O14" s="147">
        <v>32</v>
      </c>
      <c r="P14" s="147">
        <v>12</v>
      </c>
      <c r="Q14" s="147">
        <v>6</v>
      </c>
      <c r="R14" s="147">
        <v>4</v>
      </c>
      <c r="S14" s="147">
        <v>2</v>
      </c>
      <c r="T14" s="147">
        <v>0</v>
      </c>
      <c r="U14" s="180">
        <f t="shared" ref="U14:U36" si="1">SUM(C14:T14)</f>
        <v>643</v>
      </c>
      <c r="V14" s="100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5</v>
      </c>
      <c r="D15" s="352">
        <v>1</v>
      </c>
      <c r="E15" s="352">
        <v>3</v>
      </c>
      <c r="F15" s="352">
        <v>45</v>
      </c>
      <c r="G15" s="352">
        <v>156</v>
      </c>
      <c r="H15" s="352">
        <v>585</v>
      </c>
      <c r="I15" s="352">
        <v>641</v>
      </c>
      <c r="J15" s="352">
        <v>473</v>
      </c>
      <c r="K15" s="352">
        <v>1004</v>
      </c>
      <c r="L15" s="352">
        <v>751</v>
      </c>
      <c r="M15" s="352">
        <v>904</v>
      </c>
      <c r="N15" s="352">
        <v>1246</v>
      </c>
      <c r="O15" s="352">
        <v>1419</v>
      </c>
      <c r="P15" s="352">
        <v>1213</v>
      </c>
      <c r="Q15" s="352">
        <v>967</v>
      </c>
      <c r="R15" s="352">
        <v>581</v>
      </c>
      <c r="S15" s="352">
        <v>419</v>
      </c>
      <c r="T15" s="352">
        <v>391</v>
      </c>
      <c r="U15" s="350">
        <f t="shared" si="1"/>
        <v>10804</v>
      </c>
      <c r="V15" s="102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2</v>
      </c>
      <c r="D16" s="147">
        <v>3</v>
      </c>
      <c r="E16" s="147">
        <v>8</v>
      </c>
      <c r="F16" s="147">
        <v>52</v>
      </c>
      <c r="G16" s="147">
        <v>215</v>
      </c>
      <c r="H16" s="147">
        <v>1259</v>
      </c>
      <c r="I16" s="147">
        <v>2283</v>
      </c>
      <c r="J16" s="147">
        <v>829</v>
      </c>
      <c r="K16" s="147">
        <v>2430</v>
      </c>
      <c r="L16" s="147">
        <v>2176</v>
      </c>
      <c r="M16" s="147">
        <v>2257</v>
      </c>
      <c r="N16" s="147">
        <v>2685</v>
      </c>
      <c r="O16" s="147">
        <v>3127</v>
      </c>
      <c r="P16" s="147">
        <v>2864</v>
      </c>
      <c r="Q16" s="147">
        <v>2077</v>
      </c>
      <c r="R16" s="147">
        <v>1307</v>
      </c>
      <c r="S16" s="147">
        <v>608</v>
      </c>
      <c r="T16" s="147">
        <v>397</v>
      </c>
      <c r="U16" s="180">
        <f t="shared" si="1"/>
        <v>24579</v>
      </c>
      <c r="V16" s="105"/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7</v>
      </c>
      <c r="D17" s="343">
        <v>0</v>
      </c>
      <c r="E17" s="182">
        <v>1</v>
      </c>
      <c r="F17" s="182">
        <v>13</v>
      </c>
      <c r="G17" s="182">
        <v>68</v>
      </c>
      <c r="H17" s="182">
        <v>956</v>
      </c>
      <c r="I17" s="182">
        <v>2332</v>
      </c>
      <c r="J17" s="182">
        <v>477</v>
      </c>
      <c r="K17" s="182">
        <v>1206</v>
      </c>
      <c r="L17" s="182">
        <v>1065</v>
      </c>
      <c r="M17" s="182">
        <v>1488</v>
      </c>
      <c r="N17" s="182">
        <v>2140</v>
      </c>
      <c r="O17" s="182">
        <v>2618</v>
      </c>
      <c r="P17" s="182">
        <v>2382</v>
      </c>
      <c r="Q17" s="182">
        <v>1726</v>
      </c>
      <c r="R17" s="182">
        <v>1001</v>
      </c>
      <c r="S17" s="182">
        <v>588</v>
      </c>
      <c r="T17" s="182">
        <v>365</v>
      </c>
      <c r="U17" s="183">
        <f t="shared" si="1"/>
        <v>18433</v>
      </c>
      <c r="V17" s="105"/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7</v>
      </c>
      <c r="G18" s="147">
        <v>23</v>
      </c>
      <c r="H18" s="147">
        <v>68</v>
      </c>
      <c r="I18" s="147">
        <v>62</v>
      </c>
      <c r="J18" s="147">
        <v>45</v>
      </c>
      <c r="K18" s="147">
        <v>105</v>
      </c>
      <c r="L18" s="147">
        <v>75</v>
      </c>
      <c r="M18" s="147">
        <v>70</v>
      </c>
      <c r="N18" s="147">
        <v>93</v>
      </c>
      <c r="O18" s="147">
        <v>93</v>
      </c>
      <c r="P18" s="147">
        <v>88</v>
      </c>
      <c r="Q18" s="147">
        <v>37</v>
      </c>
      <c r="R18" s="147">
        <v>32</v>
      </c>
      <c r="S18" s="147">
        <v>17</v>
      </c>
      <c r="T18" s="147">
        <v>18</v>
      </c>
      <c r="U18" s="180">
        <f t="shared" si="1"/>
        <v>833</v>
      </c>
      <c r="V18" s="102"/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2">SUM(D20:D21)</f>
        <v>0</v>
      </c>
      <c r="E19" s="372">
        <f t="shared" si="2"/>
        <v>0</v>
      </c>
      <c r="F19" s="372">
        <f t="shared" si="2"/>
        <v>0</v>
      </c>
      <c r="G19" s="372">
        <f t="shared" si="2"/>
        <v>1</v>
      </c>
      <c r="H19" s="372">
        <f t="shared" si="2"/>
        <v>9</v>
      </c>
      <c r="I19" s="372">
        <f t="shared" si="2"/>
        <v>9</v>
      </c>
      <c r="J19" s="372">
        <f t="shared" si="2"/>
        <v>8</v>
      </c>
      <c r="K19" s="372">
        <f t="shared" si="2"/>
        <v>85</v>
      </c>
      <c r="L19" s="372">
        <f t="shared" si="2"/>
        <v>10</v>
      </c>
      <c r="M19" s="372">
        <f t="shared" si="2"/>
        <v>11</v>
      </c>
      <c r="N19" s="372">
        <f t="shared" si="2"/>
        <v>7</v>
      </c>
      <c r="O19" s="372">
        <f t="shared" si="2"/>
        <v>19</v>
      </c>
      <c r="P19" s="372">
        <f t="shared" si="2"/>
        <v>21</v>
      </c>
      <c r="Q19" s="372">
        <f t="shared" si="2"/>
        <v>18</v>
      </c>
      <c r="R19" s="372">
        <f t="shared" si="2"/>
        <v>14</v>
      </c>
      <c r="S19" s="372">
        <f t="shared" si="2"/>
        <v>12</v>
      </c>
      <c r="T19" s="373">
        <f t="shared" si="2"/>
        <v>17</v>
      </c>
      <c r="U19" s="374">
        <f t="shared" si="1"/>
        <v>241</v>
      </c>
      <c r="V19" s="268"/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1</v>
      </c>
      <c r="I20" s="147">
        <v>1</v>
      </c>
      <c r="J20" s="147">
        <v>6</v>
      </c>
      <c r="K20" s="147">
        <v>4</v>
      </c>
      <c r="L20" s="147">
        <v>2</v>
      </c>
      <c r="M20" s="147">
        <v>3</v>
      </c>
      <c r="N20" s="147">
        <v>0</v>
      </c>
      <c r="O20" s="147">
        <v>5</v>
      </c>
      <c r="P20" s="147">
        <v>2</v>
      </c>
      <c r="Q20" s="147">
        <v>1</v>
      </c>
      <c r="R20" s="147">
        <v>6</v>
      </c>
      <c r="S20" s="147">
        <v>0</v>
      </c>
      <c r="T20" s="147">
        <v>0</v>
      </c>
      <c r="U20" s="349">
        <f t="shared" si="1"/>
        <v>31</v>
      </c>
      <c r="V20" s="102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1</v>
      </c>
      <c r="H21" s="352">
        <v>8</v>
      </c>
      <c r="I21" s="352">
        <v>8</v>
      </c>
      <c r="J21" s="352">
        <v>2</v>
      </c>
      <c r="K21" s="352">
        <v>81</v>
      </c>
      <c r="L21" s="352">
        <v>8</v>
      </c>
      <c r="M21" s="352">
        <v>8</v>
      </c>
      <c r="N21" s="352">
        <v>7</v>
      </c>
      <c r="O21" s="352">
        <v>14</v>
      </c>
      <c r="P21" s="352">
        <v>19</v>
      </c>
      <c r="Q21" s="352">
        <v>17</v>
      </c>
      <c r="R21" s="352">
        <v>8</v>
      </c>
      <c r="S21" s="352">
        <v>12</v>
      </c>
      <c r="T21" s="352">
        <v>17</v>
      </c>
      <c r="U21" s="350">
        <f t="shared" si="1"/>
        <v>210</v>
      </c>
      <c r="V21" s="102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2</v>
      </c>
      <c r="D22" s="147">
        <v>2</v>
      </c>
      <c r="E22" s="147">
        <v>3</v>
      </c>
      <c r="F22" s="147">
        <v>10</v>
      </c>
      <c r="G22" s="147">
        <v>31</v>
      </c>
      <c r="H22" s="147">
        <v>187</v>
      </c>
      <c r="I22" s="147">
        <v>210</v>
      </c>
      <c r="J22" s="147">
        <v>119</v>
      </c>
      <c r="K22" s="147">
        <v>305</v>
      </c>
      <c r="L22" s="147">
        <v>176</v>
      </c>
      <c r="M22" s="147">
        <v>227</v>
      </c>
      <c r="N22" s="147">
        <v>239</v>
      </c>
      <c r="O22" s="147">
        <v>283</v>
      </c>
      <c r="P22" s="147">
        <v>216</v>
      </c>
      <c r="Q22" s="147">
        <v>168</v>
      </c>
      <c r="R22" s="147">
        <v>120</v>
      </c>
      <c r="S22" s="147">
        <v>62</v>
      </c>
      <c r="T22" s="147">
        <v>66</v>
      </c>
      <c r="U22" s="180">
        <f t="shared" si="1"/>
        <v>2426</v>
      </c>
      <c r="V22" s="102"/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15</v>
      </c>
      <c r="D23" s="182">
        <v>1</v>
      </c>
      <c r="E23" s="182">
        <v>44</v>
      </c>
      <c r="F23" s="182">
        <v>69</v>
      </c>
      <c r="G23" s="182">
        <v>437</v>
      </c>
      <c r="H23" s="182">
        <v>2671</v>
      </c>
      <c r="I23" s="182">
        <v>2880</v>
      </c>
      <c r="J23" s="182">
        <v>1312</v>
      </c>
      <c r="K23" s="182">
        <v>4722</v>
      </c>
      <c r="L23" s="182">
        <v>3400</v>
      </c>
      <c r="M23" s="182">
        <v>3471</v>
      </c>
      <c r="N23" s="182">
        <v>4700</v>
      </c>
      <c r="O23" s="182">
        <v>6024</v>
      </c>
      <c r="P23" s="182">
        <v>6047</v>
      </c>
      <c r="Q23" s="182">
        <v>5081</v>
      </c>
      <c r="R23" s="182">
        <v>3419</v>
      </c>
      <c r="S23" s="182">
        <v>2259</v>
      </c>
      <c r="T23" s="182">
        <v>2597</v>
      </c>
      <c r="U23" s="183">
        <f t="shared" si="1"/>
        <v>49149</v>
      </c>
      <c r="V23" s="105"/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12</v>
      </c>
      <c r="D24" s="147">
        <v>0</v>
      </c>
      <c r="E24" s="147">
        <v>19</v>
      </c>
      <c r="F24" s="147">
        <v>43</v>
      </c>
      <c r="G24" s="147">
        <v>162</v>
      </c>
      <c r="H24" s="147">
        <v>1142</v>
      </c>
      <c r="I24" s="147">
        <v>1115</v>
      </c>
      <c r="J24" s="147">
        <v>480</v>
      </c>
      <c r="K24" s="147">
        <v>1561</v>
      </c>
      <c r="L24" s="147">
        <v>1210</v>
      </c>
      <c r="M24" s="147">
        <v>1152</v>
      </c>
      <c r="N24" s="147">
        <v>1619</v>
      </c>
      <c r="O24" s="147">
        <v>1933</v>
      </c>
      <c r="P24" s="147">
        <v>2035</v>
      </c>
      <c r="Q24" s="147">
        <v>1744</v>
      </c>
      <c r="R24" s="147">
        <v>1357</v>
      </c>
      <c r="S24" s="147">
        <v>984</v>
      </c>
      <c r="T24" s="147">
        <v>1106</v>
      </c>
      <c r="U24" s="180">
        <f t="shared" si="1"/>
        <v>17674</v>
      </c>
      <c r="V24" s="105"/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2</v>
      </c>
      <c r="D25" s="182">
        <v>2</v>
      </c>
      <c r="E25" s="182">
        <v>6</v>
      </c>
      <c r="F25" s="182">
        <v>13</v>
      </c>
      <c r="G25" s="182">
        <v>74</v>
      </c>
      <c r="H25" s="182">
        <v>674</v>
      </c>
      <c r="I25" s="182">
        <v>980</v>
      </c>
      <c r="J25" s="182">
        <v>310</v>
      </c>
      <c r="K25" s="182">
        <v>1177</v>
      </c>
      <c r="L25" s="182">
        <v>853</v>
      </c>
      <c r="M25" s="182">
        <v>948</v>
      </c>
      <c r="N25" s="182">
        <v>1386</v>
      </c>
      <c r="O25" s="182">
        <v>1476</v>
      </c>
      <c r="P25" s="182">
        <v>1221</v>
      </c>
      <c r="Q25" s="182">
        <v>847</v>
      </c>
      <c r="R25" s="182">
        <v>451</v>
      </c>
      <c r="S25" s="182">
        <v>258</v>
      </c>
      <c r="T25" s="182">
        <v>167</v>
      </c>
      <c r="U25" s="183">
        <f t="shared" si="1"/>
        <v>10845</v>
      </c>
      <c r="V25" s="105"/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3</v>
      </c>
      <c r="D26" s="147">
        <v>2</v>
      </c>
      <c r="E26" s="147">
        <v>10</v>
      </c>
      <c r="F26" s="147">
        <v>18</v>
      </c>
      <c r="G26" s="147">
        <v>111</v>
      </c>
      <c r="H26" s="147">
        <v>696</v>
      </c>
      <c r="I26" s="147">
        <v>914</v>
      </c>
      <c r="J26" s="147">
        <v>273</v>
      </c>
      <c r="K26" s="147">
        <v>1108</v>
      </c>
      <c r="L26" s="147">
        <v>918</v>
      </c>
      <c r="M26" s="147">
        <v>1013</v>
      </c>
      <c r="N26" s="147">
        <v>1508</v>
      </c>
      <c r="O26" s="147">
        <v>1711</v>
      </c>
      <c r="P26" s="147">
        <v>1579</v>
      </c>
      <c r="Q26" s="147">
        <v>1194</v>
      </c>
      <c r="R26" s="147">
        <v>709</v>
      </c>
      <c r="S26" s="147">
        <v>367</v>
      </c>
      <c r="T26" s="147">
        <v>348</v>
      </c>
      <c r="U26" s="180">
        <f t="shared" si="1"/>
        <v>12482</v>
      </c>
      <c r="V26" s="105"/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2</v>
      </c>
      <c r="D27" s="182">
        <v>0</v>
      </c>
      <c r="E27" s="182">
        <v>0</v>
      </c>
      <c r="F27" s="182">
        <v>6</v>
      </c>
      <c r="G27" s="182">
        <v>12</v>
      </c>
      <c r="H27" s="182">
        <v>42</v>
      </c>
      <c r="I27" s="182">
        <v>48</v>
      </c>
      <c r="J27" s="182">
        <v>73</v>
      </c>
      <c r="K27" s="182">
        <v>140</v>
      </c>
      <c r="L27" s="182">
        <v>139</v>
      </c>
      <c r="M27" s="182">
        <v>194</v>
      </c>
      <c r="N27" s="182">
        <v>330</v>
      </c>
      <c r="O27" s="182">
        <v>493</v>
      </c>
      <c r="P27" s="182">
        <v>530</v>
      </c>
      <c r="Q27" s="182">
        <v>473</v>
      </c>
      <c r="R27" s="182">
        <v>351</v>
      </c>
      <c r="S27" s="182">
        <v>171</v>
      </c>
      <c r="T27" s="182">
        <v>70</v>
      </c>
      <c r="U27" s="183">
        <f t="shared" si="1"/>
        <v>3074</v>
      </c>
      <c r="V27" s="102"/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2</v>
      </c>
      <c r="H28" s="147">
        <v>19</v>
      </c>
      <c r="I28" s="147">
        <v>12</v>
      </c>
      <c r="J28" s="147">
        <v>21</v>
      </c>
      <c r="K28" s="147">
        <v>30</v>
      </c>
      <c r="L28" s="147">
        <v>30</v>
      </c>
      <c r="M28" s="147">
        <v>19</v>
      </c>
      <c r="N28" s="147">
        <v>34</v>
      </c>
      <c r="O28" s="147">
        <v>33</v>
      </c>
      <c r="P28" s="147">
        <v>19</v>
      </c>
      <c r="Q28" s="147">
        <v>13</v>
      </c>
      <c r="R28" s="147">
        <v>10</v>
      </c>
      <c r="S28" s="147">
        <v>8</v>
      </c>
      <c r="T28" s="147">
        <v>7</v>
      </c>
      <c r="U28" s="180">
        <f t="shared" si="1"/>
        <v>257</v>
      </c>
      <c r="V28" s="102"/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3</v>
      </c>
      <c r="G29" s="182">
        <v>7</v>
      </c>
      <c r="H29" s="182">
        <v>28</v>
      </c>
      <c r="I29" s="182">
        <v>39</v>
      </c>
      <c r="J29" s="182">
        <v>40</v>
      </c>
      <c r="K29" s="182">
        <v>60</v>
      </c>
      <c r="L29" s="182">
        <v>65</v>
      </c>
      <c r="M29" s="182">
        <v>32</v>
      </c>
      <c r="N29" s="182">
        <v>73</v>
      </c>
      <c r="O29" s="182">
        <v>58</v>
      </c>
      <c r="P29" s="182">
        <v>48</v>
      </c>
      <c r="Q29" s="182">
        <v>38</v>
      </c>
      <c r="R29" s="182">
        <v>20</v>
      </c>
      <c r="S29" s="182">
        <v>10</v>
      </c>
      <c r="T29" s="182">
        <v>15</v>
      </c>
      <c r="U29" s="183">
        <f t="shared" si="1"/>
        <v>536</v>
      </c>
      <c r="V29" s="102"/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1</v>
      </c>
      <c r="D30" s="147">
        <v>0</v>
      </c>
      <c r="E30" s="147">
        <v>1</v>
      </c>
      <c r="F30" s="147">
        <v>1</v>
      </c>
      <c r="G30" s="147">
        <v>3</v>
      </c>
      <c r="H30" s="147">
        <v>16</v>
      </c>
      <c r="I30" s="147">
        <v>14</v>
      </c>
      <c r="J30" s="147">
        <v>25</v>
      </c>
      <c r="K30" s="147">
        <v>46</v>
      </c>
      <c r="L30" s="147">
        <v>9</v>
      </c>
      <c r="M30" s="147">
        <v>9</v>
      </c>
      <c r="N30" s="147">
        <v>7</v>
      </c>
      <c r="O30" s="147">
        <v>22</v>
      </c>
      <c r="P30" s="147">
        <v>7</v>
      </c>
      <c r="Q30" s="147">
        <v>8</v>
      </c>
      <c r="R30" s="147">
        <v>2</v>
      </c>
      <c r="S30" s="147">
        <v>1</v>
      </c>
      <c r="T30" s="147">
        <v>3</v>
      </c>
      <c r="U30" s="180">
        <f t="shared" si="1"/>
        <v>175</v>
      </c>
      <c r="V30" s="102"/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16</v>
      </c>
      <c r="D31" s="182">
        <v>0</v>
      </c>
      <c r="E31" s="182">
        <v>0</v>
      </c>
      <c r="F31" s="182">
        <v>6</v>
      </c>
      <c r="G31" s="182">
        <v>8</v>
      </c>
      <c r="H31" s="182">
        <v>8</v>
      </c>
      <c r="I31" s="182">
        <v>11</v>
      </c>
      <c r="J31" s="182">
        <v>25</v>
      </c>
      <c r="K31" s="182">
        <v>67</v>
      </c>
      <c r="L31" s="182">
        <v>16</v>
      </c>
      <c r="M31" s="182">
        <v>14</v>
      </c>
      <c r="N31" s="182">
        <v>17</v>
      </c>
      <c r="O31" s="182">
        <v>16</v>
      </c>
      <c r="P31" s="182">
        <v>16</v>
      </c>
      <c r="Q31" s="182">
        <v>18</v>
      </c>
      <c r="R31" s="182">
        <v>7</v>
      </c>
      <c r="S31" s="182">
        <v>6</v>
      </c>
      <c r="T31" s="182">
        <v>3</v>
      </c>
      <c r="U31" s="183">
        <f t="shared" si="1"/>
        <v>254</v>
      </c>
      <c r="V31" s="102"/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8</v>
      </c>
      <c r="D32" s="147">
        <v>1</v>
      </c>
      <c r="E32" s="147">
        <v>6</v>
      </c>
      <c r="F32" s="147">
        <v>37</v>
      </c>
      <c r="G32" s="147">
        <v>213</v>
      </c>
      <c r="H32" s="147">
        <v>1002</v>
      </c>
      <c r="I32" s="147">
        <v>519</v>
      </c>
      <c r="J32" s="147">
        <v>475</v>
      </c>
      <c r="K32" s="147">
        <v>932</v>
      </c>
      <c r="L32" s="147">
        <v>795</v>
      </c>
      <c r="M32" s="147">
        <v>1026</v>
      </c>
      <c r="N32" s="147">
        <v>1411</v>
      </c>
      <c r="O32" s="147">
        <v>1611</v>
      </c>
      <c r="P32" s="147">
        <v>1579</v>
      </c>
      <c r="Q32" s="147">
        <v>1180</v>
      </c>
      <c r="R32" s="147">
        <v>673</v>
      </c>
      <c r="S32" s="147">
        <v>344</v>
      </c>
      <c r="T32" s="147">
        <v>373</v>
      </c>
      <c r="U32" s="180">
        <f>SUM(C32:T32)</f>
        <v>12185</v>
      </c>
      <c r="V32" s="100"/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3</v>
      </c>
      <c r="D33" s="371">
        <f t="shared" ref="D33:T33" si="3">SUM(D34:D38)</f>
        <v>0</v>
      </c>
      <c r="E33" s="372">
        <f t="shared" si="3"/>
        <v>10</v>
      </c>
      <c r="F33" s="372">
        <f t="shared" si="3"/>
        <v>127</v>
      </c>
      <c r="G33" s="372">
        <f t="shared" si="3"/>
        <v>464</v>
      </c>
      <c r="H33" s="372">
        <f t="shared" si="3"/>
        <v>1288</v>
      </c>
      <c r="I33" s="372">
        <f t="shared" si="3"/>
        <v>1601</v>
      </c>
      <c r="J33" s="372">
        <f t="shared" si="3"/>
        <v>911</v>
      </c>
      <c r="K33" s="372">
        <f t="shared" si="3"/>
        <v>934</v>
      </c>
      <c r="L33" s="372">
        <f t="shared" si="3"/>
        <v>724</v>
      </c>
      <c r="M33" s="372">
        <f t="shared" si="3"/>
        <v>532</v>
      </c>
      <c r="N33" s="372">
        <f t="shared" si="3"/>
        <v>378</v>
      </c>
      <c r="O33" s="372">
        <f t="shared" si="3"/>
        <v>339</v>
      </c>
      <c r="P33" s="372">
        <f t="shared" si="3"/>
        <v>184</v>
      </c>
      <c r="Q33" s="372">
        <f t="shared" si="3"/>
        <v>86</v>
      </c>
      <c r="R33" s="372">
        <f t="shared" si="3"/>
        <v>38</v>
      </c>
      <c r="S33" s="372">
        <f t="shared" si="3"/>
        <v>10</v>
      </c>
      <c r="T33" s="373">
        <f t="shared" si="3"/>
        <v>17</v>
      </c>
      <c r="U33" s="374">
        <f t="shared" si="1"/>
        <v>7646</v>
      </c>
      <c r="V33" s="269"/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0</v>
      </c>
      <c r="D34" s="147">
        <v>0</v>
      </c>
      <c r="E34" s="147">
        <v>0</v>
      </c>
      <c r="F34" s="147">
        <v>19</v>
      </c>
      <c r="G34" s="147">
        <v>75</v>
      </c>
      <c r="H34" s="147">
        <v>154</v>
      </c>
      <c r="I34" s="147">
        <v>282</v>
      </c>
      <c r="J34" s="147">
        <v>142</v>
      </c>
      <c r="K34" s="147">
        <v>115</v>
      </c>
      <c r="L34" s="147">
        <v>103</v>
      </c>
      <c r="M34" s="147">
        <v>72</v>
      </c>
      <c r="N34" s="147">
        <v>50</v>
      </c>
      <c r="O34" s="147">
        <v>46</v>
      </c>
      <c r="P34" s="147">
        <v>23</v>
      </c>
      <c r="Q34" s="147">
        <v>15</v>
      </c>
      <c r="R34" s="147">
        <v>7</v>
      </c>
      <c r="S34" s="147">
        <v>1</v>
      </c>
      <c r="T34" s="147">
        <v>1</v>
      </c>
      <c r="U34" s="349">
        <f t="shared" si="1"/>
        <v>1105</v>
      </c>
      <c r="V34" s="102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1</v>
      </c>
      <c r="H35" s="182">
        <v>2</v>
      </c>
      <c r="I35" s="182">
        <v>1</v>
      </c>
      <c r="J35" s="182">
        <v>5</v>
      </c>
      <c r="K35" s="182">
        <v>1</v>
      </c>
      <c r="L35" s="182">
        <v>1</v>
      </c>
      <c r="M35" s="182">
        <v>1</v>
      </c>
      <c r="N35" s="182">
        <v>0</v>
      </c>
      <c r="O35" s="182">
        <v>2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53">
        <f t="shared" si="1"/>
        <v>14</v>
      </c>
      <c r="V35" s="102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1</v>
      </c>
      <c r="D36" s="147">
        <v>0</v>
      </c>
      <c r="E36" s="147">
        <v>9</v>
      </c>
      <c r="F36" s="147">
        <v>42</v>
      </c>
      <c r="G36" s="147">
        <v>171</v>
      </c>
      <c r="H36" s="147">
        <v>485</v>
      </c>
      <c r="I36" s="147">
        <v>305</v>
      </c>
      <c r="J36" s="147">
        <v>294</v>
      </c>
      <c r="K36" s="147">
        <v>359</v>
      </c>
      <c r="L36" s="147">
        <v>245</v>
      </c>
      <c r="M36" s="147">
        <v>180</v>
      </c>
      <c r="N36" s="147">
        <v>108</v>
      </c>
      <c r="O36" s="147">
        <v>108</v>
      </c>
      <c r="P36" s="147">
        <v>75</v>
      </c>
      <c r="Q36" s="147">
        <v>23</v>
      </c>
      <c r="R36" s="147">
        <v>9</v>
      </c>
      <c r="S36" s="147">
        <v>3</v>
      </c>
      <c r="T36" s="147">
        <v>3</v>
      </c>
      <c r="U36" s="349">
        <f t="shared" si="1"/>
        <v>2420</v>
      </c>
      <c r="V36" s="102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1</v>
      </c>
      <c r="D37" s="182">
        <v>0</v>
      </c>
      <c r="E37" s="182">
        <v>0</v>
      </c>
      <c r="F37" s="182">
        <v>2</v>
      </c>
      <c r="G37" s="182">
        <v>11</v>
      </c>
      <c r="H37" s="182">
        <v>13</v>
      </c>
      <c r="I37" s="182">
        <v>45</v>
      </c>
      <c r="J37" s="182">
        <v>29</v>
      </c>
      <c r="K37" s="182">
        <v>25</v>
      </c>
      <c r="L37" s="182">
        <v>18</v>
      </c>
      <c r="M37" s="182">
        <v>10</v>
      </c>
      <c r="N37" s="182">
        <v>8</v>
      </c>
      <c r="O37" s="182">
        <v>14</v>
      </c>
      <c r="P37" s="182">
        <v>0</v>
      </c>
      <c r="Q37" s="182">
        <v>2</v>
      </c>
      <c r="R37" s="182">
        <v>0</v>
      </c>
      <c r="S37" s="182">
        <v>0</v>
      </c>
      <c r="T37" s="182">
        <v>1</v>
      </c>
      <c r="U37" s="353">
        <f>SUM(C37:T37)</f>
        <v>179</v>
      </c>
      <c r="V37" s="102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1</v>
      </c>
      <c r="D38" s="355">
        <v>0</v>
      </c>
      <c r="E38" s="355">
        <v>1</v>
      </c>
      <c r="F38" s="355">
        <v>64</v>
      </c>
      <c r="G38" s="355">
        <v>206</v>
      </c>
      <c r="H38" s="355">
        <v>634</v>
      </c>
      <c r="I38" s="355">
        <v>968</v>
      </c>
      <c r="J38" s="355">
        <v>441</v>
      </c>
      <c r="K38" s="355">
        <v>434</v>
      </c>
      <c r="L38" s="355">
        <v>357</v>
      </c>
      <c r="M38" s="355">
        <v>269</v>
      </c>
      <c r="N38" s="355">
        <v>212</v>
      </c>
      <c r="O38" s="355">
        <v>169</v>
      </c>
      <c r="P38" s="355">
        <v>86</v>
      </c>
      <c r="Q38" s="355">
        <v>46</v>
      </c>
      <c r="R38" s="355">
        <v>22</v>
      </c>
      <c r="S38" s="355">
        <v>6</v>
      </c>
      <c r="T38" s="355">
        <v>12</v>
      </c>
      <c r="U38" s="356">
        <f>SUM(C38:T38)</f>
        <v>3928</v>
      </c>
      <c r="V38" s="102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4</v>
      </c>
      <c r="D39" s="182">
        <v>3</v>
      </c>
      <c r="E39" s="182">
        <v>4</v>
      </c>
      <c r="F39" s="182">
        <v>131</v>
      </c>
      <c r="G39" s="182">
        <v>684</v>
      </c>
      <c r="H39" s="182">
        <v>1660</v>
      </c>
      <c r="I39" s="182">
        <v>1242</v>
      </c>
      <c r="J39" s="182">
        <v>874</v>
      </c>
      <c r="K39" s="182">
        <v>1337</v>
      </c>
      <c r="L39" s="182">
        <v>855</v>
      </c>
      <c r="M39" s="182">
        <v>682</v>
      </c>
      <c r="N39" s="182">
        <v>682</v>
      </c>
      <c r="O39" s="182">
        <v>647</v>
      </c>
      <c r="P39" s="182">
        <v>420</v>
      </c>
      <c r="Q39" s="182">
        <v>290</v>
      </c>
      <c r="R39" s="182">
        <v>135</v>
      </c>
      <c r="S39" s="182">
        <v>74</v>
      </c>
      <c r="T39" s="182">
        <v>45</v>
      </c>
      <c r="U39" s="183">
        <f>SUM(C39:T39)</f>
        <v>9769</v>
      </c>
      <c r="V39" s="102"/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2</v>
      </c>
      <c r="D40" s="147">
        <v>6</v>
      </c>
      <c r="E40" s="147">
        <v>20</v>
      </c>
      <c r="F40" s="147">
        <v>61</v>
      </c>
      <c r="G40" s="147">
        <v>433</v>
      </c>
      <c r="H40" s="147">
        <v>767</v>
      </c>
      <c r="I40" s="147">
        <v>957</v>
      </c>
      <c r="J40" s="147">
        <v>1570</v>
      </c>
      <c r="K40" s="147">
        <v>1209</v>
      </c>
      <c r="L40" s="147">
        <v>1320</v>
      </c>
      <c r="M40" s="147">
        <v>1202</v>
      </c>
      <c r="N40" s="147">
        <v>1303</v>
      </c>
      <c r="O40" s="147">
        <v>1125</v>
      </c>
      <c r="P40" s="147">
        <v>944</v>
      </c>
      <c r="Q40" s="147">
        <v>548</v>
      </c>
      <c r="R40" s="147">
        <v>112</v>
      </c>
      <c r="S40" s="147">
        <v>70</v>
      </c>
      <c r="T40" s="147">
        <v>45</v>
      </c>
      <c r="U40" s="180">
        <f>SUM(C40:T40)</f>
        <v>11694</v>
      </c>
      <c r="V40" s="102"/>
      <c r="W40" s="36"/>
      <c r="X40" s="101"/>
      <c r="Y40" s="36"/>
      <c r="Z40" s="243"/>
    </row>
    <row r="41" spans="1:26" s="264" customFormat="1" ht="15" customHeight="1" thickBot="1" x14ac:dyDescent="0.35">
      <c r="A41" s="377" t="s">
        <v>207</v>
      </c>
      <c r="B41" s="378"/>
      <c r="C41" s="379">
        <f>SUM(C13:C40)-C33-C19-C13</f>
        <v>84</v>
      </c>
      <c r="D41" s="380">
        <f t="shared" ref="D41:T41" si="4">SUM(D13:D40)-D33-D19-D13</f>
        <v>22</v>
      </c>
      <c r="E41" s="380">
        <f t="shared" si="4"/>
        <v>136</v>
      </c>
      <c r="F41" s="380">
        <f t="shared" si="4"/>
        <v>646</v>
      </c>
      <c r="G41" s="380">
        <f t="shared" si="4"/>
        <v>3126</v>
      </c>
      <c r="H41" s="380">
        <f t="shared" si="4"/>
        <v>13167</v>
      </c>
      <c r="I41" s="380">
        <f t="shared" si="4"/>
        <v>15997</v>
      </c>
      <c r="J41" s="380">
        <f t="shared" si="4"/>
        <v>8411</v>
      </c>
      <c r="K41" s="380">
        <f t="shared" si="4"/>
        <v>18551</v>
      </c>
      <c r="L41" s="380">
        <f t="shared" si="4"/>
        <v>14678</v>
      </c>
      <c r="M41" s="380">
        <f t="shared" si="4"/>
        <v>15307</v>
      </c>
      <c r="N41" s="380">
        <f t="shared" si="4"/>
        <v>19888</v>
      </c>
      <c r="O41" s="380">
        <f t="shared" si="4"/>
        <v>23079</v>
      </c>
      <c r="P41" s="380">
        <f t="shared" si="4"/>
        <v>21425</v>
      </c>
      <c r="Q41" s="380">
        <f t="shared" si="4"/>
        <v>16519</v>
      </c>
      <c r="R41" s="380">
        <f t="shared" si="4"/>
        <v>10343</v>
      </c>
      <c r="S41" s="380">
        <f t="shared" si="4"/>
        <v>6270</v>
      </c>
      <c r="T41" s="381">
        <f t="shared" si="4"/>
        <v>6050</v>
      </c>
      <c r="U41" s="382">
        <f>SUM(U13:U40)-U33-U19-U13</f>
        <v>193699</v>
      </c>
      <c r="V41" s="270"/>
      <c r="W41" s="266"/>
      <c r="X41" s="271"/>
      <c r="Y41" s="266"/>
      <c r="Z41" s="267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1" firstPageNumber="49" orientation="landscape" useFirstPageNumber="1" r:id="rId1"/>
  <headerFooter>
    <oddFooter>&amp;R&amp;P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00E2-823C-4FCD-9032-32EB3D5303D3}">
  <dimension ref="A1"/>
  <sheetViews>
    <sheetView workbookViewId="0"/>
  </sheetViews>
  <sheetFormatPr baseColWidth="10" defaultRowHeight="13" x14ac:dyDescent="0.3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syncVertical="1" syncRef="A1" transitionEvaluation="1" codeName="Hoja59">
    <pageSetUpPr fitToPage="1"/>
  </sheetPr>
  <dimension ref="A1:AA84"/>
  <sheetViews>
    <sheetView showGridLines="0" view="pageBreakPreview" zoomScale="68" zoomScaleNormal="75" zoomScaleSheetLayoutView="85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21" width="6.7265625" style="26" customWidth="1"/>
    <col min="22" max="22" width="11.54296875" style="698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1"/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691"/>
    </row>
    <row r="2" spans="1:27" ht="10.5" customHeight="1" x14ac:dyDescent="0.2">
      <c r="A2" s="782" t="s">
        <v>317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692"/>
    </row>
    <row r="3" spans="1:27" ht="18" customHeight="1" x14ac:dyDescent="0.2">
      <c r="A3" s="782" t="s">
        <v>140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  <c r="V3" s="692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693"/>
    </row>
    <row r="5" spans="1:27" ht="14.5" x14ac:dyDescent="0.2">
      <c r="A5" s="739" t="str">
        <f>'1 Total'!A4:N4</f>
        <v>DICIEMBRE DE 2019</v>
      </c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694"/>
    </row>
    <row r="6" spans="1:27" ht="14.5" x14ac:dyDescent="0.2">
      <c r="A6" s="782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694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695"/>
    </row>
    <row r="8" spans="1:27" ht="14" x14ac:dyDescent="0.2">
      <c r="A8" s="784" t="s">
        <v>141</v>
      </c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696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693"/>
    </row>
    <row r="10" spans="1:27" ht="25.5" customHeight="1" thickBot="1" x14ac:dyDescent="0.25">
      <c r="A10" s="809" t="s">
        <v>142</v>
      </c>
      <c r="B10" s="537"/>
      <c r="C10" s="812" t="s">
        <v>143</v>
      </c>
      <c r="D10" s="813"/>
      <c r="E10" s="813"/>
      <c r="F10" s="813"/>
      <c r="G10" s="813"/>
      <c r="H10" s="813"/>
      <c r="I10" s="813"/>
      <c r="J10" s="813"/>
      <c r="K10" s="813"/>
      <c r="L10" s="813"/>
      <c r="M10" s="813"/>
      <c r="N10" s="813"/>
      <c r="O10" s="813"/>
      <c r="P10" s="813"/>
      <c r="Q10" s="813"/>
      <c r="R10" s="813"/>
      <c r="S10" s="813"/>
      <c r="T10" s="813"/>
      <c r="U10" s="814"/>
      <c r="V10" s="697"/>
    </row>
    <row r="11" spans="1:27" ht="13" x14ac:dyDescent="0.25">
      <c r="A11" s="810"/>
      <c r="B11" s="388"/>
      <c r="C11" s="511" t="s">
        <v>144</v>
      </c>
      <c r="D11" s="512" t="s">
        <v>145</v>
      </c>
      <c r="E11" s="512" t="s">
        <v>146</v>
      </c>
      <c r="F11" s="512" t="s">
        <v>147</v>
      </c>
      <c r="G11" s="512" t="s">
        <v>148</v>
      </c>
      <c r="H11" s="512" t="s">
        <v>149</v>
      </c>
      <c r="I11" s="512" t="s">
        <v>150</v>
      </c>
      <c r="J11" s="512" t="s">
        <v>151</v>
      </c>
      <c r="K11" s="512" t="s">
        <v>152</v>
      </c>
      <c r="L11" s="512" t="s">
        <v>153</v>
      </c>
      <c r="M11" s="512" t="s">
        <v>154</v>
      </c>
      <c r="N11" s="512" t="s">
        <v>155</v>
      </c>
      <c r="O11" s="512" t="s">
        <v>156</v>
      </c>
      <c r="P11" s="512" t="s">
        <v>157</v>
      </c>
      <c r="Q11" s="512" t="s">
        <v>158</v>
      </c>
      <c r="R11" s="512" t="s">
        <v>159</v>
      </c>
      <c r="S11" s="512" t="s">
        <v>160</v>
      </c>
      <c r="T11" s="512" t="s">
        <v>161</v>
      </c>
      <c r="U11" s="815" t="s">
        <v>8</v>
      </c>
    </row>
    <row r="12" spans="1:27" ht="13.5" customHeight="1" thickBot="1" x14ac:dyDescent="0.3">
      <c r="A12" s="811"/>
      <c r="B12" s="538"/>
      <c r="C12" s="539" t="s">
        <v>162</v>
      </c>
      <c r="D12" s="540" t="s">
        <v>163</v>
      </c>
      <c r="E12" s="540" t="s">
        <v>164</v>
      </c>
      <c r="F12" s="540" t="s">
        <v>165</v>
      </c>
      <c r="G12" s="540" t="s">
        <v>166</v>
      </c>
      <c r="H12" s="540" t="s">
        <v>167</v>
      </c>
      <c r="I12" s="540" t="s">
        <v>168</v>
      </c>
      <c r="J12" s="540" t="s">
        <v>169</v>
      </c>
      <c r="K12" s="540" t="s">
        <v>170</v>
      </c>
      <c r="L12" s="540" t="s">
        <v>171</v>
      </c>
      <c r="M12" s="540" t="s">
        <v>172</v>
      </c>
      <c r="N12" s="540" t="s">
        <v>173</v>
      </c>
      <c r="O12" s="540" t="s">
        <v>174</v>
      </c>
      <c r="P12" s="540" t="s">
        <v>175</v>
      </c>
      <c r="Q12" s="540" t="s">
        <v>176</v>
      </c>
      <c r="R12" s="540" t="s">
        <v>177</v>
      </c>
      <c r="S12" s="540" t="s">
        <v>178</v>
      </c>
      <c r="T12" s="540" t="s">
        <v>179</v>
      </c>
      <c r="U12" s="816"/>
    </row>
    <row r="13" spans="1:27" s="264" customFormat="1" ht="15" customHeight="1" x14ac:dyDescent="0.3">
      <c r="A13" s="515" t="s">
        <v>180</v>
      </c>
      <c r="B13" s="516"/>
      <c r="C13" s="517">
        <f>SUM(C14,C15)</f>
        <v>0</v>
      </c>
      <c r="D13" s="518">
        <f t="shared" ref="D13:U13" si="0">SUM(D14,D15)</f>
        <v>0</v>
      </c>
      <c r="E13" s="519">
        <f t="shared" si="0"/>
        <v>0</v>
      </c>
      <c r="F13" s="519">
        <f t="shared" si="0"/>
        <v>0</v>
      </c>
      <c r="G13" s="519">
        <f t="shared" si="0"/>
        <v>0</v>
      </c>
      <c r="H13" s="519">
        <f t="shared" si="0"/>
        <v>1</v>
      </c>
      <c r="I13" s="519">
        <f t="shared" si="0"/>
        <v>1</v>
      </c>
      <c r="J13" s="519">
        <f t="shared" si="0"/>
        <v>3</v>
      </c>
      <c r="K13" s="519">
        <f t="shared" si="0"/>
        <v>5</v>
      </c>
      <c r="L13" s="519">
        <f t="shared" si="0"/>
        <v>11</v>
      </c>
      <c r="M13" s="519">
        <f t="shared" si="0"/>
        <v>11</v>
      </c>
      <c r="N13" s="519">
        <f t="shared" si="0"/>
        <v>7</v>
      </c>
      <c r="O13" s="519">
        <f t="shared" si="0"/>
        <v>2</v>
      </c>
      <c r="P13" s="519">
        <f t="shared" si="0"/>
        <v>0</v>
      </c>
      <c r="Q13" s="519">
        <f t="shared" si="0"/>
        <v>0</v>
      </c>
      <c r="R13" s="519">
        <f t="shared" si="0"/>
        <v>0</v>
      </c>
      <c r="S13" s="519">
        <f t="shared" si="0"/>
        <v>0</v>
      </c>
      <c r="T13" s="520">
        <f t="shared" si="0"/>
        <v>0</v>
      </c>
      <c r="U13" s="521">
        <f t="shared" si="0"/>
        <v>41</v>
      </c>
      <c r="V13" s="699">
        <f>U13/$U$41</f>
        <v>1.1223651793046812E-2</v>
      </c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2</v>
      </c>
      <c r="M14" s="147">
        <v>0</v>
      </c>
      <c r="N14" s="147">
        <v>0</v>
      </c>
      <c r="O14" s="147">
        <v>0</v>
      </c>
      <c r="P14" s="147">
        <v>0</v>
      </c>
      <c r="Q14" s="147">
        <v>0</v>
      </c>
      <c r="R14" s="147">
        <v>0</v>
      </c>
      <c r="S14" s="147">
        <v>0</v>
      </c>
      <c r="T14" s="147">
        <v>0</v>
      </c>
      <c r="U14" s="345">
        <f t="shared" ref="U14:U19" si="1">SUM(C14:T14)</f>
        <v>2</v>
      </c>
      <c r="V14" s="699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1</v>
      </c>
      <c r="I15" s="352">
        <v>1</v>
      </c>
      <c r="J15" s="352">
        <v>3</v>
      </c>
      <c r="K15" s="352">
        <v>5</v>
      </c>
      <c r="L15" s="352">
        <v>9</v>
      </c>
      <c r="M15" s="352">
        <v>11</v>
      </c>
      <c r="N15" s="352">
        <v>7</v>
      </c>
      <c r="O15" s="352">
        <v>2</v>
      </c>
      <c r="P15" s="352">
        <v>0</v>
      </c>
      <c r="Q15" s="352">
        <v>0</v>
      </c>
      <c r="R15" s="352">
        <v>0</v>
      </c>
      <c r="S15" s="352">
        <v>0</v>
      </c>
      <c r="T15" s="352">
        <v>0</v>
      </c>
      <c r="U15" s="522">
        <f t="shared" si="1"/>
        <v>39</v>
      </c>
      <c r="V15" s="700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0</v>
      </c>
      <c r="D16" s="147">
        <v>0</v>
      </c>
      <c r="E16" s="147">
        <v>1</v>
      </c>
      <c r="F16" s="147">
        <v>0</v>
      </c>
      <c r="G16" s="147">
        <v>0</v>
      </c>
      <c r="H16" s="147">
        <v>3</v>
      </c>
      <c r="I16" s="147">
        <v>3</v>
      </c>
      <c r="J16" s="147">
        <v>30</v>
      </c>
      <c r="K16" s="147">
        <v>82</v>
      </c>
      <c r="L16" s="147">
        <v>88</v>
      </c>
      <c r="M16" s="147">
        <v>146</v>
      </c>
      <c r="N16" s="147">
        <v>90</v>
      </c>
      <c r="O16" s="147">
        <v>23</v>
      </c>
      <c r="P16" s="147">
        <v>2</v>
      </c>
      <c r="Q16" s="147">
        <v>2</v>
      </c>
      <c r="R16" s="147">
        <v>1</v>
      </c>
      <c r="S16" s="147">
        <v>0</v>
      </c>
      <c r="T16" s="147">
        <v>0</v>
      </c>
      <c r="U16" s="345">
        <f t="shared" si="1"/>
        <v>471</v>
      </c>
      <c r="V16" s="699">
        <f>U16/$U$41</f>
        <v>0.1289351218176841</v>
      </c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0</v>
      </c>
      <c r="D17" s="343">
        <v>0</v>
      </c>
      <c r="E17" s="182">
        <v>0</v>
      </c>
      <c r="F17" s="182">
        <v>0</v>
      </c>
      <c r="G17" s="182">
        <v>0</v>
      </c>
      <c r="H17" s="182">
        <v>0</v>
      </c>
      <c r="I17" s="182">
        <v>0</v>
      </c>
      <c r="J17" s="182">
        <v>4</v>
      </c>
      <c r="K17" s="182">
        <v>20</v>
      </c>
      <c r="L17" s="182">
        <v>39</v>
      </c>
      <c r="M17" s="182">
        <v>91</v>
      </c>
      <c r="N17" s="182">
        <v>90</v>
      </c>
      <c r="O17" s="182">
        <v>7</v>
      </c>
      <c r="P17" s="182">
        <v>0</v>
      </c>
      <c r="Q17" s="182">
        <v>0</v>
      </c>
      <c r="R17" s="182">
        <v>0</v>
      </c>
      <c r="S17" s="182">
        <v>0</v>
      </c>
      <c r="T17" s="182">
        <v>0</v>
      </c>
      <c r="U17" s="346">
        <f t="shared" si="1"/>
        <v>251</v>
      </c>
      <c r="V17" s="699">
        <f t="shared" ref="V17:V18" si="2">U17/$U$41</f>
        <v>6.8710648781823161E-2</v>
      </c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J18" s="147">
        <v>4</v>
      </c>
      <c r="K18" s="147">
        <v>0</v>
      </c>
      <c r="L18" s="147">
        <v>1</v>
      </c>
      <c r="M18" s="147">
        <v>1</v>
      </c>
      <c r="N18" s="147">
        <v>0</v>
      </c>
      <c r="O18" s="147">
        <v>2</v>
      </c>
      <c r="P18" s="147">
        <v>0</v>
      </c>
      <c r="Q18" s="147">
        <v>0</v>
      </c>
      <c r="R18" s="147">
        <v>0</v>
      </c>
      <c r="S18" s="147">
        <v>0</v>
      </c>
      <c r="T18" s="147">
        <v>0</v>
      </c>
      <c r="U18" s="345">
        <f t="shared" si="1"/>
        <v>8</v>
      </c>
      <c r="V18" s="699">
        <f t="shared" si="2"/>
        <v>2.1899808376676703E-3</v>
      </c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3">SUM(D20:D21)</f>
        <v>0</v>
      </c>
      <c r="E19" s="372">
        <f t="shared" si="3"/>
        <v>0</v>
      </c>
      <c r="F19" s="372">
        <f t="shared" si="3"/>
        <v>0</v>
      </c>
      <c r="G19" s="372">
        <f t="shared" si="3"/>
        <v>1</v>
      </c>
      <c r="H19" s="372">
        <f t="shared" si="3"/>
        <v>1</v>
      </c>
      <c r="I19" s="372">
        <f t="shared" si="3"/>
        <v>4</v>
      </c>
      <c r="J19" s="372">
        <f t="shared" si="3"/>
        <v>10</v>
      </c>
      <c r="K19" s="372">
        <f t="shared" si="3"/>
        <v>18</v>
      </c>
      <c r="L19" s="372">
        <f t="shared" si="3"/>
        <v>39</v>
      </c>
      <c r="M19" s="372">
        <f t="shared" si="3"/>
        <v>55</v>
      </c>
      <c r="N19" s="372">
        <f t="shared" si="3"/>
        <v>20</v>
      </c>
      <c r="O19" s="372">
        <f t="shared" si="3"/>
        <v>3</v>
      </c>
      <c r="P19" s="372">
        <f t="shared" si="3"/>
        <v>1</v>
      </c>
      <c r="Q19" s="372">
        <f t="shared" si="3"/>
        <v>0</v>
      </c>
      <c r="R19" s="372">
        <f t="shared" si="3"/>
        <v>0</v>
      </c>
      <c r="S19" s="372">
        <f t="shared" si="3"/>
        <v>0</v>
      </c>
      <c r="T19" s="373">
        <f t="shared" si="3"/>
        <v>0</v>
      </c>
      <c r="U19" s="523">
        <f t="shared" si="1"/>
        <v>152</v>
      </c>
      <c r="V19" s="699">
        <f>U19/$U$41</f>
        <v>4.1609635915685735E-2</v>
      </c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1</v>
      </c>
      <c r="L20" s="147">
        <v>0</v>
      </c>
      <c r="M20" s="147">
        <v>1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345">
        <f t="shared" ref="U20:U36" si="4">SUM(C20:T20)</f>
        <v>2</v>
      </c>
      <c r="V20" s="700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1</v>
      </c>
      <c r="H21" s="352">
        <v>1</v>
      </c>
      <c r="I21" s="352">
        <v>4</v>
      </c>
      <c r="J21" s="352">
        <v>10</v>
      </c>
      <c r="K21" s="352">
        <v>17</v>
      </c>
      <c r="L21" s="352">
        <v>39</v>
      </c>
      <c r="M21" s="352">
        <v>54</v>
      </c>
      <c r="N21" s="352">
        <v>20</v>
      </c>
      <c r="O21" s="352">
        <v>3</v>
      </c>
      <c r="P21" s="352">
        <v>1</v>
      </c>
      <c r="Q21" s="352">
        <v>0</v>
      </c>
      <c r="R21" s="352">
        <v>0</v>
      </c>
      <c r="S21" s="352">
        <v>0</v>
      </c>
      <c r="T21" s="352">
        <v>0</v>
      </c>
      <c r="U21" s="522">
        <f t="shared" si="4"/>
        <v>150</v>
      </c>
      <c r="V21" s="700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0</v>
      </c>
      <c r="D22" s="147">
        <v>0</v>
      </c>
      <c r="E22" s="147">
        <v>0</v>
      </c>
      <c r="F22" s="147">
        <v>0</v>
      </c>
      <c r="G22" s="147">
        <v>0</v>
      </c>
      <c r="H22" s="147">
        <v>4</v>
      </c>
      <c r="I22" s="147">
        <v>8</v>
      </c>
      <c r="J22" s="147">
        <v>27</v>
      </c>
      <c r="K22" s="147">
        <v>64</v>
      </c>
      <c r="L22" s="147">
        <v>119</v>
      </c>
      <c r="M22" s="147">
        <v>248</v>
      </c>
      <c r="N22" s="147">
        <v>158</v>
      </c>
      <c r="O22" s="147">
        <v>15</v>
      </c>
      <c r="P22" s="147">
        <v>4</v>
      </c>
      <c r="Q22" s="147">
        <v>0</v>
      </c>
      <c r="R22" s="147">
        <v>0</v>
      </c>
      <c r="S22" s="147">
        <v>0</v>
      </c>
      <c r="T22" s="147">
        <v>0</v>
      </c>
      <c r="U22" s="345">
        <f t="shared" si="4"/>
        <v>647</v>
      </c>
      <c r="V22" s="699">
        <f t="shared" ref="V22:V33" si="5">U22/$U$41</f>
        <v>0.17711470024637285</v>
      </c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0</v>
      </c>
      <c r="D23" s="182">
        <v>0</v>
      </c>
      <c r="E23" s="182">
        <v>0</v>
      </c>
      <c r="F23" s="182">
        <v>0</v>
      </c>
      <c r="G23" s="182">
        <v>0</v>
      </c>
      <c r="H23" s="182">
        <v>1</v>
      </c>
      <c r="I23" s="182">
        <v>12</v>
      </c>
      <c r="J23" s="182">
        <v>20</v>
      </c>
      <c r="K23" s="182">
        <v>44</v>
      </c>
      <c r="L23" s="182">
        <v>93</v>
      </c>
      <c r="M23" s="182">
        <v>101</v>
      </c>
      <c r="N23" s="182">
        <v>99</v>
      </c>
      <c r="O23" s="182">
        <v>21</v>
      </c>
      <c r="P23" s="182">
        <v>1</v>
      </c>
      <c r="Q23" s="182">
        <v>1</v>
      </c>
      <c r="R23" s="182">
        <v>2</v>
      </c>
      <c r="S23" s="182">
        <v>0</v>
      </c>
      <c r="T23" s="182">
        <v>0</v>
      </c>
      <c r="U23" s="346">
        <f t="shared" si="4"/>
        <v>395</v>
      </c>
      <c r="V23" s="699">
        <f t="shared" si="5"/>
        <v>0.10813030385984122</v>
      </c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0</v>
      </c>
      <c r="I24" s="147">
        <v>3</v>
      </c>
      <c r="J24" s="147">
        <v>5</v>
      </c>
      <c r="K24" s="147">
        <v>9</v>
      </c>
      <c r="L24" s="147">
        <v>21</v>
      </c>
      <c r="M24" s="147">
        <v>20</v>
      </c>
      <c r="N24" s="147">
        <v>11</v>
      </c>
      <c r="O24" s="147">
        <v>9</v>
      </c>
      <c r="P24" s="147">
        <v>0</v>
      </c>
      <c r="Q24" s="147">
        <v>0</v>
      </c>
      <c r="R24" s="147">
        <v>0</v>
      </c>
      <c r="S24" s="147">
        <v>0</v>
      </c>
      <c r="T24" s="147">
        <v>0</v>
      </c>
      <c r="U24" s="345">
        <f t="shared" si="4"/>
        <v>78</v>
      </c>
      <c r="V24" s="699">
        <f t="shared" si="5"/>
        <v>2.1352313167259787E-2</v>
      </c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0</v>
      </c>
      <c r="D25" s="182">
        <v>0</v>
      </c>
      <c r="E25" s="182">
        <v>0</v>
      </c>
      <c r="F25" s="182">
        <v>0</v>
      </c>
      <c r="G25" s="182">
        <v>0</v>
      </c>
      <c r="H25" s="182">
        <v>0</v>
      </c>
      <c r="I25" s="182">
        <v>1</v>
      </c>
      <c r="J25" s="182">
        <v>8</v>
      </c>
      <c r="K25" s="182">
        <v>6</v>
      </c>
      <c r="L25" s="182">
        <v>12</v>
      </c>
      <c r="M25" s="182">
        <v>27</v>
      </c>
      <c r="N25" s="182">
        <v>17</v>
      </c>
      <c r="O25" s="182">
        <v>2</v>
      </c>
      <c r="P25" s="182">
        <v>0</v>
      </c>
      <c r="Q25" s="182">
        <v>0</v>
      </c>
      <c r="R25" s="182">
        <v>1</v>
      </c>
      <c r="S25" s="182">
        <v>0</v>
      </c>
      <c r="T25" s="182">
        <v>0</v>
      </c>
      <c r="U25" s="346">
        <f t="shared" si="4"/>
        <v>74</v>
      </c>
      <c r="V25" s="699">
        <f t="shared" si="5"/>
        <v>2.0257322748425951E-2</v>
      </c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0</v>
      </c>
      <c r="D26" s="147">
        <v>0</v>
      </c>
      <c r="E26" s="147">
        <v>0</v>
      </c>
      <c r="F26" s="147">
        <v>0</v>
      </c>
      <c r="G26" s="147">
        <v>1</v>
      </c>
      <c r="H26" s="147">
        <v>0</v>
      </c>
      <c r="I26" s="147">
        <v>1</v>
      </c>
      <c r="J26" s="147">
        <v>5</v>
      </c>
      <c r="K26" s="147">
        <v>18</v>
      </c>
      <c r="L26" s="147">
        <v>23</v>
      </c>
      <c r="M26" s="147">
        <v>47</v>
      </c>
      <c r="N26" s="147">
        <v>30</v>
      </c>
      <c r="O26" s="147">
        <v>5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345">
        <f t="shared" si="4"/>
        <v>130</v>
      </c>
      <c r="V26" s="699">
        <f t="shared" si="5"/>
        <v>3.5587188612099648E-2</v>
      </c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0</v>
      </c>
      <c r="I27" s="182">
        <v>0</v>
      </c>
      <c r="J27" s="182">
        <v>1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346">
        <f t="shared" si="4"/>
        <v>1</v>
      </c>
      <c r="V27" s="699">
        <f t="shared" si="5"/>
        <v>2.7374760470845878E-4</v>
      </c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2</v>
      </c>
      <c r="I28" s="147">
        <v>0</v>
      </c>
      <c r="J28" s="147">
        <v>0</v>
      </c>
      <c r="K28" s="147">
        <v>3</v>
      </c>
      <c r="L28" s="147">
        <v>2</v>
      </c>
      <c r="M28" s="147">
        <v>10</v>
      </c>
      <c r="N28" s="147">
        <v>0</v>
      </c>
      <c r="O28" s="147">
        <v>0</v>
      </c>
      <c r="P28" s="147">
        <v>0</v>
      </c>
      <c r="Q28" s="147">
        <v>0</v>
      </c>
      <c r="R28" s="147">
        <v>0</v>
      </c>
      <c r="S28" s="147">
        <v>0</v>
      </c>
      <c r="T28" s="147">
        <v>0</v>
      </c>
      <c r="U28" s="345">
        <f t="shared" si="4"/>
        <v>17</v>
      </c>
      <c r="V28" s="699">
        <f t="shared" si="5"/>
        <v>4.6537092800437996E-3</v>
      </c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1</v>
      </c>
      <c r="G29" s="182">
        <v>0</v>
      </c>
      <c r="H29" s="182">
        <v>4</v>
      </c>
      <c r="I29" s="182">
        <v>9</v>
      </c>
      <c r="J29" s="182">
        <v>24</v>
      </c>
      <c r="K29" s="182">
        <v>59</v>
      </c>
      <c r="L29" s="182">
        <v>118</v>
      </c>
      <c r="M29" s="182">
        <v>198</v>
      </c>
      <c r="N29" s="182">
        <v>183</v>
      </c>
      <c r="O29" s="182">
        <v>19</v>
      </c>
      <c r="P29" s="182">
        <v>1</v>
      </c>
      <c r="Q29" s="182">
        <v>0</v>
      </c>
      <c r="R29" s="182">
        <v>0</v>
      </c>
      <c r="S29" s="182">
        <v>0</v>
      </c>
      <c r="T29" s="182">
        <v>0</v>
      </c>
      <c r="U29" s="346">
        <f t="shared" si="4"/>
        <v>616</v>
      </c>
      <c r="V29" s="699">
        <f t="shared" si="5"/>
        <v>0.16862852450041063</v>
      </c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1</v>
      </c>
      <c r="J30" s="147">
        <v>0</v>
      </c>
      <c r="K30" s="147">
        <v>3</v>
      </c>
      <c r="L30" s="147">
        <v>2</v>
      </c>
      <c r="M30" s="147">
        <v>6</v>
      </c>
      <c r="N30" s="147">
        <v>6</v>
      </c>
      <c r="O30" s="147">
        <v>1</v>
      </c>
      <c r="P30" s="147">
        <v>0</v>
      </c>
      <c r="Q30" s="147">
        <v>0</v>
      </c>
      <c r="R30" s="147">
        <v>0</v>
      </c>
      <c r="S30" s="147">
        <v>0</v>
      </c>
      <c r="T30" s="147">
        <v>0</v>
      </c>
      <c r="U30" s="345">
        <f t="shared" si="4"/>
        <v>19</v>
      </c>
      <c r="V30" s="699">
        <f t="shared" si="5"/>
        <v>5.2012044894607168E-3</v>
      </c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182">
        <v>0</v>
      </c>
      <c r="U31" s="346">
        <f t="shared" si="4"/>
        <v>0</v>
      </c>
      <c r="V31" s="699">
        <f t="shared" si="5"/>
        <v>0</v>
      </c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7</v>
      </c>
      <c r="J32" s="147">
        <v>2</v>
      </c>
      <c r="K32" s="147">
        <v>10</v>
      </c>
      <c r="L32" s="147">
        <v>21</v>
      </c>
      <c r="M32" s="147">
        <v>21</v>
      </c>
      <c r="N32" s="147">
        <v>12</v>
      </c>
      <c r="O32" s="147">
        <v>1</v>
      </c>
      <c r="P32" s="147">
        <v>0</v>
      </c>
      <c r="Q32" s="147">
        <v>0</v>
      </c>
      <c r="R32" s="147">
        <v>0</v>
      </c>
      <c r="S32" s="147">
        <v>0</v>
      </c>
      <c r="T32" s="147">
        <v>0</v>
      </c>
      <c r="U32" s="345">
        <f>SUM(C32:T32)</f>
        <v>74</v>
      </c>
      <c r="V32" s="699">
        <f t="shared" si="5"/>
        <v>2.0257322748425951E-2</v>
      </c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0</v>
      </c>
      <c r="D33" s="371">
        <f t="shared" ref="D33:T33" si="6">SUM(D34:D38)</f>
        <v>0</v>
      </c>
      <c r="E33" s="372">
        <f t="shared" si="6"/>
        <v>0</v>
      </c>
      <c r="F33" s="372">
        <f t="shared" si="6"/>
        <v>0</v>
      </c>
      <c r="G33" s="372">
        <f t="shared" si="6"/>
        <v>0</v>
      </c>
      <c r="H33" s="372">
        <f t="shared" si="6"/>
        <v>8</v>
      </c>
      <c r="I33" s="372">
        <f t="shared" si="6"/>
        <v>4</v>
      </c>
      <c r="J33" s="372">
        <f t="shared" si="6"/>
        <v>29</v>
      </c>
      <c r="K33" s="372">
        <f t="shared" si="6"/>
        <v>50</v>
      </c>
      <c r="L33" s="372">
        <f t="shared" si="6"/>
        <v>33</v>
      </c>
      <c r="M33" s="372">
        <f t="shared" si="6"/>
        <v>30</v>
      </c>
      <c r="N33" s="372">
        <f t="shared" si="6"/>
        <v>10</v>
      </c>
      <c r="O33" s="372">
        <f t="shared" si="6"/>
        <v>5</v>
      </c>
      <c r="P33" s="372">
        <f t="shared" si="6"/>
        <v>0</v>
      </c>
      <c r="Q33" s="372">
        <f t="shared" si="6"/>
        <v>0</v>
      </c>
      <c r="R33" s="372">
        <f t="shared" si="6"/>
        <v>0</v>
      </c>
      <c r="S33" s="372">
        <f t="shared" si="6"/>
        <v>0</v>
      </c>
      <c r="T33" s="373">
        <f t="shared" si="6"/>
        <v>0</v>
      </c>
      <c r="U33" s="523">
        <f t="shared" si="4"/>
        <v>169</v>
      </c>
      <c r="V33" s="699">
        <f t="shared" si="5"/>
        <v>4.6263345195729534E-2</v>
      </c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3</v>
      </c>
      <c r="I34" s="147">
        <v>3</v>
      </c>
      <c r="J34" s="147">
        <v>5</v>
      </c>
      <c r="K34" s="147">
        <v>14</v>
      </c>
      <c r="L34" s="147">
        <v>8</v>
      </c>
      <c r="M34" s="147">
        <v>8</v>
      </c>
      <c r="N34" s="147">
        <v>2</v>
      </c>
      <c r="O34" s="147">
        <v>4</v>
      </c>
      <c r="P34" s="147">
        <v>0</v>
      </c>
      <c r="Q34" s="147">
        <v>0</v>
      </c>
      <c r="R34" s="147">
        <v>0</v>
      </c>
      <c r="S34" s="147">
        <v>0</v>
      </c>
      <c r="T34" s="147">
        <v>0</v>
      </c>
      <c r="U34" s="345">
        <f t="shared" si="4"/>
        <v>47</v>
      </c>
      <c r="V34" s="700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46">
        <f t="shared" si="4"/>
        <v>0</v>
      </c>
      <c r="V35" s="700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2</v>
      </c>
      <c r="I36" s="147">
        <v>0</v>
      </c>
      <c r="J36" s="147">
        <v>17</v>
      </c>
      <c r="K36" s="147">
        <v>24</v>
      </c>
      <c r="L36" s="147">
        <v>15</v>
      </c>
      <c r="M36" s="147">
        <v>12</v>
      </c>
      <c r="N36" s="147">
        <v>2</v>
      </c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345">
        <f t="shared" si="4"/>
        <v>72</v>
      </c>
      <c r="V36" s="700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0</v>
      </c>
      <c r="G37" s="182">
        <v>0</v>
      </c>
      <c r="H37" s="182">
        <v>0</v>
      </c>
      <c r="I37" s="182">
        <v>0</v>
      </c>
      <c r="J37" s="182">
        <v>0</v>
      </c>
      <c r="K37" s="182">
        <v>1</v>
      </c>
      <c r="L37" s="182">
        <v>2</v>
      </c>
      <c r="M37" s="182">
        <v>3</v>
      </c>
      <c r="N37" s="182">
        <v>2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182">
        <v>0</v>
      </c>
      <c r="U37" s="346">
        <f>SUM(C37:T37)</f>
        <v>8</v>
      </c>
      <c r="V37" s="700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0</v>
      </c>
      <c r="D38" s="355">
        <v>0</v>
      </c>
      <c r="E38" s="355">
        <v>0</v>
      </c>
      <c r="F38" s="355">
        <v>0</v>
      </c>
      <c r="G38" s="355">
        <v>0</v>
      </c>
      <c r="H38" s="355">
        <v>3</v>
      </c>
      <c r="I38" s="355">
        <v>1</v>
      </c>
      <c r="J38" s="355">
        <v>7</v>
      </c>
      <c r="K38" s="355">
        <v>11</v>
      </c>
      <c r="L38" s="355">
        <v>8</v>
      </c>
      <c r="M38" s="355">
        <v>7</v>
      </c>
      <c r="N38" s="355">
        <v>4</v>
      </c>
      <c r="O38" s="355">
        <v>1</v>
      </c>
      <c r="P38" s="355">
        <v>0</v>
      </c>
      <c r="Q38" s="355">
        <v>0</v>
      </c>
      <c r="R38" s="355">
        <v>0</v>
      </c>
      <c r="S38" s="355">
        <v>0</v>
      </c>
      <c r="T38" s="355">
        <v>0</v>
      </c>
      <c r="U38" s="524">
        <f>SUM(C38:T38)</f>
        <v>42</v>
      </c>
      <c r="V38" s="700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0</v>
      </c>
      <c r="D39" s="182">
        <v>0</v>
      </c>
      <c r="E39" s="182">
        <v>0</v>
      </c>
      <c r="F39" s="182">
        <v>1</v>
      </c>
      <c r="G39" s="182">
        <v>4</v>
      </c>
      <c r="H39" s="182">
        <v>7</v>
      </c>
      <c r="I39" s="182">
        <v>17</v>
      </c>
      <c r="J39" s="182">
        <v>35</v>
      </c>
      <c r="K39" s="182">
        <v>29</v>
      </c>
      <c r="L39" s="182">
        <v>39</v>
      </c>
      <c r="M39" s="182">
        <v>37</v>
      </c>
      <c r="N39" s="182">
        <v>44</v>
      </c>
      <c r="O39" s="182">
        <v>4</v>
      </c>
      <c r="P39" s="182">
        <v>1</v>
      </c>
      <c r="Q39" s="182">
        <v>0</v>
      </c>
      <c r="R39" s="182">
        <v>0</v>
      </c>
      <c r="S39" s="182">
        <v>0</v>
      </c>
      <c r="T39" s="182">
        <v>0</v>
      </c>
      <c r="U39" s="346">
        <f>SUM(C39:T39)</f>
        <v>218</v>
      </c>
      <c r="V39" s="699">
        <f t="shared" ref="V39:V40" si="7">U39/$U$41</f>
        <v>5.9676977826444016E-2</v>
      </c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0</v>
      </c>
      <c r="D40" s="147">
        <v>0</v>
      </c>
      <c r="E40" s="147">
        <v>0</v>
      </c>
      <c r="F40" s="147">
        <v>0</v>
      </c>
      <c r="G40" s="147">
        <v>5</v>
      </c>
      <c r="H40" s="147">
        <v>5</v>
      </c>
      <c r="I40" s="147">
        <v>6</v>
      </c>
      <c r="J40" s="147">
        <v>19</v>
      </c>
      <c r="K40" s="147">
        <v>29</v>
      </c>
      <c r="L40" s="147">
        <v>57</v>
      </c>
      <c r="M40" s="147">
        <v>79</v>
      </c>
      <c r="N40" s="147">
        <v>77</v>
      </c>
      <c r="O40" s="147">
        <v>12</v>
      </c>
      <c r="P40" s="147">
        <v>3</v>
      </c>
      <c r="Q40" s="147">
        <v>0</v>
      </c>
      <c r="R40" s="147">
        <v>0</v>
      </c>
      <c r="S40" s="147">
        <v>0</v>
      </c>
      <c r="T40" s="147">
        <v>0</v>
      </c>
      <c r="U40" s="345">
        <f>SUM(C40:T40)</f>
        <v>292</v>
      </c>
      <c r="V40" s="699">
        <f t="shared" si="7"/>
        <v>7.9934300574869971E-2</v>
      </c>
      <c r="W40" s="36"/>
      <c r="X40" s="101"/>
      <c r="Y40" s="36"/>
      <c r="Z40" s="243"/>
    </row>
    <row r="41" spans="1:26" s="264" customFormat="1" ht="15" customHeight="1" thickBot="1" x14ac:dyDescent="0.35">
      <c r="A41" s="377" t="s">
        <v>207</v>
      </c>
      <c r="B41" s="525"/>
      <c r="C41" s="526">
        <f>SUM(C13:C40)-C33-C19-C13</f>
        <v>0</v>
      </c>
      <c r="D41" s="527">
        <f t="shared" ref="D41:T41" si="8">SUM(D13:D40)-D33-D19-D13</f>
        <v>0</v>
      </c>
      <c r="E41" s="527">
        <f t="shared" si="8"/>
        <v>1</v>
      </c>
      <c r="F41" s="527">
        <f t="shared" si="8"/>
        <v>2</v>
      </c>
      <c r="G41" s="527">
        <f t="shared" si="8"/>
        <v>11</v>
      </c>
      <c r="H41" s="527">
        <f t="shared" si="8"/>
        <v>36</v>
      </c>
      <c r="I41" s="527">
        <f t="shared" si="8"/>
        <v>77</v>
      </c>
      <c r="J41" s="527">
        <f t="shared" si="8"/>
        <v>226</v>
      </c>
      <c r="K41" s="527">
        <f t="shared" si="8"/>
        <v>449</v>
      </c>
      <c r="L41" s="527">
        <f t="shared" si="8"/>
        <v>718</v>
      </c>
      <c r="M41" s="527">
        <f t="shared" si="8"/>
        <v>1128</v>
      </c>
      <c r="N41" s="527">
        <f t="shared" si="8"/>
        <v>854</v>
      </c>
      <c r="O41" s="527">
        <f t="shared" si="8"/>
        <v>131</v>
      </c>
      <c r="P41" s="527">
        <f t="shared" si="8"/>
        <v>13</v>
      </c>
      <c r="Q41" s="527">
        <f t="shared" si="8"/>
        <v>3</v>
      </c>
      <c r="R41" s="527">
        <f t="shared" si="8"/>
        <v>4</v>
      </c>
      <c r="S41" s="527">
        <f t="shared" si="8"/>
        <v>0</v>
      </c>
      <c r="T41" s="528">
        <f t="shared" si="8"/>
        <v>0</v>
      </c>
      <c r="U41" s="529">
        <f>SUM(U13:U40)-U33-U19-U13</f>
        <v>3653</v>
      </c>
      <c r="V41" s="701">
        <f>SUM(V13:V40)</f>
        <v>1</v>
      </c>
      <c r="W41" s="266"/>
      <c r="X41" s="271"/>
      <c r="Y41" s="266"/>
      <c r="Z41" s="267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syncVertical="1" syncRef="A1" transitionEvaluation="1" codeName="Hoja60">
    <pageSetUpPr fitToPage="1"/>
  </sheetPr>
  <dimension ref="A1:AA84"/>
  <sheetViews>
    <sheetView showGridLines="0" view="pageBreakPreview" zoomScale="70" zoomScaleNormal="75" zoomScaleSheetLayoutView="70" workbookViewId="0">
      <selection sqref="A1:U1"/>
    </sheetView>
  </sheetViews>
  <sheetFormatPr baseColWidth="10" defaultColWidth="9.7265625" defaultRowHeight="10" x14ac:dyDescent="0.2"/>
  <cols>
    <col min="1" max="1" width="51" style="26" customWidth="1"/>
    <col min="2" max="2" width="42.453125" style="26" hidden="1" customWidth="1"/>
    <col min="3" max="4" width="6.7265625" style="26" customWidth="1"/>
    <col min="5" max="5" width="8.1796875" style="26" customWidth="1"/>
    <col min="6" max="20" width="6.7265625" style="26" customWidth="1"/>
    <col min="21" max="21" width="7.36328125" style="26" bestFit="1" customWidth="1"/>
    <col min="22" max="22" width="11.54296875" style="26" customWidth="1"/>
    <col min="23" max="25" width="9.7265625" style="26" customWidth="1"/>
    <col min="26" max="26" width="9.7265625" style="26"/>
    <col min="27" max="27" width="54.7265625" style="26" customWidth="1"/>
    <col min="28" max="16384" width="9.7265625" style="26"/>
  </cols>
  <sheetData>
    <row r="1" spans="1:27" ht="18" x14ac:dyDescent="0.2">
      <c r="A1" s="711"/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95"/>
    </row>
    <row r="2" spans="1:27" ht="10.5" customHeight="1" x14ac:dyDescent="0.2">
      <c r="A2" s="782" t="s">
        <v>317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11"/>
    </row>
    <row r="3" spans="1:27" ht="18" customHeight="1" x14ac:dyDescent="0.2">
      <c r="A3" s="782" t="s">
        <v>140</v>
      </c>
      <c r="B3" s="782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  <c r="V3" s="11"/>
    </row>
    <row r="4" spans="1:27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7" ht="14.5" x14ac:dyDescent="0.2">
      <c r="A5" s="739" t="str">
        <f>'1 Total'!A4:N4</f>
        <v>DICIEMBRE DE 2019</v>
      </c>
      <c r="B5" s="739"/>
      <c r="C5" s="739"/>
      <c r="D5" s="739"/>
      <c r="E5" s="739"/>
      <c r="F5" s="739"/>
      <c r="G5" s="739"/>
      <c r="H5" s="739"/>
      <c r="I5" s="739"/>
      <c r="J5" s="739"/>
      <c r="K5" s="739"/>
      <c r="L5" s="739"/>
      <c r="M5" s="739"/>
      <c r="N5" s="739"/>
      <c r="O5" s="739"/>
      <c r="P5" s="739"/>
      <c r="Q5" s="739"/>
      <c r="R5" s="739"/>
      <c r="S5" s="739"/>
      <c r="T5" s="739"/>
      <c r="U5" s="739"/>
      <c r="V5" s="97"/>
    </row>
    <row r="6" spans="1:27" ht="14.5" x14ac:dyDescent="0.2">
      <c r="A6" s="782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97"/>
    </row>
    <row r="7" spans="1:27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</row>
    <row r="8" spans="1:27" ht="14" x14ac:dyDescent="0.2">
      <c r="A8" s="784" t="s">
        <v>58</v>
      </c>
      <c r="B8" s="784"/>
      <c r="C8" s="784"/>
      <c r="D8" s="784"/>
      <c r="E8" s="784"/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4"/>
      <c r="U8" s="784"/>
      <c r="V8" s="99"/>
    </row>
    <row r="9" spans="1:27" ht="10.5" thickBot="1" x14ac:dyDescent="0.25">
      <c r="A9" s="96"/>
      <c r="B9" s="96"/>
      <c r="C9" s="272">
        <v>3</v>
      </c>
      <c r="D9" s="272">
        <v>14</v>
      </c>
      <c r="E9" s="272">
        <v>4</v>
      </c>
      <c r="F9" s="272">
        <v>5</v>
      </c>
      <c r="G9" s="272">
        <v>6</v>
      </c>
      <c r="H9" s="272">
        <v>7</v>
      </c>
      <c r="I9" s="272">
        <v>8</v>
      </c>
      <c r="J9" s="272">
        <v>9</v>
      </c>
      <c r="K9" s="272">
        <v>10</v>
      </c>
      <c r="L9" s="272">
        <v>11</v>
      </c>
      <c r="M9" s="272">
        <v>12</v>
      </c>
      <c r="N9" s="272">
        <v>13</v>
      </c>
      <c r="O9" s="272">
        <v>15</v>
      </c>
      <c r="P9" s="272">
        <v>16</v>
      </c>
      <c r="Q9" s="272">
        <v>17</v>
      </c>
      <c r="R9" s="272">
        <v>18</v>
      </c>
      <c r="S9" s="272">
        <v>19</v>
      </c>
      <c r="T9" s="272">
        <v>20</v>
      </c>
      <c r="U9" s="96"/>
      <c r="V9" s="96"/>
    </row>
    <row r="10" spans="1:27" ht="25.5" customHeight="1" thickBot="1" x14ac:dyDescent="0.25">
      <c r="A10" s="809" t="s">
        <v>142</v>
      </c>
      <c r="B10" s="537"/>
      <c r="C10" s="812" t="s">
        <v>143</v>
      </c>
      <c r="D10" s="813"/>
      <c r="E10" s="813"/>
      <c r="F10" s="813"/>
      <c r="G10" s="813"/>
      <c r="H10" s="813"/>
      <c r="I10" s="813"/>
      <c r="J10" s="813"/>
      <c r="K10" s="813"/>
      <c r="L10" s="813"/>
      <c r="M10" s="813"/>
      <c r="N10" s="813"/>
      <c r="O10" s="813"/>
      <c r="P10" s="813"/>
      <c r="Q10" s="813"/>
      <c r="R10" s="813"/>
      <c r="S10" s="813"/>
      <c r="T10" s="813"/>
      <c r="U10" s="814"/>
      <c r="V10" s="8"/>
    </row>
    <row r="11" spans="1:27" ht="13" x14ac:dyDescent="0.25">
      <c r="A11" s="810"/>
      <c r="B11" s="388"/>
      <c r="C11" s="511" t="s">
        <v>144</v>
      </c>
      <c r="D11" s="512" t="s">
        <v>145</v>
      </c>
      <c r="E11" s="512" t="s">
        <v>146</v>
      </c>
      <c r="F11" s="512" t="s">
        <v>147</v>
      </c>
      <c r="G11" s="512" t="s">
        <v>148</v>
      </c>
      <c r="H11" s="512" t="s">
        <v>149</v>
      </c>
      <c r="I11" s="512" t="s">
        <v>150</v>
      </c>
      <c r="J11" s="512" t="s">
        <v>151</v>
      </c>
      <c r="K11" s="512" t="s">
        <v>152</v>
      </c>
      <c r="L11" s="512" t="s">
        <v>153</v>
      </c>
      <c r="M11" s="512" t="s">
        <v>154</v>
      </c>
      <c r="N11" s="512" t="s">
        <v>155</v>
      </c>
      <c r="O11" s="512" t="s">
        <v>156</v>
      </c>
      <c r="P11" s="512" t="s">
        <v>157</v>
      </c>
      <c r="Q11" s="512" t="s">
        <v>158</v>
      </c>
      <c r="R11" s="512" t="s">
        <v>159</v>
      </c>
      <c r="S11" s="512" t="s">
        <v>160</v>
      </c>
      <c r="T11" s="512" t="s">
        <v>161</v>
      </c>
      <c r="U11" s="815" t="s">
        <v>8</v>
      </c>
    </row>
    <row r="12" spans="1:27" ht="13.5" customHeight="1" thickBot="1" x14ac:dyDescent="0.3">
      <c r="A12" s="811"/>
      <c r="B12" s="538"/>
      <c r="C12" s="539" t="s">
        <v>162</v>
      </c>
      <c r="D12" s="540" t="s">
        <v>163</v>
      </c>
      <c r="E12" s="540" t="s">
        <v>164</v>
      </c>
      <c r="F12" s="540" t="s">
        <v>165</v>
      </c>
      <c r="G12" s="540" t="s">
        <v>166</v>
      </c>
      <c r="H12" s="540" t="s">
        <v>167</v>
      </c>
      <c r="I12" s="540" t="s">
        <v>168</v>
      </c>
      <c r="J12" s="540" t="s">
        <v>169</v>
      </c>
      <c r="K12" s="540" t="s">
        <v>170</v>
      </c>
      <c r="L12" s="540" t="s">
        <v>171</v>
      </c>
      <c r="M12" s="540" t="s">
        <v>172</v>
      </c>
      <c r="N12" s="540" t="s">
        <v>173</v>
      </c>
      <c r="O12" s="540" t="s">
        <v>174</v>
      </c>
      <c r="P12" s="540" t="s">
        <v>175</v>
      </c>
      <c r="Q12" s="540" t="s">
        <v>176</v>
      </c>
      <c r="R12" s="540" t="s">
        <v>177</v>
      </c>
      <c r="S12" s="540" t="s">
        <v>178</v>
      </c>
      <c r="T12" s="540" t="s">
        <v>179</v>
      </c>
      <c r="U12" s="816"/>
    </row>
    <row r="13" spans="1:27" s="264" customFormat="1" ht="15" customHeight="1" x14ac:dyDescent="0.3">
      <c r="A13" s="515" t="s">
        <v>180</v>
      </c>
      <c r="B13" s="516"/>
      <c r="C13" s="517">
        <f>SUM(C14,C15)</f>
        <v>0</v>
      </c>
      <c r="D13" s="518">
        <f t="shared" ref="D13:U13" si="0">SUM(D14,D15)</f>
        <v>0</v>
      </c>
      <c r="E13" s="519">
        <f t="shared" si="0"/>
        <v>0</v>
      </c>
      <c r="F13" s="519">
        <f t="shared" si="0"/>
        <v>0</v>
      </c>
      <c r="G13" s="519">
        <f t="shared" si="0"/>
        <v>0</v>
      </c>
      <c r="H13" s="519">
        <f t="shared" si="0"/>
        <v>1</v>
      </c>
      <c r="I13" s="519">
        <f t="shared" si="0"/>
        <v>9</v>
      </c>
      <c r="J13" s="519">
        <f t="shared" si="0"/>
        <v>15</v>
      </c>
      <c r="K13" s="519">
        <f t="shared" si="0"/>
        <v>18</v>
      </c>
      <c r="L13" s="519">
        <f t="shared" si="0"/>
        <v>21</v>
      </c>
      <c r="M13" s="519">
        <f t="shared" si="0"/>
        <v>28</v>
      </c>
      <c r="N13" s="519">
        <f t="shared" si="0"/>
        <v>24</v>
      </c>
      <c r="O13" s="519">
        <f t="shared" si="0"/>
        <v>10</v>
      </c>
      <c r="P13" s="519">
        <f t="shared" si="0"/>
        <v>6</v>
      </c>
      <c r="Q13" s="519">
        <f t="shared" si="0"/>
        <v>0</v>
      </c>
      <c r="R13" s="519">
        <f t="shared" si="0"/>
        <v>0</v>
      </c>
      <c r="S13" s="519">
        <f t="shared" si="0"/>
        <v>1</v>
      </c>
      <c r="T13" s="520">
        <f t="shared" si="0"/>
        <v>0</v>
      </c>
      <c r="U13" s="521">
        <f t="shared" si="0"/>
        <v>133</v>
      </c>
      <c r="V13" s="263"/>
      <c r="X13" s="265"/>
      <c r="Y13" s="266"/>
      <c r="Z13" s="267"/>
    </row>
    <row r="14" spans="1:27" ht="15" customHeight="1" x14ac:dyDescent="0.3">
      <c r="A14" s="361" t="s">
        <v>181</v>
      </c>
      <c r="B14" s="347" t="s">
        <v>273</v>
      </c>
      <c r="C14" s="179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1</v>
      </c>
      <c r="J14" s="147">
        <v>2</v>
      </c>
      <c r="K14" s="147">
        <v>3</v>
      </c>
      <c r="L14" s="147">
        <v>4</v>
      </c>
      <c r="M14" s="147">
        <v>3</v>
      </c>
      <c r="N14" s="147">
        <v>0</v>
      </c>
      <c r="O14" s="147">
        <v>0</v>
      </c>
      <c r="P14" s="147">
        <v>0</v>
      </c>
      <c r="Q14" s="147">
        <v>0</v>
      </c>
      <c r="R14" s="147">
        <v>0</v>
      </c>
      <c r="S14" s="147">
        <v>0</v>
      </c>
      <c r="T14" s="147">
        <v>0</v>
      </c>
      <c r="U14" s="345">
        <f t="shared" ref="U14:U36" si="1">SUM(C14:T14)</f>
        <v>13</v>
      </c>
      <c r="V14" s="100"/>
      <c r="Y14" s="36"/>
      <c r="Z14" s="243"/>
    </row>
    <row r="15" spans="1:27" s="104" customFormat="1" ht="23.25" customHeight="1" x14ac:dyDescent="0.3">
      <c r="A15" s="362" t="s">
        <v>182</v>
      </c>
      <c r="B15" s="357" t="s">
        <v>274</v>
      </c>
      <c r="C15" s="351">
        <v>0</v>
      </c>
      <c r="D15" s="352">
        <v>0</v>
      </c>
      <c r="E15" s="352">
        <v>0</v>
      </c>
      <c r="F15" s="352">
        <v>0</v>
      </c>
      <c r="G15" s="352">
        <v>0</v>
      </c>
      <c r="H15" s="352">
        <v>1</v>
      </c>
      <c r="I15" s="352">
        <v>8</v>
      </c>
      <c r="J15" s="352">
        <v>13</v>
      </c>
      <c r="K15" s="352">
        <v>15</v>
      </c>
      <c r="L15" s="352">
        <v>17</v>
      </c>
      <c r="M15" s="352">
        <v>25</v>
      </c>
      <c r="N15" s="352">
        <v>24</v>
      </c>
      <c r="O15" s="352">
        <v>10</v>
      </c>
      <c r="P15" s="352">
        <v>6</v>
      </c>
      <c r="Q15" s="352">
        <v>0</v>
      </c>
      <c r="R15" s="352">
        <v>0</v>
      </c>
      <c r="S15" s="352">
        <v>1</v>
      </c>
      <c r="T15" s="352">
        <v>0</v>
      </c>
      <c r="U15" s="522">
        <f t="shared" si="1"/>
        <v>120</v>
      </c>
      <c r="V15" s="102"/>
      <c r="X15" s="103"/>
      <c r="Y15" s="36"/>
      <c r="Z15" s="243"/>
      <c r="AA15" s="26"/>
    </row>
    <row r="16" spans="1:27" ht="15" customHeight="1" x14ac:dyDescent="0.3">
      <c r="A16" s="363" t="s">
        <v>183</v>
      </c>
      <c r="B16" s="358" t="s">
        <v>275</v>
      </c>
      <c r="C16" s="179">
        <v>0</v>
      </c>
      <c r="D16" s="147">
        <v>0</v>
      </c>
      <c r="E16" s="147">
        <v>0</v>
      </c>
      <c r="F16" s="147">
        <v>0</v>
      </c>
      <c r="G16" s="147">
        <v>2</v>
      </c>
      <c r="H16" s="147">
        <v>13</v>
      </c>
      <c r="I16" s="147">
        <v>10</v>
      </c>
      <c r="J16" s="147">
        <v>44</v>
      </c>
      <c r="K16" s="147">
        <v>72</v>
      </c>
      <c r="L16" s="147">
        <v>115</v>
      </c>
      <c r="M16" s="147">
        <v>120</v>
      </c>
      <c r="N16" s="147">
        <v>121</v>
      </c>
      <c r="O16" s="147">
        <v>78</v>
      </c>
      <c r="P16" s="147">
        <v>36</v>
      </c>
      <c r="Q16" s="147">
        <v>23</v>
      </c>
      <c r="R16" s="147">
        <v>1</v>
      </c>
      <c r="S16" s="147">
        <v>1</v>
      </c>
      <c r="T16" s="147">
        <v>0</v>
      </c>
      <c r="U16" s="345">
        <f t="shared" si="1"/>
        <v>636</v>
      </c>
      <c r="V16" s="105"/>
      <c r="X16" s="101"/>
      <c r="Y16" s="36"/>
      <c r="Z16" s="243"/>
    </row>
    <row r="17" spans="1:27" ht="27" customHeight="1" x14ac:dyDescent="0.3">
      <c r="A17" s="364" t="s">
        <v>184</v>
      </c>
      <c r="B17" s="359" t="s">
        <v>276</v>
      </c>
      <c r="C17" s="344">
        <v>0</v>
      </c>
      <c r="D17" s="343">
        <v>0</v>
      </c>
      <c r="E17" s="182">
        <v>0</v>
      </c>
      <c r="F17" s="182">
        <v>0</v>
      </c>
      <c r="G17" s="182">
        <v>5</v>
      </c>
      <c r="H17" s="182">
        <v>6</v>
      </c>
      <c r="I17" s="182">
        <v>11</v>
      </c>
      <c r="J17" s="182">
        <v>25</v>
      </c>
      <c r="K17" s="182">
        <v>68</v>
      </c>
      <c r="L17" s="182">
        <v>127</v>
      </c>
      <c r="M17" s="182">
        <v>198</v>
      </c>
      <c r="N17" s="182">
        <v>193</v>
      </c>
      <c r="O17" s="182">
        <v>68</v>
      </c>
      <c r="P17" s="182">
        <v>46</v>
      </c>
      <c r="Q17" s="182">
        <v>14</v>
      </c>
      <c r="R17" s="182">
        <v>5</v>
      </c>
      <c r="S17" s="182">
        <v>1</v>
      </c>
      <c r="T17" s="182">
        <v>0</v>
      </c>
      <c r="U17" s="346">
        <f t="shared" si="1"/>
        <v>767</v>
      </c>
      <c r="V17" s="105"/>
      <c r="X17" s="101"/>
      <c r="Y17" s="36"/>
      <c r="Z17" s="243"/>
    </row>
    <row r="18" spans="1:27" ht="20.25" customHeight="1" x14ac:dyDescent="0.3">
      <c r="A18" s="363" t="s">
        <v>185</v>
      </c>
      <c r="B18" s="358" t="s">
        <v>277</v>
      </c>
      <c r="C18" s="367">
        <v>0</v>
      </c>
      <c r="D18" s="342">
        <v>0</v>
      </c>
      <c r="E18" s="147">
        <v>0</v>
      </c>
      <c r="F18" s="147">
        <v>0</v>
      </c>
      <c r="G18" s="147">
        <v>0</v>
      </c>
      <c r="H18" s="147">
        <v>0</v>
      </c>
      <c r="I18" s="147">
        <v>1</v>
      </c>
      <c r="J18" s="147">
        <v>1</v>
      </c>
      <c r="K18" s="147">
        <v>1</v>
      </c>
      <c r="L18" s="147">
        <v>2</v>
      </c>
      <c r="M18" s="147">
        <v>2</v>
      </c>
      <c r="N18" s="147">
        <v>0</v>
      </c>
      <c r="O18" s="147">
        <v>3</v>
      </c>
      <c r="P18" s="147">
        <v>0</v>
      </c>
      <c r="Q18" s="147">
        <v>2</v>
      </c>
      <c r="R18" s="147">
        <v>0</v>
      </c>
      <c r="S18" s="147">
        <v>0</v>
      </c>
      <c r="T18" s="147">
        <v>0</v>
      </c>
      <c r="U18" s="345">
        <f t="shared" si="1"/>
        <v>12</v>
      </c>
      <c r="V18" s="102"/>
      <c r="X18" s="101"/>
      <c r="Y18" s="36"/>
      <c r="Z18" s="243"/>
    </row>
    <row r="19" spans="1:27" s="264" customFormat="1" ht="15" customHeight="1" x14ac:dyDescent="0.3">
      <c r="A19" s="368" t="s">
        <v>186</v>
      </c>
      <c r="B19" s="369"/>
      <c r="C19" s="370">
        <f>SUM(C20:C21)</f>
        <v>0</v>
      </c>
      <c r="D19" s="371">
        <f t="shared" ref="D19:T19" si="2">SUM(D20:D21)</f>
        <v>0</v>
      </c>
      <c r="E19" s="372">
        <f t="shared" si="2"/>
        <v>0</v>
      </c>
      <c r="F19" s="372">
        <f t="shared" si="2"/>
        <v>0</v>
      </c>
      <c r="G19" s="372">
        <f t="shared" si="2"/>
        <v>0</v>
      </c>
      <c r="H19" s="372">
        <f t="shared" si="2"/>
        <v>3</v>
      </c>
      <c r="I19" s="372">
        <f t="shared" si="2"/>
        <v>6</v>
      </c>
      <c r="J19" s="372">
        <f t="shared" si="2"/>
        <v>16</v>
      </c>
      <c r="K19" s="372">
        <f t="shared" si="2"/>
        <v>26</v>
      </c>
      <c r="L19" s="372">
        <f t="shared" si="2"/>
        <v>38</v>
      </c>
      <c r="M19" s="372">
        <f t="shared" si="2"/>
        <v>49</v>
      </c>
      <c r="N19" s="372">
        <f t="shared" si="2"/>
        <v>40</v>
      </c>
      <c r="O19" s="372">
        <f t="shared" si="2"/>
        <v>14</v>
      </c>
      <c r="P19" s="372">
        <f t="shared" si="2"/>
        <v>7</v>
      </c>
      <c r="Q19" s="372">
        <f t="shared" si="2"/>
        <v>3</v>
      </c>
      <c r="R19" s="372">
        <f t="shared" si="2"/>
        <v>0</v>
      </c>
      <c r="S19" s="372">
        <f t="shared" si="2"/>
        <v>3</v>
      </c>
      <c r="T19" s="373">
        <f t="shared" si="2"/>
        <v>0</v>
      </c>
      <c r="U19" s="523">
        <f t="shared" si="1"/>
        <v>205</v>
      </c>
      <c r="V19" s="268"/>
      <c r="X19" s="265"/>
      <c r="Y19" s="266"/>
      <c r="Z19" s="267"/>
    </row>
    <row r="20" spans="1:27" s="104" customFormat="1" ht="15" customHeight="1" x14ac:dyDescent="0.3">
      <c r="A20" s="361" t="s">
        <v>187</v>
      </c>
      <c r="B20" s="347" t="s">
        <v>278</v>
      </c>
      <c r="C20" s="179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1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345">
        <f t="shared" si="1"/>
        <v>1</v>
      </c>
      <c r="V20" s="102"/>
      <c r="X20" s="103"/>
      <c r="Y20" s="36"/>
      <c r="Z20" s="243"/>
      <c r="AA20" s="26"/>
    </row>
    <row r="21" spans="1:27" s="104" customFormat="1" ht="15" customHeight="1" x14ac:dyDescent="0.3">
      <c r="A21" s="362" t="s">
        <v>188</v>
      </c>
      <c r="B21" s="357" t="s">
        <v>279</v>
      </c>
      <c r="C21" s="351">
        <v>0</v>
      </c>
      <c r="D21" s="352">
        <v>0</v>
      </c>
      <c r="E21" s="352">
        <v>0</v>
      </c>
      <c r="F21" s="352">
        <v>0</v>
      </c>
      <c r="G21" s="352">
        <v>0</v>
      </c>
      <c r="H21" s="352">
        <v>3</v>
      </c>
      <c r="I21" s="352">
        <v>6</v>
      </c>
      <c r="J21" s="352">
        <v>16</v>
      </c>
      <c r="K21" s="352">
        <v>25</v>
      </c>
      <c r="L21" s="352">
        <v>38</v>
      </c>
      <c r="M21" s="352">
        <v>49</v>
      </c>
      <c r="N21" s="352">
        <v>40</v>
      </c>
      <c r="O21" s="352">
        <v>14</v>
      </c>
      <c r="P21" s="352">
        <v>7</v>
      </c>
      <c r="Q21" s="352">
        <v>3</v>
      </c>
      <c r="R21" s="352">
        <v>0</v>
      </c>
      <c r="S21" s="352">
        <v>3</v>
      </c>
      <c r="T21" s="352">
        <v>0</v>
      </c>
      <c r="U21" s="522">
        <f t="shared" si="1"/>
        <v>204</v>
      </c>
      <c r="V21" s="102"/>
      <c r="X21" s="103"/>
      <c r="Y21" s="36"/>
      <c r="Z21" s="243"/>
      <c r="AA21" s="26"/>
    </row>
    <row r="22" spans="1:27" ht="24" customHeight="1" x14ac:dyDescent="0.3">
      <c r="A22" s="363" t="s">
        <v>189</v>
      </c>
      <c r="B22" s="358" t="s">
        <v>280</v>
      </c>
      <c r="C22" s="179">
        <v>0</v>
      </c>
      <c r="D22" s="147">
        <v>0</v>
      </c>
      <c r="E22" s="147">
        <v>0</v>
      </c>
      <c r="F22" s="147">
        <v>0</v>
      </c>
      <c r="G22" s="147">
        <v>7</v>
      </c>
      <c r="H22" s="147">
        <v>15</v>
      </c>
      <c r="I22" s="147">
        <v>30</v>
      </c>
      <c r="J22" s="147">
        <v>54</v>
      </c>
      <c r="K22" s="147">
        <v>105</v>
      </c>
      <c r="L22" s="147">
        <v>136</v>
      </c>
      <c r="M22" s="147">
        <v>188</v>
      </c>
      <c r="N22" s="147">
        <v>199</v>
      </c>
      <c r="O22" s="147">
        <v>121</v>
      </c>
      <c r="P22" s="147">
        <v>41</v>
      </c>
      <c r="Q22" s="147">
        <v>10</v>
      </c>
      <c r="R22" s="147">
        <v>5</v>
      </c>
      <c r="S22" s="147">
        <v>5</v>
      </c>
      <c r="T22" s="147">
        <v>2</v>
      </c>
      <c r="U22" s="345">
        <f t="shared" si="1"/>
        <v>918</v>
      </c>
      <c r="V22" s="102"/>
      <c r="X22" s="101"/>
      <c r="Y22" s="36"/>
      <c r="Z22" s="243"/>
    </row>
    <row r="23" spans="1:27" ht="18.75" customHeight="1" x14ac:dyDescent="0.3">
      <c r="A23" s="364" t="s">
        <v>190</v>
      </c>
      <c r="B23" s="359" t="s">
        <v>281</v>
      </c>
      <c r="C23" s="181">
        <v>0</v>
      </c>
      <c r="D23" s="182">
        <v>0</v>
      </c>
      <c r="E23" s="182">
        <v>0</v>
      </c>
      <c r="F23" s="182">
        <v>0</v>
      </c>
      <c r="G23" s="182">
        <v>14</v>
      </c>
      <c r="H23" s="182">
        <v>19</v>
      </c>
      <c r="I23" s="182">
        <v>20</v>
      </c>
      <c r="J23" s="182">
        <v>43</v>
      </c>
      <c r="K23" s="182">
        <v>67</v>
      </c>
      <c r="L23" s="182">
        <v>109</v>
      </c>
      <c r="M23" s="182">
        <v>149</v>
      </c>
      <c r="N23" s="182">
        <v>182</v>
      </c>
      <c r="O23" s="182">
        <v>105</v>
      </c>
      <c r="P23" s="182">
        <v>69</v>
      </c>
      <c r="Q23" s="182">
        <v>26</v>
      </c>
      <c r="R23" s="182">
        <v>6</v>
      </c>
      <c r="S23" s="182">
        <v>2</v>
      </c>
      <c r="T23" s="182">
        <v>1</v>
      </c>
      <c r="U23" s="346">
        <f t="shared" si="1"/>
        <v>812</v>
      </c>
      <c r="V23" s="105"/>
      <c r="X23" s="101"/>
      <c r="Y23" s="36"/>
      <c r="Z23" s="243"/>
    </row>
    <row r="24" spans="1:27" ht="18.75" customHeight="1" x14ac:dyDescent="0.3">
      <c r="A24" s="363" t="s">
        <v>191</v>
      </c>
      <c r="B24" s="358" t="s">
        <v>282</v>
      </c>
      <c r="C24" s="179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1</v>
      </c>
      <c r="I24" s="147">
        <v>2</v>
      </c>
      <c r="J24" s="147">
        <v>3</v>
      </c>
      <c r="K24" s="147">
        <v>3</v>
      </c>
      <c r="L24" s="147">
        <v>6</v>
      </c>
      <c r="M24" s="147">
        <v>15</v>
      </c>
      <c r="N24" s="147">
        <v>13</v>
      </c>
      <c r="O24" s="147">
        <v>8</v>
      </c>
      <c r="P24" s="147">
        <v>18</v>
      </c>
      <c r="Q24" s="147">
        <v>6</v>
      </c>
      <c r="R24" s="147">
        <v>0</v>
      </c>
      <c r="S24" s="147">
        <v>0</v>
      </c>
      <c r="T24" s="147">
        <v>1</v>
      </c>
      <c r="U24" s="345">
        <f t="shared" si="1"/>
        <v>76</v>
      </c>
      <c r="V24" s="105"/>
      <c r="X24" s="101"/>
      <c r="Y24" s="36"/>
      <c r="Z24" s="243"/>
    </row>
    <row r="25" spans="1:27" ht="18.75" customHeight="1" x14ac:dyDescent="0.3">
      <c r="A25" s="364" t="s">
        <v>192</v>
      </c>
      <c r="B25" s="359" t="s">
        <v>283</v>
      </c>
      <c r="C25" s="181">
        <v>0</v>
      </c>
      <c r="D25" s="182">
        <v>0</v>
      </c>
      <c r="E25" s="182">
        <v>0</v>
      </c>
      <c r="F25" s="182">
        <v>0</v>
      </c>
      <c r="G25" s="182">
        <v>1</v>
      </c>
      <c r="H25" s="182">
        <v>6</v>
      </c>
      <c r="I25" s="182">
        <v>3</v>
      </c>
      <c r="J25" s="182">
        <v>4</v>
      </c>
      <c r="K25" s="182">
        <v>12</v>
      </c>
      <c r="L25" s="182">
        <v>19</v>
      </c>
      <c r="M25" s="182">
        <v>21</v>
      </c>
      <c r="N25" s="182">
        <v>16</v>
      </c>
      <c r="O25" s="182">
        <v>10</v>
      </c>
      <c r="P25" s="182">
        <v>5</v>
      </c>
      <c r="Q25" s="182">
        <v>1</v>
      </c>
      <c r="R25" s="182">
        <v>0</v>
      </c>
      <c r="S25" s="182">
        <v>1</v>
      </c>
      <c r="T25" s="182">
        <v>0</v>
      </c>
      <c r="U25" s="346">
        <f t="shared" si="1"/>
        <v>99</v>
      </c>
      <c r="V25" s="105"/>
      <c r="X25" s="101"/>
      <c r="Y25" s="36"/>
      <c r="Z25" s="243"/>
    </row>
    <row r="26" spans="1:27" ht="18.75" customHeight="1" x14ac:dyDescent="0.3">
      <c r="A26" s="363" t="s">
        <v>193</v>
      </c>
      <c r="B26" s="358" t="s">
        <v>284</v>
      </c>
      <c r="C26" s="179">
        <v>0</v>
      </c>
      <c r="D26" s="147">
        <v>0</v>
      </c>
      <c r="E26" s="147">
        <v>0</v>
      </c>
      <c r="F26" s="147">
        <v>0</v>
      </c>
      <c r="G26" s="147">
        <v>1</v>
      </c>
      <c r="H26" s="147">
        <v>4</v>
      </c>
      <c r="I26" s="147">
        <v>10</v>
      </c>
      <c r="J26" s="147">
        <v>23</v>
      </c>
      <c r="K26" s="147">
        <v>19</v>
      </c>
      <c r="L26" s="147">
        <v>33</v>
      </c>
      <c r="M26" s="147">
        <v>39</v>
      </c>
      <c r="N26" s="147">
        <v>52</v>
      </c>
      <c r="O26" s="147">
        <v>20</v>
      </c>
      <c r="P26" s="147">
        <v>6</v>
      </c>
      <c r="Q26" s="147">
        <v>5</v>
      </c>
      <c r="R26" s="147">
        <v>2</v>
      </c>
      <c r="S26" s="147">
        <v>0</v>
      </c>
      <c r="T26" s="147">
        <v>0</v>
      </c>
      <c r="U26" s="345">
        <f t="shared" si="1"/>
        <v>214</v>
      </c>
      <c r="V26" s="105"/>
      <c r="X26" s="101"/>
      <c r="Y26" s="36"/>
      <c r="Z26" s="243"/>
    </row>
    <row r="27" spans="1:27" ht="20" x14ac:dyDescent="0.3">
      <c r="A27" s="364" t="s">
        <v>194</v>
      </c>
      <c r="B27" s="359" t="s">
        <v>285</v>
      </c>
      <c r="C27" s="181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1</v>
      </c>
      <c r="I27" s="182">
        <v>3</v>
      </c>
      <c r="J27" s="182">
        <v>7</v>
      </c>
      <c r="K27" s="182">
        <v>7</v>
      </c>
      <c r="L27" s="182">
        <v>6</v>
      </c>
      <c r="M27" s="182">
        <v>6</v>
      </c>
      <c r="N27" s="182">
        <v>6</v>
      </c>
      <c r="O27" s="182">
        <v>2</v>
      </c>
      <c r="P27" s="182">
        <v>3</v>
      </c>
      <c r="Q27" s="182">
        <v>0</v>
      </c>
      <c r="R27" s="182">
        <v>0</v>
      </c>
      <c r="S27" s="182">
        <v>0</v>
      </c>
      <c r="T27" s="182">
        <v>0</v>
      </c>
      <c r="U27" s="346">
        <f t="shared" si="1"/>
        <v>41</v>
      </c>
      <c r="V27" s="102"/>
      <c r="X27" s="101"/>
      <c r="Y27" s="36"/>
      <c r="Z27" s="243"/>
    </row>
    <row r="28" spans="1:27" ht="20" x14ac:dyDescent="0.3">
      <c r="A28" s="363" t="s">
        <v>195</v>
      </c>
      <c r="B28" s="358" t="s">
        <v>286</v>
      </c>
      <c r="C28" s="179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3</v>
      </c>
      <c r="I28" s="147">
        <v>3</v>
      </c>
      <c r="J28" s="147">
        <v>1</v>
      </c>
      <c r="K28" s="147">
        <v>2</v>
      </c>
      <c r="L28" s="147">
        <v>3</v>
      </c>
      <c r="M28" s="147">
        <v>8</v>
      </c>
      <c r="N28" s="147">
        <v>1</v>
      </c>
      <c r="O28" s="147">
        <v>7</v>
      </c>
      <c r="P28" s="147">
        <v>1</v>
      </c>
      <c r="Q28" s="147">
        <v>0</v>
      </c>
      <c r="R28" s="147">
        <v>0</v>
      </c>
      <c r="S28" s="147">
        <v>0</v>
      </c>
      <c r="T28" s="147">
        <v>0</v>
      </c>
      <c r="U28" s="345">
        <f t="shared" si="1"/>
        <v>29</v>
      </c>
      <c r="V28" s="102"/>
      <c r="X28" s="101"/>
      <c r="Y28" s="36"/>
      <c r="Z28" s="243"/>
    </row>
    <row r="29" spans="1:27" ht="24" customHeight="1" x14ac:dyDescent="0.3">
      <c r="A29" s="364" t="s">
        <v>196</v>
      </c>
      <c r="B29" s="359" t="s">
        <v>287</v>
      </c>
      <c r="C29" s="181">
        <v>0</v>
      </c>
      <c r="D29" s="182">
        <v>0</v>
      </c>
      <c r="E29" s="182">
        <v>0</v>
      </c>
      <c r="F29" s="182">
        <v>0</v>
      </c>
      <c r="G29" s="182">
        <v>4</v>
      </c>
      <c r="H29" s="182">
        <v>15</v>
      </c>
      <c r="I29" s="182">
        <v>29</v>
      </c>
      <c r="J29" s="182">
        <v>67</v>
      </c>
      <c r="K29" s="182">
        <v>112</v>
      </c>
      <c r="L29" s="182">
        <v>211</v>
      </c>
      <c r="M29" s="182">
        <v>316</v>
      </c>
      <c r="N29" s="182">
        <v>349</v>
      </c>
      <c r="O29" s="182">
        <v>262</v>
      </c>
      <c r="P29" s="182">
        <v>68</v>
      </c>
      <c r="Q29" s="182">
        <v>18</v>
      </c>
      <c r="R29" s="182">
        <v>6</v>
      </c>
      <c r="S29" s="182">
        <v>4</v>
      </c>
      <c r="T29" s="182">
        <v>5</v>
      </c>
      <c r="U29" s="346">
        <f t="shared" si="1"/>
        <v>1466</v>
      </c>
      <c r="V29" s="102"/>
      <c r="X29" s="101"/>
      <c r="Y29" s="36"/>
      <c r="Z29" s="243"/>
    </row>
    <row r="30" spans="1:27" ht="15" customHeight="1" x14ac:dyDescent="0.3">
      <c r="A30" s="363" t="s">
        <v>197</v>
      </c>
      <c r="B30" s="358" t="s">
        <v>288</v>
      </c>
      <c r="C30" s="179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1</v>
      </c>
      <c r="I30" s="147">
        <v>1</v>
      </c>
      <c r="J30" s="147">
        <v>1</v>
      </c>
      <c r="K30" s="147">
        <v>4</v>
      </c>
      <c r="L30" s="147">
        <v>6</v>
      </c>
      <c r="M30" s="147">
        <v>3</v>
      </c>
      <c r="N30" s="147">
        <v>4</v>
      </c>
      <c r="O30" s="147">
        <v>2</v>
      </c>
      <c r="P30" s="147">
        <v>1</v>
      </c>
      <c r="Q30" s="147">
        <v>0</v>
      </c>
      <c r="R30" s="147">
        <v>1</v>
      </c>
      <c r="S30" s="147">
        <v>0</v>
      </c>
      <c r="T30" s="147">
        <v>0</v>
      </c>
      <c r="U30" s="345">
        <f t="shared" si="1"/>
        <v>24</v>
      </c>
      <c r="V30" s="102"/>
      <c r="X30" s="101"/>
      <c r="Y30" s="36"/>
      <c r="Z30" s="243"/>
    </row>
    <row r="31" spans="1:27" ht="23.25" customHeight="1" x14ac:dyDescent="0.3">
      <c r="A31" s="364" t="s">
        <v>198</v>
      </c>
      <c r="B31" s="359" t="s">
        <v>289</v>
      </c>
      <c r="C31" s="181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1</v>
      </c>
      <c r="N31" s="182">
        <v>2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182">
        <v>0</v>
      </c>
      <c r="U31" s="346">
        <f t="shared" si="1"/>
        <v>3</v>
      </c>
      <c r="V31" s="102"/>
      <c r="X31" s="101"/>
      <c r="Y31" s="36"/>
      <c r="Z31" s="243"/>
    </row>
    <row r="32" spans="1:27" s="104" customFormat="1" ht="15" customHeight="1" x14ac:dyDescent="0.3">
      <c r="A32" s="363" t="s">
        <v>199</v>
      </c>
      <c r="B32" s="358" t="s">
        <v>290</v>
      </c>
      <c r="C32" s="179">
        <v>0</v>
      </c>
      <c r="D32" s="147">
        <v>0</v>
      </c>
      <c r="E32" s="147">
        <v>0</v>
      </c>
      <c r="F32" s="147">
        <v>1</v>
      </c>
      <c r="G32" s="147">
        <v>6</v>
      </c>
      <c r="H32" s="147">
        <v>10</v>
      </c>
      <c r="I32" s="147">
        <v>12</v>
      </c>
      <c r="J32" s="147">
        <v>17</v>
      </c>
      <c r="K32" s="147">
        <v>30</v>
      </c>
      <c r="L32" s="147">
        <v>51</v>
      </c>
      <c r="M32" s="147">
        <v>45</v>
      </c>
      <c r="N32" s="147">
        <v>34</v>
      </c>
      <c r="O32" s="147">
        <v>26</v>
      </c>
      <c r="P32" s="147">
        <v>15</v>
      </c>
      <c r="Q32" s="147">
        <v>5</v>
      </c>
      <c r="R32" s="147">
        <v>2</v>
      </c>
      <c r="S32" s="147">
        <v>0</v>
      </c>
      <c r="T32" s="147">
        <v>0</v>
      </c>
      <c r="U32" s="345">
        <f>SUM(C32:T32)</f>
        <v>254</v>
      </c>
      <c r="V32" s="100"/>
      <c r="X32" s="101"/>
      <c r="Y32" s="36"/>
      <c r="Z32" s="243"/>
      <c r="AA32" s="26"/>
    </row>
    <row r="33" spans="1:26" s="264" customFormat="1" ht="15" customHeight="1" x14ac:dyDescent="0.3">
      <c r="A33" s="368" t="s">
        <v>200</v>
      </c>
      <c r="B33" s="369"/>
      <c r="C33" s="370">
        <f>SUM(C34:C38)</f>
        <v>0</v>
      </c>
      <c r="D33" s="371">
        <f t="shared" ref="D33:T33" si="3">SUM(D34:D38)</f>
        <v>0</v>
      </c>
      <c r="E33" s="372">
        <f t="shared" si="3"/>
        <v>0</v>
      </c>
      <c r="F33" s="372">
        <f t="shared" si="3"/>
        <v>2</v>
      </c>
      <c r="G33" s="372">
        <f t="shared" si="3"/>
        <v>0</v>
      </c>
      <c r="H33" s="372">
        <f t="shared" si="3"/>
        <v>4</v>
      </c>
      <c r="I33" s="372">
        <f t="shared" si="3"/>
        <v>6</v>
      </c>
      <c r="J33" s="372">
        <f t="shared" si="3"/>
        <v>23</v>
      </c>
      <c r="K33" s="372">
        <f t="shared" si="3"/>
        <v>18</v>
      </c>
      <c r="L33" s="372">
        <f t="shared" si="3"/>
        <v>9</v>
      </c>
      <c r="M33" s="372">
        <f t="shared" si="3"/>
        <v>13</v>
      </c>
      <c r="N33" s="372">
        <f t="shared" si="3"/>
        <v>11</v>
      </c>
      <c r="O33" s="372">
        <f t="shared" si="3"/>
        <v>4</v>
      </c>
      <c r="P33" s="372">
        <f t="shared" si="3"/>
        <v>3</v>
      </c>
      <c r="Q33" s="372">
        <f t="shared" si="3"/>
        <v>0</v>
      </c>
      <c r="R33" s="372">
        <f t="shared" si="3"/>
        <v>0</v>
      </c>
      <c r="S33" s="372">
        <f t="shared" si="3"/>
        <v>0</v>
      </c>
      <c r="T33" s="373">
        <f t="shared" si="3"/>
        <v>0</v>
      </c>
      <c r="U33" s="523">
        <f t="shared" si="1"/>
        <v>93</v>
      </c>
      <c r="V33" s="269"/>
      <c r="X33" s="266"/>
      <c r="Y33" s="266"/>
      <c r="Z33" s="267"/>
    </row>
    <row r="34" spans="1:26" ht="15" customHeight="1" x14ac:dyDescent="0.3">
      <c r="A34" s="361" t="s">
        <v>201</v>
      </c>
      <c r="B34" s="347" t="s">
        <v>291</v>
      </c>
      <c r="C34" s="179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1</v>
      </c>
      <c r="I34" s="147">
        <v>2</v>
      </c>
      <c r="J34" s="147">
        <v>2</v>
      </c>
      <c r="K34" s="147">
        <v>3</v>
      </c>
      <c r="L34" s="147">
        <v>2</v>
      </c>
      <c r="M34" s="147">
        <v>1</v>
      </c>
      <c r="N34" s="147">
        <v>1</v>
      </c>
      <c r="O34" s="147">
        <v>0</v>
      </c>
      <c r="P34" s="147">
        <v>0</v>
      </c>
      <c r="Q34" s="147">
        <v>0</v>
      </c>
      <c r="R34" s="147">
        <v>0</v>
      </c>
      <c r="S34" s="147">
        <v>0</v>
      </c>
      <c r="T34" s="147">
        <v>0</v>
      </c>
      <c r="U34" s="345">
        <f t="shared" si="1"/>
        <v>12</v>
      </c>
      <c r="V34" s="102"/>
      <c r="X34" s="106"/>
      <c r="Y34" s="36"/>
      <c r="Z34" s="243"/>
    </row>
    <row r="35" spans="1:26" ht="15" customHeight="1" x14ac:dyDescent="0.3">
      <c r="A35" s="365" t="s">
        <v>202</v>
      </c>
      <c r="B35" s="348" t="s">
        <v>292</v>
      </c>
      <c r="C35" s="181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182">
        <v>0</v>
      </c>
      <c r="U35" s="346">
        <f t="shared" si="1"/>
        <v>0</v>
      </c>
      <c r="V35" s="102"/>
      <c r="X35" s="106"/>
      <c r="Y35" s="36"/>
      <c r="Z35" s="243"/>
    </row>
    <row r="36" spans="1:26" ht="15" customHeight="1" x14ac:dyDescent="0.3">
      <c r="A36" s="361" t="s">
        <v>203</v>
      </c>
      <c r="B36" s="347" t="s">
        <v>293</v>
      </c>
      <c r="C36" s="179">
        <v>0</v>
      </c>
      <c r="D36" s="147">
        <v>0</v>
      </c>
      <c r="E36" s="147">
        <v>0</v>
      </c>
      <c r="F36" s="147">
        <v>1</v>
      </c>
      <c r="G36" s="147">
        <v>0</v>
      </c>
      <c r="H36" s="147">
        <v>2</v>
      </c>
      <c r="I36" s="147">
        <v>3</v>
      </c>
      <c r="J36" s="147">
        <v>11</v>
      </c>
      <c r="K36" s="147">
        <v>4</v>
      </c>
      <c r="L36" s="147">
        <v>1</v>
      </c>
      <c r="M36" s="147">
        <v>1</v>
      </c>
      <c r="N36" s="147">
        <v>0</v>
      </c>
      <c r="O36" s="147">
        <v>0</v>
      </c>
      <c r="P36" s="147">
        <v>0</v>
      </c>
      <c r="Q36" s="147">
        <v>0</v>
      </c>
      <c r="R36" s="147">
        <v>0</v>
      </c>
      <c r="S36" s="147">
        <v>0</v>
      </c>
      <c r="T36" s="147">
        <v>0</v>
      </c>
      <c r="U36" s="345">
        <f t="shared" si="1"/>
        <v>23</v>
      </c>
      <c r="V36" s="102"/>
      <c r="X36" s="106"/>
      <c r="Y36" s="36"/>
      <c r="Z36" s="243"/>
    </row>
    <row r="37" spans="1:26" ht="15" customHeight="1" x14ac:dyDescent="0.3">
      <c r="A37" s="365" t="s">
        <v>204</v>
      </c>
      <c r="B37" s="348" t="s">
        <v>294</v>
      </c>
      <c r="C37" s="181">
        <v>0</v>
      </c>
      <c r="D37" s="182">
        <v>0</v>
      </c>
      <c r="E37" s="182">
        <v>0</v>
      </c>
      <c r="F37" s="182">
        <v>0</v>
      </c>
      <c r="G37" s="182">
        <v>0</v>
      </c>
      <c r="H37" s="182">
        <v>0</v>
      </c>
      <c r="I37" s="182">
        <v>0</v>
      </c>
      <c r="J37" s="182">
        <v>0</v>
      </c>
      <c r="K37" s="182">
        <v>0</v>
      </c>
      <c r="L37" s="182">
        <v>0</v>
      </c>
      <c r="M37" s="182">
        <v>0</v>
      </c>
      <c r="N37" s="182">
        <v>0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182">
        <v>0</v>
      </c>
      <c r="U37" s="346">
        <f>SUM(C37:T37)</f>
        <v>0</v>
      </c>
      <c r="V37" s="102"/>
      <c r="X37" s="106"/>
      <c r="Y37" s="36"/>
      <c r="Z37" s="243"/>
    </row>
    <row r="38" spans="1:26" ht="15" customHeight="1" x14ac:dyDescent="0.3">
      <c r="A38" s="366" t="s">
        <v>205</v>
      </c>
      <c r="B38" s="360" t="s">
        <v>295</v>
      </c>
      <c r="C38" s="354">
        <v>0</v>
      </c>
      <c r="D38" s="355">
        <v>0</v>
      </c>
      <c r="E38" s="355">
        <v>0</v>
      </c>
      <c r="F38" s="355">
        <v>1</v>
      </c>
      <c r="G38" s="355">
        <v>0</v>
      </c>
      <c r="H38" s="355">
        <v>1</v>
      </c>
      <c r="I38" s="355">
        <v>1</v>
      </c>
      <c r="J38" s="355">
        <v>10</v>
      </c>
      <c r="K38" s="355">
        <v>11</v>
      </c>
      <c r="L38" s="355">
        <v>6</v>
      </c>
      <c r="M38" s="355">
        <v>11</v>
      </c>
      <c r="N38" s="355">
        <v>10</v>
      </c>
      <c r="O38" s="355">
        <v>4</v>
      </c>
      <c r="P38" s="355">
        <v>3</v>
      </c>
      <c r="Q38" s="355">
        <v>0</v>
      </c>
      <c r="R38" s="355">
        <v>0</v>
      </c>
      <c r="S38" s="355">
        <v>0</v>
      </c>
      <c r="T38" s="355">
        <v>0</v>
      </c>
      <c r="U38" s="524">
        <f>SUM(C38:T38)</f>
        <v>58</v>
      </c>
      <c r="V38" s="102"/>
      <c r="X38" s="106"/>
      <c r="Y38" s="36"/>
      <c r="Z38" s="243"/>
    </row>
    <row r="39" spans="1:26" ht="15" customHeight="1" x14ac:dyDescent="0.3">
      <c r="A39" s="364" t="s">
        <v>296</v>
      </c>
      <c r="B39" s="348" t="s">
        <v>297</v>
      </c>
      <c r="C39" s="181">
        <v>0</v>
      </c>
      <c r="D39" s="182">
        <v>0</v>
      </c>
      <c r="E39" s="182">
        <v>1</v>
      </c>
      <c r="F39" s="182">
        <v>2</v>
      </c>
      <c r="G39" s="182">
        <v>14</v>
      </c>
      <c r="H39" s="182">
        <v>43</v>
      </c>
      <c r="I39" s="182">
        <v>44</v>
      </c>
      <c r="J39" s="182">
        <v>70</v>
      </c>
      <c r="K39" s="182">
        <v>110</v>
      </c>
      <c r="L39" s="182">
        <v>104</v>
      </c>
      <c r="M39" s="182">
        <v>105</v>
      </c>
      <c r="N39" s="182">
        <v>99</v>
      </c>
      <c r="O39" s="182">
        <v>39</v>
      </c>
      <c r="P39" s="182">
        <v>19</v>
      </c>
      <c r="Q39" s="182">
        <v>11</v>
      </c>
      <c r="R39" s="182">
        <v>1</v>
      </c>
      <c r="S39" s="182">
        <v>1</v>
      </c>
      <c r="T39" s="182">
        <v>0</v>
      </c>
      <c r="U39" s="346">
        <f>SUM(C39:T39)</f>
        <v>663</v>
      </c>
      <c r="V39" s="102"/>
      <c r="X39" s="106"/>
      <c r="Y39" s="36"/>
      <c r="Z39" s="243"/>
    </row>
    <row r="40" spans="1:26" ht="15" customHeight="1" x14ac:dyDescent="0.3">
      <c r="A40" s="363" t="s">
        <v>206</v>
      </c>
      <c r="B40" s="358" t="s">
        <v>298</v>
      </c>
      <c r="C40" s="179">
        <v>0</v>
      </c>
      <c r="D40" s="147">
        <v>0</v>
      </c>
      <c r="E40" s="147">
        <v>4</v>
      </c>
      <c r="F40" s="147">
        <v>7</v>
      </c>
      <c r="G40" s="147">
        <v>25</v>
      </c>
      <c r="H40" s="147">
        <v>58</v>
      </c>
      <c r="I40" s="147">
        <v>124</v>
      </c>
      <c r="J40" s="147">
        <v>99</v>
      </c>
      <c r="K40" s="147">
        <v>174</v>
      </c>
      <c r="L40" s="147">
        <v>185</v>
      </c>
      <c r="M40" s="147">
        <v>129</v>
      </c>
      <c r="N40" s="147">
        <v>69</v>
      </c>
      <c r="O40" s="147">
        <v>42</v>
      </c>
      <c r="P40" s="147">
        <v>20</v>
      </c>
      <c r="Q40" s="147">
        <v>8</v>
      </c>
      <c r="R40" s="147">
        <v>0</v>
      </c>
      <c r="S40" s="147">
        <v>0</v>
      </c>
      <c r="T40" s="147">
        <v>0</v>
      </c>
      <c r="U40" s="345">
        <f>SUM(C40:T40)</f>
        <v>944</v>
      </c>
      <c r="V40" s="102"/>
      <c r="W40" s="36"/>
      <c r="X40" s="101"/>
      <c r="Y40" s="36"/>
      <c r="Z40" s="243"/>
    </row>
    <row r="41" spans="1:26" s="264" customFormat="1" ht="15" customHeight="1" thickBot="1" x14ac:dyDescent="0.35">
      <c r="A41" s="377" t="s">
        <v>207</v>
      </c>
      <c r="B41" s="525"/>
      <c r="C41" s="526">
        <f>SUM(C13:C40)-C33-C19-C13</f>
        <v>0</v>
      </c>
      <c r="D41" s="527">
        <f t="shared" ref="D41:T41" si="4">SUM(D13:D40)-D33-D19-D13</f>
        <v>0</v>
      </c>
      <c r="E41" s="527">
        <f t="shared" si="4"/>
        <v>5</v>
      </c>
      <c r="F41" s="527">
        <f t="shared" si="4"/>
        <v>12</v>
      </c>
      <c r="G41" s="527">
        <f t="shared" si="4"/>
        <v>79</v>
      </c>
      <c r="H41" s="527">
        <f t="shared" si="4"/>
        <v>203</v>
      </c>
      <c r="I41" s="527">
        <f t="shared" si="4"/>
        <v>324</v>
      </c>
      <c r="J41" s="527">
        <f t="shared" si="4"/>
        <v>513</v>
      </c>
      <c r="K41" s="527">
        <f t="shared" si="4"/>
        <v>848</v>
      </c>
      <c r="L41" s="527">
        <f t="shared" si="4"/>
        <v>1181</v>
      </c>
      <c r="M41" s="527">
        <f t="shared" si="4"/>
        <v>1435</v>
      </c>
      <c r="N41" s="527">
        <f t="shared" si="4"/>
        <v>1415</v>
      </c>
      <c r="O41" s="527">
        <f t="shared" si="4"/>
        <v>821</v>
      </c>
      <c r="P41" s="527">
        <f t="shared" si="4"/>
        <v>364</v>
      </c>
      <c r="Q41" s="527">
        <f t="shared" si="4"/>
        <v>132</v>
      </c>
      <c r="R41" s="527">
        <f t="shared" si="4"/>
        <v>29</v>
      </c>
      <c r="S41" s="527">
        <f t="shared" si="4"/>
        <v>19</v>
      </c>
      <c r="T41" s="528">
        <f t="shared" si="4"/>
        <v>9</v>
      </c>
      <c r="U41" s="529">
        <f>SUM(U13:U40)-U33-U19-U13</f>
        <v>7389</v>
      </c>
      <c r="V41" s="270"/>
      <c r="W41" s="266"/>
      <c r="X41" s="271"/>
      <c r="Y41" s="266"/>
      <c r="Z41" s="267"/>
    </row>
    <row r="42" spans="1:26" x14ac:dyDescent="0.2">
      <c r="A42" s="24" t="s">
        <v>315</v>
      </c>
      <c r="B42" s="24"/>
    </row>
    <row r="43" spans="1:26" x14ac:dyDescent="0.2">
      <c r="C43" s="36"/>
    </row>
    <row r="44" spans="1:26" x14ac:dyDescent="0.2">
      <c r="G44" s="36"/>
    </row>
    <row r="46" spans="1:26" x14ac:dyDescent="0.2">
      <c r="Z46" s="242"/>
    </row>
    <row r="47" spans="1:26" x14ac:dyDescent="0.2">
      <c r="T47" s="36"/>
      <c r="Z47" s="242"/>
    </row>
    <row r="48" spans="1:26" x14ac:dyDescent="0.2">
      <c r="Z48" s="242"/>
    </row>
    <row r="49" spans="26:26" x14ac:dyDescent="0.2">
      <c r="Z49" s="242"/>
    </row>
    <row r="50" spans="26:26" x14ac:dyDescent="0.2">
      <c r="Z50" s="242"/>
    </row>
    <row r="51" spans="26:26" x14ac:dyDescent="0.2">
      <c r="Z51" s="242"/>
    </row>
    <row r="52" spans="26:26" x14ac:dyDescent="0.2">
      <c r="Z52" s="242"/>
    </row>
    <row r="53" spans="26:26" x14ac:dyDescent="0.2">
      <c r="Z53" s="242"/>
    </row>
    <row r="54" spans="26:26" x14ac:dyDescent="0.2">
      <c r="Z54" s="242"/>
    </row>
    <row r="55" spans="26:26" x14ac:dyDescent="0.2">
      <c r="Z55" s="242"/>
    </row>
    <row r="56" spans="26:26" x14ac:dyDescent="0.2">
      <c r="Z56" s="242"/>
    </row>
    <row r="57" spans="26:26" x14ac:dyDescent="0.2">
      <c r="Z57" s="242"/>
    </row>
    <row r="58" spans="26:26" x14ac:dyDescent="0.2">
      <c r="Z58" s="242"/>
    </row>
    <row r="59" spans="26:26" x14ac:dyDescent="0.2">
      <c r="Z59" s="242"/>
    </row>
    <row r="60" spans="26:26" x14ac:dyDescent="0.2">
      <c r="Z60" s="242"/>
    </row>
    <row r="61" spans="26:26" x14ac:dyDescent="0.2">
      <c r="Z61" s="242"/>
    </row>
    <row r="62" spans="26:26" x14ac:dyDescent="0.2">
      <c r="Z62" s="242"/>
    </row>
    <row r="63" spans="26:26" x14ac:dyDescent="0.2">
      <c r="Z63" s="242"/>
    </row>
    <row r="64" spans="26:26" x14ac:dyDescent="0.2">
      <c r="Z64" s="242"/>
    </row>
    <row r="65" spans="26:26" x14ac:dyDescent="0.2">
      <c r="Z65" s="242"/>
    </row>
    <row r="66" spans="26:26" x14ac:dyDescent="0.2">
      <c r="Z66" s="242"/>
    </row>
    <row r="67" spans="26:26" x14ac:dyDescent="0.2">
      <c r="Z67" s="242"/>
    </row>
    <row r="68" spans="26:26" x14ac:dyDescent="0.2">
      <c r="Z68" s="242"/>
    </row>
    <row r="69" spans="26:26" x14ac:dyDescent="0.2">
      <c r="Z69" s="242"/>
    </row>
    <row r="70" spans="26:26" x14ac:dyDescent="0.2">
      <c r="Z70" s="242"/>
    </row>
    <row r="71" spans="26:26" x14ac:dyDescent="0.2">
      <c r="Z71" s="242"/>
    </row>
    <row r="72" spans="26:26" x14ac:dyDescent="0.2">
      <c r="Z72" s="242"/>
    </row>
    <row r="73" spans="26:26" x14ac:dyDescent="0.2">
      <c r="Z73" s="242"/>
    </row>
    <row r="74" spans="26:26" x14ac:dyDescent="0.2">
      <c r="Z74" s="242"/>
    </row>
    <row r="84" ht="11.15" customHeight="1" x14ac:dyDescent="0.2"/>
  </sheetData>
  <mergeCells count="9">
    <mergeCell ref="A10:A12"/>
    <mergeCell ref="C10:U10"/>
    <mergeCell ref="U11:U12"/>
    <mergeCell ref="A1:U1"/>
    <mergeCell ref="A2:U2"/>
    <mergeCell ref="A3:U3"/>
    <mergeCell ref="A5:U5"/>
    <mergeCell ref="A6:U6"/>
    <mergeCell ref="A8:U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" transitionEvaluation="1" codeName="Hoja43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54296875" style="25" customWidth="1"/>
    <col min="3" max="3" width="13.08984375" style="25" bestFit="1" customWidth="1"/>
    <col min="4" max="4" width="14.26953125" style="25" bestFit="1" customWidth="1"/>
    <col min="5" max="5" width="13.36328125" style="25" bestFit="1" customWidth="1"/>
    <col min="6" max="6" width="14.54296875" style="25" bestFit="1" customWidth="1"/>
    <col min="7" max="7" width="14.26953125" style="25" bestFit="1" customWidth="1"/>
    <col min="8" max="8" width="7.6328125" style="25" bestFit="1" customWidth="1"/>
    <col min="9" max="9" width="11.453125" style="25" bestFit="1" customWidth="1"/>
    <col min="10" max="10" width="7.6328125" style="25" bestFit="1" customWidth="1"/>
    <col min="11" max="11" width="10.90625" style="25" bestFit="1" customWidth="1"/>
    <col min="12" max="12" width="7.6328125" style="25" bestFit="1" customWidth="1"/>
    <col min="13" max="13" width="10.453125" style="25" bestFit="1" customWidth="1"/>
    <col min="14" max="14" width="7.6328125" style="25" bestFit="1" customWidth="1"/>
    <col min="15" max="15" width="11.1796875" style="25" bestFit="1" customWidth="1"/>
    <col min="16" max="16" width="7.7265625" style="25" customWidth="1"/>
    <col min="17" max="19" width="7.7265625" style="25" hidden="1" customWidth="1"/>
    <col min="20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3" x14ac:dyDescent="0.3">
      <c r="A5" s="839" t="str">
        <f>'1 Total'!A4:N4</f>
        <v>DICIEMBRE DE 2019</v>
      </c>
      <c r="B5" s="839"/>
      <c r="C5" s="839"/>
      <c r="D5" s="839"/>
      <c r="E5" s="839"/>
      <c r="F5" s="839"/>
      <c r="G5" s="839"/>
      <c r="H5" s="839"/>
      <c r="I5" s="839"/>
      <c r="J5" s="839"/>
      <c r="K5" s="839"/>
      <c r="L5" s="839"/>
      <c r="M5" s="839"/>
      <c r="N5" s="839"/>
      <c r="O5" s="839"/>
    </row>
    <row r="6" spans="1:20" s="26" customFormat="1" ht="6.75" customHeight="1" x14ac:dyDescent="0.3">
      <c r="A6" s="839"/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6.75" customHeight="1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141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8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841"/>
      <c r="B11" s="841"/>
      <c r="C11" s="841"/>
      <c r="D11" s="841"/>
      <c r="E11" s="841"/>
      <c r="F11" s="841"/>
      <c r="G11" s="841"/>
      <c r="H11" s="841"/>
      <c r="I11" s="841"/>
      <c r="J11" s="841"/>
      <c r="K11" s="841"/>
      <c r="L11" s="841"/>
      <c r="M11" s="841"/>
      <c r="N11" s="841"/>
      <c r="O11" s="841"/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24" t="s">
        <v>215</v>
      </c>
      <c r="F13" s="827" t="s">
        <v>216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216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2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2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f>'8M.N.'!B16+'8M.E.'!B16+'8M.T.'!B16</f>
        <v>104749</v>
      </c>
      <c r="C16" s="184">
        <f>'8M.N.'!C16+'8M.E.'!C16+'8M.T.'!C16</f>
        <v>2217469998.25</v>
      </c>
      <c r="D16" s="185">
        <f>'8M.N.'!D16+'8M.E.'!D16+'8M.T.'!D16</f>
        <v>42499358599.840004</v>
      </c>
      <c r="E16" s="186">
        <f>'8M.N.'!E16+'8M.E.'!E16+'8M.T.'!E16</f>
        <v>3132478422</v>
      </c>
      <c r="F16" s="186">
        <f>'8M.N.'!F16+'8M.E.'!F16+'8M.T.'!F16</f>
        <v>30702053496.830002</v>
      </c>
      <c r="G16" s="187">
        <f>'8M.N.'!G16+'8M.E.'!G16+'8M.T.'!G16</f>
        <v>20364582012</v>
      </c>
      <c r="H16" s="186">
        <f>'8M.N.'!H16+'8M.E.'!H16+'8M.T.'!H16</f>
        <v>195</v>
      </c>
      <c r="I16" s="186">
        <f>'8M.N.'!I16+'8M.E.'!I16+'8M.T.'!I16</f>
        <v>64557784.339999996</v>
      </c>
      <c r="J16" s="186">
        <f>'8M.N.'!J16+'8M.E.'!J16+'8M.T.'!J16</f>
        <v>3</v>
      </c>
      <c r="K16" s="186">
        <f>'8M.N.'!K16+'8M.E.'!K16+'8M.T.'!K16</f>
        <v>1877160.75</v>
      </c>
      <c r="L16" s="186">
        <f>'8M.N.'!L16+'8M.E.'!L16+'8M.T.'!L16</f>
        <v>13</v>
      </c>
      <c r="M16" s="186">
        <f>'8M.N.'!M16+'8M.E.'!M16+'8M.T.'!M16</f>
        <v>2999543.39</v>
      </c>
      <c r="N16" s="186">
        <f>'8M.N.'!N16+'8M.E.'!N16+'8M.T.'!N16</f>
        <v>20</v>
      </c>
      <c r="O16" s="187">
        <f>'8M.N.'!O16+'8M.E.'!O16+'8M.T.'!O16</f>
        <v>15770251.809999999</v>
      </c>
      <c r="Q16" s="110">
        <f>B16/$B$50</f>
        <v>9.9203100280375739E-3</v>
      </c>
    </row>
    <row r="17" spans="1:19" x14ac:dyDescent="0.25">
      <c r="A17" s="111" t="s">
        <v>221</v>
      </c>
      <c r="B17" s="188">
        <f>'8M.N.'!B17+'8M.E.'!B17+'8M.T.'!B17</f>
        <v>304987</v>
      </c>
      <c r="C17" s="188">
        <f>'8M.N.'!C17+'8M.E.'!C17+'8M.T.'!C17</f>
        <v>3577219444.0000005</v>
      </c>
      <c r="D17" s="189">
        <f>'8M.N.'!D17+'8M.E.'!D17+'8M.T.'!D17</f>
        <v>117445643988.03</v>
      </c>
      <c r="E17" s="190">
        <f>'8M.N.'!E17+'8M.E.'!E17+'8M.T.'!E17</f>
        <v>9458585496</v>
      </c>
      <c r="F17" s="190">
        <f>'8M.N.'!F17+'8M.E.'!F17+'8M.T.'!F17</f>
        <v>66507790078.879997</v>
      </c>
      <c r="G17" s="191">
        <f>'8M.N.'!G17+'8M.E.'!G17+'8M.T.'!G17</f>
        <v>54289629218</v>
      </c>
      <c r="H17" s="190">
        <f>'8M.N.'!H17+'8M.E.'!H17+'8M.T.'!H17</f>
        <v>475</v>
      </c>
      <c r="I17" s="190">
        <f>'8M.N.'!I17+'8M.E.'!I17+'8M.T.'!I17</f>
        <v>175306388.62</v>
      </c>
      <c r="J17" s="190">
        <f>'8M.N.'!J17+'8M.E.'!J17+'8M.T.'!J17</f>
        <v>3</v>
      </c>
      <c r="K17" s="190">
        <f>'8M.N.'!K17+'8M.E.'!K17+'8M.T.'!K17</f>
        <v>1139029.6400000001</v>
      </c>
      <c r="L17" s="190">
        <f>'8M.N.'!L17+'8M.E.'!L17+'8M.T.'!L17</f>
        <v>23</v>
      </c>
      <c r="M17" s="190">
        <f>'8M.N.'!M17+'8M.E.'!M17+'8M.T.'!M17</f>
        <v>8944399.4100000001</v>
      </c>
      <c r="N17" s="190">
        <f>'8M.N.'!N17+'8M.E.'!N17+'8M.T.'!N17</f>
        <v>130</v>
      </c>
      <c r="O17" s="191">
        <f>'8M.N.'!O17+'8M.E.'!O17+'8M.T.'!O17</f>
        <v>57886252.800000004</v>
      </c>
      <c r="Q17" s="110">
        <f t="shared" ref="Q17:Q49" si="0">B17/$B$50</f>
        <v>2.888395683511151E-2</v>
      </c>
    </row>
    <row r="18" spans="1:19" x14ac:dyDescent="0.25">
      <c r="A18" s="112" t="s">
        <v>222</v>
      </c>
      <c r="B18" s="192">
        <f>'8M.N.'!B18+'8M.E.'!B18+'8M.T.'!B18</f>
        <v>146831</v>
      </c>
      <c r="C18" s="192">
        <f>'8M.N.'!C18+'8M.E.'!C18+'8M.T.'!C18</f>
        <v>1279451829.3400002</v>
      </c>
      <c r="D18" s="193">
        <f>'8M.N.'!D18+'8M.E.'!D18+'8M.T.'!D18</f>
        <v>37081568166.779999</v>
      </c>
      <c r="E18" s="194">
        <f>'8M.N.'!E18+'8M.E.'!E18+'8M.T.'!E18</f>
        <v>1095788279</v>
      </c>
      <c r="F18" s="194">
        <f>'8M.N.'!F18+'8M.E.'!F18+'8M.T.'!F18</f>
        <v>19294765970.380001</v>
      </c>
      <c r="G18" s="195">
        <f>'8M.N.'!G18+'8M.E.'!G18+'8M.T.'!G18</f>
        <v>13511702896</v>
      </c>
      <c r="H18" s="194">
        <f>'8M.N.'!H18+'8M.E.'!H18+'8M.T.'!H18</f>
        <v>175</v>
      </c>
      <c r="I18" s="194">
        <f>'8M.N.'!I18+'8M.E.'!I18+'8M.T.'!I18</f>
        <v>67318519.099999994</v>
      </c>
      <c r="J18" s="194">
        <f>'8M.N.'!J18+'8M.E.'!J18+'8M.T.'!J18</f>
        <v>1</v>
      </c>
      <c r="K18" s="194">
        <f>'8M.N.'!K18+'8M.E.'!K18+'8M.T.'!K18</f>
        <v>929430.58</v>
      </c>
      <c r="L18" s="194">
        <f>'8M.N.'!L18+'8M.E.'!L18+'8M.T.'!L18</f>
        <v>5</v>
      </c>
      <c r="M18" s="194">
        <f>'8M.N.'!M18+'8M.E.'!M18+'8M.T.'!M18</f>
        <v>2466574.04</v>
      </c>
      <c r="N18" s="194">
        <f>'8M.N.'!N18+'8M.E.'!N18+'8M.T.'!N18</f>
        <v>37</v>
      </c>
      <c r="O18" s="195">
        <f>'8M.N.'!O18+'8M.E.'!O18+'8M.T.'!O18</f>
        <v>15920245.34</v>
      </c>
      <c r="Q18" s="110">
        <f t="shared" si="0"/>
        <v>1.3905708328736169E-2</v>
      </c>
    </row>
    <row r="19" spans="1:19" x14ac:dyDescent="0.25">
      <c r="A19" s="111" t="s">
        <v>223</v>
      </c>
      <c r="B19" s="188">
        <f>'8M.N.'!B19+'8M.E.'!B19+'8M.T.'!B19</f>
        <v>76313</v>
      </c>
      <c r="C19" s="188">
        <f>'8M.N.'!C19+'8M.E.'!C19+'8M.T.'!C19</f>
        <v>909490573.49000013</v>
      </c>
      <c r="D19" s="189">
        <f>'8M.N.'!D19+'8M.E.'!D19+'8M.T.'!D19</f>
        <v>27669076252.129997</v>
      </c>
      <c r="E19" s="190">
        <f>'8M.N.'!E19+'8M.E.'!E19+'8M.T.'!E19</f>
        <v>1496730828</v>
      </c>
      <c r="F19" s="190">
        <f>'8M.N.'!F19+'8M.E.'!F19+'8M.T.'!F19</f>
        <v>19653949463.93</v>
      </c>
      <c r="G19" s="191">
        <f>'8M.N.'!G19+'8M.E.'!G19+'8M.T.'!G19</f>
        <v>13455318178</v>
      </c>
      <c r="H19" s="190">
        <f>'8M.N.'!H19+'8M.E.'!H19+'8M.T.'!H19</f>
        <v>96</v>
      </c>
      <c r="I19" s="190">
        <f>'8M.N.'!I19+'8M.E.'!I19+'8M.T.'!I19</f>
        <v>23166933.059999995</v>
      </c>
      <c r="J19" s="190">
        <f>'8M.N.'!J19+'8M.E.'!J19+'8M.T.'!J19</f>
        <v>0</v>
      </c>
      <c r="K19" s="190">
        <f>'8M.N.'!K19+'8M.E.'!K19+'8M.T.'!K19</f>
        <v>0</v>
      </c>
      <c r="L19" s="190">
        <f>'8M.N.'!L19+'8M.E.'!L19+'8M.T.'!L19</f>
        <v>6</v>
      </c>
      <c r="M19" s="190">
        <f>'8M.N.'!M19+'8M.E.'!M19+'8M.T.'!M19</f>
        <v>2767121</v>
      </c>
      <c r="N19" s="190">
        <f>'8M.N.'!N19+'8M.E.'!N19+'8M.T.'!N19</f>
        <v>5</v>
      </c>
      <c r="O19" s="191">
        <f>'8M.N.'!O19+'8M.E.'!O19+'8M.T.'!O19</f>
        <v>1550287.2</v>
      </c>
      <c r="Q19" s="110">
        <f t="shared" si="0"/>
        <v>7.2272634504351486E-3</v>
      </c>
    </row>
    <row r="20" spans="1:19" x14ac:dyDescent="0.25">
      <c r="A20" s="112" t="s">
        <v>224</v>
      </c>
      <c r="B20" s="192">
        <f>'8M.N.'!B20+'8M.E.'!B20+'8M.T.'!B20</f>
        <v>353748</v>
      </c>
      <c r="C20" s="192">
        <f>'8M.N.'!C20+'8M.E.'!C20+'8M.T.'!C20</f>
        <v>5003207881.8599997</v>
      </c>
      <c r="D20" s="193">
        <f>'8M.N.'!D20+'8M.E.'!D20+'8M.T.'!D20</f>
        <v>125808182439.56</v>
      </c>
      <c r="E20" s="194">
        <f>'8M.N.'!E20+'8M.E.'!E20+'8M.T.'!E20</f>
        <v>9739390802</v>
      </c>
      <c r="F20" s="194">
        <f>'8M.N.'!F20+'8M.E.'!F20+'8M.T.'!F20</f>
        <v>96825803520.360001</v>
      </c>
      <c r="G20" s="195">
        <f>'8M.N.'!G20+'8M.E.'!G20+'8M.T.'!G20</f>
        <v>54788364442</v>
      </c>
      <c r="H20" s="194">
        <f>'8M.N.'!H20+'8M.E.'!H20+'8M.T.'!H20</f>
        <v>412</v>
      </c>
      <c r="I20" s="194">
        <f>'8M.N.'!I20+'8M.E.'!I20+'8M.T.'!I20</f>
        <v>118131503.46000001</v>
      </c>
      <c r="J20" s="194">
        <f>'8M.N.'!J20+'8M.E.'!J20+'8M.T.'!J20</f>
        <v>11</v>
      </c>
      <c r="K20" s="194">
        <f>'8M.N.'!K20+'8M.E.'!K20+'8M.T.'!K20</f>
        <v>3964884.77</v>
      </c>
      <c r="L20" s="194">
        <f>'8M.N.'!L20+'8M.E.'!L20+'8M.T.'!L20</f>
        <v>26</v>
      </c>
      <c r="M20" s="194">
        <f>'8M.N.'!M20+'8M.E.'!M20+'8M.T.'!M20</f>
        <v>7577599.5499999998</v>
      </c>
      <c r="N20" s="194">
        <f>'8M.N.'!N20+'8M.E.'!N20+'8M.T.'!N20</f>
        <v>66</v>
      </c>
      <c r="O20" s="195">
        <f>'8M.N.'!O20+'8M.E.'!O20+'8M.T.'!O20</f>
        <v>9334805.629999999</v>
      </c>
      <c r="Q20" s="110">
        <f t="shared" si="0"/>
        <v>3.3501893400397477E-2</v>
      </c>
    </row>
    <row r="21" spans="1:19" x14ac:dyDescent="0.25">
      <c r="A21" s="111" t="s">
        <v>225</v>
      </c>
      <c r="B21" s="188">
        <f>'8M.N.'!B21+'8M.E.'!B21+'8M.T.'!B21</f>
        <v>55962</v>
      </c>
      <c r="C21" s="188">
        <f>'8M.N.'!C21+'8M.E.'!C21+'8M.T.'!C21</f>
        <v>662165610.43000007</v>
      </c>
      <c r="D21" s="189">
        <f>'8M.N.'!D21+'8M.E.'!D21+'8M.T.'!D21</f>
        <v>21796734553.440002</v>
      </c>
      <c r="E21" s="190">
        <f>'8M.N.'!E21+'8M.E.'!E21+'8M.T.'!E21</f>
        <v>1549786321</v>
      </c>
      <c r="F21" s="190">
        <f>'8M.N.'!F21+'8M.E.'!F21+'8M.T.'!F21</f>
        <v>13698996942.389999</v>
      </c>
      <c r="G21" s="191">
        <f>'8M.N.'!G21+'8M.E.'!G21+'8M.T.'!G21</f>
        <v>9141787619</v>
      </c>
      <c r="H21" s="190">
        <f>'8M.N.'!H21+'8M.E.'!H21+'8M.T.'!H21</f>
        <v>87</v>
      </c>
      <c r="I21" s="190">
        <f>'8M.N.'!I21+'8M.E.'!I21+'8M.T.'!I21</f>
        <v>32360807.75</v>
      </c>
      <c r="J21" s="190">
        <f>'8M.N.'!J21+'8M.E.'!J21+'8M.T.'!J21</f>
        <v>0</v>
      </c>
      <c r="K21" s="190">
        <f>'8M.N.'!K21+'8M.E.'!K21+'8M.T.'!K21</f>
        <v>0</v>
      </c>
      <c r="L21" s="190">
        <f>'8M.N.'!L21+'8M.E.'!L21+'8M.T.'!L21</f>
        <v>7</v>
      </c>
      <c r="M21" s="190">
        <f>'8M.N.'!M21+'8M.E.'!M21+'8M.T.'!M21</f>
        <v>1283069</v>
      </c>
      <c r="N21" s="190">
        <f>'8M.N.'!N21+'8M.E.'!N21+'8M.T.'!N21</f>
        <v>8</v>
      </c>
      <c r="O21" s="191">
        <f>'8M.N.'!O21+'8M.E.'!O21+'8M.T.'!O21</f>
        <v>720109.04</v>
      </c>
      <c r="Q21" s="110">
        <f t="shared" si="0"/>
        <v>5.2999111188559191E-3</v>
      </c>
    </row>
    <row r="22" spans="1:19" x14ac:dyDescent="0.25">
      <c r="A22" s="112" t="s">
        <v>226</v>
      </c>
      <c r="B22" s="192">
        <f>'8M.N.'!B22+'8M.E.'!B22+'8M.T.'!B22</f>
        <v>209769</v>
      </c>
      <c r="C22" s="192">
        <f>'8M.N.'!C22+'8M.E.'!C22+'8M.T.'!C22</f>
        <v>2681752917.6199999</v>
      </c>
      <c r="D22" s="193">
        <f>'8M.N.'!D22+'8M.E.'!D22+'8M.T.'!D22</f>
        <v>74572445170.360016</v>
      </c>
      <c r="E22" s="194">
        <f>'8M.N.'!E22+'8M.E.'!E22+'8M.T.'!E22</f>
        <v>3398239353</v>
      </c>
      <c r="F22" s="194">
        <f>'8M.N.'!F22+'8M.E.'!F22+'8M.T.'!F22</f>
        <v>66520343151.050003</v>
      </c>
      <c r="G22" s="195">
        <f>'8M.N.'!G22+'8M.E.'!G22+'8M.T.'!G22</f>
        <v>36476019384</v>
      </c>
      <c r="H22" s="194">
        <f>'8M.N.'!H22+'8M.E.'!H22+'8M.T.'!H22</f>
        <v>328</v>
      </c>
      <c r="I22" s="194">
        <f>'8M.N.'!I22+'8M.E.'!I22+'8M.T.'!I22</f>
        <v>120659981.97</v>
      </c>
      <c r="J22" s="194">
        <f>'8M.N.'!J22+'8M.E.'!J22+'8M.T.'!J22</f>
        <v>0</v>
      </c>
      <c r="K22" s="194">
        <f>'8M.N.'!K22+'8M.E.'!K22+'8M.T.'!K22</f>
        <v>0</v>
      </c>
      <c r="L22" s="194">
        <f>'8M.N.'!L22+'8M.E.'!L22+'8M.T.'!L22</f>
        <v>28</v>
      </c>
      <c r="M22" s="194">
        <f>'8M.N.'!M22+'8M.E.'!M22+'8M.T.'!M22</f>
        <v>12369934</v>
      </c>
      <c r="N22" s="194">
        <f>'8M.N.'!N22+'8M.E.'!N22+'8M.T.'!N22</f>
        <v>14</v>
      </c>
      <c r="O22" s="195">
        <f>'8M.N.'!O22+'8M.E.'!O22+'8M.T.'!O22</f>
        <v>4355645.59</v>
      </c>
      <c r="Q22" s="110">
        <f t="shared" si="0"/>
        <v>1.9866285255910929E-2</v>
      </c>
    </row>
    <row r="23" spans="1:19" x14ac:dyDescent="0.25">
      <c r="A23" s="111" t="s">
        <v>227</v>
      </c>
      <c r="B23" s="188">
        <f>'8M.N.'!B23+'8M.E.'!B23+'8M.T.'!B23</f>
        <v>403050</v>
      </c>
      <c r="C23" s="188">
        <f>'8M.N.'!C23+'8M.E.'!C23+'8M.T.'!C23</f>
        <v>4286305857.8699999</v>
      </c>
      <c r="D23" s="189">
        <f>'8M.N.'!D23+'8M.E.'!D23+'8M.T.'!D23</f>
        <v>127135849122.45999</v>
      </c>
      <c r="E23" s="190">
        <f>'8M.N.'!E23+'8M.E.'!E23+'8M.T.'!E23</f>
        <v>9675013467</v>
      </c>
      <c r="F23" s="190">
        <f>'8M.N.'!F23+'8M.E.'!F23+'8M.T.'!F23</f>
        <v>80527839118.529999</v>
      </c>
      <c r="G23" s="191">
        <f>'8M.N.'!G23+'8M.E.'!G23+'8M.T.'!G23</f>
        <v>49622527548</v>
      </c>
      <c r="H23" s="190">
        <f>'8M.N.'!H23+'8M.E.'!H23+'8M.T.'!H23</f>
        <v>547</v>
      </c>
      <c r="I23" s="190">
        <f>'8M.N.'!I23+'8M.E.'!I23+'8M.T.'!I23</f>
        <v>224610888.78</v>
      </c>
      <c r="J23" s="190">
        <f>'8M.N.'!J23+'8M.E.'!J23+'8M.T.'!J23</f>
        <v>7</v>
      </c>
      <c r="K23" s="190">
        <f>'8M.N.'!K23+'8M.E.'!K23+'8M.T.'!K23</f>
        <v>11841778.09</v>
      </c>
      <c r="L23" s="190">
        <f>'8M.N.'!L23+'8M.E.'!L23+'8M.T.'!L23</f>
        <v>42</v>
      </c>
      <c r="M23" s="190">
        <f>'8M.N.'!M23+'8M.E.'!M23+'8M.T.'!M23</f>
        <v>28641964.469999999</v>
      </c>
      <c r="N23" s="190">
        <f>'8M.N.'!N23+'8M.E.'!N23+'8M.T.'!N23</f>
        <v>65</v>
      </c>
      <c r="O23" s="191">
        <f>'8M.N.'!O23+'8M.E.'!O23+'8M.T.'!O23</f>
        <v>17431399.489999998</v>
      </c>
      <c r="Q23" s="110">
        <f t="shared" si="0"/>
        <v>3.8171065659820563E-2</v>
      </c>
    </row>
    <row r="24" spans="1:19" x14ac:dyDescent="0.25">
      <c r="A24" s="112" t="s">
        <v>228</v>
      </c>
      <c r="B24" s="192">
        <f>'8M.N.'!B24+'8M.E.'!B24+'8M.T.'!B24</f>
        <v>1747142</v>
      </c>
      <c r="C24" s="192">
        <f>'8M.N.'!C24+'8M.E.'!C24+'8M.T.'!C24</f>
        <v>45849949919.509995</v>
      </c>
      <c r="D24" s="193">
        <f>'8M.N.'!D24+'8M.E.'!D24+'8M.T.'!D24</f>
        <v>988197134938.51001</v>
      </c>
      <c r="E24" s="194">
        <f>'8M.N.'!E24+'8M.E.'!E24+'8M.T.'!E24</f>
        <v>97833207812</v>
      </c>
      <c r="F24" s="194">
        <f>'8M.N.'!F24+'8M.E.'!F24+'8M.T.'!F24</f>
        <v>461447628372.46997</v>
      </c>
      <c r="G24" s="195">
        <f>'8M.N.'!G24+'8M.E.'!G24+'8M.T.'!G24</f>
        <v>346487506693</v>
      </c>
      <c r="H24" s="194">
        <f>'8M.N.'!H24+'8M.E.'!H24+'8M.T.'!H24</f>
        <v>5191</v>
      </c>
      <c r="I24" s="194">
        <f>'8M.N.'!I24+'8M.E.'!I24+'8M.T.'!I24</f>
        <v>2154018398.8199997</v>
      </c>
      <c r="J24" s="194">
        <f>'8M.N.'!J24+'8M.E.'!J24+'8M.T.'!J24</f>
        <v>171</v>
      </c>
      <c r="K24" s="194">
        <f>'8M.N.'!K24+'8M.E.'!K24+'8M.T.'!K24</f>
        <v>468925346.40999997</v>
      </c>
      <c r="L24" s="194">
        <f>'8M.N.'!L24+'8M.E.'!L24+'8M.T.'!L24</f>
        <v>184</v>
      </c>
      <c r="M24" s="194">
        <f>'8M.N.'!M24+'8M.E.'!M24+'8M.T.'!M24</f>
        <v>103954241.81</v>
      </c>
      <c r="N24" s="194">
        <f>'8M.N.'!N24+'8M.E.'!N24+'8M.T.'!N24</f>
        <v>1044</v>
      </c>
      <c r="O24" s="195">
        <f>'8M.N.'!O24+'8M.E.'!O24+'8M.T.'!O24</f>
        <v>375087125.12</v>
      </c>
      <c r="Q24" s="110">
        <f t="shared" si="0"/>
        <v>0.16546401686894979</v>
      </c>
    </row>
    <row r="25" spans="1:19" x14ac:dyDescent="0.25">
      <c r="A25" s="111" t="s">
        <v>229</v>
      </c>
      <c r="B25" s="188">
        <f>'8M.N.'!B25+'8M.E.'!B25+'8M.T.'!B25</f>
        <v>184697</v>
      </c>
      <c r="C25" s="188">
        <f>'8M.N.'!C25+'8M.E.'!C25+'8M.T.'!C25</f>
        <v>1894836012.6399999</v>
      </c>
      <c r="D25" s="189">
        <f>'8M.N.'!D25+'8M.E.'!D25+'8M.T.'!D25</f>
        <v>51614365606.800003</v>
      </c>
      <c r="E25" s="190">
        <f>'8M.N.'!E25+'8M.E.'!E25+'8M.T.'!E25</f>
        <v>2443129212</v>
      </c>
      <c r="F25" s="190">
        <f>'8M.N.'!F25+'8M.E.'!F25+'8M.T.'!F25</f>
        <v>34660866792.389999</v>
      </c>
      <c r="G25" s="191">
        <f>'8M.N.'!G25+'8M.E.'!G25+'8M.T.'!G25</f>
        <v>21716336748</v>
      </c>
      <c r="H25" s="190">
        <f>'8M.N.'!H25+'8M.E.'!H25+'8M.T.'!H25</f>
        <v>402</v>
      </c>
      <c r="I25" s="190">
        <f>'8M.N.'!I25+'8M.E.'!I25+'8M.T.'!I25</f>
        <v>120570482.78999999</v>
      </c>
      <c r="J25" s="190">
        <f>'8M.N.'!J25+'8M.E.'!J25+'8M.T.'!J25</f>
        <v>0</v>
      </c>
      <c r="K25" s="190">
        <f>'8M.N.'!K25+'8M.E.'!K25+'8M.T.'!K25</f>
        <v>0</v>
      </c>
      <c r="L25" s="190">
        <f>'8M.N.'!L25+'8M.E.'!L25+'8M.T.'!L25</f>
        <v>30</v>
      </c>
      <c r="M25" s="190">
        <f>'8M.N.'!M25+'8M.E.'!M25+'8M.T.'!M25</f>
        <v>16567231.300000001</v>
      </c>
      <c r="N25" s="190">
        <f>'8M.N.'!N25+'8M.E.'!N25+'8M.T.'!N25</f>
        <v>82</v>
      </c>
      <c r="O25" s="191">
        <f>'8M.N.'!O25+'8M.E.'!O25+'8M.T.'!O25</f>
        <v>41484335.689999998</v>
      </c>
      <c r="Q25" s="110">
        <f t="shared" si="0"/>
        <v>1.7491828096196201E-2</v>
      </c>
    </row>
    <row r="26" spans="1:19" x14ac:dyDescent="0.25">
      <c r="A26" s="112" t="s">
        <v>230</v>
      </c>
      <c r="B26" s="192">
        <f>'8M.N.'!B26+'8M.E.'!B26+'8M.T.'!B26</f>
        <v>409209</v>
      </c>
      <c r="C26" s="192">
        <f>'8M.N.'!C26+'8M.E.'!C26+'8M.T.'!C26</f>
        <v>8243600759.8600006</v>
      </c>
      <c r="D26" s="193">
        <f>'8M.N.'!D26+'8M.E.'!D26+'8M.T.'!D26</f>
        <v>153897238856.82001</v>
      </c>
      <c r="E26" s="194">
        <f>'8M.N.'!E26+'8M.E.'!E26+'8M.T.'!E26</f>
        <v>14267569321</v>
      </c>
      <c r="F26" s="194">
        <f>'8M.N.'!F26+'8M.E.'!F26+'8M.T.'!F26</f>
        <v>104682513381.67</v>
      </c>
      <c r="G26" s="195">
        <f>'8M.N.'!G26+'8M.E.'!G26+'8M.T.'!G26</f>
        <v>78243924856</v>
      </c>
      <c r="H26" s="194">
        <f>'8M.N.'!H26+'8M.E.'!H26+'8M.T.'!H26</f>
        <v>894</v>
      </c>
      <c r="I26" s="194">
        <f>'8M.N.'!I26+'8M.E.'!I26+'8M.T.'!I26</f>
        <v>304658343.60000002</v>
      </c>
      <c r="J26" s="194">
        <f>'8M.N.'!J26+'8M.E.'!J26+'8M.T.'!J26</f>
        <v>10</v>
      </c>
      <c r="K26" s="194">
        <f>'8M.N.'!K26+'8M.E.'!K26+'8M.T.'!K26</f>
        <v>4161660.6399999997</v>
      </c>
      <c r="L26" s="194">
        <f>'8M.N.'!L26+'8M.E.'!L26+'8M.T.'!L26</f>
        <v>49</v>
      </c>
      <c r="M26" s="194">
        <f>'8M.N.'!M26+'8M.E.'!M26+'8M.T.'!M26</f>
        <v>28934128.120000001</v>
      </c>
      <c r="N26" s="194">
        <f>'8M.N.'!N26+'8M.E.'!N26+'8M.T.'!N26</f>
        <v>133</v>
      </c>
      <c r="O26" s="195">
        <f>'8M.N.'!O26+'8M.E.'!O26+'8M.T.'!O26</f>
        <v>54679896.489999995</v>
      </c>
      <c r="Q26" s="110">
        <f t="shared" si="0"/>
        <v>3.8754357046494263E-2</v>
      </c>
    </row>
    <row r="27" spans="1:19" x14ac:dyDescent="0.25">
      <c r="A27" s="111" t="s">
        <v>231</v>
      </c>
      <c r="B27" s="188">
        <f>'8M.N.'!B27+'8M.E.'!B27+'8M.T.'!B27</f>
        <v>169806</v>
      </c>
      <c r="C27" s="188">
        <f>'8M.N.'!C27+'8M.E.'!C27+'8M.T.'!C27</f>
        <v>1739446090.7800002</v>
      </c>
      <c r="D27" s="189">
        <f>'8M.N.'!D27+'8M.E.'!D27+'8M.T.'!D27</f>
        <v>52805439149.68</v>
      </c>
      <c r="E27" s="190">
        <f>'8M.N.'!E27+'8M.E.'!E27+'8M.T.'!E27</f>
        <v>2506701311</v>
      </c>
      <c r="F27" s="190">
        <f>'8M.N.'!F27+'8M.E.'!F27+'8M.T.'!F27</f>
        <v>31753315778.670002</v>
      </c>
      <c r="G27" s="191">
        <f>'8M.N.'!G27+'8M.E.'!G27+'8M.T.'!G27</f>
        <v>21084720315</v>
      </c>
      <c r="H27" s="190">
        <f>'8M.N.'!H27+'8M.E.'!H27+'8M.T.'!H27</f>
        <v>549</v>
      </c>
      <c r="I27" s="190">
        <f>'8M.N.'!I27+'8M.E.'!I27+'8M.T.'!I27</f>
        <v>178259116.29000002</v>
      </c>
      <c r="J27" s="190">
        <f>'8M.N.'!J27+'8M.E.'!J27+'8M.T.'!J27</f>
        <v>2</v>
      </c>
      <c r="K27" s="190">
        <f>'8M.N.'!K27+'8M.E.'!K27+'8M.T.'!K27</f>
        <v>1139498</v>
      </c>
      <c r="L27" s="190">
        <f>'8M.N.'!L27+'8M.E.'!L27+'8M.T.'!L27</f>
        <v>54</v>
      </c>
      <c r="M27" s="190">
        <f>'8M.N.'!M27+'8M.E.'!M27+'8M.T.'!M27</f>
        <v>21808369.030000001</v>
      </c>
      <c r="N27" s="190">
        <f>'8M.N.'!N27+'8M.E.'!N27+'8M.T.'!N27</f>
        <v>64</v>
      </c>
      <c r="O27" s="191">
        <f>'8M.N.'!O27+'8M.E.'!O27+'8M.T.'!O27</f>
        <v>21313753.140000001</v>
      </c>
      <c r="Q27" s="110">
        <f t="shared" si="0"/>
        <v>1.6081567982710557E-2</v>
      </c>
    </row>
    <row r="28" spans="1:19" x14ac:dyDescent="0.25">
      <c r="A28" s="112" t="s">
        <v>232</v>
      </c>
      <c r="B28" s="192">
        <f>'8M.N.'!B28+'8M.E.'!B28+'8M.T.'!B28</f>
        <v>153450</v>
      </c>
      <c r="C28" s="192">
        <f>'8M.N.'!C28+'8M.E.'!C28+'8M.T.'!C28</f>
        <v>2470043029.9299998</v>
      </c>
      <c r="D28" s="193">
        <f>'8M.N.'!D28+'8M.E.'!D28+'8M.T.'!D28</f>
        <v>56091131385.18</v>
      </c>
      <c r="E28" s="194">
        <f>'8M.N.'!E28+'8M.E.'!E28+'8M.T.'!E28</f>
        <v>2514230632</v>
      </c>
      <c r="F28" s="194">
        <f>'8M.N.'!F28+'8M.E.'!F28+'8M.T.'!F28</f>
        <v>40279855404.210007</v>
      </c>
      <c r="G28" s="195">
        <f>'8M.N.'!G28+'8M.E.'!G28+'8M.T.'!G28</f>
        <v>23960982701</v>
      </c>
      <c r="H28" s="194">
        <f>'8M.N.'!H28+'8M.E.'!H28+'8M.T.'!H28</f>
        <v>403</v>
      </c>
      <c r="I28" s="194">
        <f>'8M.N.'!I28+'8M.E.'!I28+'8M.T.'!I28</f>
        <v>116269237.61000001</v>
      </c>
      <c r="J28" s="194">
        <f>'8M.N.'!J28+'8M.E.'!J28+'8M.T.'!J28</f>
        <v>2</v>
      </c>
      <c r="K28" s="194">
        <f>'8M.N.'!K28+'8M.E.'!K28+'8M.T.'!K28</f>
        <v>705737</v>
      </c>
      <c r="L28" s="194">
        <f>'8M.N.'!L28+'8M.E.'!L28+'8M.T.'!L28</f>
        <v>31</v>
      </c>
      <c r="M28" s="194">
        <f>'8M.N.'!M28+'8M.E.'!M28+'8M.T.'!M28</f>
        <v>9099873.1900000013</v>
      </c>
      <c r="N28" s="194">
        <f>'8M.N.'!N28+'8M.E.'!N28+'8M.T.'!N28</f>
        <v>55</v>
      </c>
      <c r="O28" s="195">
        <f>'8M.N.'!O28+'8M.E.'!O28+'8M.T.'!O28</f>
        <v>16415268.370000001</v>
      </c>
      <c r="Q28" s="110">
        <f t="shared" si="0"/>
        <v>1.4532564261256582E-2</v>
      </c>
    </row>
    <row r="29" spans="1:19" x14ac:dyDescent="0.25">
      <c r="A29" s="111" t="s">
        <v>233</v>
      </c>
      <c r="B29" s="188">
        <f>'8M.N.'!B29+'8M.E.'!B29+'8M.T.'!B29</f>
        <v>606043</v>
      </c>
      <c r="C29" s="188">
        <f>'8M.N.'!C29+'8M.E.'!C29+'8M.T.'!C29</f>
        <v>16582183325.509998</v>
      </c>
      <c r="D29" s="189">
        <f>'8M.N.'!D29+'8M.E.'!D29+'8M.T.'!D29</f>
        <v>315656598875.56995</v>
      </c>
      <c r="E29" s="190">
        <f>'8M.N.'!E29+'8M.E.'!E29+'8M.T.'!E29</f>
        <v>37197037809</v>
      </c>
      <c r="F29" s="190">
        <f>'8M.N.'!F29+'8M.E.'!F29+'8M.T.'!F29</f>
        <v>211316460466.37</v>
      </c>
      <c r="G29" s="191">
        <f>'8M.N.'!G29+'8M.E.'!G29+'8M.T.'!G29</f>
        <v>145199553257</v>
      </c>
      <c r="H29" s="190">
        <f>'8M.N.'!H29+'8M.E.'!H29+'8M.T.'!H29</f>
        <v>1259</v>
      </c>
      <c r="I29" s="190">
        <f>'8M.N.'!I29+'8M.E.'!I29+'8M.T.'!I29</f>
        <v>709026324.28000009</v>
      </c>
      <c r="J29" s="190">
        <f>'8M.N.'!J29+'8M.E.'!J29+'8M.T.'!J29</f>
        <v>95</v>
      </c>
      <c r="K29" s="190">
        <f>'8M.N.'!K29+'8M.E.'!K29+'8M.T.'!K29</f>
        <v>95427541.040000007</v>
      </c>
      <c r="L29" s="190">
        <f>'8M.N.'!L29+'8M.E.'!L29+'8M.T.'!L29</f>
        <v>78</v>
      </c>
      <c r="M29" s="190">
        <f>'8M.N.'!M29+'8M.E.'!M29+'8M.T.'!M29</f>
        <v>68860300.189999998</v>
      </c>
      <c r="N29" s="190">
        <f>'8M.N.'!N29+'8M.E.'!N29+'8M.T.'!N29</f>
        <v>248</v>
      </c>
      <c r="O29" s="191">
        <f>'8M.N.'!O29+'8M.E.'!O29+'8M.T.'!O29</f>
        <v>139370162.61000001</v>
      </c>
      <c r="Q29" s="110">
        <f t="shared" si="0"/>
        <v>5.7395626214302525E-2</v>
      </c>
      <c r="S29" s="113">
        <f>Q30+Q23+Q40+Q24+Q27+Q45+Q43</f>
        <v>0.44772259233671219</v>
      </c>
    </row>
    <row r="30" spans="1:19" x14ac:dyDescent="0.25">
      <c r="A30" s="112" t="s">
        <v>234</v>
      </c>
      <c r="B30" s="192">
        <f>'8M.N.'!B30+'8M.E.'!B30+'8M.T.'!B30</f>
        <v>1036424</v>
      </c>
      <c r="C30" s="192">
        <f>'8M.N.'!C30+'8M.E.'!C30+'8M.T.'!C30</f>
        <v>18511937471.139999</v>
      </c>
      <c r="D30" s="193">
        <f>'8M.N.'!D30+'8M.E.'!D30+'8M.T.'!D30</f>
        <v>454619281331.15997</v>
      </c>
      <c r="E30" s="194">
        <f>'8M.N.'!E30+'8M.E.'!E30+'8M.T.'!E30</f>
        <v>39953725863</v>
      </c>
      <c r="F30" s="194">
        <f>'8M.N.'!F30+'8M.E.'!F30+'8M.T.'!F30</f>
        <v>259905709225.60004</v>
      </c>
      <c r="G30" s="195">
        <f>'8M.N.'!G30+'8M.E.'!G30+'8M.T.'!G30</f>
        <v>179266801835</v>
      </c>
      <c r="H30" s="194">
        <f>'8M.N.'!H30+'8M.E.'!H30+'8M.T.'!H30</f>
        <v>2278</v>
      </c>
      <c r="I30" s="194">
        <f>'8M.N.'!I30+'8M.E.'!I30+'8M.T.'!I30</f>
        <v>751200741.99000001</v>
      </c>
      <c r="J30" s="194">
        <f>'8M.N.'!J30+'8M.E.'!J30+'8M.T.'!J30</f>
        <v>33</v>
      </c>
      <c r="K30" s="194">
        <f>'8M.N.'!K30+'8M.E.'!K30+'8M.T.'!K30</f>
        <v>18477246.609999999</v>
      </c>
      <c r="L30" s="194">
        <f>'8M.N.'!L30+'8M.E.'!L30+'8M.T.'!L30</f>
        <v>97</v>
      </c>
      <c r="M30" s="194">
        <f>'8M.N.'!M30+'8M.E.'!M30+'8M.T.'!M30</f>
        <v>49375653.43</v>
      </c>
      <c r="N30" s="194">
        <f>'8M.N.'!N30+'8M.E.'!N30+'8M.T.'!N30</f>
        <v>219</v>
      </c>
      <c r="O30" s="195">
        <f>'8M.N.'!O30+'8M.E.'!O30+'8M.T.'!O30</f>
        <v>89812343.819999993</v>
      </c>
      <c r="Q30" s="110">
        <f t="shared" si="0"/>
        <v>9.8155088836158949E-2</v>
      </c>
    </row>
    <row r="31" spans="1:19" x14ac:dyDescent="0.25">
      <c r="A31" s="111" t="s">
        <v>235</v>
      </c>
      <c r="B31" s="188">
        <f>'8M.N.'!B31+'8M.E.'!B31+'8M.T.'!B31</f>
        <v>305985</v>
      </c>
      <c r="C31" s="188">
        <f>'8M.N.'!C31+'8M.E.'!C31+'8M.T.'!C31</f>
        <v>4758787249.9899998</v>
      </c>
      <c r="D31" s="189">
        <f>'8M.N.'!D31+'8M.E.'!D31+'8M.T.'!D31</f>
        <v>94520385778.080002</v>
      </c>
      <c r="E31" s="190">
        <f>'8M.N.'!E31+'8M.E.'!E31+'8M.T.'!E31</f>
        <v>6726799682</v>
      </c>
      <c r="F31" s="190">
        <f>'8M.N.'!F31+'8M.E.'!F31+'8M.T.'!F31</f>
        <v>64398360193.000008</v>
      </c>
      <c r="G31" s="191">
        <f>'8M.N.'!G31+'8M.E.'!G31+'8M.T.'!G31</f>
        <v>35387773600</v>
      </c>
      <c r="H31" s="190">
        <f>'8M.N.'!H31+'8M.E.'!H31+'8M.T.'!H31</f>
        <v>649</v>
      </c>
      <c r="I31" s="190">
        <f>'8M.N.'!I31+'8M.E.'!I31+'8M.T.'!I31</f>
        <v>284668928.10000002</v>
      </c>
      <c r="J31" s="190">
        <f>'8M.N.'!J31+'8M.E.'!J31+'8M.T.'!J31</f>
        <v>4</v>
      </c>
      <c r="K31" s="190">
        <f>'8M.N.'!K31+'8M.E.'!K31+'8M.T.'!K31</f>
        <v>4495634.2</v>
      </c>
      <c r="L31" s="190">
        <f>'8M.N.'!L31+'8M.E.'!L31+'8M.T.'!L31</f>
        <v>77</v>
      </c>
      <c r="M31" s="190">
        <f>'8M.N.'!M31+'8M.E.'!M31+'8M.T.'!M31</f>
        <v>50678886.359999999</v>
      </c>
      <c r="N31" s="190">
        <f>'8M.N.'!N31+'8M.E.'!N31+'8M.T.'!N31</f>
        <v>79</v>
      </c>
      <c r="O31" s="191">
        <f>'8M.N.'!O31+'8M.E.'!O31+'8M.T.'!O31</f>
        <v>22502970.890000001</v>
      </c>
      <c r="Q31" s="110">
        <f t="shared" si="0"/>
        <v>2.8978472958491985E-2</v>
      </c>
    </row>
    <row r="32" spans="1:19" ht="11.15" customHeight="1" x14ac:dyDescent="0.25">
      <c r="A32" s="112" t="s">
        <v>236</v>
      </c>
      <c r="B32" s="192">
        <f>'8M.N.'!B32+'8M.E.'!B32+'8M.T.'!B32</f>
        <v>137146</v>
      </c>
      <c r="C32" s="192">
        <f>'8M.N.'!C32+'8M.E.'!C32+'8M.T.'!C32</f>
        <v>2562157953.3600001</v>
      </c>
      <c r="D32" s="193">
        <f>'8M.N.'!D32+'8M.E.'!D32+'8M.T.'!D32</f>
        <v>47483250832.610001</v>
      </c>
      <c r="E32" s="194">
        <f>'8M.N.'!E32+'8M.E.'!E32+'8M.T.'!E32</f>
        <v>3594093399</v>
      </c>
      <c r="F32" s="194">
        <f>'8M.N.'!F32+'8M.E.'!F32+'8M.T.'!F32</f>
        <v>33662925009.75</v>
      </c>
      <c r="G32" s="195">
        <f>'8M.N.'!G32+'8M.E.'!G32+'8M.T.'!G32</f>
        <v>21895047343</v>
      </c>
      <c r="H32" s="194">
        <f>'8M.N.'!H32+'8M.E.'!H32+'8M.T.'!H32</f>
        <v>318</v>
      </c>
      <c r="I32" s="194">
        <f>'8M.N.'!I32+'8M.E.'!I32+'8M.T.'!I32</f>
        <v>174317743.73000002</v>
      </c>
      <c r="J32" s="194">
        <f>'8M.N.'!J32+'8M.E.'!J32+'8M.T.'!J32</f>
        <v>0</v>
      </c>
      <c r="K32" s="194">
        <f>'8M.N.'!K32+'8M.E.'!K32+'8M.T.'!K32</f>
        <v>0</v>
      </c>
      <c r="L32" s="194">
        <f>'8M.N.'!L32+'8M.E.'!L32+'8M.T.'!L32</f>
        <v>29</v>
      </c>
      <c r="M32" s="194">
        <f>'8M.N.'!M32+'8M.E.'!M32+'8M.T.'!M32</f>
        <v>10171417.76</v>
      </c>
      <c r="N32" s="194">
        <f>'8M.N.'!N32+'8M.E.'!N32+'8M.T.'!N32</f>
        <v>24</v>
      </c>
      <c r="O32" s="195">
        <f>'8M.N.'!O32+'8M.E.'!O32+'8M.T.'!O32</f>
        <v>8724105.2300000004</v>
      </c>
      <c r="Q32" s="110">
        <f t="shared" si="0"/>
        <v>1.2988485227593972E-2</v>
      </c>
    </row>
    <row r="33" spans="1:22" x14ac:dyDescent="0.25">
      <c r="A33" s="111" t="s">
        <v>237</v>
      </c>
      <c r="B33" s="188">
        <f>'8M.N.'!B33+'8M.E.'!B33+'8M.T.'!B33</f>
        <v>132269</v>
      </c>
      <c r="C33" s="188">
        <f>'8M.N.'!C33+'8M.E.'!C33+'8M.T.'!C33</f>
        <v>2046460980.9500003</v>
      </c>
      <c r="D33" s="189">
        <f>'8M.N.'!D33+'8M.E.'!D33+'8M.T.'!D33</f>
        <v>39125869536.110001</v>
      </c>
      <c r="E33" s="190">
        <f>'8M.N.'!E33+'8M.E.'!E33+'8M.T.'!E33</f>
        <v>2236570300</v>
      </c>
      <c r="F33" s="190">
        <f>'8M.N.'!F33+'8M.E.'!F33+'8M.T.'!F33</f>
        <v>23490830867.170002</v>
      </c>
      <c r="G33" s="191">
        <f>'8M.N.'!G33+'8M.E.'!G33+'8M.T.'!G33</f>
        <v>13247790958</v>
      </c>
      <c r="H33" s="190">
        <f>'8M.N.'!H33+'8M.E.'!H33+'8M.T.'!H33</f>
        <v>265</v>
      </c>
      <c r="I33" s="190">
        <f>'8M.N.'!I33+'8M.E.'!I33+'8M.T.'!I33</f>
        <v>78772399.629999995</v>
      </c>
      <c r="J33" s="190">
        <f>'8M.N.'!J33+'8M.E.'!J33+'8M.T.'!J33</f>
        <v>2</v>
      </c>
      <c r="K33" s="190">
        <f>'8M.N.'!K33+'8M.E.'!K33+'8M.T.'!K33</f>
        <v>737681.29</v>
      </c>
      <c r="L33" s="190">
        <f>'8M.N.'!L33+'8M.E.'!L33+'8M.T.'!L33</f>
        <v>20</v>
      </c>
      <c r="M33" s="190">
        <f>'8M.N.'!M33+'8M.E.'!M33+'8M.T.'!M33</f>
        <v>5147207.34</v>
      </c>
      <c r="N33" s="190">
        <f>'8M.N.'!N33+'8M.E.'!N33+'8M.T.'!N33</f>
        <v>25</v>
      </c>
      <c r="O33" s="191">
        <f>'8M.N.'!O33+'8M.E.'!O33+'8M.T.'!O33</f>
        <v>11453037.529999999</v>
      </c>
      <c r="Q33" s="110">
        <f t="shared" si="0"/>
        <v>1.2526606336084371E-2</v>
      </c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f>'8M.N.'!B34+'8M.E.'!B34+'8M.T.'!B34</f>
        <v>484577</v>
      </c>
      <c r="C34" s="192">
        <f>'8M.N.'!C34+'8M.E.'!C34+'8M.T.'!C34</f>
        <v>12484539277.73</v>
      </c>
      <c r="D34" s="193">
        <f>'8M.N.'!D34+'8M.E.'!D34+'8M.T.'!D34</f>
        <v>323492238387.04999</v>
      </c>
      <c r="E34" s="194">
        <f>'8M.N.'!E34+'8M.E.'!E34+'8M.T.'!E34</f>
        <v>28853097299</v>
      </c>
      <c r="F34" s="194">
        <f>'8M.N.'!F34+'8M.E.'!F34+'8M.T.'!F34</f>
        <v>194371758584.04001</v>
      </c>
      <c r="G34" s="195">
        <f>'8M.N.'!G34+'8M.E.'!G34+'8M.T.'!G34</f>
        <v>152213680627</v>
      </c>
      <c r="H34" s="194">
        <f>'8M.N.'!H34+'8M.E.'!H34+'8M.T.'!H34</f>
        <v>955</v>
      </c>
      <c r="I34" s="194">
        <f>'8M.N.'!I34+'8M.E.'!I34+'8M.T.'!I34</f>
        <v>446996510.82999998</v>
      </c>
      <c r="J34" s="194">
        <f>'8M.N.'!J34+'8M.E.'!J34+'8M.T.'!J34</f>
        <v>41</v>
      </c>
      <c r="K34" s="194">
        <f>'8M.N.'!K34+'8M.E.'!K34+'8M.T.'!K34</f>
        <v>45490629.079999998</v>
      </c>
      <c r="L34" s="194">
        <f>'8M.N.'!L34+'8M.E.'!L34+'8M.T.'!L34</f>
        <v>36</v>
      </c>
      <c r="M34" s="194">
        <f>'8M.N.'!M34+'8M.E.'!M34+'8M.T.'!M34</f>
        <v>24783502.580000002</v>
      </c>
      <c r="N34" s="194">
        <f>'8M.N.'!N34+'8M.E.'!N34+'8M.T.'!N34</f>
        <v>140</v>
      </c>
      <c r="O34" s="195">
        <f>'8M.N.'!O34+'8M.E.'!O34+'8M.T.'!O34</f>
        <v>52555916.240000002</v>
      </c>
      <c r="Q34" s="110">
        <f t="shared" si="0"/>
        <v>4.5892123766874751E-2</v>
      </c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f>'8M.N.'!B35+'8M.E.'!B35+'8M.T.'!B35</f>
        <v>216339</v>
      </c>
      <c r="C35" s="188">
        <f>'8M.N.'!C35+'8M.E.'!C35+'8M.T.'!C35</f>
        <v>1898134800.8800001</v>
      </c>
      <c r="D35" s="189">
        <f>'8M.N.'!D35+'8M.E.'!D35+'8M.T.'!D35</f>
        <v>58257252458.209999</v>
      </c>
      <c r="E35" s="190">
        <f>'8M.N.'!E35+'8M.E.'!E35+'8M.T.'!E35</f>
        <v>3392673301</v>
      </c>
      <c r="F35" s="190">
        <f>'8M.N.'!F35+'8M.E.'!F35+'8M.T.'!F35</f>
        <v>53923288158.110001</v>
      </c>
      <c r="G35" s="191">
        <f>'8M.N.'!G35+'8M.E.'!G35+'8M.T.'!G35</f>
        <v>30035553367</v>
      </c>
      <c r="H35" s="190">
        <f>'8M.N.'!H35+'8M.E.'!H35+'8M.T.'!H35</f>
        <v>513</v>
      </c>
      <c r="I35" s="190">
        <f>'8M.N.'!I35+'8M.E.'!I35+'8M.T.'!I35</f>
        <v>136261192.64000002</v>
      </c>
      <c r="J35" s="190">
        <f>'8M.N.'!J35+'8M.E.'!J35+'8M.T.'!J35</f>
        <v>3</v>
      </c>
      <c r="K35" s="190">
        <f>'8M.N.'!K35+'8M.E.'!K35+'8M.T.'!K35</f>
        <v>1396788.4900000002</v>
      </c>
      <c r="L35" s="190">
        <f>'8M.N.'!L35+'8M.E.'!L35+'8M.T.'!L35</f>
        <v>75</v>
      </c>
      <c r="M35" s="190">
        <f>'8M.N.'!M35+'8M.E.'!M35+'8M.T.'!M35</f>
        <v>16348603.940000001</v>
      </c>
      <c r="N35" s="190">
        <f>'8M.N.'!N35+'8M.E.'!N35+'8M.T.'!N35</f>
        <v>28</v>
      </c>
      <c r="O35" s="191">
        <f>'8M.N.'!O35+'8M.E.'!O35+'8M.T.'!O35</f>
        <v>9078356.8900000006</v>
      </c>
      <c r="Q35" s="110">
        <f t="shared" si="0"/>
        <v>2.0488500617243322E-2</v>
      </c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f>'8M.N.'!B36+'8M.E.'!B36+'8M.T.'!B36</f>
        <v>272002</v>
      </c>
      <c r="C36" s="192">
        <f>'8M.N.'!C36+'8M.E.'!C36+'8M.T.'!C36</f>
        <v>5215738364.3800001</v>
      </c>
      <c r="D36" s="193">
        <f>'8M.N.'!D36+'8M.E.'!D36+'8M.T.'!D36</f>
        <v>114683871408.31</v>
      </c>
      <c r="E36" s="194">
        <f>'8M.N.'!E36+'8M.E.'!E36+'8M.T.'!E36</f>
        <v>11434407188</v>
      </c>
      <c r="F36" s="194">
        <f>'8M.N.'!F36+'8M.E.'!F36+'8M.T.'!F36</f>
        <v>75876802650.600006</v>
      </c>
      <c r="G36" s="195">
        <f>'8M.N.'!G36+'8M.E.'!G36+'8M.T.'!G36</f>
        <v>49283832761</v>
      </c>
      <c r="H36" s="194">
        <f>'8M.N.'!H36+'8M.E.'!H36+'8M.T.'!H36</f>
        <v>582</v>
      </c>
      <c r="I36" s="194">
        <f>'8M.N.'!I36+'8M.E.'!I36+'8M.T.'!I36</f>
        <v>220788931.03999999</v>
      </c>
      <c r="J36" s="194">
        <f>'8M.N.'!J36+'8M.E.'!J36+'8M.T.'!J36</f>
        <v>7</v>
      </c>
      <c r="K36" s="194">
        <f>'8M.N.'!K36+'8M.E.'!K36+'8M.T.'!K36</f>
        <v>4049475.33</v>
      </c>
      <c r="L36" s="194">
        <f>'8M.N.'!L36+'8M.E.'!L36+'8M.T.'!L36</f>
        <v>48</v>
      </c>
      <c r="M36" s="194">
        <f>'8M.N.'!M36+'8M.E.'!M36+'8M.T.'!M36</f>
        <v>23126677.039999999</v>
      </c>
      <c r="N36" s="194">
        <f>'8M.N.'!N36+'8M.E.'!N36+'8M.T.'!N36</f>
        <v>77</v>
      </c>
      <c r="O36" s="195">
        <f>'8M.N.'!O36+'8M.E.'!O36+'8M.T.'!O36</f>
        <v>36582572.759999998</v>
      </c>
      <c r="Q36" s="110">
        <f t="shared" si="0"/>
        <v>2.5760094781298877E-2</v>
      </c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f>'8M.N.'!B37+'8M.E.'!B37+'8M.T.'!B37</f>
        <v>195890</v>
      </c>
      <c r="C37" s="188">
        <f>'8M.N.'!C37+'8M.E.'!C37+'8M.T.'!C37</f>
        <v>2990709961.54</v>
      </c>
      <c r="D37" s="189">
        <f>'8M.N.'!D37+'8M.E.'!D37+'8M.T.'!D37</f>
        <v>80931430501.470001</v>
      </c>
      <c r="E37" s="190">
        <f>'8M.N.'!E37+'8M.E.'!E37+'8M.T.'!E37</f>
        <v>8814262454</v>
      </c>
      <c r="F37" s="190">
        <f>'8M.N.'!F37+'8M.E.'!F37+'8M.T.'!F37</f>
        <v>53690958568.690002</v>
      </c>
      <c r="G37" s="191">
        <f>'8M.N.'!G37+'8M.E.'!G37+'8M.T.'!G37</f>
        <v>38228070235</v>
      </c>
      <c r="H37" s="190">
        <f>'8M.N.'!H37+'8M.E.'!H37+'8M.T.'!H37</f>
        <v>358</v>
      </c>
      <c r="I37" s="190">
        <f>'8M.N.'!I37+'8M.E.'!I37+'8M.T.'!I37</f>
        <v>109983547.94</v>
      </c>
      <c r="J37" s="190">
        <f>'8M.N.'!J37+'8M.E.'!J37+'8M.T.'!J37</f>
        <v>13</v>
      </c>
      <c r="K37" s="190">
        <f>'8M.N.'!K37+'8M.E.'!K37+'8M.T.'!K37</f>
        <v>9201777.2699999996</v>
      </c>
      <c r="L37" s="190">
        <f>'8M.N.'!L37+'8M.E.'!L37+'8M.T.'!L37</f>
        <v>14</v>
      </c>
      <c r="M37" s="190">
        <f>'8M.N.'!M37+'8M.E.'!M37+'8M.T.'!M37</f>
        <v>7291771.3599999994</v>
      </c>
      <c r="N37" s="190">
        <f>'8M.N.'!N37+'8M.E.'!N37+'8M.T.'!N37</f>
        <v>40</v>
      </c>
      <c r="O37" s="191">
        <f>'8M.N.'!O37+'8M.E.'!O37+'8M.T.'!O37</f>
        <v>17838568.940000001</v>
      </c>
      <c r="Q37" s="110">
        <f t="shared" si="0"/>
        <v>1.8551867143288055E-2</v>
      </c>
    </row>
    <row r="38" spans="1:22" x14ac:dyDescent="0.25">
      <c r="A38" s="112" t="s">
        <v>242</v>
      </c>
      <c r="B38" s="192">
        <f>'8M.N.'!B38+'8M.E.'!B38+'8M.T.'!B38</f>
        <v>124343</v>
      </c>
      <c r="C38" s="192">
        <f>'8M.N.'!C38+'8M.E.'!C38+'8M.T.'!C38</f>
        <v>2013959376.8</v>
      </c>
      <c r="D38" s="193">
        <f>'8M.N.'!D38+'8M.E.'!D38+'8M.T.'!D38</f>
        <v>54686281805.260002</v>
      </c>
      <c r="E38" s="194">
        <f>'8M.N.'!E38+'8M.E.'!E38+'8M.T.'!E38</f>
        <v>4127991650</v>
      </c>
      <c r="F38" s="194">
        <f>'8M.N.'!F38+'8M.E.'!F38+'8M.T.'!F38</f>
        <v>34515229958.290001</v>
      </c>
      <c r="G38" s="195">
        <f>'8M.N.'!G38+'8M.E.'!G38+'8M.T.'!G38</f>
        <v>26154658307</v>
      </c>
      <c r="H38" s="194">
        <f>'8M.N.'!H38+'8M.E.'!H38+'8M.T.'!H38</f>
        <v>215</v>
      </c>
      <c r="I38" s="194">
        <f>'8M.N.'!I38+'8M.E.'!I38+'8M.T.'!I38</f>
        <v>95922381.590000004</v>
      </c>
      <c r="J38" s="194">
        <f>'8M.N.'!J38+'8M.E.'!J38+'8M.T.'!J38</f>
        <v>2</v>
      </c>
      <c r="K38" s="194">
        <f>'8M.N.'!K38+'8M.E.'!K38+'8M.T.'!K38</f>
        <v>99187</v>
      </c>
      <c r="L38" s="194">
        <f>'8M.N.'!L38+'8M.E.'!L38+'8M.T.'!L38</f>
        <v>18</v>
      </c>
      <c r="M38" s="194">
        <f>'8M.N.'!M38+'8M.E.'!M38+'8M.T.'!M38</f>
        <v>10252352.34</v>
      </c>
      <c r="N38" s="194">
        <f>'8M.N.'!N38+'8M.E.'!N38+'8M.T.'!N38</f>
        <v>35</v>
      </c>
      <c r="O38" s="195">
        <f>'8M.N.'!O38+'8M.E.'!O38+'8M.T.'!O38</f>
        <v>15411085.350000001</v>
      </c>
      <c r="Q38" s="110">
        <f t="shared" si="0"/>
        <v>1.1775970270038625E-2</v>
      </c>
    </row>
    <row r="39" spans="1:22" x14ac:dyDescent="0.25">
      <c r="A39" s="111" t="s">
        <v>243</v>
      </c>
      <c r="B39" s="188">
        <f>'8M.N.'!B39+'8M.E.'!B39+'8M.T.'!B39</f>
        <v>275113</v>
      </c>
      <c r="C39" s="188">
        <f>'8M.N.'!C39+'8M.E.'!C39+'8M.T.'!C39</f>
        <v>2898484694.2400002</v>
      </c>
      <c r="D39" s="189">
        <f>'8M.N.'!D39+'8M.E.'!D39+'8M.T.'!D39</f>
        <v>80401385857.470001</v>
      </c>
      <c r="E39" s="190">
        <f>'8M.N.'!E39+'8M.E.'!E39+'8M.T.'!E39</f>
        <v>5062542267</v>
      </c>
      <c r="F39" s="190">
        <f>'8M.N.'!F39+'8M.E.'!F39+'8M.T.'!F39</f>
        <v>56540193703.189995</v>
      </c>
      <c r="G39" s="191">
        <f>'8M.N.'!G39+'8M.E.'!G39+'8M.T.'!G39</f>
        <v>40352259684</v>
      </c>
      <c r="H39" s="190">
        <f>'8M.N.'!H39+'8M.E.'!H39+'8M.T.'!H39</f>
        <v>397</v>
      </c>
      <c r="I39" s="190">
        <f>'8M.N.'!I39+'8M.E.'!I39+'8M.T.'!I39</f>
        <v>103484010.67</v>
      </c>
      <c r="J39" s="190">
        <f>'8M.N.'!J39+'8M.E.'!J39+'8M.T.'!J39</f>
        <v>9</v>
      </c>
      <c r="K39" s="190">
        <f>'8M.N.'!K39+'8M.E.'!K39+'8M.T.'!K39</f>
        <v>11297835.35</v>
      </c>
      <c r="L39" s="190">
        <f>'8M.N.'!L39+'8M.E.'!L39+'8M.T.'!L39</f>
        <v>25</v>
      </c>
      <c r="M39" s="190">
        <f>'8M.N.'!M39+'8M.E.'!M39+'8M.T.'!M39</f>
        <v>11353373.300000001</v>
      </c>
      <c r="N39" s="190">
        <f>'8M.N.'!N39+'8M.E.'!N39+'8M.T.'!N39</f>
        <v>93</v>
      </c>
      <c r="O39" s="191">
        <f>'8M.N.'!O39+'8M.E.'!O39+'8M.T.'!O39</f>
        <v>21540942.469999999</v>
      </c>
      <c r="Q39" s="110">
        <f t="shared" si="0"/>
        <v>2.6054723698970883E-2</v>
      </c>
    </row>
    <row r="40" spans="1:22" x14ac:dyDescent="0.25">
      <c r="A40" s="112" t="s">
        <v>244</v>
      </c>
      <c r="B40" s="192">
        <f>'8M.N.'!B40+'8M.E.'!B40+'8M.T.'!B40</f>
        <v>428771</v>
      </c>
      <c r="C40" s="192">
        <f>'8M.N.'!C40+'8M.E.'!C40+'8M.T.'!C40</f>
        <v>5563162004.0799999</v>
      </c>
      <c r="D40" s="193">
        <f>'8M.N.'!D40+'8M.E.'!D40+'8M.T.'!D40</f>
        <v>124205970636.85999</v>
      </c>
      <c r="E40" s="194">
        <f>'8M.N.'!E40+'8M.E.'!E40+'8M.T.'!E40</f>
        <v>13401972408</v>
      </c>
      <c r="F40" s="194">
        <f>'8M.N.'!F40+'8M.E.'!F40+'8M.T.'!F40</f>
        <v>69211264658.75</v>
      </c>
      <c r="G40" s="195">
        <f>'8M.N.'!G40+'8M.E.'!G40+'8M.T.'!G40</f>
        <v>54310378181</v>
      </c>
      <c r="H40" s="194">
        <f>'8M.N.'!H40+'8M.E.'!H40+'8M.T.'!H40</f>
        <v>631</v>
      </c>
      <c r="I40" s="194">
        <f>'8M.N.'!I40+'8M.E.'!I40+'8M.T.'!I40</f>
        <v>246207726.27000001</v>
      </c>
      <c r="J40" s="194">
        <f>'8M.N.'!J40+'8M.E.'!J40+'8M.T.'!J40</f>
        <v>5</v>
      </c>
      <c r="K40" s="194">
        <f>'8M.N.'!K40+'8M.E.'!K40+'8M.T.'!K40</f>
        <v>2539508.5300000003</v>
      </c>
      <c r="L40" s="194">
        <f>'8M.N.'!L40+'8M.E.'!L40+'8M.T.'!L40</f>
        <v>53</v>
      </c>
      <c r="M40" s="194">
        <f>'8M.N.'!M40+'8M.E.'!M40+'8M.T.'!M40</f>
        <v>31203739.380000003</v>
      </c>
      <c r="N40" s="194">
        <f>'8M.N.'!N40+'8M.E.'!N40+'8M.T.'!N40</f>
        <v>183</v>
      </c>
      <c r="O40" s="195">
        <f>'8M.N.'!O40+'8M.E.'!O40+'8M.T.'!O40</f>
        <v>57731661.359999999</v>
      </c>
      <c r="Q40" s="110">
        <f t="shared" si="0"/>
        <v>4.0606986711392935E-2</v>
      </c>
    </row>
    <row r="41" spans="1:22" x14ac:dyDescent="0.25">
      <c r="A41" s="111" t="s">
        <v>245</v>
      </c>
      <c r="B41" s="188">
        <f>'8M.N.'!B41+'8M.E.'!B41+'8M.T.'!B41</f>
        <v>430082</v>
      </c>
      <c r="C41" s="188">
        <f>'8M.N.'!C41+'8M.E.'!C41+'8M.T.'!C41</f>
        <v>4616775035.0699997</v>
      </c>
      <c r="D41" s="189">
        <f>'8M.N.'!D41+'8M.E.'!D41+'8M.T.'!D41</f>
        <v>124085335855.28</v>
      </c>
      <c r="E41" s="190">
        <f>'8M.N.'!E41+'8M.E.'!E41+'8M.T.'!E41</f>
        <v>9561169477</v>
      </c>
      <c r="F41" s="190">
        <f>'8M.N.'!F41+'8M.E.'!F41+'8M.T.'!F41</f>
        <v>67275139389.25</v>
      </c>
      <c r="G41" s="191">
        <f>'8M.N.'!G41+'8M.E.'!G41+'8M.T.'!G41</f>
        <v>53439532988</v>
      </c>
      <c r="H41" s="190">
        <f>'8M.N.'!H41+'8M.E.'!H41+'8M.T.'!H41</f>
        <v>716</v>
      </c>
      <c r="I41" s="190">
        <f>'8M.N.'!I41+'8M.E.'!I41+'8M.T.'!I41</f>
        <v>233283944.34</v>
      </c>
      <c r="J41" s="190">
        <f>'8M.N.'!J41+'8M.E.'!J41+'8M.T.'!J41</f>
        <v>5</v>
      </c>
      <c r="K41" s="190">
        <f>'8M.N.'!K41+'8M.E.'!K41+'8M.T.'!K41</f>
        <v>20213831.289999999</v>
      </c>
      <c r="L41" s="190">
        <f>'8M.N.'!L41+'8M.E.'!L41+'8M.T.'!L41</f>
        <v>55</v>
      </c>
      <c r="M41" s="190">
        <f>'8M.N.'!M41+'8M.E.'!M41+'8M.T.'!M41</f>
        <v>24170290.600000001</v>
      </c>
      <c r="N41" s="190">
        <f>'8M.N.'!N41+'8M.E.'!N41+'8M.T.'!N41</f>
        <v>204</v>
      </c>
      <c r="O41" s="191">
        <f>'8M.N.'!O41+'8M.E.'!O41+'8M.T.'!O41</f>
        <v>59941138.160000004</v>
      </c>
      <c r="Q41" s="110">
        <f t="shared" si="0"/>
        <v>4.0731145667056066E-2</v>
      </c>
    </row>
    <row r="42" spans="1:22" x14ac:dyDescent="0.25">
      <c r="A42" s="112" t="s">
        <v>246</v>
      </c>
      <c r="B42" s="192">
        <f>'8M.N.'!B42+'8M.E.'!B42+'8M.T.'!B42</f>
        <v>277804</v>
      </c>
      <c r="C42" s="192">
        <f>'8M.N.'!C42+'8M.E.'!C42+'8M.T.'!C42</f>
        <v>1902486957.1900001</v>
      </c>
      <c r="D42" s="193">
        <f>'8M.N.'!D42+'8M.E.'!D42+'8M.T.'!D42</f>
        <v>71187650568.119995</v>
      </c>
      <c r="E42" s="194">
        <f>'8M.N.'!E42+'8M.E.'!E42+'8M.T.'!E42</f>
        <v>4628380483</v>
      </c>
      <c r="F42" s="194">
        <f>'8M.N.'!F42+'8M.E.'!F42+'8M.T.'!F42</f>
        <v>43678841231.050003</v>
      </c>
      <c r="G42" s="195">
        <f>'8M.N.'!G42+'8M.E.'!G42+'8M.T.'!G42</f>
        <v>29808554439</v>
      </c>
      <c r="H42" s="194">
        <f>'8M.N.'!H42+'8M.E.'!H42+'8M.T.'!H42</f>
        <v>620</v>
      </c>
      <c r="I42" s="194">
        <f>'8M.N.'!I42+'8M.E.'!I42+'8M.T.'!I42</f>
        <v>179538743.64000002</v>
      </c>
      <c r="J42" s="194">
        <f>'8M.N.'!J42+'8M.E.'!J42+'8M.T.'!J42</f>
        <v>5</v>
      </c>
      <c r="K42" s="194">
        <f>'8M.N.'!K42+'8M.E.'!K42+'8M.T.'!K42</f>
        <v>1177083.33</v>
      </c>
      <c r="L42" s="194">
        <f>'8M.N.'!L42+'8M.E.'!L42+'8M.T.'!L42</f>
        <v>35</v>
      </c>
      <c r="M42" s="194">
        <f>'8M.N.'!M42+'8M.E.'!M42+'8M.T.'!M42</f>
        <v>16561127.84</v>
      </c>
      <c r="N42" s="194">
        <f>'8M.N.'!N42+'8M.E.'!N42+'8M.T.'!N42</f>
        <v>183</v>
      </c>
      <c r="O42" s="195">
        <f>'8M.N.'!O42+'8M.E.'!O42+'8M.T.'!O42</f>
        <v>76224644.560000002</v>
      </c>
      <c r="Q42" s="110">
        <f t="shared" si="0"/>
        <v>2.6309576292174151E-2</v>
      </c>
    </row>
    <row r="43" spans="1:22" x14ac:dyDescent="0.25">
      <c r="A43" s="111" t="s">
        <v>247</v>
      </c>
      <c r="B43" s="188">
        <f>'8M.N.'!B43+'8M.E.'!B43+'8M.T.'!B43</f>
        <v>358602</v>
      </c>
      <c r="C43" s="188">
        <f>'8M.N.'!C43+'8M.E.'!C43+'8M.T.'!C43</f>
        <v>3739446212.96</v>
      </c>
      <c r="D43" s="189">
        <f>'8M.N.'!D43+'8M.E.'!D43+'8M.T.'!D43</f>
        <v>121474988054.84</v>
      </c>
      <c r="E43" s="190">
        <f>'8M.N.'!E43+'8M.E.'!E43+'8M.T.'!E43</f>
        <v>9084539312</v>
      </c>
      <c r="F43" s="190">
        <f>'8M.N.'!F43+'8M.E.'!F43+'8M.T.'!F43</f>
        <v>88700812844.26001</v>
      </c>
      <c r="G43" s="191">
        <f>'8M.N.'!G43+'8M.E.'!G43+'8M.T.'!G43</f>
        <v>52858510624</v>
      </c>
      <c r="H43" s="190">
        <f>'8M.N.'!H43+'8M.E.'!H43+'8M.T.'!H43</f>
        <v>799</v>
      </c>
      <c r="I43" s="190">
        <f>'8M.N.'!I43+'8M.E.'!I43+'8M.T.'!I43</f>
        <v>335493401.98000002</v>
      </c>
      <c r="J43" s="190">
        <f>'8M.N.'!J43+'8M.E.'!J43+'8M.T.'!J43</f>
        <v>2</v>
      </c>
      <c r="K43" s="190">
        <f>'8M.N.'!K43+'8M.E.'!K43+'8M.T.'!K43</f>
        <v>-1251256.47</v>
      </c>
      <c r="L43" s="190">
        <f>'8M.N.'!L43+'8M.E.'!L43+'8M.T.'!L43</f>
        <v>57</v>
      </c>
      <c r="M43" s="190">
        <f>'8M.N.'!M43+'8M.E.'!M43+'8M.T.'!M43</f>
        <v>25052361.330000002</v>
      </c>
      <c r="N43" s="190">
        <f>'8M.N.'!N43+'8M.E.'!N43+'8M.T.'!N43</f>
        <v>113</v>
      </c>
      <c r="O43" s="191">
        <f>'8M.N.'!O43+'8M.E.'!O43+'8M.T.'!O43</f>
        <v>40553804.550000004</v>
      </c>
      <c r="Q43" s="110">
        <f t="shared" si="0"/>
        <v>3.3961594064614742E-2</v>
      </c>
    </row>
    <row r="44" spans="1:22" x14ac:dyDescent="0.25">
      <c r="A44" s="112" t="s">
        <v>248</v>
      </c>
      <c r="B44" s="192">
        <f>'8M.N.'!B44+'8M.E.'!B44+'8M.T.'!B44</f>
        <v>63383</v>
      </c>
      <c r="C44" s="192">
        <f>'8M.N.'!C44+'8M.E.'!C44+'8M.T.'!C44</f>
        <v>590099614.74000001</v>
      </c>
      <c r="D44" s="193">
        <f>'8M.N.'!D44+'8M.E.'!D44+'8M.T.'!D44</f>
        <v>19271444558.850002</v>
      </c>
      <c r="E44" s="194">
        <f>'8M.N.'!E44+'8M.E.'!E44+'8M.T.'!E44</f>
        <v>855371108</v>
      </c>
      <c r="F44" s="194">
        <f>'8M.N.'!F44+'8M.E.'!F44+'8M.T.'!F44</f>
        <v>15120704829.450001</v>
      </c>
      <c r="G44" s="195">
        <f>'8M.N.'!G44+'8M.E.'!G44+'8M.T.'!G44</f>
        <v>9178371204</v>
      </c>
      <c r="H44" s="194">
        <f>'8M.N.'!H44+'8M.E.'!H44+'8M.T.'!H44</f>
        <v>142</v>
      </c>
      <c r="I44" s="194">
        <f>'8M.N.'!I44+'8M.E.'!I44+'8M.T.'!I44</f>
        <v>34678940.57</v>
      </c>
      <c r="J44" s="194">
        <f>'8M.N.'!J44+'8M.E.'!J44+'8M.T.'!J44</f>
        <v>0</v>
      </c>
      <c r="K44" s="194">
        <f>'8M.N.'!K44+'8M.E.'!K44+'8M.T.'!K44</f>
        <v>0</v>
      </c>
      <c r="L44" s="194">
        <f>'8M.N.'!L44+'8M.E.'!L44+'8M.T.'!L44</f>
        <v>8</v>
      </c>
      <c r="M44" s="194">
        <f>'8M.N.'!M44+'8M.E.'!M44+'8M.T.'!M44</f>
        <v>4995116.2</v>
      </c>
      <c r="N44" s="194">
        <f>'8M.N.'!N44+'8M.E.'!N44+'8M.T.'!N44</f>
        <v>11</v>
      </c>
      <c r="O44" s="195">
        <f>'8M.N.'!O44+'8M.E.'!O44+'8M.T.'!O44</f>
        <v>5364454.28</v>
      </c>
      <c r="Q44" s="110">
        <f t="shared" si="0"/>
        <v>6.002720890004731E-3</v>
      </c>
    </row>
    <row r="45" spans="1:22" x14ac:dyDescent="0.25">
      <c r="A45" s="111" t="s">
        <v>249</v>
      </c>
      <c r="B45" s="188">
        <f>'8M.N.'!B45+'8M.E.'!B45+'8M.T.'!B45</f>
        <v>583728</v>
      </c>
      <c r="C45" s="188">
        <f>'8M.N.'!C45+'8M.E.'!C45+'8M.T.'!C45</f>
        <v>6053308046.5</v>
      </c>
      <c r="D45" s="189">
        <f>'8M.N.'!D45+'8M.E.'!D45+'8M.T.'!D45</f>
        <v>159267337080.18002</v>
      </c>
      <c r="E45" s="190">
        <f>'8M.N.'!E45+'8M.E.'!E45+'8M.T.'!E45</f>
        <v>8199849291</v>
      </c>
      <c r="F45" s="190">
        <f>'8M.N.'!F45+'8M.E.'!F45+'8M.T.'!F45</f>
        <v>92243360159.98999</v>
      </c>
      <c r="G45" s="191">
        <f>'8M.N.'!G45+'8M.E.'!G45+'8M.T.'!G45</f>
        <v>58505979800</v>
      </c>
      <c r="H45" s="190">
        <f>'8M.N.'!H45+'8M.E.'!H45+'8M.T.'!H45</f>
        <v>1369</v>
      </c>
      <c r="I45" s="190">
        <f>'8M.N.'!I45+'8M.E.'!I45+'8M.T.'!I45</f>
        <v>349908489.88999999</v>
      </c>
      <c r="J45" s="190">
        <f>'8M.N.'!J45+'8M.E.'!J45+'8M.T.'!J45</f>
        <v>3</v>
      </c>
      <c r="K45" s="190">
        <f>'8M.N.'!K45+'8M.E.'!K45+'8M.T.'!K45</f>
        <v>1814816</v>
      </c>
      <c r="L45" s="190">
        <f>'8M.N.'!L45+'8M.E.'!L45+'8M.T.'!L45</f>
        <v>67</v>
      </c>
      <c r="M45" s="190">
        <f>'8M.N.'!M45+'8M.E.'!M45+'8M.T.'!M45</f>
        <v>22979536.640000001</v>
      </c>
      <c r="N45" s="190">
        <f>'8M.N.'!N45+'8M.E.'!N45+'8M.T.'!N45</f>
        <v>209</v>
      </c>
      <c r="O45" s="196">
        <f>'8M.N.'!O45+'8M.E.'!O45+'8M.T.'!O45</f>
        <v>76755799.819999993</v>
      </c>
      <c r="Q45" s="110">
        <f t="shared" si="0"/>
        <v>5.5282272213064726E-2</v>
      </c>
    </row>
    <row r="46" spans="1:22" x14ac:dyDescent="0.25">
      <c r="A46" s="112" t="s">
        <v>250</v>
      </c>
      <c r="B46" s="192">
        <f>'8M.N.'!B46+'8M.E.'!B46+'8M.T.'!B46</f>
        <v>144205</v>
      </c>
      <c r="C46" s="192">
        <f>'8M.N.'!C46+'8M.E.'!C46+'8M.T.'!C46</f>
        <v>2962855700.1500001</v>
      </c>
      <c r="D46" s="193">
        <f>'8M.N.'!D46+'8M.E.'!D46+'8M.T.'!D46</f>
        <v>58491167945.410004</v>
      </c>
      <c r="E46" s="194">
        <f>'8M.N.'!E46+'8M.E.'!E46+'8M.T.'!E46</f>
        <v>8554132079</v>
      </c>
      <c r="F46" s="194">
        <f>'8M.N.'!F46+'8M.E.'!F46+'8M.T.'!F46</f>
        <v>41527270123.300003</v>
      </c>
      <c r="G46" s="195">
        <f>'8M.N.'!G46+'8M.E.'!G46+'8M.T.'!G46</f>
        <v>32447398025</v>
      </c>
      <c r="H46" s="194">
        <f>'8M.N.'!H46+'8M.E.'!H46+'8M.T.'!H46</f>
        <v>303</v>
      </c>
      <c r="I46" s="194">
        <f>'8M.N.'!I46+'8M.E.'!I46+'8M.T.'!I46</f>
        <v>103172133.19</v>
      </c>
      <c r="J46" s="194">
        <f>'8M.N.'!J46+'8M.E.'!J46+'8M.T.'!J46</f>
        <v>12</v>
      </c>
      <c r="K46" s="194">
        <f>'8M.N.'!K46+'8M.E.'!K46+'8M.T.'!K46</f>
        <v>44243436.020000003</v>
      </c>
      <c r="L46" s="194">
        <f>'8M.N.'!L46+'8M.E.'!L46+'8M.T.'!L46</f>
        <v>8</v>
      </c>
      <c r="M46" s="194">
        <f>'8M.N.'!M46+'8M.E.'!M46+'8M.T.'!M46</f>
        <v>1512415.82</v>
      </c>
      <c r="N46" s="194">
        <f>'8M.N.'!N46+'8M.E.'!N46+'8M.T.'!N46</f>
        <v>52</v>
      </c>
      <c r="O46" s="197">
        <f>'8M.N.'!O46+'8M.E.'!O46+'8M.T.'!O46</f>
        <v>25976942.82</v>
      </c>
      <c r="Q46" s="110">
        <f t="shared" si="0"/>
        <v>1.365701159527211E-2</v>
      </c>
    </row>
    <row r="47" spans="1:22" x14ac:dyDescent="0.25">
      <c r="A47" s="111" t="s">
        <v>251</v>
      </c>
      <c r="B47" s="188">
        <f>'8M.N.'!B47+'8M.E.'!B47+'8M.T.'!B47</f>
        <v>163639</v>
      </c>
      <c r="C47" s="188">
        <f>'8M.N.'!C47+'8M.E.'!C47+'8M.T.'!C47</f>
        <v>1115063283.3199999</v>
      </c>
      <c r="D47" s="189">
        <f>'8M.N.'!D47+'8M.E.'!D47+'8M.T.'!D47</f>
        <v>36959968315.819992</v>
      </c>
      <c r="E47" s="190">
        <f>'8M.N.'!E47+'8M.E.'!E47+'8M.T.'!E47</f>
        <v>1160122224</v>
      </c>
      <c r="F47" s="190">
        <f>'8M.N.'!F47+'8M.E.'!F47+'8M.T.'!F47</f>
        <v>27840505346.979996</v>
      </c>
      <c r="G47" s="191">
        <f>'8M.N.'!G47+'8M.E.'!G47+'8M.T.'!G47</f>
        <v>15082125239</v>
      </c>
      <c r="H47" s="190">
        <f>'8M.N.'!H47+'8M.E.'!H47+'8M.T.'!H47</f>
        <v>277</v>
      </c>
      <c r="I47" s="190">
        <f>'8M.N.'!I47+'8M.E.'!I47+'8M.T.'!I47</f>
        <v>74539228.299999997</v>
      </c>
      <c r="J47" s="190">
        <f>'8M.N.'!J47+'8M.E.'!J47+'8M.T.'!J47</f>
        <v>1</v>
      </c>
      <c r="K47" s="190">
        <f>'8M.N.'!K47+'8M.E.'!K47+'8M.T.'!K47</f>
        <v>512131</v>
      </c>
      <c r="L47" s="190">
        <f>'8M.N.'!L47+'8M.E.'!L47+'8M.T.'!L47</f>
        <v>28</v>
      </c>
      <c r="M47" s="190">
        <f>'8M.N.'!M47+'8M.E.'!M47+'8M.T.'!M47</f>
        <v>8942778.75</v>
      </c>
      <c r="N47" s="190">
        <f>'8M.N.'!N47+'8M.E.'!N47+'8M.T.'!N47</f>
        <v>31</v>
      </c>
      <c r="O47" s="196">
        <f>'8M.N.'!O47+'8M.E.'!O47+'8M.T.'!O47</f>
        <v>12868646.720000001</v>
      </c>
      <c r="Q47" s="110">
        <f t="shared" si="0"/>
        <v>1.5497518951761262E-2</v>
      </c>
    </row>
    <row r="48" spans="1:22" x14ac:dyDescent="0.25">
      <c r="A48" s="112" t="s">
        <v>252</v>
      </c>
      <c r="B48" s="192">
        <f>'8M.N.'!B48+'8M.E.'!B48+'8M.T.'!B48</f>
        <v>332</v>
      </c>
      <c r="C48" s="192">
        <f>'8M.N.'!C48+'8M.E.'!C48+'8M.T.'!C48</f>
        <v>1480438.53</v>
      </c>
      <c r="D48" s="193">
        <f>'8M.N.'!D48+'8M.E.'!D48+'8M.T.'!D48</f>
        <v>95155340.850000009</v>
      </c>
      <c r="E48" s="194">
        <f>'8M.N.'!E48+'8M.E.'!E48+'8M.T.'!E48</f>
        <v>16107958</v>
      </c>
      <c r="F48" s="194">
        <f>'8M.N.'!F48+'8M.E.'!F48+'8M.T.'!F48</f>
        <v>12073701.130000001</v>
      </c>
      <c r="G48" s="195">
        <f>'8M.N.'!G48+'8M.E.'!G48+'8M.T.'!G48</f>
        <v>33212321</v>
      </c>
      <c r="H48" s="193">
        <f>'8M.N.'!H48+'8M.E.'!H48+'8M.T.'!H48</f>
        <v>31</v>
      </c>
      <c r="I48" s="198">
        <f>'8M.N.'!I48+'8M.E.'!I48+'8M.T.'!I48</f>
        <v>7565569.8000000007</v>
      </c>
      <c r="J48" s="198">
        <f>'8M.N.'!J48+'8M.E.'!J48+'8M.T.'!J48</f>
        <v>0</v>
      </c>
      <c r="K48" s="198">
        <f>'8M.N.'!K48+'8M.E.'!K48+'8M.T.'!K48</f>
        <v>0</v>
      </c>
      <c r="L48" s="198">
        <f>'8M.N.'!L48+'8M.E.'!L48+'8M.T.'!L48</f>
        <v>0</v>
      </c>
      <c r="M48" s="198">
        <f>'8M.N.'!M48+'8M.E.'!M48+'8M.T.'!M48</f>
        <v>0</v>
      </c>
      <c r="N48" s="198">
        <f>'8M.N.'!N48+'8M.E.'!N48+'8M.T.'!N48</f>
        <v>0</v>
      </c>
      <c r="O48" s="197">
        <f>'8M.N.'!O48+'8M.E.'!O48+'8M.T.'!O48</f>
        <v>0</v>
      </c>
      <c r="Q48" s="110">
        <f t="shared" si="0"/>
        <v>3.1442237437192474E-5</v>
      </c>
    </row>
    <row r="49" spans="1:17" x14ac:dyDescent="0.25">
      <c r="A49" s="111" t="s">
        <v>253</v>
      </c>
      <c r="B49" s="188">
        <f>'8M.N.'!B49+'8M.E.'!B49+'8M.T.'!B49</f>
        <v>2655</v>
      </c>
      <c r="C49" s="188">
        <f>'8M.N.'!C49+'8M.E.'!C49+'8M.T.'!C49</f>
        <v>11110885.850000001</v>
      </c>
      <c r="D49" s="189">
        <f>'8M.N.'!D49+'8M.E.'!D49+'8M.T.'!D49</f>
        <v>754629933.5999999</v>
      </c>
      <c r="E49" s="190">
        <f>'8M.N.'!E49+'8M.E.'!E49+'8M.T.'!E49</f>
        <v>21778193</v>
      </c>
      <c r="F49" s="190">
        <f>'8M.N.'!F49+'8M.E.'!F49+'8M.T.'!F49</f>
        <v>154273760</v>
      </c>
      <c r="G49" s="191">
        <f>'8M.N.'!G49+'8M.E.'!G49+'8M.T.'!G49</f>
        <v>179667897</v>
      </c>
      <c r="H49" s="189">
        <f>'8M.N.'!H49+'8M.E.'!H49+'8M.T.'!H49</f>
        <v>8</v>
      </c>
      <c r="I49" s="199">
        <f>'8M.N.'!I49+'8M.E.'!I49+'8M.T.'!I49</f>
        <v>899167.95</v>
      </c>
      <c r="J49" s="199">
        <f>'8M.N.'!J49+'8M.E.'!J49+'8M.T.'!J49</f>
        <v>0</v>
      </c>
      <c r="K49" s="199">
        <f>'8M.N.'!K49+'8M.E.'!K49+'8M.T.'!K49</f>
        <v>0</v>
      </c>
      <c r="L49" s="199">
        <f>'8M.N.'!L49+'8M.E.'!L49+'8M.T.'!L49</f>
        <v>0</v>
      </c>
      <c r="M49" s="199">
        <f>'8M.N.'!M49+'8M.E.'!M49+'8M.T.'!M49</f>
        <v>0</v>
      </c>
      <c r="N49" s="199">
        <f>'8M.N.'!N49+'8M.E.'!N49+'8M.T.'!N49</f>
        <v>0</v>
      </c>
      <c r="O49" s="196">
        <f>'8M.N.'!O49+'8M.E.'!O49+'8M.T.'!O49</f>
        <v>0</v>
      </c>
      <c r="Q49" s="110">
        <f t="shared" si="0"/>
        <v>2.5144319396309039E-4</v>
      </c>
    </row>
    <row r="50" spans="1:17" ht="13" thickBot="1" x14ac:dyDescent="0.3">
      <c r="A50" s="542" t="s">
        <v>8</v>
      </c>
      <c r="B50" s="543">
        <f>SUM(B16:B49)</f>
        <v>10559045</v>
      </c>
      <c r="C50" s="543">
        <f t="shared" ref="C50:O50" si="1">SUM(C16:C49)</f>
        <v>179333821560.48996</v>
      </c>
      <c r="D50" s="544">
        <f t="shared" si="1"/>
        <v>4256265663290.6997</v>
      </c>
      <c r="E50" s="545">
        <f t="shared" si="1"/>
        <v>365987475001</v>
      </c>
      <c r="F50" s="545">
        <f t="shared" si="1"/>
        <v>2574012484900.73</v>
      </c>
      <c r="G50" s="546">
        <f t="shared" si="1"/>
        <v>1780252155302</v>
      </c>
      <c r="H50" s="544">
        <f t="shared" si="1"/>
        <v>22439</v>
      </c>
      <c r="I50" s="545">
        <f t="shared" si="1"/>
        <v>8376598444.5600004</v>
      </c>
      <c r="J50" s="545">
        <f t="shared" si="1"/>
        <v>452</v>
      </c>
      <c r="K50" s="545">
        <f t="shared" si="1"/>
        <v>754607871.24000001</v>
      </c>
      <c r="L50" s="545">
        <f t="shared" si="1"/>
        <v>1326</v>
      </c>
      <c r="M50" s="545">
        <f t="shared" si="1"/>
        <v>660221160.51000023</v>
      </c>
      <c r="N50" s="545">
        <f t="shared" si="1"/>
        <v>3717</v>
      </c>
      <c r="O50" s="546">
        <f t="shared" si="1"/>
        <v>1412236530.71</v>
      </c>
    </row>
    <row r="51" spans="1:17" x14ac:dyDescent="0.25">
      <c r="A51" s="26" t="s">
        <v>254</v>
      </c>
    </row>
    <row r="52" spans="1:17" x14ac:dyDescent="0.25">
      <c r="A52" s="26" t="s">
        <v>315</v>
      </c>
    </row>
    <row r="54" spans="1:17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7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3"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A7:O7"/>
    <mergeCell ref="A2:O2"/>
    <mergeCell ref="A3:O3"/>
    <mergeCell ref="A4:O4"/>
    <mergeCell ref="A5:O5"/>
    <mergeCell ref="A6:O6"/>
    <mergeCell ref="D13:D15"/>
    <mergeCell ref="N13:O14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6" firstPageNumber="53" fitToHeight="0" orientation="landscape" useFirstPageNumber="1" r:id="rId1"/>
  <headerFooter alignWithMargins="0">
    <oddFooter>&amp;R&amp;8&amp;P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 codeName="Hoja44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7265625" style="25" customWidth="1"/>
    <col min="3" max="3" width="13.7265625" style="25" bestFit="1" customWidth="1"/>
    <col min="4" max="4" width="16.7265625" style="25" bestFit="1" customWidth="1"/>
    <col min="5" max="5" width="14.26953125" style="25" bestFit="1" customWidth="1"/>
    <col min="6" max="6" width="16.6328125" style="25" bestFit="1" customWidth="1"/>
    <col min="7" max="7" width="15" style="25" bestFit="1" customWidth="1"/>
    <col min="8" max="8" width="8.1796875" style="25" bestFit="1" customWidth="1"/>
    <col min="9" max="9" width="13.6328125" style="25" bestFit="1" customWidth="1"/>
    <col min="10" max="10" width="8.1796875" style="25" bestFit="1" customWidth="1"/>
    <col min="11" max="11" width="11.7265625" style="25" bestFit="1" customWidth="1"/>
    <col min="12" max="12" width="8.1796875" style="25" bestFit="1" customWidth="1"/>
    <col min="13" max="13" width="12" style="25" bestFit="1" customWidth="1"/>
    <col min="14" max="14" width="8.1796875" style="25" bestFit="1" customWidth="1"/>
    <col min="15" max="15" width="11.7265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0" x14ac:dyDescent="0.2"/>
    <row r="6" spans="1:20" s="26" customFormat="1" ht="13" x14ac:dyDescent="0.3">
      <c r="A6" s="839" t="str">
        <f>'1 Total'!A4:N4</f>
        <v>DICIEMBRE DE 2019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10.5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141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19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24" t="s">
        <v>215</v>
      </c>
      <c r="F13" s="827" t="s">
        <v>216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216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2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2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v>89679</v>
      </c>
      <c r="C16" s="184">
        <v>1672752158.9400001</v>
      </c>
      <c r="D16" s="185">
        <v>28853096497.950001</v>
      </c>
      <c r="E16" s="186">
        <v>538877401</v>
      </c>
      <c r="F16" s="186">
        <v>22990000060.779999</v>
      </c>
      <c r="G16" s="187">
        <v>12548656641</v>
      </c>
      <c r="H16" s="186">
        <v>163</v>
      </c>
      <c r="I16" s="186">
        <v>37615990.659999996</v>
      </c>
      <c r="J16" s="186">
        <v>0</v>
      </c>
      <c r="K16" s="186">
        <v>0</v>
      </c>
      <c r="L16" s="186">
        <v>13</v>
      </c>
      <c r="M16" s="186">
        <v>2999543.39</v>
      </c>
      <c r="N16" s="186">
        <v>7</v>
      </c>
      <c r="O16" s="187">
        <v>4338427.68</v>
      </c>
    </row>
    <row r="17" spans="1:15" x14ac:dyDescent="0.25">
      <c r="A17" s="111" t="s">
        <v>221</v>
      </c>
      <c r="B17" s="188">
        <v>269501</v>
      </c>
      <c r="C17" s="188">
        <v>1851893405.9400001</v>
      </c>
      <c r="D17" s="189">
        <v>76864691764.690002</v>
      </c>
      <c r="E17" s="190">
        <v>1366857435</v>
      </c>
      <c r="F17" s="190">
        <v>49517608868.470001</v>
      </c>
      <c r="G17" s="191">
        <v>30995291656</v>
      </c>
      <c r="H17" s="190">
        <v>408</v>
      </c>
      <c r="I17" s="190">
        <v>102909293.14</v>
      </c>
      <c r="J17" s="190">
        <v>1</v>
      </c>
      <c r="K17" s="190">
        <v>570021</v>
      </c>
      <c r="L17" s="190">
        <v>22</v>
      </c>
      <c r="M17" s="190">
        <v>8987755.3300000001</v>
      </c>
      <c r="N17" s="190">
        <v>95</v>
      </c>
      <c r="O17" s="191">
        <v>43177279.280000001</v>
      </c>
    </row>
    <row r="18" spans="1:15" x14ac:dyDescent="0.25">
      <c r="A18" s="112" t="s">
        <v>222</v>
      </c>
      <c r="B18" s="192">
        <v>139846</v>
      </c>
      <c r="C18" s="192">
        <v>782474155.10000002</v>
      </c>
      <c r="D18" s="193">
        <v>30599909149.369999</v>
      </c>
      <c r="E18" s="194">
        <v>170538184</v>
      </c>
      <c r="F18" s="194">
        <v>15943423454.18</v>
      </c>
      <c r="G18" s="195">
        <v>9728313209</v>
      </c>
      <c r="H18" s="194">
        <v>159</v>
      </c>
      <c r="I18" s="194">
        <v>43117191.869999997</v>
      </c>
      <c r="J18" s="194">
        <v>0</v>
      </c>
      <c r="K18" s="194">
        <v>0</v>
      </c>
      <c r="L18" s="194">
        <v>5</v>
      </c>
      <c r="M18" s="194">
        <v>2466574.04</v>
      </c>
      <c r="N18" s="194">
        <v>24</v>
      </c>
      <c r="O18" s="195">
        <v>13427628.32</v>
      </c>
    </row>
    <row r="19" spans="1:15" x14ac:dyDescent="0.25">
      <c r="A19" s="111" t="s">
        <v>223</v>
      </c>
      <c r="B19" s="188">
        <v>68940</v>
      </c>
      <c r="C19" s="188">
        <v>712763288.57000005</v>
      </c>
      <c r="D19" s="189">
        <v>22313369702.849998</v>
      </c>
      <c r="E19" s="190">
        <v>242351167</v>
      </c>
      <c r="F19" s="190">
        <v>16192529917.23</v>
      </c>
      <c r="G19" s="191">
        <v>10152537182</v>
      </c>
      <c r="H19" s="190">
        <v>81</v>
      </c>
      <c r="I19" s="190">
        <v>19754614.579999998</v>
      </c>
      <c r="J19" s="190">
        <v>0</v>
      </c>
      <c r="K19" s="190">
        <v>0</v>
      </c>
      <c r="L19" s="190">
        <v>5</v>
      </c>
      <c r="M19" s="190">
        <v>2190250</v>
      </c>
      <c r="N19" s="190">
        <v>1</v>
      </c>
      <c r="O19" s="191">
        <v>64584</v>
      </c>
    </row>
    <row r="20" spans="1:15" x14ac:dyDescent="0.25">
      <c r="A20" s="112" t="s">
        <v>224</v>
      </c>
      <c r="B20" s="192">
        <v>307879</v>
      </c>
      <c r="C20" s="192">
        <v>3275510850.4400001</v>
      </c>
      <c r="D20" s="193">
        <v>74103828444.149994</v>
      </c>
      <c r="E20" s="194">
        <v>933460360</v>
      </c>
      <c r="F20" s="194">
        <v>54280891364.470001</v>
      </c>
      <c r="G20" s="195">
        <v>29456927689</v>
      </c>
      <c r="H20" s="194">
        <v>326</v>
      </c>
      <c r="I20" s="194">
        <v>59046315.130000003</v>
      </c>
      <c r="J20" s="194">
        <v>2</v>
      </c>
      <c r="K20" s="194">
        <v>111772</v>
      </c>
      <c r="L20" s="194">
        <v>22</v>
      </c>
      <c r="M20" s="194">
        <v>5292820</v>
      </c>
      <c r="N20" s="194">
        <v>4</v>
      </c>
      <c r="O20" s="195">
        <v>1250000</v>
      </c>
    </row>
    <row r="21" spans="1:15" x14ac:dyDescent="0.25">
      <c r="A21" s="111" t="s">
        <v>225</v>
      </c>
      <c r="B21" s="188">
        <v>49063</v>
      </c>
      <c r="C21" s="188">
        <v>488349383.94999999</v>
      </c>
      <c r="D21" s="189">
        <v>17047787066.73</v>
      </c>
      <c r="E21" s="190">
        <v>134860729</v>
      </c>
      <c r="F21" s="190">
        <v>10045957024.91</v>
      </c>
      <c r="G21" s="191">
        <v>5853210499</v>
      </c>
      <c r="H21" s="190">
        <v>76</v>
      </c>
      <c r="I21" s="190">
        <v>28903426.420000002</v>
      </c>
      <c r="J21" s="190">
        <v>0</v>
      </c>
      <c r="K21" s="190">
        <v>0</v>
      </c>
      <c r="L21" s="190">
        <v>6</v>
      </c>
      <c r="M21" s="190">
        <v>1230125</v>
      </c>
      <c r="N21" s="190">
        <v>3</v>
      </c>
      <c r="O21" s="191">
        <v>450000</v>
      </c>
    </row>
    <row r="22" spans="1:15" x14ac:dyDescent="0.25">
      <c r="A22" s="112" t="s">
        <v>226</v>
      </c>
      <c r="B22" s="192">
        <v>196122</v>
      </c>
      <c r="C22" s="192">
        <v>2249676739.71</v>
      </c>
      <c r="D22" s="193">
        <v>63898503944.260002</v>
      </c>
      <c r="E22" s="194">
        <v>815004262</v>
      </c>
      <c r="F22" s="194">
        <v>61393697630.900002</v>
      </c>
      <c r="G22" s="195">
        <v>30006779456</v>
      </c>
      <c r="H22" s="194">
        <v>300</v>
      </c>
      <c r="I22" s="194">
        <v>102988795.78</v>
      </c>
      <c r="J22" s="194">
        <v>0</v>
      </c>
      <c r="K22" s="194">
        <v>0</v>
      </c>
      <c r="L22" s="194">
        <v>25</v>
      </c>
      <c r="M22" s="194">
        <v>9289348</v>
      </c>
      <c r="N22" s="194">
        <v>11</v>
      </c>
      <c r="O22" s="195">
        <v>2525802.5</v>
      </c>
    </row>
    <row r="23" spans="1:15" x14ac:dyDescent="0.25">
      <c r="A23" s="111" t="s">
        <v>227</v>
      </c>
      <c r="B23" s="188">
        <v>362419</v>
      </c>
      <c r="C23" s="188">
        <v>2935718454.9000001</v>
      </c>
      <c r="D23" s="189">
        <v>90444340550.289993</v>
      </c>
      <c r="E23" s="190">
        <v>666680236</v>
      </c>
      <c r="F23" s="190">
        <v>55590387651.849998</v>
      </c>
      <c r="G23" s="191">
        <v>29587780890</v>
      </c>
      <c r="H23" s="190">
        <v>444</v>
      </c>
      <c r="I23" s="190">
        <v>122359818.88</v>
      </c>
      <c r="J23" s="190">
        <v>0</v>
      </c>
      <c r="K23" s="190">
        <v>0</v>
      </c>
      <c r="L23" s="190">
        <v>34</v>
      </c>
      <c r="M23" s="190">
        <v>22447222</v>
      </c>
      <c r="N23" s="190">
        <v>10</v>
      </c>
      <c r="O23" s="191">
        <v>1632696</v>
      </c>
    </row>
    <row r="24" spans="1:15" x14ac:dyDescent="0.25">
      <c r="A24" s="112" t="s">
        <v>228</v>
      </c>
      <c r="B24" s="192">
        <v>1401150</v>
      </c>
      <c r="C24" s="192">
        <v>29960879138.299999</v>
      </c>
      <c r="D24" s="193">
        <v>572848117352.28003</v>
      </c>
      <c r="E24" s="194">
        <v>27192543974</v>
      </c>
      <c r="F24" s="194">
        <v>249444352510.88</v>
      </c>
      <c r="G24" s="195">
        <v>129314633064</v>
      </c>
      <c r="H24" s="194">
        <v>4485</v>
      </c>
      <c r="I24" s="194">
        <v>1334612373.8099999</v>
      </c>
      <c r="J24" s="194">
        <v>49</v>
      </c>
      <c r="K24" s="194">
        <v>318496126</v>
      </c>
      <c r="L24" s="194">
        <v>163</v>
      </c>
      <c r="M24" s="194">
        <v>68560562.790000007</v>
      </c>
      <c r="N24" s="194">
        <v>870</v>
      </c>
      <c r="O24" s="195">
        <v>285582899.5</v>
      </c>
    </row>
    <row r="25" spans="1:15" x14ac:dyDescent="0.25">
      <c r="A25" s="111" t="s">
        <v>229</v>
      </c>
      <c r="B25" s="188">
        <v>169316</v>
      </c>
      <c r="C25" s="188">
        <v>1488380356.8199999</v>
      </c>
      <c r="D25" s="189">
        <v>40212010970.260002</v>
      </c>
      <c r="E25" s="190">
        <v>370113350</v>
      </c>
      <c r="F25" s="190">
        <v>27873853038.990002</v>
      </c>
      <c r="G25" s="191">
        <v>15999469154</v>
      </c>
      <c r="H25" s="190">
        <v>372</v>
      </c>
      <c r="I25" s="190">
        <v>104170311.73999999</v>
      </c>
      <c r="J25" s="190">
        <v>0</v>
      </c>
      <c r="K25" s="190">
        <v>0</v>
      </c>
      <c r="L25" s="190">
        <v>27</v>
      </c>
      <c r="M25" s="190">
        <v>13904498.300000001</v>
      </c>
      <c r="N25" s="190">
        <v>68</v>
      </c>
      <c r="O25" s="191">
        <v>30684004.48</v>
      </c>
    </row>
    <row r="26" spans="1:15" x14ac:dyDescent="0.25">
      <c r="A26" s="112" t="s">
        <v>230</v>
      </c>
      <c r="B26" s="192">
        <v>349811</v>
      </c>
      <c r="C26" s="192">
        <v>5290326177.21</v>
      </c>
      <c r="D26" s="193">
        <v>98254727254.800003</v>
      </c>
      <c r="E26" s="194">
        <v>2217228803</v>
      </c>
      <c r="F26" s="194">
        <v>65740393632.800003</v>
      </c>
      <c r="G26" s="195">
        <v>40337342874</v>
      </c>
      <c r="H26" s="194">
        <v>785</v>
      </c>
      <c r="I26" s="194">
        <v>219565716.72999999</v>
      </c>
      <c r="J26" s="194">
        <v>5</v>
      </c>
      <c r="K26" s="194">
        <v>326216</v>
      </c>
      <c r="L26" s="194">
        <v>40</v>
      </c>
      <c r="M26" s="194">
        <v>20632510.16</v>
      </c>
      <c r="N26" s="194">
        <v>97</v>
      </c>
      <c r="O26" s="195">
        <v>41953674.689999998</v>
      </c>
    </row>
    <row r="27" spans="1:15" x14ac:dyDescent="0.25">
      <c r="A27" s="111" t="s">
        <v>231</v>
      </c>
      <c r="B27" s="188">
        <v>156660</v>
      </c>
      <c r="C27" s="188">
        <v>1434463948.8800001</v>
      </c>
      <c r="D27" s="189">
        <v>44299068957.779999</v>
      </c>
      <c r="E27" s="190">
        <v>487402006</v>
      </c>
      <c r="F27" s="190">
        <v>27373579604.68</v>
      </c>
      <c r="G27" s="191">
        <v>17161744574</v>
      </c>
      <c r="H27" s="190">
        <v>519</v>
      </c>
      <c r="I27" s="190">
        <v>152682949.21000001</v>
      </c>
      <c r="J27" s="190">
        <v>1</v>
      </c>
      <c r="K27" s="190">
        <v>169533</v>
      </c>
      <c r="L27" s="190">
        <v>47</v>
      </c>
      <c r="M27" s="190">
        <v>17627604.030000001</v>
      </c>
      <c r="N27" s="190">
        <v>36</v>
      </c>
      <c r="O27" s="191">
        <v>12369876.189999999</v>
      </c>
    </row>
    <row r="28" spans="1:15" x14ac:dyDescent="0.25">
      <c r="A28" s="112" t="s">
        <v>232</v>
      </c>
      <c r="B28" s="192">
        <v>136038</v>
      </c>
      <c r="C28" s="192">
        <v>1841174962.8499999</v>
      </c>
      <c r="D28" s="193">
        <v>44513414754.190002</v>
      </c>
      <c r="E28" s="194">
        <v>295973868</v>
      </c>
      <c r="F28" s="194">
        <v>32762163192.130001</v>
      </c>
      <c r="G28" s="195">
        <v>16887173969</v>
      </c>
      <c r="H28" s="194">
        <v>378</v>
      </c>
      <c r="I28" s="194">
        <v>104007723.54000001</v>
      </c>
      <c r="J28" s="194">
        <v>1</v>
      </c>
      <c r="K28" s="194">
        <v>323853</v>
      </c>
      <c r="L28" s="194">
        <v>28</v>
      </c>
      <c r="M28" s="194">
        <v>8323309.1900000004</v>
      </c>
      <c r="N28" s="194">
        <v>50</v>
      </c>
      <c r="O28" s="195">
        <v>16012953.83</v>
      </c>
    </row>
    <row r="29" spans="1:15" x14ac:dyDescent="0.25">
      <c r="A29" s="111" t="s">
        <v>233</v>
      </c>
      <c r="B29" s="188">
        <v>458622</v>
      </c>
      <c r="C29" s="188">
        <v>10599394757.459999</v>
      </c>
      <c r="D29" s="189">
        <v>158198165136.54999</v>
      </c>
      <c r="E29" s="190">
        <v>4263810528</v>
      </c>
      <c r="F29" s="190">
        <v>97655812638.699997</v>
      </c>
      <c r="G29" s="191">
        <v>52184532958</v>
      </c>
      <c r="H29" s="190">
        <v>959</v>
      </c>
      <c r="I29" s="190">
        <v>301195329.05000001</v>
      </c>
      <c r="J29" s="190">
        <v>11</v>
      </c>
      <c r="K29" s="190">
        <v>4229121</v>
      </c>
      <c r="L29" s="190">
        <v>64</v>
      </c>
      <c r="M29" s="190">
        <v>38381068.740000002</v>
      </c>
      <c r="N29" s="190">
        <v>126</v>
      </c>
      <c r="O29" s="191">
        <v>41880980.049999997</v>
      </c>
    </row>
    <row r="30" spans="1:15" x14ac:dyDescent="0.25">
      <c r="A30" s="112" t="s">
        <v>234</v>
      </c>
      <c r="B30" s="192">
        <v>848173</v>
      </c>
      <c r="C30" s="192">
        <v>12077725554.77</v>
      </c>
      <c r="D30" s="193">
        <v>291658211872.82001</v>
      </c>
      <c r="E30" s="194">
        <v>7264314375</v>
      </c>
      <c r="F30" s="194">
        <v>152415290587.98001</v>
      </c>
      <c r="G30" s="195">
        <v>81867898482</v>
      </c>
      <c r="H30" s="194">
        <v>1944</v>
      </c>
      <c r="I30" s="194">
        <v>535310820.62</v>
      </c>
      <c r="J30" s="194">
        <v>15</v>
      </c>
      <c r="K30" s="194">
        <v>2511179</v>
      </c>
      <c r="L30" s="194">
        <v>79</v>
      </c>
      <c r="M30" s="194">
        <v>37838441.079999998</v>
      </c>
      <c r="N30" s="194">
        <v>139</v>
      </c>
      <c r="O30" s="195">
        <v>61785532.079999998</v>
      </c>
    </row>
    <row r="31" spans="1:15" x14ac:dyDescent="0.25">
      <c r="A31" s="111" t="s">
        <v>235</v>
      </c>
      <c r="B31" s="188">
        <v>275276</v>
      </c>
      <c r="C31" s="188">
        <v>3537005045.5599999</v>
      </c>
      <c r="D31" s="189">
        <v>71534667141.949997</v>
      </c>
      <c r="E31" s="190">
        <v>573242138</v>
      </c>
      <c r="F31" s="190">
        <v>47063046788.730003</v>
      </c>
      <c r="G31" s="191">
        <v>22408373903</v>
      </c>
      <c r="H31" s="190">
        <v>587</v>
      </c>
      <c r="I31" s="190">
        <v>203883168.18000001</v>
      </c>
      <c r="J31" s="190">
        <v>0</v>
      </c>
      <c r="K31" s="190">
        <v>0</v>
      </c>
      <c r="L31" s="190">
        <v>68</v>
      </c>
      <c r="M31" s="190">
        <v>42101014.82</v>
      </c>
      <c r="N31" s="190">
        <v>38</v>
      </c>
      <c r="O31" s="191">
        <v>13059225.93</v>
      </c>
    </row>
    <row r="32" spans="1:15" ht="11.15" customHeight="1" x14ac:dyDescent="0.25">
      <c r="A32" s="112" t="s">
        <v>236</v>
      </c>
      <c r="B32" s="192">
        <v>121266</v>
      </c>
      <c r="C32" s="192">
        <v>2039564295.8</v>
      </c>
      <c r="D32" s="193">
        <v>33975818716.060001</v>
      </c>
      <c r="E32" s="194">
        <v>845108123</v>
      </c>
      <c r="F32" s="194">
        <v>24648826641.66</v>
      </c>
      <c r="G32" s="195">
        <v>14685118675</v>
      </c>
      <c r="H32" s="194">
        <v>275</v>
      </c>
      <c r="I32" s="194">
        <v>77256011.290000007</v>
      </c>
      <c r="J32" s="194">
        <v>0</v>
      </c>
      <c r="K32" s="194">
        <v>0</v>
      </c>
      <c r="L32" s="194">
        <v>25</v>
      </c>
      <c r="M32" s="194">
        <v>8112432.96</v>
      </c>
      <c r="N32" s="194">
        <v>17</v>
      </c>
      <c r="O32" s="195">
        <v>6631203.8799999999</v>
      </c>
    </row>
    <row r="33" spans="1:22" x14ac:dyDescent="0.25">
      <c r="A33" s="111" t="s">
        <v>237</v>
      </c>
      <c r="B33" s="188">
        <v>120666</v>
      </c>
      <c r="C33" s="188">
        <v>1743945225.1300001</v>
      </c>
      <c r="D33" s="189">
        <v>31651908887.77</v>
      </c>
      <c r="E33" s="190">
        <v>202264486</v>
      </c>
      <c r="F33" s="190">
        <v>16430448581.120001</v>
      </c>
      <c r="G33" s="191">
        <v>8279740512</v>
      </c>
      <c r="H33" s="190">
        <v>239</v>
      </c>
      <c r="I33" s="190">
        <v>61405289.240000002</v>
      </c>
      <c r="J33" s="190">
        <v>0</v>
      </c>
      <c r="K33" s="190">
        <v>0</v>
      </c>
      <c r="L33" s="190">
        <v>19</v>
      </c>
      <c r="M33" s="190">
        <v>5152986.54</v>
      </c>
      <c r="N33" s="190">
        <v>16</v>
      </c>
      <c r="O33" s="191">
        <v>6694787.4299999997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362125</v>
      </c>
      <c r="C34" s="192">
        <v>6520675452.3199997</v>
      </c>
      <c r="D34" s="193">
        <v>126755817795.19</v>
      </c>
      <c r="E34" s="194">
        <v>2795533570</v>
      </c>
      <c r="F34" s="194">
        <v>90518467925.770004</v>
      </c>
      <c r="G34" s="195">
        <v>52215462262</v>
      </c>
      <c r="H34" s="194">
        <v>752</v>
      </c>
      <c r="I34" s="194">
        <v>198950721.63</v>
      </c>
      <c r="J34" s="194">
        <v>6</v>
      </c>
      <c r="K34" s="194">
        <v>1486370</v>
      </c>
      <c r="L34" s="194">
        <v>26</v>
      </c>
      <c r="M34" s="194">
        <v>11379383.390000001</v>
      </c>
      <c r="N34" s="194">
        <v>70</v>
      </c>
      <c r="O34" s="195">
        <v>31625619.239999998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193604</v>
      </c>
      <c r="C35" s="188">
        <v>1411319294.1400001</v>
      </c>
      <c r="D35" s="189">
        <v>46842992684.139999</v>
      </c>
      <c r="E35" s="190">
        <v>569479369</v>
      </c>
      <c r="F35" s="190">
        <v>40124738126.160004</v>
      </c>
      <c r="G35" s="191">
        <v>21607202351</v>
      </c>
      <c r="H35" s="190">
        <v>485</v>
      </c>
      <c r="I35" s="190">
        <v>123486377.67</v>
      </c>
      <c r="J35" s="190">
        <v>1</v>
      </c>
      <c r="K35" s="190">
        <v>24954</v>
      </c>
      <c r="L35" s="190">
        <v>73</v>
      </c>
      <c r="M35" s="190">
        <v>14842720.82</v>
      </c>
      <c r="N35" s="190">
        <v>19</v>
      </c>
      <c r="O35" s="191">
        <v>4518519.18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220062</v>
      </c>
      <c r="C36" s="192">
        <v>3535226934.46</v>
      </c>
      <c r="D36" s="193">
        <v>67810383409.669998</v>
      </c>
      <c r="E36" s="194">
        <v>1582912421</v>
      </c>
      <c r="F36" s="194">
        <v>45675544446.93</v>
      </c>
      <c r="G36" s="195">
        <v>22667285016</v>
      </c>
      <c r="H36" s="194">
        <v>495</v>
      </c>
      <c r="I36" s="194">
        <v>143757007.21000001</v>
      </c>
      <c r="J36" s="194">
        <v>1</v>
      </c>
      <c r="K36" s="194">
        <v>86543</v>
      </c>
      <c r="L36" s="194">
        <v>42</v>
      </c>
      <c r="M36" s="194">
        <v>15271909.9</v>
      </c>
      <c r="N36" s="194">
        <v>35</v>
      </c>
      <c r="O36" s="195">
        <v>16919775.329999998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166819</v>
      </c>
      <c r="C37" s="188">
        <v>1909978289.1300001</v>
      </c>
      <c r="D37" s="189">
        <v>50520012964.830002</v>
      </c>
      <c r="E37" s="190">
        <v>1712454869</v>
      </c>
      <c r="F37" s="190">
        <v>29285062511.720001</v>
      </c>
      <c r="G37" s="191">
        <v>18281924500</v>
      </c>
      <c r="H37" s="190">
        <v>284</v>
      </c>
      <c r="I37" s="190">
        <v>81264135.209999993</v>
      </c>
      <c r="J37" s="190">
        <v>4</v>
      </c>
      <c r="K37" s="190">
        <v>1426110</v>
      </c>
      <c r="L37" s="190">
        <v>12</v>
      </c>
      <c r="M37" s="190">
        <v>3351985.36</v>
      </c>
      <c r="N37" s="190">
        <v>23</v>
      </c>
      <c r="O37" s="191">
        <v>8554382.6799999997</v>
      </c>
    </row>
    <row r="38" spans="1:22" x14ac:dyDescent="0.25">
      <c r="A38" s="112" t="s">
        <v>242</v>
      </c>
      <c r="B38" s="192">
        <v>111898</v>
      </c>
      <c r="C38" s="192">
        <v>1443594627.01</v>
      </c>
      <c r="D38" s="193">
        <v>40311419801.209999</v>
      </c>
      <c r="E38" s="194">
        <v>1655442868</v>
      </c>
      <c r="F38" s="194">
        <v>28128006810.34</v>
      </c>
      <c r="G38" s="195">
        <v>18033744015</v>
      </c>
      <c r="H38" s="194">
        <v>196</v>
      </c>
      <c r="I38" s="194">
        <v>61600911.409999996</v>
      </c>
      <c r="J38" s="194">
        <v>2</v>
      </c>
      <c r="K38" s="194">
        <v>99187</v>
      </c>
      <c r="L38" s="194">
        <v>18</v>
      </c>
      <c r="M38" s="194">
        <v>10252352.34</v>
      </c>
      <c r="N38" s="194">
        <v>21</v>
      </c>
      <c r="O38" s="195">
        <v>8642063.2200000007</v>
      </c>
    </row>
    <row r="39" spans="1:22" x14ac:dyDescent="0.25">
      <c r="A39" s="111" t="s">
        <v>243</v>
      </c>
      <c r="B39" s="188">
        <v>250634</v>
      </c>
      <c r="C39" s="188">
        <v>2097180322.6700001</v>
      </c>
      <c r="D39" s="189">
        <v>59166384759.870003</v>
      </c>
      <c r="E39" s="190">
        <v>886551660</v>
      </c>
      <c r="F39" s="190">
        <v>43521335008.199997</v>
      </c>
      <c r="G39" s="191">
        <v>29430541979</v>
      </c>
      <c r="H39" s="190">
        <v>370</v>
      </c>
      <c r="I39" s="190">
        <v>84164384.359999999</v>
      </c>
      <c r="J39" s="190">
        <v>5</v>
      </c>
      <c r="K39" s="190">
        <v>132459</v>
      </c>
      <c r="L39" s="190">
        <v>20</v>
      </c>
      <c r="M39" s="190">
        <v>8882431.3800000008</v>
      </c>
      <c r="N39" s="190">
        <v>75</v>
      </c>
      <c r="O39" s="191">
        <v>18731601.899999999</v>
      </c>
    </row>
    <row r="40" spans="1:22" x14ac:dyDescent="0.25">
      <c r="A40" s="112" t="s">
        <v>244</v>
      </c>
      <c r="B40" s="192">
        <v>382208</v>
      </c>
      <c r="C40" s="192">
        <v>3578999397.3699999</v>
      </c>
      <c r="D40" s="193">
        <v>75611287755.110001</v>
      </c>
      <c r="E40" s="194">
        <v>986020951</v>
      </c>
      <c r="F40" s="194">
        <v>39908549930.779999</v>
      </c>
      <c r="G40" s="195">
        <v>26374348916</v>
      </c>
      <c r="H40" s="194">
        <v>537</v>
      </c>
      <c r="I40" s="194">
        <v>135279533.83000001</v>
      </c>
      <c r="J40" s="194">
        <v>0</v>
      </c>
      <c r="K40" s="194">
        <v>0</v>
      </c>
      <c r="L40" s="194">
        <v>39</v>
      </c>
      <c r="M40" s="194">
        <v>16112886.380000001</v>
      </c>
      <c r="N40" s="194">
        <v>124</v>
      </c>
      <c r="O40" s="195">
        <v>43370875.259999998</v>
      </c>
    </row>
    <row r="41" spans="1:22" x14ac:dyDescent="0.25">
      <c r="A41" s="111" t="s">
        <v>245</v>
      </c>
      <c r="B41" s="188">
        <v>392656</v>
      </c>
      <c r="C41" s="188">
        <v>3004434859.73</v>
      </c>
      <c r="D41" s="189">
        <v>81752932786.429993</v>
      </c>
      <c r="E41" s="190">
        <v>1291310886</v>
      </c>
      <c r="F41" s="190">
        <v>47454664282.900002</v>
      </c>
      <c r="G41" s="191">
        <v>33460369040</v>
      </c>
      <c r="H41" s="190">
        <v>630</v>
      </c>
      <c r="I41" s="190">
        <v>163025866.63999999</v>
      </c>
      <c r="J41" s="190">
        <v>2</v>
      </c>
      <c r="K41" s="190">
        <v>17280127</v>
      </c>
      <c r="L41" s="190">
        <v>46</v>
      </c>
      <c r="M41" s="190">
        <v>12769887.1</v>
      </c>
      <c r="N41" s="190">
        <v>165</v>
      </c>
      <c r="O41" s="191">
        <v>48965246.460000001</v>
      </c>
    </row>
    <row r="42" spans="1:22" x14ac:dyDescent="0.25">
      <c r="A42" s="112" t="s">
        <v>246</v>
      </c>
      <c r="B42" s="192">
        <v>257640</v>
      </c>
      <c r="C42" s="192">
        <v>1330620829.1500001</v>
      </c>
      <c r="D42" s="193">
        <v>57942015460.809998</v>
      </c>
      <c r="E42" s="194">
        <v>647471884</v>
      </c>
      <c r="F42" s="194">
        <v>33379411423.459999</v>
      </c>
      <c r="G42" s="195">
        <v>21460707038</v>
      </c>
      <c r="H42" s="194">
        <v>589</v>
      </c>
      <c r="I42" s="194">
        <v>152805572.16</v>
      </c>
      <c r="J42" s="194">
        <v>2</v>
      </c>
      <c r="K42" s="194">
        <v>85474</v>
      </c>
      <c r="L42" s="194">
        <v>34</v>
      </c>
      <c r="M42" s="194">
        <v>14607607.84</v>
      </c>
      <c r="N42" s="194">
        <v>152</v>
      </c>
      <c r="O42" s="195">
        <v>72993375.010000005</v>
      </c>
    </row>
    <row r="43" spans="1:22" x14ac:dyDescent="0.25">
      <c r="A43" s="111" t="s">
        <v>247</v>
      </c>
      <c r="B43" s="188">
        <v>325043</v>
      </c>
      <c r="C43" s="188">
        <v>2738208176.1500001</v>
      </c>
      <c r="D43" s="189">
        <v>90442087420.160004</v>
      </c>
      <c r="E43" s="190">
        <v>967563793</v>
      </c>
      <c r="F43" s="190">
        <v>64743222560.510002</v>
      </c>
      <c r="G43" s="191">
        <v>35045373627</v>
      </c>
      <c r="H43" s="190">
        <v>723</v>
      </c>
      <c r="I43" s="190">
        <v>215984563.53999999</v>
      </c>
      <c r="J43" s="190">
        <v>0</v>
      </c>
      <c r="K43" s="190">
        <v>0</v>
      </c>
      <c r="L43" s="190">
        <v>48</v>
      </c>
      <c r="M43" s="190">
        <v>24291043.460000001</v>
      </c>
      <c r="N43" s="190">
        <v>78</v>
      </c>
      <c r="O43" s="191">
        <v>30850956.550000001</v>
      </c>
    </row>
    <row r="44" spans="1:22" x14ac:dyDescent="0.25">
      <c r="A44" s="112" t="s">
        <v>248</v>
      </c>
      <c r="B44" s="192">
        <v>57729</v>
      </c>
      <c r="C44" s="192">
        <v>471529913.13999999</v>
      </c>
      <c r="D44" s="193">
        <v>16113806620.370001</v>
      </c>
      <c r="E44" s="194">
        <v>125081981</v>
      </c>
      <c r="F44" s="194">
        <v>12760245565.02</v>
      </c>
      <c r="G44" s="195">
        <v>7266974971</v>
      </c>
      <c r="H44" s="194">
        <v>136</v>
      </c>
      <c r="I44" s="194">
        <v>34033665.57</v>
      </c>
      <c r="J44" s="194">
        <v>0</v>
      </c>
      <c r="K44" s="194">
        <v>0</v>
      </c>
      <c r="L44" s="194">
        <v>8</v>
      </c>
      <c r="M44" s="194">
        <v>4995116.2</v>
      </c>
      <c r="N44" s="194">
        <v>11</v>
      </c>
      <c r="O44" s="195">
        <v>5364454.28</v>
      </c>
    </row>
    <row r="45" spans="1:22" x14ac:dyDescent="0.25">
      <c r="A45" s="111" t="s">
        <v>249</v>
      </c>
      <c r="B45" s="188">
        <v>543289</v>
      </c>
      <c r="C45" s="188">
        <v>4998547317.8900003</v>
      </c>
      <c r="D45" s="189">
        <v>133502273442.57001</v>
      </c>
      <c r="E45" s="190">
        <v>1827532345</v>
      </c>
      <c r="F45" s="190">
        <v>75786172420.289993</v>
      </c>
      <c r="G45" s="191">
        <v>44299450185</v>
      </c>
      <c r="H45" s="190">
        <v>1283</v>
      </c>
      <c r="I45" s="190">
        <v>297988350.93000001</v>
      </c>
      <c r="J45" s="190">
        <v>1</v>
      </c>
      <c r="K45" s="190">
        <v>262935</v>
      </c>
      <c r="L45" s="190">
        <v>59</v>
      </c>
      <c r="M45" s="190">
        <v>17067566.640000001</v>
      </c>
      <c r="N45" s="190">
        <v>178</v>
      </c>
      <c r="O45" s="191">
        <v>69306767.989999995</v>
      </c>
    </row>
    <row r="46" spans="1:22" x14ac:dyDescent="0.25">
      <c r="A46" s="112" t="s">
        <v>250</v>
      </c>
      <c r="B46" s="192">
        <v>116753</v>
      </c>
      <c r="C46" s="192">
        <v>2276919453.8600001</v>
      </c>
      <c r="D46" s="193">
        <v>35536924955.730003</v>
      </c>
      <c r="E46" s="194">
        <v>3426820361</v>
      </c>
      <c r="F46" s="194">
        <v>23395817693.849998</v>
      </c>
      <c r="G46" s="195">
        <v>15871080489</v>
      </c>
      <c r="H46" s="194">
        <v>270</v>
      </c>
      <c r="I46" s="194">
        <v>71963970.969999999</v>
      </c>
      <c r="J46" s="194">
        <v>9</v>
      </c>
      <c r="K46" s="194">
        <v>42379035</v>
      </c>
      <c r="L46" s="194">
        <v>8</v>
      </c>
      <c r="M46" s="194">
        <v>1512415.82</v>
      </c>
      <c r="N46" s="194">
        <v>41</v>
      </c>
      <c r="O46" s="195">
        <v>11473625.109999999</v>
      </c>
    </row>
    <row r="47" spans="1:22" x14ac:dyDescent="0.25">
      <c r="A47" s="111" t="s">
        <v>251</v>
      </c>
      <c r="B47" s="188">
        <v>156176</v>
      </c>
      <c r="C47" s="188">
        <v>937114368.88</v>
      </c>
      <c r="D47" s="189">
        <v>32736782841.849998</v>
      </c>
      <c r="E47" s="190">
        <v>209482158</v>
      </c>
      <c r="F47" s="190">
        <v>24976913961.369999</v>
      </c>
      <c r="G47" s="191">
        <v>12814261382</v>
      </c>
      <c r="H47" s="190">
        <v>262</v>
      </c>
      <c r="I47" s="190">
        <v>65847580.93</v>
      </c>
      <c r="J47" s="190">
        <v>1</v>
      </c>
      <c r="K47" s="190">
        <v>512131</v>
      </c>
      <c r="L47" s="190">
        <v>28</v>
      </c>
      <c r="M47" s="190">
        <v>8942778.75</v>
      </c>
      <c r="N47" s="190">
        <v>25</v>
      </c>
      <c r="O47" s="191">
        <v>10732677.550000001</v>
      </c>
    </row>
    <row r="48" spans="1:22" x14ac:dyDescent="0.25">
      <c r="A48" s="112" t="s">
        <v>252</v>
      </c>
      <c r="B48" s="192">
        <v>285</v>
      </c>
      <c r="C48" s="192">
        <v>274070.73</v>
      </c>
      <c r="D48" s="193">
        <v>38110631.640000001</v>
      </c>
      <c r="E48" s="194">
        <v>1884572</v>
      </c>
      <c r="F48" s="194">
        <v>7045647.8300000001</v>
      </c>
      <c r="G48" s="195">
        <v>6804871</v>
      </c>
      <c r="H48" s="193">
        <v>22</v>
      </c>
      <c r="I48" s="198">
        <v>6140570.7300000004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2305</v>
      </c>
      <c r="C49" s="188">
        <v>3835222.56</v>
      </c>
      <c r="D49" s="189">
        <v>355116809.08999997</v>
      </c>
      <c r="E49" s="190">
        <v>12080</v>
      </c>
      <c r="F49" s="190">
        <v>45743899</v>
      </c>
      <c r="G49" s="191">
        <v>38104361</v>
      </c>
      <c r="H49" s="189">
        <v>6</v>
      </c>
      <c r="I49" s="199">
        <v>761842.12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s="23" customFormat="1" ht="13.5" thickBot="1" x14ac:dyDescent="0.35">
      <c r="A50" s="542" t="s">
        <v>8</v>
      </c>
      <c r="B50" s="543">
        <f>SUM(B16:B49)</f>
        <v>9059653</v>
      </c>
      <c r="C50" s="543">
        <f t="shared" ref="C50:M50" si="0">SUM(C16:C49)</f>
        <v>120240456429.51997</v>
      </c>
      <c r="D50" s="544">
        <f t="shared" si="0"/>
        <v>2706709988303.4204</v>
      </c>
      <c r="E50" s="545">
        <f t="shared" si="0"/>
        <v>67266187193</v>
      </c>
      <c r="F50" s="545">
        <f t="shared" si="0"/>
        <v>1627073205404.5901</v>
      </c>
      <c r="G50" s="546">
        <f t="shared" si="0"/>
        <v>916329160390</v>
      </c>
      <c r="H50" s="544">
        <f t="shared" si="0"/>
        <v>19540</v>
      </c>
      <c r="I50" s="545">
        <f t="shared" si="0"/>
        <v>5447840194.7799997</v>
      </c>
      <c r="J50" s="545">
        <f t="shared" si="0"/>
        <v>119</v>
      </c>
      <c r="K50" s="545">
        <f t="shared" si="0"/>
        <v>390513146</v>
      </c>
      <c r="L50" s="545">
        <f t="shared" si="0"/>
        <v>1153</v>
      </c>
      <c r="M50" s="545">
        <f t="shared" si="0"/>
        <v>479818151.74999988</v>
      </c>
      <c r="N50" s="545">
        <f t="shared" ref="N50" si="1">SUM(N16:N49)</f>
        <v>2629</v>
      </c>
      <c r="O50" s="545">
        <f t="shared" ref="O50" si="2">SUM(O16:O49)</f>
        <v>965571495.59999979</v>
      </c>
    </row>
    <row r="51" spans="1:15" x14ac:dyDescent="0.25">
      <c r="A51" s="26" t="s">
        <v>254</v>
      </c>
    </row>
    <row r="52" spans="1:15" x14ac:dyDescent="0.25">
      <c r="A52" s="26" t="s">
        <v>315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0" firstPageNumber="54" orientation="landscape" useFirstPageNumber="1" r:id="rId1"/>
  <headerFooter alignWithMargins="0"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E28" transitionEvaluation="1" codeName="Hoja2"/>
  <dimension ref="A2:IU88"/>
  <sheetViews>
    <sheetView showGridLines="0" view="pageBreakPreview" zoomScale="55" zoomScaleNormal="80" zoomScaleSheetLayoutView="55" workbookViewId="0">
      <pane xSplit="4" ySplit="12" topLeftCell="E28" activePane="bottomRight" state="frozen"/>
      <selection pane="topRight" activeCell="E1" sqref="E1"/>
      <selection pane="bottomLeft" activeCell="A13" sqref="A13"/>
      <selection pane="bottomRight" activeCell="A5" sqref="A5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8" style="1" customWidth="1"/>
    <col min="7" max="7" width="21.54296875" style="1" customWidth="1"/>
    <col min="8" max="8" width="20.26953125" style="1" customWidth="1"/>
    <col min="9" max="9" width="18.26953125" style="1" customWidth="1"/>
    <col min="10" max="10" width="17.54296875" style="1" customWidth="1"/>
    <col min="11" max="11" width="26.08984375" style="1" bestFit="1" customWidth="1"/>
    <col min="12" max="12" width="19.7265625" style="1" bestFit="1" customWidth="1"/>
    <col min="13" max="13" width="19.1796875" style="1" bestFit="1" customWidth="1"/>
    <col min="14" max="14" width="15.453125" style="1" customWidth="1"/>
    <col min="15" max="15" width="16.7265625" style="1" customWidth="1"/>
    <col min="16" max="16384" width="9.7265625" style="1"/>
  </cols>
  <sheetData>
    <row r="2" spans="1:255" s="6" customFormat="1" ht="17.5" customHeight="1" x14ac:dyDescent="0.45">
      <c r="A2" s="710" t="s">
        <v>22</v>
      </c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5"/>
    </row>
    <row r="3" spans="1:255" s="6" customFormat="1" ht="19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7"/>
      <c r="P3" s="8"/>
      <c r="Q3" s="8"/>
      <c r="R3" s="8"/>
      <c r="S3" s="8"/>
      <c r="T3" s="7"/>
      <c r="U3" s="7"/>
      <c r="V3" s="7"/>
      <c r="W3" s="7"/>
      <c r="X3" s="7"/>
      <c r="Y3" s="7"/>
      <c r="Z3" s="7"/>
      <c r="AA3" s="7"/>
      <c r="AB3" s="7"/>
      <c r="AC3" s="7"/>
      <c r="AD3" s="8"/>
      <c r="AE3" s="8"/>
      <c r="AF3" s="8"/>
      <c r="AG3" s="8"/>
      <c r="AH3" s="7"/>
      <c r="AI3" s="7"/>
      <c r="AJ3" s="7"/>
      <c r="AK3" s="7"/>
      <c r="AL3" s="7"/>
      <c r="AM3" s="7"/>
      <c r="AN3" s="7"/>
      <c r="AO3" s="7"/>
      <c r="AP3" s="7"/>
      <c r="AQ3" s="7"/>
      <c r="AR3" s="8"/>
      <c r="AS3" s="8"/>
      <c r="AT3" s="8"/>
      <c r="AU3" s="8"/>
      <c r="AV3" s="7"/>
      <c r="AW3" s="7"/>
      <c r="AX3" s="7"/>
      <c r="AY3" s="7"/>
      <c r="AZ3" s="7"/>
      <c r="BA3" s="7"/>
      <c r="BB3" s="7"/>
      <c r="BC3" s="7"/>
      <c r="BD3" s="7"/>
      <c r="BE3" s="7"/>
      <c r="BF3" s="8"/>
      <c r="BG3" s="8"/>
      <c r="BH3" s="8"/>
      <c r="BI3" s="8"/>
      <c r="BJ3" s="7"/>
      <c r="BK3" s="7"/>
      <c r="BL3" s="7"/>
      <c r="BM3" s="7"/>
      <c r="BN3" s="7"/>
      <c r="BO3" s="7"/>
      <c r="BP3" s="7"/>
      <c r="BQ3" s="7"/>
      <c r="BR3" s="7"/>
      <c r="BS3" s="7"/>
      <c r="BT3" s="8"/>
      <c r="BU3" s="8"/>
      <c r="BV3" s="8"/>
      <c r="BW3" s="8"/>
      <c r="BX3" s="7"/>
      <c r="BY3" s="7"/>
      <c r="BZ3" s="7"/>
      <c r="CA3" s="7"/>
      <c r="CB3" s="7"/>
      <c r="CC3" s="7"/>
      <c r="CD3" s="7"/>
      <c r="CE3" s="7"/>
      <c r="CF3" s="7"/>
      <c r="CG3" s="7"/>
      <c r="CH3" s="8"/>
      <c r="CI3" s="8"/>
      <c r="CJ3" s="8"/>
      <c r="CK3" s="8"/>
      <c r="CL3" s="7"/>
      <c r="CM3" s="7"/>
      <c r="CN3" s="7"/>
      <c r="CO3" s="7"/>
      <c r="CP3" s="7"/>
      <c r="CQ3" s="7"/>
      <c r="CR3" s="7"/>
      <c r="CS3" s="7"/>
      <c r="CT3" s="7"/>
      <c r="CU3" s="7"/>
      <c r="CV3" s="8"/>
      <c r="CW3" s="8"/>
      <c r="CX3" s="8"/>
      <c r="CY3" s="8"/>
      <c r="CZ3" s="7"/>
      <c r="DA3" s="7"/>
      <c r="DB3" s="7"/>
      <c r="DC3" s="7"/>
      <c r="DD3" s="7"/>
      <c r="DE3" s="7"/>
      <c r="DF3" s="7"/>
      <c r="DG3" s="7"/>
      <c r="DH3" s="7"/>
      <c r="DI3" s="7"/>
      <c r="DJ3" s="8"/>
      <c r="DK3" s="8"/>
      <c r="DL3" s="8"/>
      <c r="DM3" s="8"/>
      <c r="DN3" s="7"/>
      <c r="DO3" s="7"/>
      <c r="DP3" s="7"/>
      <c r="DQ3" s="7"/>
      <c r="DR3" s="7"/>
      <c r="DS3" s="7"/>
      <c r="DT3" s="7"/>
      <c r="DU3" s="7"/>
      <c r="DV3" s="7"/>
      <c r="DW3" s="7"/>
      <c r="DX3" s="8"/>
      <c r="DY3" s="8"/>
      <c r="DZ3" s="8"/>
      <c r="EA3" s="8"/>
      <c r="EB3" s="7"/>
      <c r="EC3" s="7"/>
      <c r="ED3" s="7"/>
      <c r="EE3" s="7"/>
      <c r="EF3" s="7"/>
      <c r="EG3" s="7"/>
      <c r="EH3" s="7"/>
      <c r="EI3" s="7"/>
      <c r="EJ3" s="7"/>
      <c r="EK3" s="7"/>
      <c r="EL3" s="8"/>
      <c r="EM3" s="8"/>
      <c r="EN3" s="8"/>
      <c r="EO3" s="8"/>
      <c r="EP3" s="7"/>
      <c r="EQ3" s="7"/>
      <c r="ER3" s="7"/>
      <c r="ES3" s="7"/>
      <c r="ET3" s="7"/>
      <c r="EU3" s="7"/>
      <c r="EV3" s="7"/>
      <c r="EW3" s="7"/>
      <c r="EX3" s="7"/>
      <c r="EY3" s="7"/>
      <c r="EZ3" s="8"/>
      <c r="FA3" s="8"/>
      <c r="FB3" s="8"/>
      <c r="FC3" s="8"/>
      <c r="FD3" s="7"/>
      <c r="FE3" s="7"/>
      <c r="FF3" s="7"/>
      <c r="FG3" s="7"/>
      <c r="FH3" s="7"/>
      <c r="FI3" s="7"/>
      <c r="FJ3" s="7"/>
      <c r="FK3" s="7"/>
      <c r="FL3" s="7"/>
      <c r="FM3" s="7"/>
      <c r="FN3" s="8"/>
      <c r="FO3" s="8"/>
      <c r="FP3" s="8"/>
      <c r="FQ3" s="8"/>
      <c r="FR3" s="7"/>
      <c r="FS3" s="7"/>
      <c r="FT3" s="7"/>
      <c r="FU3" s="7"/>
      <c r="FV3" s="7"/>
      <c r="FW3" s="7"/>
      <c r="FX3" s="7"/>
      <c r="FY3" s="7"/>
      <c r="FZ3" s="7"/>
      <c r="GA3" s="7"/>
      <c r="GB3" s="8"/>
      <c r="GC3" s="8"/>
      <c r="GD3" s="8"/>
      <c r="GE3" s="8"/>
      <c r="GF3" s="7"/>
      <c r="GG3" s="7"/>
      <c r="GH3" s="7"/>
      <c r="GI3" s="7"/>
      <c r="GJ3" s="7"/>
      <c r="GK3" s="7"/>
      <c r="GL3" s="7"/>
      <c r="GM3" s="7"/>
      <c r="GN3" s="7"/>
      <c r="GO3" s="7"/>
      <c r="GP3" s="8"/>
      <c r="GQ3" s="8"/>
      <c r="GR3" s="8"/>
      <c r="GS3" s="8"/>
      <c r="GT3" s="7"/>
      <c r="GU3" s="7"/>
      <c r="GV3" s="7"/>
      <c r="GW3" s="7"/>
      <c r="GX3" s="7"/>
      <c r="GY3" s="7"/>
      <c r="GZ3" s="7"/>
      <c r="HA3" s="7"/>
      <c r="HB3" s="7"/>
      <c r="HC3" s="7"/>
      <c r="HD3" s="8"/>
      <c r="HE3" s="8"/>
      <c r="HF3" s="8"/>
      <c r="HG3" s="8"/>
      <c r="HH3" s="7"/>
      <c r="HI3" s="7"/>
      <c r="HJ3" s="7"/>
      <c r="HK3" s="7"/>
      <c r="HL3" s="7"/>
      <c r="HM3" s="7"/>
      <c r="HN3" s="7"/>
      <c r="HO3" s="7"/>
      <c r="HP3" s="7"/>
      <c r="HQ3" s="7"/>
      <c r="HR3" s="8"/>
      <c r="HS3" s="8"/>
      <c r="HT3" s="8"/>
      <c r="HU3" s="8"/>
      <c r="HV3" s="7"/>
      <c r="HW3" s="7"/>
      <c r="HX3" s="7"/>
      <c r="HY3" s="7"/>
      <c r="HZ3" s="7"/>
      <c r="IA3" s="7"/>
      <c r="IB3" s="7"/>
      <c r="IC3" s="7"/>
      <c r="ID3" s="7"/>
      <c r="IE3" s="7"/>
      <c r="IF3" s="8"/>
      <c r="IG3" s="8"/>
      <c r="IH3" s="8"/>
      <c r="II3" s="8"/>
      <c r="IJ3" s="7"/>
      <c r="IK3" s="7"/>
      <c r="IL3" s="7"/>
      <c r="IM3" s="7"/>
      <c r="IN3" s="7"/>
      <c r="IO3" s="7"/>
      <c r="IP3" s="7"/>
      <c r="IQ3" s="7"/>
      <c r="IR3" s="7"/>
      <c r="IS3" s="7"/>
      <c r="IT3" s="8"/>
      <c r="IU3" s="8"/>
    </row>
    <row r="4" spans="1:255" ht="20.25" customHeight="1" x14ac:dyDescent="0.25">
      <c r="A4" s="711" t="s">
        <v>318</v>
      </c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8"/>
    </row>
    <row r="5" spans="1:255" ht="6.5" customHeight="1" x14ac:dyDescent="0.25">
      <c r="A5" s="7" t="s">
        <v>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255" ht="20" customHeight="1" x14ac:dyDescent="0.25">
      <c r="A6" s="712" t="s">
        <v>8</v>
      </c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9"/>
    </row>
    <row r="7" spans="1:255" ht="5.5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7"/>
    </row>
    <row r="8" spans="1:255" ht="5.5" customHeight="1" thickBot="1" x14ac:dyDescent="0.3">
      <c r="A8" s="712"/>
      <c r="B8" s="712"/>
      <c r="C8" s="712"/>
      <c r="D8" s="712"/>
      <c r="E8" s="712"/>
      <c r="F8" s="712"/>
      <c r="G8" s="712"/>
      <c r="H8" s="712"/>
      <c r="I8" s="712"/>
      <c r="J8" s="712"/>
      <c r="K8" s="712"/>
      <c r="L8" s="712"/>
      <c r="M8" s="712"/>
      <c r="N8" s="712"/>
      <c r="O8" s="10"/>
    </row>
    <row r="9" spans="1:255" ht="20" customHeight="1" x14ac:dyDescent="0.3">
      <c r="A9" s="610"/>
      <c r="B9" s="611"/>
      <c r="C9" s="611"/>
      <c r="D9" s="612"/>
      <c r="E9" s="713" t="s">
        <v>308</v>
      </c>
      <c r="F9" s="716" t="s">
        <v>9</v>
      </c>
      <c r="G9" s="702" t="s">
        <v>23</v>
      </c>
      <c r="H9" s="702" t="s">
        <v>24</v>
      </c>
      <c r="I9" s="702" t="s">
        <v>13</v>
      </c>
      <c r="J9" s="702" t="s">
        <v>307</v>
      </c>
      <c r="K9" s="702" t="s">
        <v>14</v>
      </c>
      <c r="L9" s="702" t="s">
        <v>1</v>
      </c>
      <c r="M9" s="702" t="s">
        <v>2</v>
      </c>
      <c r="N9" s="705" t="s">
        <v>15</v>
      </c>
    </row>
    <row r="10" spans="1:255" ht="13" x14ac:dyDescent="0.3">
      <c r="A10" s="613"/>
      <c r="B10" s="391"/>
      <c r="C10" s="389" t="s">
        <v>0</v>
      </c>
      <c r="D10" s="390"/>
      <c r="E10" s="714"/>
      <c r="F10" s="717"/>
      <c r="G10" s="719"/>
      <c r="H10" s="719"/>
      <c r="I10" s="703"/>
      <c r="J10" s="703"/>
      <c r="K10" s="703" t="s">
        <v>10</v>
      </c>
      <c r="L10" s="703"/>
      <c r="M10" s="703" t="s">
        <v>10</v>
      </c>
      <c r="N10" s="706"/>
    </row>
    <row r="11" spans="1:255" ht="10.5" customHeight="1" x14ac:dyDescent="0.3">
      <c r="A11" s="613"/>
      <c r="B11" s="391"/>
      <c r="C11" s="391"/>
      <c r="D11" s="390"/>
      <c r="E11" s="714"/>
      <c r="F11" s="717"/>
      <c r="G11" s="719"/>
      <c r="H11" s="719"/>
      <c r="I11" s="703"/>
      <c r="J11" s="703"/>
      <c r="K11" s="703"/>
      <c r="L11" s="703"/>
      <c r="M11" s="703"/>
      <c r="N11" s="706"/>
    </row>
    <row r="12" spans="1:255" ht="11" customHeight="1" thickBot="1" x14ac:dyDescent="0.35">
      <c r="A12" s="614"/>
      <c r="B12" s="615"/>
      <c r="C12" s="615"/>
      <c r="D12" s="616"/>
      <c r="E12" s="715"/>
      <c r="F12" s="718"/>
      <c r="G12" s="720"/>
      <c r="H12" s="720"/>
      <c r="I12" s="704"/>
      <c r="J12" s="704"/>
      <c r="K12" s="704"/>
      <c r="L12" s="704"/>
      <c r="M12" s="704"/>
      <c r="N12" s="707"/>
    </row>
    <row r="13" spans="1:255" ht="14.25" customHeight="1" x14ac:dyDescent="0.3">
      <c r="A13" s="606" t="s">
        <v>8</v>
      </c>
      <c r="B13" s="607"/>
      <c r="C13" s="607"/>
      <c r="D13" s="608"/>
      <c r="E13" s="609">
        <f>E14+E40</f>
        <v>10429780</v>
      </c>
      <c r="F13" s="609">
        <f t="shared" ref="F13:N13" si="0">F14+F40</f>
        <v>85456735</v>
      </c>
      <c r="G13" s="609">
        <f t="shared" si="0"/>
        <v>26173966515631.102</v>
      </c>
      <c r="H13" s="609">
        <f t="shared" si="0"/>
        <v>366522857113</v>
      </c>
      <c r="I13" s="609">
        <f t="shared" si="0"/>
        <v>233963168589.12003</v>
      </c>
      <c r="J13" s="609">
        <f t="shared" si="0"/>
        <v>482269</v>
      </c>
      <c r="K13" s="609">
        <f t="shared" si="0"/>
        <v>42619465957.209999</v>
      </c>
      <c r="L13" s="609">
        <f t="shared" si="0"/>
        <v>58729491258.210007</v>
      </c>
      <c r="M13" s="609">
        <f t="shared" si="0"/>
        <v>26287976113.290001</v>
      </c>
      <c r="N13" s="609">
        <f t="shared" si="0"/>
        <v>837830613.64000022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10393735</v>
      </c>
      <c r="F14" s="292">
        <f t="shared" ref="F14:N14" si="1">F15+F20+F25+F30+F35</f>
        <v>10559045</v>
      </c>
      <c r="G14" s="292">
        <f t="shared" si="1"/>
        <v>4256265663289.71</v>
      </c>
      <c r="H14" s="292">
        <f t="shared" si="1"/>
        <v>365987475001</v>
      </c>
      <c r="I14" s="292">
        <f t="shared" si="1"/>
        <v>179333821560.45001</v>
      </c>
      <c r="J14" s="292">
        <f t="shared" si="1"/>
        <v>42782</v>
      </c>
      <c r="K14" s="292">
        <f t="shared" si="1"/>
        <v>14509240284.74</v>
      </c>
      <c r="L14" s="292">
        <f t="shared" si="1"/>
        <v>51315018913.140007</v>
      </c>
      <c r="M14" s="292">
        <f t="shared" si="1"/>
        <v>26092036062.670002</v>
      </c>
      <c r="N14" s="292">
        <f t="shared" si="1"/>
        <v>-588505.16999999981</v>
      </c>
    </row>
    <row r="15" spans="1:255" s="396" customFormat="1" ht="14.25" customHeight="1" x14ac:dyDescent="0.3">
      <c r="A15" s="392"/>
      <c r="B15" s="393" t="s">
        <v>6</v>
      </c>
      <c r="C15" s="394"/>
      <c r="D15" s="394"/>
      <c r="E15" s="395">
        <f>E16+E17+E18+E19</f>
        <v>6581687</v>
      </c>
      <c r="F15" s="395">
        <f t="shared" ref="F15:N15" si="2">F16+F17+F18+F19</f>
        <v>6622975</v>
      </c>
      <c r="G15" s="395">
        <f t="shared" si="2"/>
        <v>2091199266221.97</v>
      </c>
      <c r="H15" s="395">
        <f t="shared" si="2"/>
        <v>94198325395</v>
      </c>
      <c r="I15" s="395">
        <f t="shared" si="2"/>
        <v>23903709269.619999</v>
      </c>
      <c r="J15" s="395">
        <f t="shared" si="2"/>
        <v>14950</v>
      </c>
      <c r="K15" s="395">
        <f t="shared" si="2"/>
        <v>3822995633.8699999</v>
      </c>
      <c r="L15" s="395">
        <f t="shared" si="2"/>
        <v>2431006811.46</v>
      </c>
      <c r="M15" s="395">
        <f t="shared" si="2"/>
        <v>3957063786.1699996</v>
      </c>
      <c r="N15" s="395">
        <f t="shared" si="2"/>
        <v>1524706.41</v>
      </c>
    </row>
    <row r="16" spans="1:255" ht="14.25" customHeight="1" x14ac:dyDescent="0.25">
      <c r="A16" s="3"/>
      <c r="C16" s="4" t="s">
        <v>5</v>
      </c>
      <c r="E16" s="294">
        <f>'1M.N.'!E16+'1M.E.'!E16+'1T.I.'!E16</f>
        <v>1976402</v>
      </c>
      <c r="F16" s="294">
        <f>'1M.N.'!F16+'1M.E.'!F16+'1T.I.'!F16</f>
        <v>1979853</v>
      </c>
      <c r="G16" s="294">
        <f>'1M.N.'!G16+'1M.E.'!G16+'1T.I.'!G16</f>
        <v>938794492678.87988</v>
      </c>
      <c r="H16" s="294">
        <f>'1M.N.'!H16+'1M.E.'!H16+'1T.I.'!H16</f>
        <v>18497832836</v>
      </c>
      <c r="I16" s="294">
        <f>'1M.N.'!I16+'1M.E.'!I16+'1T.I.'!I16</f>
        <v>8868510936.0499992</v>
      </c>
      <c r="J16" s="294">
        <f>'1M.N.'!J16+'1M.E.'!J16+'1T.I.'!J16</f>
        <v>3080</v>
      </c>
      <c r="K16" s="294">
        <f>'1M.N.'!K16+'1M.E.'!K16+'1T.I.'!K16</f>
        <v>877842513.32999992</v>
      </c>
      <c r="L16" s="294">
        <f>'1M.N.'!L16+'1M.E.'!L16+'1T.I.'!L16</f>
        <v>715027548.89999998</v>
      </c>
      <c r="M16" s="294">
        <f>'1M.N.'!M16+'1M.E.'!M16+'1T.I.'!M16</f>
        <v>179003136.60000002</v>
      </c>
      <c r="N16" s="294">
        <f>'1M.N.'!N16+'1M.E.'!N16+'1T.I.'!N16</f>
        <v>59406.99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f>'1M.N.'!E17+'1M.E.'!E17+'1T.I.'!E17</f>
        <v>3971093</v>
      </c>
      <c r="F17" s="293">
        <f>'1M.N.'!F17+'1M.E.'!F17+'1T.I.'!F17</f>
        <v>4008908</v>
      </c>
      <c r="G17" s="293">
        <f>'1M.N.'!G17+'1M.E.'!G17+'1T.I.'!G17</f>
        <v>1111892496899.0901</v>
      </c>
      <c r="H17" s="293">
        <f>'1M.N.'!H17+'1M.E.'!H17+'1T.I.'!H17</f>
        <v>75019292134</v>
      </c>
      <c r="I17" s="293">
        <f>'1M.N.'!I17+'1M.E.'!I17+'1T.I.'!I17</f>
        <v>13676054875.98</v>
      </c>
      <c r="J17" s="293">
        <f>'1M.N.'!J17+'1M.E.'!J17+'1T.I.'!J17</f>
        <v>8928</v>
      </c>
      <c r="K17" s="293">
        <f>'1M.N.'!K17+'1M.E.'!K17+'1T.I.'!K17</f>
        <v>2474032710.75</v>
      </c>
      <c r="L17" s="293">
        <f>'1M.N.'!L17+'1M.E.'!L17+'1T.I.'!L17</f>
        <v>1656624638.72</v>
      </c>
      <c r="M17" s="293">
        <f>'1M.N.'!M17+'1M.E.'!M17+'1T.I.'!M17</f>
        <v>3779932404.8499999</v>
      </c>
      <c r="N17" s="293">
        <f>'1M.N.'!N17+'1M.E.'!N17+'1T.I.'!N17</f>
        <v>1459936.5799999998</v>
      </c>
    </row>
    <row r="18" spans="1:14" s="18" customFormat="1" ht="14.25" customHeight="1" x14ac:dyDescent="0.25">
      <c r="A18" s="17"/>
      <c r="C18" s="19" t="s">
        <v>21</v>
      </c>
      <c r="E18" s="294">
        <f>'1M.N.'!E18+'1M.E.'!E18+'1T.I.'!E18</f>
        <v>634192</v>
      </c>
      <c r="F18" s="294">
        <f>'1M.N.'!F18+'1M.E.'!F18+'1T.I.'!F18</f>
        <v>634214</v>
      </c>
      <c r="G18" s="294">
        <f>'1M.N.'!G18+'1M.E.'!G18+'1T.I.'!G18</f>
        <v>40512276644</v>
      </c>
      <c r="H18" s="294">
        <f>'1M.N.'!H18+'1M.E.'!H18+'1T.I.'!H18</f>
        <v>681200425</v>
      </c>
      <c r="I18" s="294">
        <f>'1M.N.'!I18+'1M.E.'!I18+'1T.I.'!I18</f>
        <v>1359143457.5900002</v>
      </c>
      <c r="J18" s="294">
        <f>'1M.N.'!J18+'1M.E.'!J18+'1T.I.'!J18</f>
        <v>1598</v>
      </c>
      <c r="K18" s="294">
        <f>'1M.N.'!K18+'1M.E.'!K18+'1T.I.'!K18</f>
        <v>120203187.65000001</v>
      </c>
      <c r="L18" s="294">
        <f>'1M.N.'!L18+'1M.E.'!L18+'1T.I.'!L18</f>
        <v>59354623.840000004</v>
      </c>
      <c r="M18" s="294">
        <f>'1M.N.'!M18+'1M.E.'!M18+'1T.I.'!M18</f>
        <v>-1871755.2799999996</v>
      </c>
      <c r="N18" s="294">
        <f>'1M.N.'!N18+'1M.E.'!N18+'1T.I.'!N18</f>
        <v>5362.84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f>'1M.N.'!E19+'1M.E.'!E19+'1T.I.'!E19</f>
        <v>0</v>
      </c>
      <c r="F19" s="293">
        <f>'1M.N.'!F19+'1M.E.'!F19+'1T.I.'!F19</f>
        <v>0</v>
      </c>
      <c r="G19" s="293">
        <f>'1M.N.'!G19+'1M.E.'!G19+'1T.I.'!G19</f>
        <v>0</v>
      </c>
      <c r="H19" s="293">
        <f>'1M.N.'!H19+'1M.E.'!H19+'1T.I.'!H19</f>
        <v>0</v>
      </c>
      <c r="I19" s="293">
        <f>'1M.N.'!I19+'1M.E.'!I19+'1T.I.'!I19</f>
        <v>0</v>
      </c>
      <c r="J19" s="293">
        <f>'1M.N.'!J19+'1M.E.'!J19+'1T.I.'!J19</f>
        <v>1344</v>
      </c>
      <c r="K19" s="293">
        <f>'1M.N.'!K19+'1M.E.'!K19+'1T.I.'!K19</f>
        <v>350917222.14000005</v>
      </c>
      <c r="L19" s="293">
        <f>'1M.N.'!L19+'1M.E.'!L19+'1T.I.'!L19</f>
        <v>0</v>
      </c>
      <c r="M19" s="293">
        <f>'1M.N.'!M19+'1M.E.'!M19+'1T.I.'!M19</f>
        <v>0</v>
      </c>
      <c r="N19" s="293">
        <f>'1M.N.'!N19+'1M.E.'!N19+'1T.I.'!N19</f>
        <v>0</v>
      </c>
    </row>
    <row r="20" spans="1:14" s="399" customFormat="1" ht="14.25" customHeight="1" x14ac:dyDescent="0.3">
      <c r="A20" s="397"/>
      <c r="B20" s="398" t="s">
        <v>7</v>
      </c>
      <c r="E20" s="400">
        <f>E21+E22+E23+E24</f>
        <v>766122</v>
      </c>
      <c r="F20" s="400">
        <f t="shared" ref="F20" si="3">F21+F22+F23+F24</f>
        <v>871354</v>
      </c>
      <c r="G20" s="400">
        <f t="shared" ref="G20" si="4">G21+G22+G23+G24</f>
        <v>841315282361.88013</v>
      </c>
      <c r="H20" s="400">
        <f t="shared" ref="H20" si="5">H21+H22+H23+H24</f>
        <v>168871927008</v>
      </c>
      <c r="I20" s="400">
        <f t="shared" ref="I20" si="6">I21+I22+I23+I24</f>
        <v>37420885092.360001</v>
      </c>
      <c r="J20" s="400">
        <f t="shared" ref="J20" si="7">J21+J22+J23+J24</f>
        <v>2467</v>
      </c>
      <c r="K20" s="400">
        <f t="shared" ref="K20" si="8">K21+K22+K23+K24</f>
        <v>2450509135.8100004</v>
      </c>
      <c r="L20" s="400">
        <f t="shared" ref="L20" si="9">L21+L22+L23+L24</f>
        <v>12651195835.300001</v>
      </c>
      <c r="M20" s="400">
        <f t="shared" ref="M20" si="10">M21+M22+M23+M24</f>
        <v>12243713938.35</v>
      </c>
      <c r="N20" s="400">
        <f t="shared" ref="N20" si="11">N21+N22+N23+N24</f>
        <v>90753.040000000008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f>'1M.N.'!E21+'1M.E.'!E21+'1T.I.'!E21</f>
        <v>152930</v>
      </c>
      <c r="F21" s="293">
        <f>'1M.N.'!F21+'1M.E.'!F21+'1T.I.'!F21</f>
        <v>170335</v>
      </c>
      <c r="G21" s="293">
        <f>'1M.N.'!G21+'1M.E.'!G21+'1T.I.'!G21</f>
        <v>143335995049.14999</v>
      </c>
      <c r="H21" s="293">
        <f>'1M.N.'!H21+'1M.E.'!H21+'1T.I.'!H21</f>
        <v>15924053847</v>
      </c>
      <c r="I21" s="293">
        <f>'1M.N.'!I21+'1M.E.'!I21+'1T.I.'!I21</f>
        <v>10060182763.49</v>
      </c>
      <c r="J21" s="293">
        <f>'1M.N.'!J21+'1M.E.'!J21+'1T.I.'!J21</f>
        <v>109</v>
      </c>
      <c r="K21" s="293">
        <f>'1M.N.'!K21+'1M.E.'!K21+'1T.I.'!K21</f>
        <v>150194107.81</v>
      </c>
      <c r="L21" s="293">
        <f>'1M.N.'!L21+'1M.E.'!L21+'1T.I.'!L21</f>
        <v>605259077.46000004</v>
      </c>
      <c r="M21" s="293">
        <f>'1M.N.'!M21+'1M.E.'!M21+'1T.I.'!M21</f>
        <v>290705815.79000002</v>
      </c>
      <c r="N21" s="293">
        <f>'1M.N.'!N21+'1M.E.'!N21+'1T.I.'!N21</f>
        <v>0</v>
      </c>
    </row>
    <row r="22" spans="1:14" s="18" customFormat="1" ht="14.25" customHeight="1" x14ac:dyDescent="0.25">
      <c r="A22" s="17"/>
      <c r="C22" s="19" t="s">
        <v>3</v>
      </c>
      <c r="E22" s="294">
        <f>'1M.N.'!E22+'1M.E.'!E22+'1T.I.'!E22</f>
        <v>561395</v>
      </c>
      <c r="F22" s="294">
        <f>'1M.N.'!F22+'1M.E.'!F22+'1T.I.'!F22</f>
        <v>648837</v>
      </c>
      <c r="G22" s="294">
        <f>'1M.N.'!G22+'1M.E.'!G22+'1T.I.'!G22</f>
        <v>679703967212.92004</v>
      </c>
      <c r="H22" s="294">
        <f>'1M.N.'!H22+'1M.E.'!H22+'1T.I.'!H22</f>
        <v>152875579698</v>
      </c>
      <c r="I22" s="294">
        <f>'1M.N.'!I22+'1M.E.'!I22+'1T.I.'!I22</f>
        <v>26921794631.139999</v>
      </c>
      <c r="J22" s="294">
        <f>'1M.N.'!J22+'1M.E.'!J22+'1T.I.'!J22</f>
        <v>1624</v>
      </c>
      <c r="K22" s="294">
        <f>'1M.N.'!K22+'1M.E.'!K22+'1T.I.'!K22</f>
        <v>2019246207.1000001</v>
      </c>
      <c r="L22" s="294">
        <f>'1M.N.'!L22+'1M.E.'!L22+'1T.I.'!L22</f>
        <v>10837239000.190001</v>
      </c>
      <c r="M22" s="294">
        <f>'1M.N.'!M22+'1M.E.'!M22+'1T.I.'!M22</f>
        <v>11916271988.85</v>
      </c>
      <c r="N22" s="294">
        <f>'1M.N.'!N22+'1M.E.'!N22+'1T.I.'!N22</f>
        <v>90753.040000000008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f>'1M.N.'!E23+'1M.E.'!E23+'1T.I.'!E23</f>
        <v>51797</v>
      </c>
      <c r="F23" s="293">
        <f>'1M.N.'!F23+'1M.E.'!F23+'1T.I.'!F23</f>
        <v>52182</v>
      </c>
      <c r="G23" s="293">
        <f>'1M.N.'!G23+'1M.E.'!G23+'1T.I.'!G23</f>
        <v>18275320099.809998</v>
      </c>
      <c r="H23" s="293">
        <f>'1M.N.'!H23+'1M.E.'!H23+'1T.I.'!H23</f>
        <v>72293463</v>
      </c>
      <c r="I23" s="293">
        <f>'1M.N.'!I23+'1M.E.'!I23+'1T.I.'!I23</f>
        <v>438907697.73000002</v>
      </c>
      <c r="J23" s="293">
        <f>'1M.N.'!J23+'1M.E.'!J23+'1T.I.'!J23</f>
        <v>70</v>
      </c>
      <c r="K23" s="293">
        <f>'1M.N.'!K23+'1M.E.'!K23+'1T.I.'!K23</f>
        <v>23620331.960000001</v>
      </c>
      <c r="L23" s="293">
        <f>'1M.N.'!L23+'1M.E.'!L23+'1T.I.'!L23</f>
        <v>1208697757.6499999</v>
      </c>
      <c r="M23" s="293">
        <f>'1M.N.'!M23+'1M.E.'!M23+'1T.I.'!M23</f>
        <v>36736133.710000001</v>
      </c>
      <c r="N23" s="293">
        <f>'1M.N.'!N23+'1M.E.'!N23+'1T.I.'!N23</f>
        <v>0</v>
      </c>
    </row>
    <row r="24" spans="1:14" s="18" customFormat="1" ht="14.25" customHeight="1" x14ac:dyDescent="0.25">
      <c r="A24" s="17"/>
      <c r="C24" s="19" t="s">
        <v>300</v>
      </c>
      <c r="E24" s="294">
        <f>'1M.N.'!E24+'1M.E.'!E24+'1T.I.'!E24</f>
        <v>0</v>
      </c>
      <c r="F24" s="294">
        <f>'1M.N.'!F24+'1M.E.'!F24+'1T.I.'!F24</f>
        <v>0</v>
      </c>
      <c r="G24" s="294">
        <f>'1M.N.'!G24+'1M.E.'!G24+'1T.I.'!G24</f>
        <v>0</v>
      </c>
      <c r="H24" s="294">
        <f>'1M.N.'!H24+'1M.E.'!H24+'1T.I.'!H24</f>
        <v>0</v>
      </c>
      <c r="I24" s="294">
        <f>'1M.N.'!I24+'1M.E.'!I24+'1T.I.'!I24</f>
        <v>0</v>
      </c>
      <c r="J24" s="294">
        <f>'1M.N.'!J24+'1M.E.'!J24+'1T.I.'!J24</f>
        <v>664</v>
      </c>
      <c r="K24" s="294">
        <f>'1M.N.'!K24+'1M.E.'!K24+'1T.I.'!K24</f>
        <v>257448488.94</v>
      </c>
      <c r="L24" s="294">
        <f>'1M.N.'!L24+'1M.E.'!L24+'1T.I.'!L24</f>
        <v>0</v>
      </c>
      <c r="M24" s="294">
        <f>'1M.N.'!M24+'1M.E.'!M24+'1T.I.'!M24</f>
        <v>0</v>
      </c>
      <c r="N24" s="294">
        <f>'1M.N.'!N24+'1M.E.'!N24+'1T.I.'!N24</f>
        <v>0</v>
      </c>
    </row>
    <row r="25" spans="1:14" s="396" customFormat="1" ht="14.25" customHeight="1" x14ac:dyDescent="0.3">
      <c r="A25" s="392"/>
      <c r="B25" s="393" t="s">
        <v>16</v>
      </c>
      <c r="C25" s="394"/>
      <c r="D25" s="394"/>
      <c r="E25" s="395">
        <f>E26+E27+E28+E29</f>
        <v>3000327</v>
      </c>
      <c r="F25" s="395">
        <f t="shared" ref="F25" si="12">F26+F27+F28+F29</f>
        <v>3010678</v>
      </c>
      <c r="G25" s="395">
        <f t="shared" ref="G25" si="13">G26+G27+G28+G29</f>
        <v>1293121849498.74</v>
      </c>
      <c r="H25" s="395">
        <f t="shared" ref="H25" si="14">H26+H27+H28+H29</f>
        <v>95992026894</v>
      </c>
      <c r="I25" s="395">
        <f t="shared" ref="I25" si="15">I26+I27+I28+I29</f>
        <v>117219401158.82001</v>
      </c>
      <c r="J25" s="395">
        <f t="shared" ref="J25" si="16">J26+J27+J28+J29</f>
        <v>24918</v>
      </c>
      <c r="K25" s="395">
        <f t="shared" ref="K25" si="17">K26+K27+K28+K29</f>
        <v>8186174892.4799995</v>
      </c>
      <c r="L25" s="395">
        <f t="shared" ref="L25" si="18">L26+L27+L28+L29</f>
        <v>36022288930.470001</v>
      </c>
      <c r="M25" s="395">
        <f t="shared" ref="M25" si="19">M26+M27+M28+M29</f>
        <v>9442066712.5600014</v>
      </c>
      <c r="N25" s="395">
        <f t="shared" ref="N25" si="20">N26+N27+N28+N29</f>
        <v>-2205288.1999999997</v>
      </c>
    </row>
    <row r="26" spans="1:14" ht="14.25" customHeight="1" x14ac:dyDescent="0.25">
      <c r="A26" s="3"/>
      <c r="C26" s="4" t="s">
        <v>5</v>
      </c>
      <c r="E26" s="294">
        <f>'1M.N.'!E26+'1M.E.'!E26+'1T.I.'!E26</f>
        <v>328097</v>
      </c>
      <c r="F26" s="294">
        <f>'1M.N.'!F26+'1M.E.'!F26+'1T.I.'!F26</f>
        <v>328495</v>
      </c>
      <c r="G26" s="294">
        <f>'1M.N.'!G26+'1M.E.'!G26+'1T.I.'!G26</f>
        <v>118871488072.56</v>
      </c>
      <c r="H26" s="294">
        <f>'1M.N.'!H26+'1M.E.'!H26+'1T.I.'!H26</f>
        <v>9875175578</v>
      </c>
      <c r="I26" s="294">
        <f>'1M.N.'!I26+'1M.E.'!I26+'1T.I.'!I26</f>
        <v>59654570855.459999</v>
      </c>
      <c r="J26" s="294">
        <f>'1M.N.'!J26+'1M.E.'!J26+'1T.I.'!J26</f>
        <v>947</v>
      </c>
      <c r="K26" s="294">
        <f>'1M.N.'!K26+'1M.E.'!K26+'1T.I.'!K26</f>
        <v>763599373.45000005</v>
      </c>
      <c r="L26" s="294">
        <f>'1M.N.'!L26+'1M.E.'!L26+'1T.I.'!L26</f>
        <v>9684499803.1299992</v>
      </c>
      <c r="M26" s="294">
        <f>'1M.N.'!M26+'1M.E.'!M26+'1T.I.'!M26</f>
        <v>0</v>
      </c>
      <c r="N26" s="294">
        <f>'1M.N.'!N26+'1M.E.'!N26+'1T.I.'!N26</f>
        <v>88.08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f>'1M.N.'!E27+'1M.E.'!E27+'1T.I.'!E27</f>
        <v>2654428</v>
      </c>
      <c r="F27" s="293">
        <f>'1M.N.'!F27+'1M.E.'!F27+'1T.I.'!F27</f>
        <v>2664218</v>
      </c>
      <c r="G27" s="293">
        <f>'1M.N.'!G27+'1M.E.'!G27+'1T.I.'!G27</f>
        <v>1166069116058.02</v>
      </c>
      <c r="H27" s="293">
        <f>'1M.N.'!H27+'1M.E.'!H27+'1T.I.'!H27</f>
        <v>58050664036</v>
      </c>
      <c r="I27" s="293">
        <f>'1M.N.'!I27+'1M.E.'!I27+'1T.I.'!I27</f>
        <v>51929294322.490005</v>
      </c>
      <c r="J27" s="293">
        <f>'1M.N.'!J27+'1M.E.'!J27+'1T.I.'!J27</f>
        <v>23600</v>
      </c>
      <c r="K27" s="293">
        <f>'1M.N.'!K27+'1M.E.'!K27+'1T.I.'!K27</f>
        <v>6664102552.5200005</v>
      </c>
      <c r="L27" s="293">
        <f>'1M.N.'!L27+'1M.E.'!L27+'1T.I.'!L27</f>
        <v>23167669753.010002</v>
      </c>
      <c r="M27" s="293">
        <f>'1M.N.'!M27+'1M.E.'!M27+'1T.I.'!M27</f>
        <v>9035105006.960001</v>
      </c>
      <c r="N27" s="293">
        <f>'1M.N.'!N27+'1M.E.'!N27+'1T.I.'!N27</f>
        <v>-2205376.2799999998</v>
      </c>
    </row>
    <row r="28" spans="1:14" s="18" customFormat="1" ht="14.25" customHeight="1" x14ac:dyDescent="0.25">
      <c r="A28" s="17"/>
      <c r="C28" s="19" t="s">
        <v>21</v>
      </c>
      <c r="E28" s="294">
        <f>'1M.N.'!E28+'1M.E.'!E28+'1T.I.'!E28</f>
        <v>17802</v>
      </c>
      <c r="F28" s="294">
        <f>'1M.N.'!F28+'1M.E.'!F28+'1T.I.'!F28</f>
        <v>17965</v>
      </c>
      <c r="G28" s="294">
        <f>'1M.N.'!G28+'1M.E.'!G28+'1T.I.'!G28</f>
        <v>8181245368.1599998</v>
      </c>
      <c r="H28" s="294">
        <f>'1M.N.'!H28+'1M.E.'!H28+'1T.I.'!H28</f>
        <v>28066187280</v>
      </c>
      <c r="I28" s="294">
        <f>'1M.N.'!I28+'1M.E.'!I28+'1T.I.'!I28</f>
        <v>5635535980.8699999</v>
      </c>
      <c r="J28" s="294">
        <f>'1M.N.'!J28+'1M.E.'!J28+'1T.I.'!J28</f>
        <v>52</v>
      </c>
      <c r="K28" s="294">
        <f>'1M.N.'!K28+'1M.E.'!K28+'1T.I.'!K28</f>
        <v>400814539.27999997</v>
      </c>
      <c r="L28" s="294">
        <f>'1M.N.'!L28+'1M.E.'!L28+'1T.I.'!L28</f>
        <v>3170119374.3299999</v>
      </c>
      <c r="M28" s="294">
        <f>'1M.N.'!M28+'1M.E.'!M28+'1T.I.'!M28</f>
        <v>406961705.60000002</v>
      </c>
      <c r="N28" s="294">
        <f>'1M.N.'!N28+'1M.E.'!N28+'1T.I.'!N28</f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f>'1M.N.'!E29+'1M.E.'!E29+'1T.I.'!E29</f>
        <v>0</v>
      </c>
      <c r="F29" s="293">
        <f>'1M.N.'!F29+'1M.E.'!F29+'1T.I.'!F29</f>
        <v>0</v>
      </c>
      <c r="G29" s="293">
        <f>'1M.N.'!G29+'1M.E.'!G29+'1T.I.'!G29</f>
        <v>0</v>
      </c>
      <c r="H29" s="293">
        <f>'1M.N.'!H29+'1M.E.'!H29+'1T.I.'!H29</f>
        <v>0</v>
      </c>
      <c r="I29" s="293">
        <f>'1M.N.'!I29+'1M.E.'!I29+'1T.I.'!I29</f>
        <v>0</v>
      </c>
      <c r="J29" s="293">
        <f>'1M.N.'!J29+'1M.E.'!J29+'1T.I.'!J29</f>
        <v>319</v>
      </c>
      <c r="K29" s="293">
        <f>'1M.N.'!K29+'1M.E.'!K29+'1T.I.'!K29</f>
        <v>357658427.23000002</v>
      </c>
      <c r="L29" s="293">
        <f>'1M.N.'!L29+'1M.E.'!L29+'1T.I.'!L29</f>
        <v>0</v>
      </c>
      <c r="M29" s="293">
        <f>'1M.N.'!M29+'1M.E.'!M29+'1T.I.'!M29</f>
        <v>0</v>
      </c>
      <c r="N29" s="293">
        <f>'1M.N.'!N29+'1M.E.'!N29+'1T.I.'!N29</f>
        <v>0</v>
      </c>
    </row>
    <row r="30" spans="1:14" s="399" customFormat="1" ht="14.25" customHeight="1" x14ac:dyDescent="0.3">
      <c r="A30" s="397"/>
      <c r="B30" s="398" t="s">
        <v>17</v>
      </c>
      <c r="E30" s="400">
        <f>E31+E32+E33+E34</f>
        <v>10886</v>
      </c>
      <c r="F30" s="400">
        <f t="shared" ref="F30" si="21">F31+F32+F33+F34</f>
        <v>19325</v>
      </c>
      <c r="G30" s="400">
        <f t="shared" ref="G30" si="22">G31+G32+G33+G34</f>
        <v>28293447082.119999</v>
      </c>
      <c r="H30" s="400">
        <f t="shared" ref="H30" si="23">H31+H32+H33+H34</f>
        <v>5960974027</v>
      </c>
      <c r="I30" s="400">
        <f t="shared" ref="I30" si="24">I31+I32+I33+I34</f>
        <v>745037165.17000008</v>
      </c>
      <c r="J30" s="400">
        <f t="shared" ref="J30" si="25">J31+J32+J33+J34</f>
        <v>43</v>
      </c>
      <c r="K30" s="400">
        <f t="shared" ref="K30" si="26">K31+K32+K33+K34</f>
        <v>30320724.579999994</v>
      </c>
      <c r="L30" s="400">
        <f t="shared" ref="L30" si="27">L31+L32+L33+L34</f>
        <v>210527335.91</v>
      </c>
      <c r="M30" s="400">
        <f t="shared" ref="M30" si="28">M31+M32+M33+M34</f>
        <v>449191625.58999997</v>
      </c>
      <c r="N30" s="400">
        <f t="shared" ref="N30" si="29">N31+N32+N33+N34</f>
        <v>1323.58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f>'1M.N.'!E31+'1M.E.'!E31+'1T.I.'!E31</f>
        <v>812</v>
      </c>
      <c r="F31" s="293">
        <f>'1M.N.'!F31+'1M.E.'!F31+'1T.I.'!F31</f>
        <v>1624</v>
      </c>
      <c r="G31" s="293">
        <f>'1M.N.'!G31+'1M.E.'!G31+'1T.I.'!G31</f>
        <v>3229319834</v>
      </c>
      <c r="H31" s="293">
        <f>'1M.N.'!H31+'1M.E.'!H31+'1T.I.'!H31</f>
        <v>78618440</v>
      </c>
      <c r="I31" s="293">
        <f>'1M.N.'!I31+'1M.E.'!I31+'1T.I.'!I31</f>
        <v>111357727.22999999</v>
      </c>
      <c r="J31" s="293">
        <f>'1M.N.'!J31+'1M.E.'!J31+'1T.I.'!J31</f>
        <v>1</v>
      </c>
      <c r="K31" s="293">
        <f>'1M.N.'!K31+'1M.E.'!K31+'1T.I.'!K31</f>
        <v>14804.9</v>
      </c>
      <c r="L31" s="293">
        <f>'1M.N.'!L31+'1M.E.'!L31+'1T.I.'!L31</f>
        <v>1176604.98</v>
      </c>
      <c r="M31" s="293">
        <f>'1M.N.'!M31+'1M.E.'!M31+'1T.I.'!M31</f>
        <v>0</v>
      </c>
      <c r="N31" s="293">
        <f>'1M.N.'!N31+'1M.E.'!N31+'1T.I.'!N31</f>
        <v>0</v>
      </c>
    </row>
    <row r="32" spans="1:14" s="18" customFormat="1" ht="14.25" customHeight="1" x14ac:dyDescent="0.25">
      <c r="A32" s="17"/>
      <c r="C32" s="19" t="s">
        <v>3</v>
      </c>
      <c r="E32" s="294">
        <f>'1M.N.'!E32+'1M.E.'!E32+'1T.I.'!E32</f>
        <v>9943</v>
      </c>
      <c r="F32" s="294">
        <f>'1M.N.'!F32+'1M.E.'!F32+'1T.I.'!F32</f>
        <v>17537</v>
      </c>
      <c r="G32" s="294">
        <f>'1M.N.'!G32+'1M.E.'!G32+'1T.I.'!G32</f>
        <v>24983109255.599998</v>
      </c>
      <c r="H32" s="294">
        <f>'1M.N.'!H32+'1M.E.'!H32+'1T.I.'!H32</f>
        <v>5882355587</v>
      </c>
      <c r="I32" s="294">
        <f>'1M.N.'!I32+'1M.E.'!I32+'1T.I.'!I32</f>
        <v>633674449.51000011</v>
      </c>
      <c r="J32" s="294">
        <f>'1M.N.'!J32+'1M.E.'!J32+'1T.I.'!J32</f>
        <v>35</v>
      </c>
      <c r="K32" s="294">
        <f>'1M.N.'!K32+'1M.E.'!K32+'1T.I.'!K32</f>
        <v>29202768.239999998</v>
      </c>
      <c r="L32" s="294">
        <f>'1M.N.'!L32+'1M.E.'!L32+'1T.I.'!L32</f>
        <v>203836038.34999999</v>
      </c>
      <c r="M32" s="294">
        <f>'1M.N.'!M32+'1M.E.'!M32+'1T.I.'!M32</f>
        <v>449191625.58999997</v>
      </c>
      <c r="N32" s="294">
        <f>'1M.N.'!N32+'1M.E.'!N32+'1T.I.'!N32</f>
        <v>1323.58</v>
      </c>
    </row>
    <row r="33" spans="1:15" ht="14.25" customHeight="1" x14ac:dyDescent="0.25">
      <c r="A33" s="13"/>
      <c r="B33" s="14"/>
      <c r="C33" s="15" t="s">
        <v>21</v>
      </c>
      <c r="D33" s="14"/>
      <c r="E33" s="293">
        <f>'1M.N.'!E33+'1M.E.'!E33+'1T.I.'!E33</f>
        <v>131</v>
      </c>
      <c r="F33" s="293">
        <f>'1M.N.'!F33+'1M.E.'!F33+'1T.I.'!F33</f>
        <v>164</v>
      </c>
      <c r="G33" s="293">
        <f>'1M.N.'!G33+'1M.E.'!G33+'1T.I.'!G33</f>
        <v>81017992.519999996</v>
      </c>
      <c r="H33" s="293">
        <f>'1M.N.'!H33+'1M.E.'!H33+'1T.I.'!H33</f>
        <v>0</v>
      </c>
      <c r="I33" s="293">
        <f>'1M.N.'!I33+'1M.E.'!I33+'1T.I.'!I33</f>
        <v>4988.43</v>
      </c>
      <c r="J33" s="293">
        <f>'1M.N.'!J33+'1M.E.'!J33+'1T.I.'!J33</f>
        <v>3</v>
      </c>
      <c r="K33" s="293">
        <f>'1M.N.'!K33+'1M.E.'!K33+'1T.I.'!K33</f>
        <v>280749.24</v>
      </c>
      <c r="L33" s="293">
        <f>'1M.N.'!L33+'1M.E.'!L33+'1T.I.'!L33</f>
        <v>5514692.5800000001</v>
      </c>
      <c r="M33" s="293">
        <f>'1M.N.'!M33+'1M.E.'!M33+'1T.I.'!M33</f>
        <v>0</v>
      </c>
      <c r="N33" s="293">
        <f>'1M.N.'!N33+'1M.E.'!N33+'1T.I.'!N33</f>
        <v>0</v>
      </c>
    </row>
    <row r="34" spans="1:15" s="18" customFormat="1" ht="14.25" customHeight="1" x14ac:dyDescent="0.25">
      <c r="A34" s="17"/>
      <c r="C34" s="19" t="s">
        <v>300</v>
      </c>
      <c r="E34" s="294">
        <f>'1M.N.'!E34+'1M.E.'!E34+'1T.I.'!E34</f>
        <v>0</v>
      </c>
      <c r="F34" s="294">
        <f>'1M.N.'!F34+'1M.E.'!F34+'1T.I.'!F34</f>
        <v>0</v>
      </c>
      <c r="G34" s="294">
        <f>'1M.N.'!G34+'1M.E.'!G34+'1T.I.'!G34</f>
        <v>0</v>
      </c>
      <c r="H34" s="294">
        <f>'1M.N.'!H34+'1M.E.'!H34+'1T.I.'!H34</f>
        <v>0</v>
      </c>
      <c r="I34" s="294">
        <f>'1M.N.'!I34+'1M.E.'!I34+'1T.I.'!I34</f>
        <v>0</v>
      </c>
      <c r="J34" s="294">
        <f>'1M.N.'!J34+'1M.E.'!J34+'1T.I.'!J34</f>
        <v>4</v>
      </c>
      <c r="K34" s="294">
        <f>'1M.N.'!K34+'1M.E.'!K34+'1T.I.'!K34</f>
        <v>822402.20000000007</v>
      </c>
      <c r="L34" s="294">
        <f>'1M.N.'!L34+'1M.E.'!L34+'1T.I.'!L34</f>
        <v>0</v>
      </c>
      <c r="M34" s="294">
        <f>'1M.N.'!M34+'1M.E.'!M34+'1T.I.'!M34</f>
        <v>0</v>
      </c>
      <c r="N34" s="294">
        <f>'1M.N.'!N34+'1M.E.'!N34+'1T.I.'!N34</f>
        <v>0</v>
      </c>
    </row>
    <row r="35" spans="1:15" s="396" customFormat="1" ht="14.25" customHeight="1" x14ac:dyDescent="0.3">
      <c r="A35" s="392"/>
      <c r="B35" s="393" t="s">
        <v>18</v>
      </c>
      <c r="C35" s="394"/>
      <c r="D35" s="394"/>
      <c r="E35" s="395">
        <f>E36+E37+E38+E39</f>
        <v>34713</v>
      </c>
      <c r="F35" s="395">
        <f t="shared" ref="F35" si="30">F36+F37+F38+F39</f>
        <v>34713</v>
      </c>
      <c r="G35" s="395">
        <f t="shared" ref="G35" si="31">G36+G37+G38+G39</f>
        <v>2335818125</v>
      </c>
      <c r="H35" s="395">
        <f t="shared" ref="H35" si="32">H36+H37+H38+H39</f>
        <v>964221677</v>
      </c>
      <c r="I35" s="395">
        <f t="shared" ref="I35" si="33">I36+I37+I38+I39</f>
        <v>44788874.479999997</v>
      </c>
      <c r="J35" s="395">
        <f t="shared" ref="J35" si="34">J36+J37+J38+J39</f>
        <v>404</v>
      </c>
      <c r="K35" s="395">
        <f t="shared" ref="K35" si="35">K36+K37+K38+K39</f>
        <v>19239898</v>
      </c>
      <c r="L35" s="395">
        <f t="shared" ref="L35" si="36">L36+L37+L38+L39</f>
        <v>0</v>
      </c>
      <c r="M35" s="395">
        <f t="shared" ref="M35" si="37">M36+M37+M38+M39</f>
        <v>0</v>
      </c>
      <c r="N35" s="395">
        <f t="shared" ref="N35" si="38">N36+N37+N38+N39</f>
        <v>0</v>
      </c>
    </row>
    <row r="36" spans="1:15" ht="14.25" customHeight="1" x14ac:dyDescent="0.25">
      <c r="A36" s="3"/>
      <c r="C36" s="4" t="s">
        <v>5</v>
      </c>
      <c r="E36" s="294">
        <f>'1M.N.'!E36+'1M.E.'!E36+'1T.I.'!E36</f>
        <v>33495</v>
      </c>
      <c r="F36" s="294">
        <f>'1M.N.'!F36+'1M.E.'!F36+'1T.I.'!F36</f>
        <v>33495</v>
      </c>
      <c r="G36" s="294">
        <f>'1M.N.'!G36+'1M.E.'!G36+'1T.I.'!G36</f>
        <v>2306663712</v>
      </c>
      <c r="H36" s="294">
        <f>'1M.N.'!H36+'1M.E.'!H36+'1T.I.'!H36</f>
        <v>0</v>
      </c>
      <c r="I36" s="294">
        <f>'1M.N.'!I36+'1M.E.'!I36+'1T.I.'!I36</f>
        <v>20110211.849999998</v>
      </c>
      <c r="J36" s="294">
        <f>'1M.N.'!J36+'1M.E.'!J36+'1T.I.'!J36</f>
        <v>272</v>
      </c>
      <c r="K36" s="294">
        <f>'1M.N.'!K36+'1M.E.'!K36+'1T.I.'!K36</f>
        <v>12498142</v>
      </c>
      <c r="L36" s="294">
        <f>'1M.N.'!L36+'1M.E.'!L36+'1T.I.'!L36</f>
        <v>0</v>
      </c>
      <c r="M36" s="294">
        <f>'1M.N.'!M36+'1M.E.'!M36+'1T.I.'!M36</f>
        <v>0</v>
      </c>
      <c r="N36" s="294">
        <f>'1M.N.'!N36+'1M.E.'!N36+'1T.I.'!N36</f>
        <v>0</v>
      </c>
    </row>
    <row r="37" spans="1:15" ht="14.25" customHeight="1" x14ac:dyDescent="0.25">
      <c r="A37" s="13"/>
      <c r="B37" s="14"/>
      <c r="C37" s="15" t="s">
        <v>3</v>
      </c>
      <c r="D37" s="14"/>
      <c r="E37" s="293">
        <f>'1M.N.'!E37+'1M.E.'!E37+'1T.I.'!E37</f>
        <v>5</v>
      </c>
      <c r="F37" s="293">
        <f>'1M.N.'!F37+'1M.E.'!F37+'1T.I.'!F37</f>
        <v>5</v>
      </c>
      <c r="G37" s="293">
        <f>'1M.N.'!G37+'1M.E.'!G37+'1T.I.'!G37</f>
        <v>1110000</v>
      </c>
      <c r="H37" s="293">
        <f>'1M.N.'!H37+'1M.E.'!H37+'1T.I.'!H37</f>
        <v>0</v>
      </c>
      <c r="I37" s="293">
        <f>'1M.N.'!I37+'1M.E.'!I37+'1T.I.'!I37</f>
        <v>1501.63</v>
      </c>
      <c r="J37" s="293">
        <f>'1M.N.'!J37+'1M.E.'!J37+'1T.I.'!J37</f>
        <v>8</v>
      </c>
      <c r="K37" s="293">
        <f>'1M.N.'!K37+'1M.E.'!K37+'1T.I.'!K37</f>
        <v>3298662</v>
      </c>
      <c r="L37" s="293">
        <f>'1M.N.'!L37+'1M.E.'!L37+'1T.I.'!L37</f>
        <v>0</v>
      </c>
      <c r="M37" s="293">
        <f>'1M.N.'!M37+'1M.E.'!M37+'1T.I.'!M37</f>
        <v>0</v>
      </c>
      <c r="N37" s="293">
        <f>'1M.N.'!N37+'1M.E.'!N37+'1T.I.'!N37</f>
        <v>0</v>
      </c>
    </row>
    <row r="38" spans="1:15" s="18" customFormat="1" ht="14.25" customHeight="1" x14ac:dyDescent="0.25">
      <c r="A38" s="17"/>
      <c r="C38" s="19" t="s">
        <v>21</v>
      </c>
      <c r="E38" s="294">
        <f>'1M.N.'!E38+'1M.E.'!E38+'1T.I.'!E38</f>
        <v>1213</v>
      </c>
      <c r="F38" s="294">
        <f>'1M.N.'!F38+'1M.E.'!F38+'1T.I.'!F38</f>
        <v>1213</v>
      </c>
      <c r="G38" s="294">
        <f>'1M.N.'!G38+'1M.E.'!G38+'1T.I.'!G38</f>
        <v>28044413</v>
      </c>
      <c r="H38" s="294">
        <f>'1M.N.'!H38+'1M.E.'!H38+'1T.I.'!H38</f>
        <v>964221677</v>
      </c>
      <c r="I38" s="294">
        <f>'1M.N.'!I38+'1M.E.'!I38+'1T.I.'!I38</f>
        <v>24677161</v>
      </c>
      <c r="J38" s="294">
        <f>'1M.N.'!J38+'1M.E.'!J38+'1T.I.'!J38</f>
        <v>3</v>
      </c>
      <c r="K38" s="294">
        <f>'1M.N.'!K38+'1M.E.'!K38+'1T.I.'!K38</f>
        <v>378330</v>
      </c>
      <c r="L38" s="294">
        <f>'1M.N.'!L38+'1M.E.'!L38+'1T.I.'!L38</f>
        <v>0</v>
      </c>
      <c r="M38" s="294">
        <f>'1M.N.'!M38+'1M.E.'!M38+'1T.I.'!M38</f>
        <v>0</v>
      </c>
      <c r="N38" s="294">
        <f>'1M.N.'!N38+'1M.E.'!N38+'1T.I.'!N38</f>
        <v>0</v>
      </c>
    </row>
    <row r="39" spans="1:15" ht="14.25" customHeight="1" x14ac:dyDescent="0.25">
      <c r="A39" s="13"/>
      <c r="B39" s="14"/>
      <c r="C39" s="15" t="s">
        <v>300</v>
      </c>
      <c r="D39" s="14"/>
      <c r="E39" s="293">
        <f>'1M.N.'!E39+'1M.E.'!E39+'1T.I.'!E39</f>
        <v>0</v>
      </c>
      <c r="F39" s="293">
        <f>'1M.N.'!F39+'1M.E.'!F39+'1T.I.'!F39</f>
        <v>0</v>
      </c>
      <c r="G39" s="293">
        <f>'1M.N.'!G39+'1M.E.'!G39+'1T.I.'!G39</f>
        <v>0</v>
      </c>
      <c r="H39" s="293">
        <f>'1M.N.'!H39+'1M.E.'!H39+'1T.I.'!H39</f>
        <v>0</v>
      </c>
      <c r="I39" s="293">
        <f>'1M.N.'!I39+'1M.E.'!I39+'1T.I.'!I39</f>
        <v>0</v>
      </c>
      <c r="J39" s="293">
        <f>'1M.N.'!J39+'1M.E.'!J39+'1T.I.'!J39</f>
        <v>121</v>
      </c>
      <c r="K39" s="293">
        <f>'1M.N.'!K39+'1M.E.'!K39+'1T.I.'!K39</f>
        <v>3064764</v>
      </c>
      <c r="L39" s="293">
        <f>'1M.N.'!L39+'1M.E.'!L39+'1T.I.'!L39</f>
        <v>0</v>
      </c>
      <c r="M39" s="293">
        <f>'1M.N.'!M39+'1M.E.'!M39+'1T.I.'!M39</f>
        <v>0</v>
      </c>
      <c r="N39" s="293">
        <f>'1M.N.'!N39+'1M.E.'!N39+'1T.I.'!N39</f>
        <v>0</v>
      </c>
    </row>
    <row r="40" spans="1:15" s="21" customFormat="1" ht="14.25" customHeight="1" x14ac:dyDescent="0.3">
      <c r="A40" s="22"/>
      <c r="B40" s="20" t="s">
        <v>26</v>
      </c>
      <c r="E40" s="339">
        <f>E41+E46+E51+E56+E61+E67+E72+E77+E66</f>
        <v>36045</v>
      </c>
      <c r="F40" s="339">
        <f>F41+F46+F51+F56+F61+F67+F72+F77+F66</f>
        <v>74897690</v>
      </c>
      <c r="G40" s="339">
        <f t="shared" ref="G40:L40" si="39">G41+G46+G51+G56+G61+G67+G72+G77+G66</f>
        <v>21917700852341.391</v>
      </c>
      <c r="H40" s="339">
        <f t="shared" si="39"/>
        <v>535382112</v>
      </c>
      <c r="I40" s="339">
        <f t="shared" si="39"/>
        <v>54629347028.670006</v>
      </c>
      <c r="J40" s="339">
        <f t="shared" si="39"/>
        <v>439487</v>
      </c>
      <c r="K40" s="339">
        <f t="shared" si="39"/>
        <v>28110225672.470001</v>
      </c>
      <c r="L40" s="339">
        <f t="shared" si="39"/>
        <v>7414472345.0699997</v>
      </c>
      <c r="M40" s="339">
        <f>M41+M46+M51+M56+M61+M67+M72+M77+M66</f>
        <v>195940050.61999997</v>
      </c>
      <c r="N40" s="339">
        <f>N41+N46+N51+N56+N61+N67+N72+N77+N66</f>
        <v>838419118.81000018</v>
      </c>
      <c r="O40" s="340"/>
    </row>
    <row r="41" spans="1:15" s="396" customFormat="1" ht="14.25" customHeight="1" x14ac:dyDescent="0.3">
      <c r="A41" s="392"/>
      <c r="B41" s="393" t="s">
        <v>27</v>
      </c>
      <c r="C41" s="394"/>
      <c r="D41" s="394"/>
      <c r="E41" s="395">
        <f>E42+E43+E44+E45</f>
        <v>26076</v>
      </c>
      <c r="F41" s="395">
        <f t="shared" ref="F41" si="40">F42+F43+F44+F45</f>
        <v>17437529</v>
      </c>
      <c r="G41" s="395">
        <f t="shared" ref="G41" si="41">G42+G43+G44+G45</f>
        <v>17250110324522</v>
      </c>
      <c r="H41" s="395">
        <f t="shared" ref="H41" si="42">H42+H43+H44+H45</f>
        <v>15811187</v>
      </c>
      <c r="I41" s="395">
        <f t="shared" ref="I41" si="43">I42+I43+I44+I45</f>
        <v>22962289135.18</v>
      </c>
      <c r="J41" s="395">
        <f>J42+J43+J44+J45</f>
        <v>132036</v>
      </c>
      <c r="K41" s="395">
        <f t="shared" ref="K41" si="44">K42+K43+K44+K45</f>
        <v>12745065147.449999</v>
      </c>
      <c r="L41" s="395">
        <f t="shared" ref="L41" si="45">L42+L43+L44+L45</f>
        <v>1830857.89</v>
      </c>
      <c r="M41" s="395">
        <f t="shared" ref="M41" si="46">M42+M43+M44+M45</f>
        <v>0</v>
      </c>
      <c r="N41" s="395">
        <f t="shared" ref="N41" si="47">N42+N43+N44+N45</f>
        <v>495902957.23000002</v>
      </c>
    </row>
    <row r="42" spans="1:15" ht="14.25" customHeight="1" x14ac:dyDescent="0.25">
      <c r="A42" s="3"/>
      <c r="C42" s="4" t="s">
        <v>5</v>
      </c>
      <c r="E42" s="294">
        <f>'1M.N.'!E42+'1M.E.'!E42+'1T.I.'!E42</f>
        <v>12959</v>
      </c>
      <c r="F42" s="294">
        <f>'1M.N.'!F42+'1M.E.'!F42+'1T.I.'!F42</f>
        <v>6206165</v>
      </c>
      <c r="G42" s="294">
        <f>'1M.N.'!G42+'1M.E.'!G42+'1T.I.'!G42</f>
        <v>12812999595950</v>
      </c>
      <c r="H42" s="294">
        <f>'1M.N.'!H42+'1M.E.'!H42+'1T.I.'!H42</f>
        <v>3900689</v>
      </c>
      <c r="I42" s="294">
        <f>'1M.N.'!I42+'1M.E.'!I42+'1T.I.'!I42</f>
        <v>6521891556.1800003</v>
      </c>
      <c r="J42" s="294">
        <f>'1M.N.'!J42+'1M.E.'!J42+'1T.I.'!J42</f>
        <v>80711</v>
      </c>
      <c r="K42" s="294">
        <f>'1M.N.'!K42+'1M.E.'!K42+'1T.I.'!K42</f>
        <v>2387144991.3000002</v>
      </c>
      <c r="L42" s="294">
        <f>'1M.N.'!L42+'1M.E.'!L42+'1T.I.'!L42</f>
        <v>0</v>
      </c>
      <c r="M42" s="294">
        <f>'1M.N.'!M42+'1M.E.'!M42+'1T.I.'!M42</f>
        <v>0</v>
      </c>
      <c r="N42" s="294">
        <f>'1M.N.'!N42+'1M.E.'!N42+'1T.I.'!N42</f>
        <v>98849762.579999998</v>
      </c>
    </row>
    <row r="43" spans="1:15" ht="14.25" customHeight="1" x14ac:dyDescent="0.25">
      <c r="A43" s="13"/>
      <c r="B43" s="14"/>
      <c r="C43" s="15" t="s">
        <v>3</v>
      </c>
      <c r="D43" s="14"/>
      <c r="E43" s="293">
        <f>'1M.N.'!E43+'1M.E.'!E43+'1T.I.'!E43</f>
        <v>12858</v>
      </c>
      <c r="F43" s="293">
        <f>'1M.N.'!F43+'1M.E.'!F43+'1T.I.'!F43</f>
        <v>10530948</v>
      </c>
      <c r="G43" s="293">
        <f>'1M.N.'!G43+'1M.E.'!G43+'1T.I.'!G43</f>
        <v>3986695355218</v>
      </c>
      <c r="H43" s="293">
        <f>'1M.N.'!H43+'1M.E.'!H43+'1T.I.'!H43</f>
        <v>6268622</v>
      </c>
      <c r="I43" s="293">
        <f>'1M.N.'!I43+'1M.E.'!I43+'1T.I.'!I43</f>
        <v>15447925979.630001</v>
      </c>
      <c r="J43" s="293">
        <f>'1M.N.'!J43+'1M.E.'!J43+'1T.I.'!J43</f>
        <v>46192</v>
      </c>
      <c r="K43" s="293">
        <f>'1M.N.'!K43+'1M.E.'!K43+'1T.I.'!K43</f>
        <v>9876865331.0699997</v>
      </c>
      <c r="L43" s="293">
        <f>'1M.N.'!L43+'1M.E.'!L43+'1T.I.'!L43</f>
        <v>1489590.89</v>
      </c>
      <c r="M43" s="293">
        <f>'1M.N.'!M43+'1M.E.'!M43+'1T.I.'!M43</f>
        <v>0</v>
      </c>
      <c r="N43" s="293">
        <f>'1M.N.'!N43+'1M.E.'!N43+'1T.I.'!N43</f>
        <v>355796250.61000001</v>
      </c>
    </row>
    <row r="44" spans="1:15" s="18" customFormat="1" ht="14.25" customHeight="1" x14ac:dyDescent="0.25">
      <c r="A44" s="17"/>
      <c r="C44" s="19" t="s">
        <v>21</v>
      </c>
      <c r="E44" s="294">
        <f>'1M.N.'!E44+'1M.E.'!E44+'1T.I.'!E44</f>
        <v>259</v>
      </c>
      <c r="F44" s="294">
        <f>'1M.N.'!F44+'1M.E.'!F44+'1T.I.'!F44</f>
        <v>700416</v>
      </c>
      <c r="G44" s="294">
        <f>'1M.N.'!G44+'1M.E.'!G44+'1T.I.'!G44</f>
        <v>450415373354</v>
      </c>
      <c r="H44" s="294">
        <f>'1M.N.'!H44+'1M.E.'!H44+'1T.I.'!H44</f>
        <v>5641876</v>
      </c>
      <c r="I44" s="294">
        <f>'1M.N.'!I44+'1M.E.'!I44+'1T.I.'!I44</f>
        <v>992471599.37</v>
      </c>
      <c r="J44" s="294">
        <f>'1M.N.'!J44+'1M.E.'!J44+'1T.I.'!J44</f>
        <v>5024</v>
      </c>
      <c r="K44" s="294">
        <f>'1M.N.'!K44+'1M.E.'!K44+'1T.I.'!K44</f>
        <v>429714673.16000003</v>
      </c>
      <c r="L44" s="294">
        <f>'1M.N.'!L44+'1M.E.'!L44+'1T.I.'!L44</f>
        <v>341267</v>
      </c>
      <c r="M44" s="294">
        <f>'1M.N.'!M44+'1M.E.'!M44+'1T.I.'!M44</f>
        <v>0</v>
      </c>
      <c r="N44" s="294">
        <f>'1M.N.'!N44+'1M.E.'!N44+'1T.I.'!N44</f>
        <v>41256944.039999999</v>
      </c>
    </row>
    <row r="45" spans="1:15" ht="14.25" customHeight="1" x14ac:dyDescent="0.25">
      <c r="A45" s="13"/>
      <c r="B45" s="14"/>
      <c r="C45" s="15" t="s">
        <v>300</v>
      </c>
      <c r="D45" s="14"/>
      <c r="E45" s="293">
        <f>'1M.N.'!E45+'1M.E.'!E45+'1T.I.'!E45</f>
        <v>0</v>
      </c>
      <c r="F45" s="293">
        <f>'1M.N.'!F45+'1M.E.'!F45+'1T.I.'!F45</f>
        <v>0</v>
      </c>
      <c r="G45" s="293">
        <f>'1M.N.'!G45+'1M.E.'!G45+'1T.I.'!G45</f>
        <v>0</v>
      </c>
      <c r="H45" s="293">
        <f>'1M.N.'!H45+'1M.E.'!H45+'1T.I.'!H45</f>
        <v>0</v>
      </c>
      <c r="I45" s="293">
        <f>'1M.N.'!I45+'1M.E.'!I45+'1T.I.'!I45</f>
        <v>0</v>
      </c>
      <c r="J45" s="293">
        <f>'1M.N.'!J45+'1M.E.'!J45+'1T.I.'!J45</f>
        <v>109</v>
      </c>
      <c r="K45" s="293">
        <f>'1M.N.'!K45+'1M.E.'!K45+'1T.I.'!K45</f>
        <v>51340151.920000002</v>
      </c>
      <c r="L45" s="293">
        <f>'1M.N.'!L45+'1M.E.'!L45+'1T.I.'!L45</f>
        <v>0</v>
      </c>
      <c r="M45" s="293">
        <f>'1M.N.'!M45+'1M.E.'!M45+'1T.I.'!M45</f>
        <v>0</v>
      </c>
      <c r="N45" s="293">
        <f>'1M.N.'!N45+'1M.E.'!N45+'1T.I.'!N45</f>
        <v>0</v>
      </c>
    </row>
    <row r="46" spans="1:15" s="399" customFormat="1" ht="14.25" customHeight="1" x14ac:dyDescent="0.3">
      <c r="A46" s="397"/>
      <c r="B46" s="398" t="s">
        <v>28</v>
      </c>
      <c r="E46" s="400">
        <f>E47+E48+E49+E50</f>
        <v>0</v>
      </c>
      <c r="F46" s="400">
        <f t="shared" ref="F46" si="48">F47+F48+F49+F50</f>
        <v>0</v>
      </c>
      <c r="G46" s="400">
        <f t="shared" ref="G46" si="49">G47+G48+G49+G50</f>
        <v>0</v>
      </c>
      <c r="H46" s="400">
        <f>H47+H48+H49+H50</f>
        <v>0</v>
      </c>
      <c r="I46" s="400">
        <f t="shared" ref="I46" si="50">I47+I48+I49+I50</f>
        <v>0</v>
      </c>
      <c r="J46" s="400">
        <f>J47+J48+J49+J50</f>
        <v>0</v>
      </c>
      <c r="K46" s="400">
        <f t="shared" ref="K46" si="51">K47+K48+K49+K50</f>
        <v>0</v>
      </c>
      <c r="L46" s="400">
        <f t="shared" ref="L46" si="52">L47+L48+L49+L50</f>
        <v>0</v>
      </c>
      <c r="M46" s="400">
        <f t="shared" ref="M46" si="53">M47+M48+M49+M50</f>
        <v>0</v>
      </c>
      <c r="N46" s="400">
        <f t="shared" ref="N46" si="54">N47+N48+N49+N50</f>
        <v>0</v>
      </c>
    </row>
    <row r="47" spans="1:15" ht="14.25" customHeight="1" x14ac:dyDescent="0.25">
      <c r="A47" s="13"/>
      <c r="B47" s="14"/>
      <c r="C47" s="15" t="s">
        <v>5</v>
      </c>
      <c r="D47" s="14"/>
      <c r="E47" s="293">
        <f>'1M.N.'!E47+'1M.E.'!E47+'1T.I.'!E47</f>
        <v>0</v>
      </c>
      <c r="F47" s="293">
        <f>'1M.N.'!F47+'1M.E.'!F47+'1T.I.'!F47</f>
        <v>0</v>
      </c>
      <c r="G47" s="293">
        <f>'1M.N.'!G47+'1M.E.'!G47+'1T.I.'!G47</f>
        <v>0</v>
      </c>
      <c r="H47" s="293">
        <f>'1M.N.'!H47+'1M.E.'!H47+'1T.I.'!H47</f>
        <v>0</v>
      </c>
      <c r="I47" s="293">
        <f>'1M.N.'!I47+'1M.E.'!I47+'1T.I.'!I47</f>
        <v>0</v>
      </c>
      <c r="J47" s="293">
        <f>'1M.N.'!J47+'1M.E.'!J47+'1T.I.'!J47</f>
        <v>0</v>
      </c>
      <c r="K47" s="293">
        <f>'1M.N.'!K47+'1M.E.'!K47+'1T.I.'!K47</f>
        <v>0</v>
      </c>
      <c r="L47" s="293">
        <f>'1M.N.'!L47+'1M.E.'!L47+'1T.I.'!L47</f>
        <v>0</v>
      </c>
      <c r="M47" s="293">
        <f>'1M.N.'!M47+'1M.E.'!M47+'1T.I.'!M47</f>
        <v>0</v>
      </c>
      <c r="N47" s="293">
        <f>'1M.N.'!N47+'1M.E.'!N47+'1T.I.'!N47</f>
        <v>0</v>
      </c>
    </row>
    <row r="48" spans="1:15" s="18" customFormat="1" ht="14.25" customHeight="1" x14ac:dyDescent="0.25">
      <c r="A48" s="17"/>
      <c r="C48" s="19" t="s">
        <v>3</v>
      </c>
      <c r="E48" s="294">
        <f>'1M.N.'!E48+'1M.E.'!E48+'1T.I.'!E48</f>
        <v>0</v>
      </c>
      <c r="F48" s="294">
        <f>'1M.N.'!F48+'1M.E.'!F48+'1T.I.'!F48</f>
        <v>0</v>
      </c>
      <c r="G48" s="294">
        <f>'1M.N.'!G48+'1M.E.'!G48+'1T.I.'!G48</f>
        <v>0</v>
      </c>
      <c r="H48" s="294">
        <f>'1M.N.'!H48+'1M.E.'!H48+'1T.I.'!H48</f>
        <v>0</v>
      </c>
      <c r="I48" s="294">
        <f>'1M.N.'!I48+'1M.E.'!I48+'1T.I.'!I48</f>
        <v>0</v>
      </c>
      <c r="J48" s="294">
        <f>'1M.N.'!J48+'1M.E.'!J48+'1T.I.'!J48</f>
        <v>0</v>
      </c>
      <c r="K48" s="294">
        <f>'1M.N.'!K48+'1M.E.'!K48+'1T.I.'!K48</f>
        <v>0</v>
      </c>
      <c r="L48" s="294">
        <f>'1M.N.'!L48+'1M.E.'!L48+'1T.I.'!L48</f>
        <v>0</v>
      </c>
      <c r="M48" s="294">
        <f>'1M.N.'!M48+'1M.E.'!M48+'1T.I.'!M48</f>
        <v>0</v>
      </c>
      <c r="N48" s="294">
        <f>'1M.N.'!N48+'1M.E.'!N48+'1T.I.'!N48</f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f>'1M.N.'!E49+'1M.E.'!E49+'1T.I.'!E49</f>
        <v>0</v>
      </c>
      <c r="F49" s="293">
        <f>'1M.N.'!F49+'1M.E.'!F49+'1T.I.'!F49</f>
        <v>0</v>
      </c>
      <c r="G49" s="293">
        <f>'1M.N.'!G49+'1M.E.'!G49+'1T.I.'!G49</f>
        <v>0</v>
      </c>
      <c r="H49" s="293">
        <f>'1M.N.'!H49+'1M.E.'!H49+'1T.I.'!H49</f>
        <v>0</v>
      </c>
      <c r="I49" s="293">
        <f>'1M.N.'!I49+'1M.E.'!I49+'1T.I.'!I49</f>
        <v>0</v>
      </c>
      <c r="J49" s="293">
        <f>'1M.N.'!J49+'1M.E.'!J49+'1T.I.'!J49</f>
        <v>0</v>
      </c>
      <c r="K49" s="293">
        <f>'1M.N.'!K49+'1M.E.'!K49+'1T.I.'!K49</f>
        <v>0</v>
      </c>
      <c r="L49" s="293">
        <f>'1M.N.'!L49+'1M.E.'!L49+'1T.I.'!L49</f>
        <v>0</v>
      </c>
      <c r="M49" s="293">
        <f>'1M.N.'!M49+'1M.E.'!M49+'1T.I.'!M49</f>
        <v>0</v>
      </c>
      <c r="N49" s="293">
        <f>'1M.N.'!N49+'1M.E.'!N49+'1T.I.'!N49</f>
        <v>0</v>
      </c>
    </row>
    <row r="50" spans="1:14" s="18" customFormat="1" ht="14.25" customHeight="1" x14ac:dyDescent="0.25">
      <c r="A50" s="17"/>
      <c r="C50" s="19" t="s">
        <v>300</v>
      </c>
      <c r="E50" s="294">
        <f>'1M.N.'!E50+'1M.E.'!E50+'1T.I.'!E50</f>
        <v>0</v>
      </c>
      <c r="F50" s="294">
        <f>'1M.N.'!F50+'1M.E.'!F50+'1T.I.'!F50</f>
        <v>0</v>
      </c>
      <c r="G50" s="294">
        <f>'1M.N.'!G50+'1M.E.'!G50+'1T.I.'!G50</f>
        <v>0</v>
      </c>
      <c r="H50" s="294">
        <f>'1M.N.'!H50+'1M.E.'!H50+'1T.I.'!H50</f>
        <v>0</v>
      </c>
      <c r="I50" s="294">
        <f>'1M.N.'!I50+'1M.E.'!I50+'1T.I.'!I50</f>
        <v>0</v>
      </c>
      <c r="J50" s="294">
        <f>'1M.N.'!J50+'1M.E.'!J50+'1T.I.'!J50</f>
        <v>0</v>
      </c>
      <c r="K50" s="294">
        <f>'1M.N.'!K50+'1M.E.'!K50+'1T.I.'!K50</f>
        <v>0</v>
      </c>
      <c r="L50" s="294">
        <f>'1M.N.'!L50+'1M.E.'!L50+'1T.I.'!L50</f>
        <v>0</v>
      </c>
      <c r="M50" s="294">
        <f>'1M.N.'!M50+'1M.E.'!M50+'1T.I.'!M50</f>
        <v>0</v>
      </c>
      <c r="N50" s="294">
        <f>'1M.N.'!N50+'1M.E.'!N50+'1T.I.'!N50</f>
        <v>0</v>
      </c>
    </row>
    <row r="51" spans="1:14" s="396" customFormat="1" ht="14.25" customHeight="1" x14ac:dyDescent="0.3">
      <c r="A51" s="392"/>
      <c r="B51" s="393" t="s">
        <v>29</v>
      </c>
      <c r="C51" s="394"/>
      <c r="D51" s="394"/>
      <c r="E51" s="395">
        <f>E52+E53+E54+E55</f>
        <v>422</v>
      </c>
      <c r="F51" s="395">
        <f t="shared" ref="F51" si="55">F52+F53+F54+F55</f>
        <v>78704</v>
      </c>
      <c r="G51" s="395">
        <f t="shared" ref="G51" si="56">G52+G53+G54+G55</f>
        <v>12110185887</v>
      </c>
      <c r="H51" s="395">
        <f t="shared" ref="H51" si="57">H52+H53+H54+H55</f>
        <v>0</v>
      </c>
      <c r="I51" s="395">
        <f t="shared" ref="I51" si="58">I52+I53+I54+I55</f>
        <v>514112184.32999998</v>
      </c>
      <c r="J51" s="395">
        <f>J52+J53+J54+J55</f>
        <v>65</v>
      </c>
      <c r="K51" s="395">
        <f t="shared" ref="K51" si="59">K52+K53+K54+K55</f>
        <v>39136682.359999999</v>
      </c>
      <c r="L51" s="395">
        <f t="shared" ref="L51" si="60">L52+L53+L54+L55</f>
        <v>410697357.74000001</v>
      </c>
      <c r="M51" s="395">
        <f t="shared" ref="M51" si="61">M52+M53+M54+M55</f>
        <v>35529.230000000003</v>
      </c>
      <c r="N51" s="395">
        <f t="shared" ref="N51" si="62">N52+N53+N54+N55</f>
        <v>258</v>
      </c>
    </row>
    <row r="52" spans="1:14" ht="14.25" customHeight="1" x14ac:dyDescent="0.25">
      <c r="A52" s="3"/>
      <c r="C52" s="4" t="s">
        <v>5</v>
      </c>
      <c r="E52" s="294">
        <f>'1M.N.'!E52+'1M.E.'!E52+'1T.I.'!E52</f>
        <v>133</v>
      </c>
      <c r="F52" s="294">
        <f>'1M.N.'!F52+'1M.E.'!F52+'1T.I.'!F52</f>
        <v>30264</v>
      </c>
      <c r="G52" s="294">
        <f>'1M.N.'!G52+'1M.E.'!G52+'1T.I.'!G52</f>
        <v>525126477</v>
      </c>
      <c r="H52" s="294">
        <f>'1M.N.'!H52+'1M.E.'!H52+'1T.I.'!H52</f>
        <v>0</v>
      </c>
      <c r="I52" s="294">
        <f>'1M.N.'!I52+'1M.E.'!I52+'1T.I.'!I52</f>
        <v>18935318.859999999</v>
      </c>
      <c r="J52" s="294">
        <f>'1M.N.'!J52+'1M.E.'!J52+'1T.I.'!J52</f>
        <v>7</v>
      </c>
      <c r="K52" s="294">
        <f>'1M.N.'!K52+'1M.E.'!K52+'1T.I.'!K52</f>
        <v>425239</v>
      </c>
      <c r="L52" s="294">
        <f>'1M.N.'!L52+'1M.E.'!L52+'1T.I.'!L52</f>
        <v>12260722.99</v>
      </c>
      <c r="M52" s="294">
        <f>'1M.N.'!M52+'1M.E.'!M52+'1T.I.'!M52</f>
        <v>0</v>
      </c>
      <c r="N52" s="294">
        <f>'1M.N.'!N52+'1M.E.'!N52+'1T.I.'!N52</f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f>'1M.N.'!E53+'1M.E.'!E53+'1T.I.'!E53</f>
        <v>283</v>
      </c>
      <c r="F53" s="293">
        <f>'1M.N.'!F53+'1M.E.'!F53+'1T.I.'!F53</f>
        <v>37705</v>
      </c>
      <c r="G53" s="293">
        <f>'1M.N.'!G53+'1M.E.'!G53+'1T.I.'!G53</f>
        <v>11160119710</v>
      </c>
      <c r="H53" s="293">
        <f>'1M.N.'!H53+'1M.E.'!H53+'1T.I.'!H53</f>
        <v>0</v>
      </c>
      <c r="I53" s="293">
        <f>'1M.N.'!I53+'1M.E.'!I53+'1T.I.'!I53</f>
        <v>495175572.07999998</v>
      </c>
      <c r="J53" s="293">
        <f>'1M.N.'!J53+'1M.E.'!J53+'1T.I.'!J53</f>
        <v>54</v>
      </c>
      <c r="K53" s="293">
        <f>'1M.N.'!K53+'1M.E.'!K53+'1T.I.'!K53</f>
        <v>38511963.159999996</v>
      </c>
      <c r="L53" s="293">
        <f>'1M.N.'!L53+'1M.E.'!L53+'1T.I.'!L53</f>
        <v>398351243.69999999</v>
      </c>
      <c r="M53" s="293">
        <f>'1M.N.'!M53+'1M.E.'!M53+'1T.I.'!M53</f>
        <v>35529.230000000003</v>
      </c>
      <c r="N53" s="293">
        <f>'1M.N.'!N53+'1M.E.'!N53+'1T.I.'!N53</f>
        <v>258</v>
      </c>
    </row>
    <row r="54" spans="1:14" s="18" customFormat="1" ht="14.25" customHeight="1" x14ac:dyDescent="0.25">
      <c r="A54" s="17"/>
      <c r="C54" s="19" t="s">
        <v>21</v>
      </c>
      <c r="E54" s="294">
        <f>'1M.N.'!E54+'1M.E.'!E54+'1T.I.'!E54</f>
        <v>6</v>
      </c>
      <c r="F54" s="294">
        <f>'1M.N.'!F54+'1M.E.'!F54+'1T.I.'!F54</f>
        <v>10735</v>
      </c>
      <c r="G54" s="294">
        <f>'1M.N.'!G54+'1M.E.'!G54+'1T.I.'!G54</f>
        <v>424939700</v>
      </c>
      <c r="H54" s="294">
        <f>'1M.N.'!H54+'1M.E.'!H54+'1T.I.'!H54</f>
        <v>0</v>
      </c>
      <c r="I54" s="294">
        <f>'1M.N.'!I54+'1M.E.'!I54+'1T.I.'!I54</f>
        <v>1293.3900000000001</v>
      </c>
      <c r="J54" s="294">
        <f>'1M.N.'!J54+'1M.E.'!J54+'1T.I.'!J54</f>
        <v>0</v>
      </c>
      <c r="K54" s="294">
        <f>'1M.N.'!K54+'1M.E.'!K54+'1T.I.'!K54</f>
        <v>0</v>
      </c>
      <c r="L54" s="294">
        <f>'1M.N.'!L54+'1M.E.'!L54+'1T.I.'!L54</f>
        <v>85391.05</v>
      </c>
      <c r="M54" s="294">
        <f>'1M.N.'!M54+'1M.E.'!M54+'1T.I.'!M54</f>
        <v>0</v>
      </c>
      <c r="N54" s="294">
        <f>'1M.N.'!N54+'1M.E.'!N54+'1T.I.'!N54</f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f>'1M.N.'!E55+'1M.E.'!E55+'1T.I.'!E55</f>
        <v>0</v>
      </c>
      <c r="F55" s="293">
        <f>'1M.N.'!F55+'1M.E.'!F55+'1T.I.'!F55</f>
        <v>0</v>
      </c>
      <c r="G55" s="293">
        <f>'1M.N.'!G55+'1M.E.'!G55+'1T.I.'!G55</f>
        <v>0</v>
      </c>
      <c r="H55" s="293">
        <f>'1M.N.'!H55+'1M.E.'!H55+'1T.I.'!H55</f>
        <v>0</v>
      </c>
      <c r="I55" s="293">
        <f>'1M.N.'!I55+'1M.E.'!I55+'1T.I.'!I55</f>
        <v>0</v>
      </c>
      <c r="J55" s="293">
        <f>'1M.N.'!J55+'1M.E.'!J55+'1T.I.'!J55</f>
        <v>4</v>
      </c>
      <c r="K55" s="293">
        <f>'1M.N.'!K55+'1M.E.'!K55+'1T.I.'!K55</f>
        <v>199480.2</v>
      </c>
      <c r="L55" s="293">
        <f>'1M.N.'!L55+'1M.E.'!L55+'1T.I.'!L55</f>
        <v>0</v>
      </c>
      <c r="M55" s="293">
        <f>'1M.N.'!M55+'1M.E.'!M55+'1T.I.'!M55</f>
        <v>0</v>
      </c>
      <c r="N55" s="293">
        <f>'1M.N.'!N55+'1M.E.'!N55+'1T.I.'!N55</f>
        <v>0</v>
      </c>
    </row>
    <row r="56" spans="1:14" s="399" customFormat="1" ht="14.25" customHeight="1" x14ac:dyDescent="0.3">
      <c r="A56" s="397"/>
      <c r="B56" s="398" t="s">
        <v>30</v>
      </c>
      <c r="E56" s="400">
        <f>E57+E58+E59+E60</f>
        <v>237</v>
      </c>
      <c r="F56" s="400">
        <f t="shared" ref="F56" si="63">F57+F58+F59+F60</f>
        <v>262504</v>
      </c>
      <c r="G56" s="400">
        <f t="shared" ref="G56" si="64">G57+G58+G59+G60</f>
        <v>0</v>
      </c>
      <c r="H56" s="400">
        <f t="shared" ref="H56" si="65">H57+H58+H59+H60</f>
        <v>0</v>
      </c>
      <c r="I56" s="400">
        <f t="shared" ref="I56" si="66">I57+I58+I59+I60</f>
        <v>3559080755.7800002</v>
      </c>
      <c r="J56" s="400">
        <f>J57+J58+J59+J60</f>
        <v>6829</v>
      </c>
      <c r="K56" s="400">
        <f t="shared" ref="K56" si="67">K57+K58+K59+K60</f>
        <v>2521551833.0799999</v>
      </c>
      <c r="L56" s="400">
        <f t="shared" ref="L56" si="68">L57+L58+L59+L60</f>
        <v>6991698741.1399994</v>
      </c>
      <c r="M56" s="400">
        <f t="shared" ref="M56" si="69">M57+M58+M59+M60</f>
        <v>0</v>
      </c>
      <c r="N56" s="400">
        <f t="shared" ref="N56" si="70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f>'1M.N.'!E57+'1M.E.'!E57+'1T.I.'!E57</f>
        <v>43</v>
      </c>
      <c r="F57" s="293">
        <f>'1M.N.'!F57+'1M.E.'!F57+'1T.I.'!F57</f>
        <v>37379</v>
      </c>
      <c r="G57" s="293">
        <f>'1M.N.'!G57+'1M.E.'!G57+'1T.I.'!G57</f>
        <v>0</v>
      </c>
      <c r="H57" s="293">
        <f>'1M.N.'!H57+'1M.E.'!H57+'1T.I.'!H57</f>
        <v>0</v>
      </c>
      <c r="I57" s="293">
        <f>'1M.N.'!I57+'1M.E.'!I57+'1T.I.'!I57</f>
        <v>400002030</v>
      </c>
      <c r="J57" s="293">
        <f>'1M.N.'!J57+'1M.E.'!J57+'1T.I.'!J57</f>
        <v>809</v>
      </c>
      <c r="K57" s="293">
        <f>'1M.N.'!K57+'1M.E.'!K57+'1T.I.'!K57</f>
        <v>90997607.859999999</v>
      </c>
      <c r="L57" s="293">
        <f>'1M.N.'!L57+'1M.E.'!L57+'1T.I.'!L57</f>
        <v>3848872810.9699998</v>
      </c>
      <c r="M57" s="293">
        <f>'1M.N.'!M57+'1M.E.'!M57+'1T.I.'!M57</f>
        <v>0</v>
      </c>
      <c r="N57" s="293">
        <f>'1M.N.'!N57+'1M.E.'!N57+'1T.I.'!N57</f>
        <v>0</v>
      </c>
    </row>
    <row r="58" spans="1:14" s="18" customFormat="1" ht="14.25" customHeight="1" x14ac:dyDescent="0.25">
      <c r="A58" s="17"/>
      <c r="C58" s="19" t="s">
        <v>3</v>
      </c>
      <c r="E58" s="294">
        <f>'1M.N.'!E58+'1M.E.'!E58+'1T.I.'!E58</f>
        <v>194</v>
      </c>
      <c r="F58" s="294">
        <f>'1M.N.'!F58+'1M.E.'!F58+'1T.I.'!F58</f>
        <v>225125</v>
      </c>
      <c r="G58" s="294">
        <f>'1M.N.'!G58+'1M.E.'!G58+'1T.I.'!G58</f>
        <v>0</v>
      </c>
      <c r="H58" s="294">
        <f>'1M.N.'!H58+'1M.E.'!H58+'1T.I.'!H58</f>
        <v>0</v>
      </c>
      <c r="I58" s="294">
        <f>'1M.N.'!I58+'1M.E.'!I58+'1T.I.'!I58</f>
        <v>3159078725.7800002</v>
      </c>
      <c r="J58" s="294">
        <f>'1M.N.'!J58+'1M.E.'!J58+'1T.I.'!J58</f>
        <v>6020</v>
      </c>
      <c r="K58" s="294">
        <f>'1M.N.'!K58+'1M.E.'!K58+'1T.I.'!K58</f>
        <v>2430554225.2199998</v>
      </c>
      <c r="L58" s="294">
        <f>'1M.N.'!L58+'1M.E.'!L58+'1T.I.'!L58</f>
        <v>3142825930.1700001</v>
      </c>
      <c r="M58" s="294">
        <f>'1M.N.'!M58+'1M.E.'!M58+'1T.I.'!M58</f>
        <v>0</v>
      </c>
      <c r="N58" s="294">
        <f>'1M.N.'!N58+'1M.E.'!N58+'1T.I.'!N58</f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f>'1M.N.'!E59+'1M.E.'!E59+'1T.I.'!E59</f>
        <v>0</v>
      </c>
      <c r="F59" s="293">
        <f>'1M.N.'!F59+'1M.E.'!F59+'1T.I.'!F59</f>
        <v>0</v>
      </c>
      <c r="G59" s="293">
        <f>'1M.N.'!G59+'1M.E.'!G59+'1T.I.'!G59</f>
        <v>0</v>
      </c>
      <c r="H59" s="293">
        <f>'1M.N.'!H59+'1M.E.'!H59+'1T.I.'!H59</f>
        <v>0</v>
      </c>
      <c r="I59" s="293">
        <f>'1M.N.'!I59+'1M.E.'!I59+'1T.I.'!I59</f>
        <v>0</v>
      </c>
      <c r="J59" s="293">
        <f>'1M.N.'!J59+'1M.E.'!J59+'1T.I.'!J59</f>
        <v>0</v>
      </c>
      <c r="K59" s="293">
        <f>'1M.N.'!K59+'1M.E.'!K59+'1T.I.'!K59</f>
        <v>0</v>
      </c>
      <c r="L59" s="293">
        <f>'1M.N.'!L59+'1M.E.'!L59+'1T.I.'!L59</f>
        <v>0</v>
      </c>
      <c r="M59" s="293">
        <f>'1M.N.'!M59+'1M.E.'!M59+'1T.I.'!M59</f>
        <v>0</v>
      </c>
      <c r="N59" s="293">
        <f>'1M.N.'!N59+'1M.E.'!N59+'1T.I.'!N59</f>
        <v>0</v>
      </c>
    </row>
    <row r="60" spans="1:14" s="18" customFormat="1" ht="14.25" customHeight="1" x14ac:dyDescent="0.25">
      <c r="A60" s="17"/>
      <c r="C60" s="19" t="s">
        <v>300</v>
      </c>
      <c r="E60" s="294">
        <f>'1M.N.'!E60+'1M.E.'!E60+'1T.I.'!E60</f>
        <v>0</v>
      </c>
      <c r="F60" s="294">
        <f>'1M.N.'!F60+'1M.E.'!F60+'1T.I.'!F60</f>
        <v>0</v>
      </c>
      <c r="G60" s="294">
        <f>'1M.N.'!G60+'1M.E.'!G60+'1T.I.'!G60</f>
        <v>0</v>
      </c>
      <c r="H60" s="294">
        <f>'1M.N.'!H60+'1M.E.'!H60+'1T.I.'!H60</f>
        <v>0</v>
      </c>
      <c r="I60" s="294">
        <f>'1M.N.'!I60+'1M.E.'!I60+'1T.I.'!I60</f>
        <v>0</v>
      </c>
      <c r="J60" s="294">
        <f>'1M.N.'!J60+'1M.E.'!J60+'1T.I.'!J60</f>
        <v>0</v>
      </c>
      <c r="K60" s="294">
        <f>'1M.N.'!K60+'1M.E.'!K60+'1T.I.'!K60</f>
        <v>0</v>
      </c>
      <c r="L60" s="294">
        <f>'1M.N.'!L60+'1M.E.'!L60+'1T.I.'!L60</f>
        <v>0</v>
      </c>
      <c r="M60" s="294">
        <f>'1M.N.'!M60+'1M.E.'!M60+'1T.I.'!M60</f>
        <v>0</v>
      </c>
      <c r="N60" s="294">
        <f>'1M.N.'!N60+'1M.E.'!N60+'1T.I.'!N60</f>
        <v>0</v>
      </c>
    </row>
    <row r="61" spans="1:14" s="396" customFormat="1" ht="14.25" customHeight="1" x14ac:dyDescent="0.3">
      <c r="A61" s="392"/>
      <c r="B61" s="393" t="s">
        <v>31</v>
      </c>
      <c r="C61" s="394"/>
      <c r="D61" s="394"/>
      <c r="E61" s="395">
        <f>E62+E63+E64+E65</f>
        <v>3972</v>
      </c>
      <c r="F61" s="395">
        <f t="shared" ref="F61" si="71">F62+F63+F64+F65</f>
        <v>16424632</v>
      </c>
      <c r="G61" s="395">
        <f t="shared" ref="G61" si="72">G62+G63+G64+G65</f>
        <v>1520073359979.8901</v>
      </c>
      <c r="H61" s="395">
        <f t="shared" ref="H61" si="73">H62+H63+H64+H65</f>
        <v>0</v>
      </c>
      <c r="I61" s="395">
        <f t="shared" ref="I61" si="74">I62+I63+I64+I65</f>
        <v>12113748996.26</v>
      </c>
      <c r="J61" s="395">
        <f>J62+J63+J64+J65</f>
        <v>253036</v>
      </c>
      <c r="K61" s="395">
        <f t="shared" ref="K61" si="75">K62+K63+K64+K65</f>
        <v>5957794546.4300003</v>
      </c>
      <c r="L61" s="395">
        <f t="shared" ref="L61" si="76">L62+L63+L64+L65</f>
        <v>1916021.12</v>
      </c>
      <c r="M61" s="395">
        <f t="shared" ref="M61" si="77">M62+M63+M64+M65</f>
        <v>0</v>
      </c>
      <c r="N61" s="395">
        <f t="shared" ref="N61" si="78">N62+N63+N64+N65</f>
        <v>192668854.16000003</v>
      </c>
    </row>
    <row r="62" spans="1:14" ht="14.25" customHeight="1" x14ac:dyDescent="0.25">
      <c r="A62" s="3"/>
      <c r="C62" s="4" t="s">
        <v>5</v>
      </c>
      <c r="E62" s="294">
        <f>'1M.N.'!E62+'1M.E.'!E62+'1T.I.'!E62</f>
        <v>353</v>
      </c>
      <c r="F62" s="294">
        <f>'1M.N.'!F62+'1M.E.'!F62+'1T.I.'!F62</f>
        <v>8043478</v>
      </c>
      <c r="G62" s="294">
        <f>'1M.N.'!G62+'1M.E.'!G62+'1T.I.'!G62</f>
        <v>260897556765</v>
      </c>
      <c r="H62" s="294">
        <f>'1M.N.'!H62+'1M.E.'!H62+'1T.I.'!H62</f>
        <v>0</v>
      </c>
      <c r="I62" s="294">
        <f>'1M.N.'!I62+'1M.E.'!I62+'1T.I.'!I62</f>
        <v>2729292903.8900003</v>
      </c>
      <c r="J62" s="294">
        <f>'1M.N.'!J62+'1M.E.'!J62+'1T.I.'!J62</f>
        <v>81003</v>
      </c>
      <c r="K62" s="294">
        <f>'1M.N.'!K62+'1M.E.'!K62+'1T.I.'!K62</f>
        <v>1223819412.9300001</v>
      </c>
      <c r="L62" s="294">
        <f>'1M.N.'!L62+'1M.E.'!L62+'1T.I.'!L62</f>
        <v>0</v>
      </c>
      <c r="M62" s="294">
        <f>'1M.N.'!M62+'1M.E.'!M62+'1T.I.'!M62</f>
        <v>0</v>
      </c>
      <c r="N62" s="294">
        <f>'1M.N.'!N62+'1M.E.'!N62+'1T.I.'!N62</f>
        <v>17621464.420000002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f>'1M.N.'!E63+'1M.E.'!E63+'1T.I.'!E63</f>
        <v>560</v>
      </c>
      <c r="F63" s="293">
        <f>'1M.N.'!F63+'1M.E.'!F63+'1T.I.'!F63</f>
        <v>4324687</v>
      </c>
      <c r="G63" s="293">
        <f>'1M.N.'!G63+'1M.E.'!G63+'1T.I.'!G63</f>
        <v>763729534605.89001</v>
      </c>
      <c r="H63" s="293">
        <f>'1M.N.'!H63+'1M.E.'!H63+'1T.I.'!H63</f>
        <v>0</v>
      </c>
      <c r="I63" s="293">
        <f>'1M.N.'!I63+'1M.E.'!I63+'1T.I.'!I63</f>
        <v>5909593410.3699999</v>
      </c>
      <c r="J63" s="293">
        <f>'1M.N.'!J63+'1M.E.'!J63+'1T.I.'!J63</f>
        <v>32292</v>
      </c>
      <c r="K63" s="293">
        <f>'1M.N.'!K63+'1M.E.'!K63+'1T.I.'!K63</f>
        <v>2530400170.96</v>
      </c>
      <c r="L63" s="293">
        <f>'1M.N.'!L63+'1M.E.'!L63+'1T.I.'!L63</f>
        <v>0</v>
      </c>
      <c r="M63" s="293">
        <f>'1M.N.'!M63+'1M.E.'!M63+'1T.I.'!M63</f>
        <v>0</v>
      </c>
      <c r="N63" s="293">
        <f>'1M.N.'!N63+'1M.E.'!N63+'1T.I.'!N63</f>
        <v>175047389.74000001</v>
      </c>
    </row>
    <row r="64" spans="1:14" s="18" customFormat="1" ht="14.25" customHeight="1" x14ac:dyDescent="0.25">
      <c r="A64" s="17"/>
      <c r="C64" s="19" t="s">
        <v>21</v>
      </c>
      <c r="E64" s="294">
        <f>'1M.N.'!E64+'1M.E.'!E64+'1T.I.'!E64</f>
        <v>3059</v>
      </c>
      <c r="F64" s="294">
        <f>'1M.N.'!F64+'1M.E.'!F64+'1T.I.'!F64</f>
        <v>4056467</v>
      </c>
      <c r="G64" s="294">
        <f>'1M.N.'!G64+'1M.E.'!G64+'1T.I.'!G64</f>
        <v>495446268609</v>
      </c>
      <c r="H64" s="294">
        <f>'1M.N.'!H64+'1M.E.'!H64+'1T.I.'!H64</f>
        <v>0</v>
      </c>
      <c r="I64" s="294">
        <f>'1M.N.'!I64+'1M.E.'!I64+'1T.I.'!I64</f>
        <v>3474862682</v>
      </c>
      <c r="J64" s="294">
        <f>'1M.N.'!J64+'1M.E.'!J64+'1T.I.'!J64</f>
        <v>12931</v>
      </c>
      <c r="K64" s="294">
        <f>'1M.N.'!K64+'1M.E.'!K64+'1T.I.'!K64</f>
        <v>878597987.53999996</v>
      </c>
      <c r="L64" s="294">
        <f>'1M.N.'!L64+'1M.E.'!L64+'1T.I.'!L64</f>
        <v>1916021.12</v>
      </c>
      <c r="M64" s="294">
        <f>'1M.N.'!M64+'1M.E.'!M64+'1T.I.'!M64</f>
        <v>0</v>
      </c>
      <c r="N64" s="294">
        <f>'1M.N.'!N64+'1M.E.'!N64+'1T.I.'!N64</f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f>'1M.N.'!E65+'1M.E.'!E65+'1T.I.'!E65</f>
        <v>0</v>
      </c>
      <c r="F65" s="293">
        <f>'1M.N.'!F65+'1M.E.'!F65+'1T.I.'!F65</f>
        <v>0</v>
      </c>
      <c r="G65" s="293">
        <f>'1M.N.'!G65+'1M.E.'!G65+'1T.I.'!G65</f>
        <v>0</v>
      </c>
      <c r="H65" s="293">
        <f>'1M.N.'!H65+'1M.E.'!H65+'1T.I.'!H65</f>
        <v>0</v>
      </c>
      <c r="I65" s="293">
        <f>'1M.N.'!I65+'1M.E.'!I65+'1T.I.'!I65</f>
        <v>0</v>
      </c>
      <c r="J65" s="293">
        <f>'1M.N.'!J65+'1M.E.'!J65+'1T.I.'!J65</f>
        <v>126810</v>
      </c>
      <c r="K65" s="293">
        <f>'1M.N.'!K65+'1M.E.'!K65+'1T.I.'!K65</f>
        <v>1324976975</v>
      </c>
      <c r="L65" s="293">
        <f>'1M.N.'!L65+'1M.E.'!L65+'1T.I.'!L65</f>
        <v>0</v>
      </c>
      <c r="M65" s="293">
        <f>'1M.N.'!M65+'1M.E.'!M65+'1T.I.'!M65</f>
        <v>0</v>
      </c>
      <c r="N65" s="293">
        <f>'1M.N.'!N65+'1M.E.'!N65+'1T.I.'!N65</f>
        <v>0</v>
      </c>
    </row>
    <row r="66" spans="1:14" s="18" customFormat="1" ht="14.25" customHeight="1" x14ac:dyDescent="0.3">
      <c r="A66" s="17"/>
      <c r="B66" s="398" t="s">
        <v>316</v>
      </c>
      <c r="C66" s="19"/>
      <c r="E66" s="685">
        <f>'1M.N.'!E66+'1M.E.'!E66+'1T.I.'!E66</f>
        <v>0</v>
      </c>
      <c r="F66" s="685">
        <f>'1M.N.'!F66+'1M.E.'!F66+'1T.I.'!F66</f>
        <v>0</v>
      </c>
      <c r="G66" s="685">
        <f>'1M.N.'!G66+'1M.E.'!G66+'1T.I.'!G66</f>
        <v>0</v>
      </c>
      <c r="H66" s="685">
        <f>'1M.N.'!H66+'1M.E.'!H66+'1T.I.'!H66</f>
        <v>0</v>
      </c>
      <c r="I66" s="685">
        <f>'1M.N.'!I66+'1M.E.'!I66+'1T.I.'!I66</f>
        <v>0</v>
      </c>
      <c r="J66" s="685">
        <f>'1M.N.'!J66+'1M.E.'!J66+'1T.I.'!J66</f>
        <v>0</v>
      </c>
      <c r="K66" s="685">
        <f>'1M.N.'!K66+'1M.E.'!K66+'1T.I.'!K66</f>
        <v>0</v>
      </c>
      <c r="L66" s="685">
        <f>'1M.N.'!L66+'1M.E.'!L66+'1T.I.'!L66</f>
        <v>0</v>
      </c>
      <c r="M66" s="685">
        <f>'1M.N.'!M66+'1M.E.'!M66+'1T.I.'!M66</f>
        <v>0</v>
      </c>
      <c r="N66" s="685">
        <f>'1M.N.'!N66+'1M.E.'!N66+'1T.I.'!N66</f>
        <v>0</v>
      </c>
    </row>
    <row r="67" spans="1:14" s="399" customFormat="1" ht="14.25" customHeight="1" x14ac:dyDescent="0.3">
      <c r="A67" s="397"/>
      <c r="B67" s="398" t="s">
        <v>32</v>
      </c>
      <c r="E67" s="400">
        <f>E68+E69+E70+E71</f>
        <v>893</v>
      </c>
      <c r="F67" s="400">
        <f t="shared" ref="F67" si="79">F68+F69+F70+F71</f>
        <v>2726006</v>
      </c>
      <c r="G67" s="400">
        <f t="shared" ref="G67" si="80">G68+G69+G70+G71</f>
        <v>1442997021864.48</v>
      </c>
      <c r="H67" s="400">
        <f t="shared" ref="H67" si="81">H68+H69+H70+H71</f>
        <v>0</v>
      </c>
      <c r="I67" s="400">
        <f t="shared" ref="I67" si="82">I68+I69+I70+I71</f>
        <v>4247087270.5100002</v>
      </c>
      <c r="J67" s="400">
        <f>J68+J69+J70+J71</f>
        <v>7003</v>
      </c>
      <c r="K67" s="400">
        <f t="shared" ref="K67" si="83">K68+K69+K70+K71</f>
        <v>1126344017.22</v>
      </c>
      <c r="L67" s="400">
        <f t="shared" ref="L67" si="84">L68+L69+L70+L71</f>
        <v>0</v>
      </c>
      <c r="M67" s="400">
        <f t="shared" ref="M67" si="85">M68+M69+M70+M71</f>
        <v>195904521.38999999</v>
      </c>
      <c r="N67" s="400">
        <f t="shared" ref="N67" si="86">N68+N69+N70+N71</f>
        <v>-112975048.91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f>'1M.N.'!E68+'1M.E.'!E68+'1T.I.'!E68</f>
        <v>90</v>
      </c>
      <c r="F68" s="293">
        <f>'1M.N.'!F68+'1M.E.'!F68+'1T.I.'!F68</f>
        <v>612613</v>
      </c>
      <c r="G68" s="293">
        <f>'1M.N.'!G68+'1M.E.'!G68+'1T.I.'!G68</f>
        <v>158743269381</v>
      </c>
      <c r="H68" s="293">
        <f>'1M.N.'!H68+'1M.E.'!H68+'1T.I.'!H68</f>
        <v>0</v>
      </c>
      <c r="I68" s="293">
        <f>'1M.N.'!I68+'1M.E.'!I68+'1T.I.'!I68</f>
        <v>1457608764.1400001</v>
      </c>
      <c r="J68" s="293">
        <f>'1M.N.'!J68+'1M.E.'!J68+'1T.I.'!J68</f>
        <v>4714</v>
      </c>
      <c r="K68" s="293">
        <f>'1M.N.'!K68+'1M.E.'!K68+'1T.I.'!K68</f>
        <v>596321074.35000002</v>
      </c>
      <c r="L68" s="293">
        <f>'1M.N.'!L68+'1M.E.'!L68+'1T.I.'!L68</f>
        <v>0</v>
      </c>
      <c r="M68" s="293">
        <f>'1M.N.'!M68+'1M.E.'!M68+'1T.I.'!M68</f>
        <v>0</v>
      </c>
      <c r="N68" s="293">
        <f>'1M.N.'!N68+'1M.E.'!N68+'1T.I.'!N68</f>
        <v>-62453.42</v>
      </c>
    </row>
    <row r="69" spans="1:14" s="18" customFormat="1" ht="14.25" customHeight="1" x14ac:dyDescent="0.25">
      <c r="A69" s="17"/>
      <c r="C69" s="19" t="s">
        <v>3</v>
      </c>
      <c r="E69" s="294">
        <f>'1M.N.'!E69+'1M.E.'!E69+'1T.I.'!E69</f>
        <v>803</v>
      </c>
      <c r="F69" s="294">
        <f>'1M.N.'!F69+'1M.E.'!F69+'1T.I.'!F69</f>
        <v>2113393</v>
      </c>
      <c r="G69" s="294">
        <f>'1M.N.'!G69+'1M.E.'!G69+'1T.I.'!G69</f>
        <v>1284253752483.48</v>
      </c>
      <c r="H69" s="294">
        <f>'1M.N.'!H69+'1M.E.'!H69+'1T.I.'!H69</f>
        <v>0</v>
      </c>
      <c r="I69" s="294">
        <f>'1M.N.'!I69+'1M.E.'!I69+'1T.I.'!I69</f>
        <v>2789478506.3699999</v>
      </c>
      <c r="J69" s="294">
        <f>'1M.N.'!J69+'1M.E.'!J69+'1T.I.'!J69</f>
        <v>1317</v>
      </c>
      <c r="K69" s="294">
        <f>'1M.N.'!K69+'1M.E.'!K69+'1T.I.'!K69</f>
        <v>159503052.31999999</v>
      </c>
      <c r="L69" s="294">
        <f>'1M.N.'!L69+'1M.E.'!L69+'1T.I.'!L69</f>
        <v>0</v>
      </c>
      <c r="M69" s="294">
        <f>'1M.N.'!M69+'1M.E.'!M69+'1T.I.'!M69</f>
        <v>195904521.38999999</v>
      </c>
      <c r="N69" s="294">
        <f>'1M.N.'!N69+'1M.E.'!N69+'1T.I.'!N69</f>
        <v>-112912595.48999999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f>'1M.N.'!E70+'1M.E.'!E70+'1T.I.'!E70</f>
        <v>0</v>
      </c>
      <c r="F70" s="293">
        <f>'1M.N.'!F70+'1M.E.'!F70+'1T.I.'!F70</f>
        <v>0</v>
      </c>
      <c r="G70" s="293">
        <f>'1M.N.'!G70+'1M.E.'!G70+'1T.I.'!G70</f>
        <v>0</v>
      </c>
      <c r="H70" s="293">
        <f>'1M.N.'!H70+'1M.E.'!H70+'1T.I.'!H70</f>
        <v>0</v>
      </c>
      <c r="I70" s="293">
        <f>'1M.N.'!I70+'1M.E.'!I70+'1T.I.'!I70</f>
        <v>0</v>
      </c>
      <c r="J70" s="293">
        <f>'1M.N.'!J70+'1M.E.'!J70+'1T.I.'!J70</f>
        <v>0</v>
      </c>
      <c r="K70" s="293">
        <f>'1M.N.'!K70+'1M.E.'!K70+'1T.I.'!K70</f>
        <v>0</v>
      </c>
      <c r="L70" s="293">
        <f>'1M.N.'!L70+'1M.E.'!L70+'1T.I.'!L70</f>
        <v>0</v>
      </c>
      <c r="M70" s="293">
        <f>'1M.N.'!M70+'1M.E.'!M70+'1T.I.'!M70</f>
        <v>0</v>
      </c>
      <c r="N70" s="293">
        <f>'1M.N.'!N70+'1M.E.'!N70+'1T.I.'!N70</f>
        <v>0</v>
      </c>
    </row>
    <row r="71" spans="1:14" s="18" customFormat="1" ht="14.25" customHeight="1" x14ac:dyDescent="0.25">
      <c r="A71" s="17"/>
      <c r="C71" s="19" t="s">
        <v>300</v>
      </c>
      <c r="E71" s="294">
        <f>'1M.N.'!E71+'1M.E.'!E71+'1T.I.'!E71</f>
        <v>0</v>
      </c>
      <c r="F71" s="294">
        <f>'1M.N.'!F71+'1M.E.'!F71+'1T.I.'!F71</f>
        <v>0</v>
      </c>
      <c r="G71" s="294">
        <f>'1M.N.'!G71+'1M.E.'!G71+'1T.I.'!G71</f>
        <v>0</v>
      </c>
      <c r="H71" s="294">
        <f>'1M.N.'!H71+'1M.E.'!H71+'1T.I.'!H71</f>
        <v>0</v>
      </c>
      <c r="I71" s="294">
        <f>'1M.N.'!I71+'1M.E.'!I71+'1T.I.'!I71</f>
        <v>0</v>
      </c>
      <c r="J71" s="294">
        <f>'1M.N.'!J71+'1M.E.'!J71+'1T.I.'!J71</f>
        <v>972</v>
      </c>
      <c r="K71" s="294">
        <f>'1M.N.'!K71+'1M.E.'!K71+'1T.I.'!K71</f>
        <v>370519890.55000001</v>
      </c>
      <c r="L71" s="294">
        <f>'1M.N.'!L71+'1M.E.'!L71+'1T.I.'!L71</f>
        <v>0</v>
      </c>
      <c r="M71" s="294">
        <f>'1M.N.'!M71+'1M.E.'!M71+'1T.I.'!M71</f>
        <v>0</v>
      </c>
      <c r="N71" s="294">
        <f>'1M.N.'!N71+'1M.E.'!N71+'1T.I.'!N71</f>
        <v>0</v>
      </c>
    </row>
    <row r="72" spans="1:14" s="396" customFormat="1" ht="14.5" customHeight="1" x14ac:dyDescent="0.3">
      <c r="A72" s="392"/>
      <c r="B72" s="393" t="s">
        <v>33</v>
      </c>
      <c r="C72" s="394"/>
      <c r="D72" s="394"/>
      <c r="E72" s="395">
        <f>E73+E74+E75+E76</f>
        <v>3249</v>
      </c>
      <c r="F72" s="395">
        <f t="shared" ref="F72" si="87">F73+F74+F75+F76</f>
        <v>1545671</v>
      </c>
      <c r="G72" s="395">
        <f t="shared" ref="G72" si="88">G73+G74+G75+G76</f>
        <v>305818934964.27002</v>
      </c>
      <c r="H72" s="395">
        <f t="shared" ref="H72" si="89">H73+H74+H75+H76</f>
        <v>519570925</v>
      </c>
      <c r="I72" s="395">
        <f t="shared" ref="I72" si="90">I73+I74+I75+I76</f>
        <v>3010403659.8099999</v>
      </c>
      <c r="J72" s="395">
        <f>J73+J74+J75+J76</f>
        <v>9548</v>
      </c>
      <c r="K72" s="395">
        <f t="shared" ref="K72" si="91">K73+K74+K75+K76</f>
        <v>3779717687.8100004</v>
      </c>
      <c r="L72" s="395">
        <f t="shared" ref="L72" si="92">L73+L74+L75+L76</f>
        <v>0</v>
      </c>
      <c r="M72" s="395">
        <f t="shared" ref="M72" si="93">M73+M74+M75+M76</f>
        <v>0</v>
      </c>
      <c r="N72" s="395">
        <f t="shared" ref="N72" si="94">N73+N74+N75+N76</f>
        <v>189731510.76999998</v>
      </c>
    </row>
    <row r="73" spans="1:14" ht="14.25" customHeight="1" x14ac:dyDescent="0.25">
      <c r="A73" s="3"/>
      <c r="C73" s="4" t="s">
        <v>5</v>
      </c>
      <c r="E73" s="294">
        <f>'1M.N.'!E73+'1M.E.'!E73+'1T.I.'!E73</f>
        <v>1865</v>
      </c>
      <c r="F73" s="294">
        <f>'1M.N.'!F73+'1M.E.'!F73+'1T.I.'!F73</f>
        <v>835166</v>
      </c>
      <c r="G73" s="294">
        <f>'1M.N.'!G73+'1M.E.'!G73+'1T.I.'!G73</f>
        <v>236342078125.45001</v>
      </c>
      <c r="H73" s="294">
        <f>'1M.N.'!H73+'1M.E.'!H73+'1T.I.'!H73</f>
        <v>0</v>
      </c>
      <c r="I73" s="294">
        <f>'1M.N.'!I73+'1M.E.'!I73+'1T.I.'!I73</f>
        <v>1199627687.01</v>
      </c>
      <c r="J73" s="294">
        <f>'1M.N.'!J73+'1M.E.'!J73+'1T.I.'!J73</f>
        <v>4020</v>
      </c>
      <c r="K73" s="294">
        <f>'1M.N.'!K73+'1M.E.'!K73+'1T.I.'!K73</f>
        <v>979448204.47000003</v>
      </c>
      <c r="L73" s="294">
        <f>'1M.N.'!L73+'1M.E.'!L73+'1T.I.'!L73</f>
        <v>0</v>
      </c>
      <c r="M73" s="294">
        <f>'1M.N.'!M73+'1M.E.'!M73+'1T.I.'!M73</f>
        <v>0</v>
      </c>
      <c r="N73" s="294">
        <f>'1M.N.'!N73+'1M.E.'!N73+'1T.I.'!N73</f>
        <v>157372519.64999998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f>'1M.N.'!E74+'1M.E.'!E74+'1T.I.'!E74</f>
        <v>1320</v>
      </c>
      <c r="F74" s="293">
        <f>'1M.N.'!F74+'1M.E.'!F74+'1T.I.'!F74</f>
        <v>707343</v>
      </c>
      <c r="G74" s="293">
        <f>'1M.N.'!G74+'1M.E.'!G74+'1T.I.'!G74</f>
        <v>69305656382.820007</v>
      </c>
      <c r="H74" s="293">
        <f>'1M.N.'!H74+'1M.E.'!H74+'1T.I.'!H74</f>
        <v>0</v>
      </c>
      <c r="I74" s="293">
        <f>'1M.N.'!I74+'1M.E.'!I74+'1T.I.'!I74</f>
        <v>1662942161.1600001</v>
      </c>
      <c r="J74" s="293">
        <f>'1M.N.'!J74+'1M.E.'!J74+'1T.I.'!J74</f>
        <v>4008</v>
      </c>
      <c r="K74" s="293">
        <f>'1M.N.'!K74+'1M.E.'!K74+'1T.I.'!K74</f>
        <v>1003516214.1</v>
      </c>
      <c r="L74" s="293">
        <f>'1M.N.'!L74+'1M.E.'!L74+'1T.I.'!L74</f>
        <v>0</v>
      </c>
      <c r="M74" s="293">
        <f>'1M.N.'!M74+'1M.E.'!M74+'1T.I.'!M74</f>
        <v>0</v>
      </c>
      <c r="N74" s="293">
        <f>'1M.N.'!N74+'1M.E.'!N74+'1T.I.'!N74</f>
        <v>32358991.120000001</v>
      </c>
    </row>
    <row r="75" spans="1:14" s="18" customFormat="1" ht="14.25" customHeight="1" x14ac:dyDescent="0.25">
      <c r="A75" s="17"/>
      <c r="C75" s="19" t="s">
        <v>21</v>
      </c>
      <c r="E75" s="294">
        <f>'1M.N.'!E75+'1M.E.'!E75+'1T.I.'!E75</f>
        <v>64</v>
      </c>
      <c r="F75" s="294">
        <f>'1M.N.'!F75+'1M.E.'!F75+'1T.I.'!F75</f>
        <v>3162</v>
      </c>
      <c r="G75" s="294">
        <f>'1M.N.'!G75+'1M.E.'!G75+'1T.I.'!G75</f>
        <v>171200456</v>
      </c>
      <c r="H75" s="294">
        <f>'1M.N.'!H75+'1M.E.'!H75+'1T.I.'!H75</f>
        <v>519570925</v>
      </c>
      <c r="I75" s="294">
        <f>'1M.N.'!I75+'1M.E.'!I75+'1T.I.'!I75</f>
        <v>147833811.63999999</v>
      </c>
      <c r="J75" s="294">
        <f>'1M.N.'!J75+'1M.E.'!J75+'1T.I.'!J75</f>
        <v>386</v>
      </c>
      <c r="K75" s="294">
        <f>'1M.N.'!K75+'1M.E.'!K75+'1T.I.'!K75</f>
        <v>34521832.719999999</v>
      </c>
      <c r="L75" s="294">
        <f>'1M.N.'!L75+'1M.E.'!L75+'1T.I.'!L75</f>
        <v>0</v>
      </c>
      <c r="M75" s="294">
        <f>'1M.N.'!M75+'1M.E.'!M75+'1T.I.'!M75</f>
        <v>0</v>
      </c>
      <c r="N75" s="294">
        <f>'1M.N.'!N75+'1M.E.'!N75+'1T.I.'!N75</f>
        <v>0</v>
      </c>
    </row>
    <row r="76" spans="1:14" ht="14.25" customHeight="1" x14ac:dyDescent="0.25">
      <c r="A76" s="13"/>
      <c r="B76" s="14"/>
      <c r="C76" s="15" t="s">
        <v>300</v>
      </c>
      <c r="D76" s="14"/>
      <c r="E76" s="293">
        <f>'1M.N.'!E76+'1M.E.'!E76+'1T.I.'!E76</f>
        <v>0</v>
      </c>
      <c r="F76" s="293">
        <f>'1M.N.'!F76+'1M.E.'!F76+'1T.I.'!F76</f>
        <v>0</v>
      </c>
      <c r="G76" s="293">
        <f>'1M.N.'!G76+'1M.E.'!G76+'1T.I.'!G76</f>
        <v>0</v>
      </c>
      <c r="H76" s="293">
        <f>'1M.N.'!H76+'1M.E.'!H76+'1T.I.'!H76</f>
        <v>0</v>
      </c>
      <c r="I76" s="293">
        <f>'1M.N.'!I76+'1M.E.'!I76+'1T.I.'!I76</f>
        <v>0</v>
      </c>
      <c r="J76" s="293">
        <f>'1M.N.'!J76+'1M.E.'!J76+'1T.I.'!J76</f>
        <v>1134</v>
      </c>
      <c r="K76" s="293">
        <f>'1M.N.'!K76+'1M.E.'!K76+'1T.I.'!K76</f>
        <v>1762231436.52</v>
      </c>
      <c r="L76" s="293">
        <f>'1M.N.'!L76+'1M.E.'!L76+'1T.I.'!L76</f>
        <v>0</v>
      </c>
      <c r="M76" s="293">
        <f>'1M.N.'!M76+'1M.E.'!M76+'1T.I.'!M76</f>
        <v>0</v>
      </c>
      <c r="N76" s="293">
        <f>'1M.N.'!N76+'1M.E.'!N76+'1T.I.'!N76</f>
        <v>0</v>
      </c>
    </row>
    <row r="77" spans="1:14" s="402" customFormat="1" ht="14.25" customHeight="1" thickBot="1" x14ac:dyDescent="0.35">
      <c r="A77" s="401"/>
      <c r="B77" s="291" t="s">
        <v>35</v>
      </c>
      <c r="E77" s="403">
        <f>'1M.N.'!E77+'1M.E.'!E77+'1T.I.'!E77</f>
        <v>1196</v>
      </c>
      <c r="F77" s="403">
        <f>'1M.N.'!F77+'1M.E.'!F77+'1T.I.'!F77</f>
        <v>36422644</v>
      </c>
      <c r="G77" s="403">
        <f>'1M.N.'!G77+'1M.E.'!G77+'1T.I.'!G77</f>
        <v>1386591025123.75</v>
      </c>
      <c r="H77" s="403">
        <f>'1M.N.'!H77+'1M.E.'!H77+'1T.I.'!H77</f>
        <v>0</v>
      </c>
      <c r="I77" s="403">
        <f>'1M.N.'!I77+'1M.E.'!I77+'1T.I.'!I77</f>
        <v>8222625026.8000002</v>
      </c>
      <c r="J77" s="403">
        <f>'1M.N.'!J77+'1M.E.'!J77+'1T.I.'!J77</f>
        <v>30970</v>
      </c>
      <c r="K77" s="403">
        <f>'1M.N.'!K77+'1M.E.'!K77+'1T.I.'!K77</f>
        <v>1940615758.1199999</v>
      </c>
      <c r="L77" s="403">
        <f>'1M.N.'!L77+'1M.E.'!L77+'1T.I.'!L77</f>
        <v>8329367.1799999997</v>
      </c>
      <c r="M77" s="403">
        <f>'1M.N.'!M77+'1M.E.'!M77+'1T.I.'!M77</f>
        <v>0</v>
      </c>
      <c r="N77" s="403">
        <f>'1M.N.'!N77+'1M.E.'!N77+'1T.I.'!N77</f>
        <v>73090587.560000002</v>
      </c>
    </row>
    <row r="78" spans="1:14" s="24" customFormat="1" ht="12.75" customHeight="1" x14ac:dyDescent="0.2">
      <c r="B78" s="708" t="s">
        <v>309</v>
      </c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</row>
    <row r="79" spans="1:14" s="24" customFormat="1" ht="7.5" customHeight="1" x14ac:dyDescent="0.2"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</row>
    <row r="80" spans="1:14" s="24" customFormat="1" x14ac:dyDescent="0.25">
      <c r="B80" s="24" t="s">
        <v>315</v>
      </c>
      <c r="I80" s="1"/>
      <c r="J80" s="1"/>
      <c r="K80" s="1"/>
      <c r="L80" s="1"/>
    </row>
    <row r="81" spans="1:14" ht="10.5" customHeight="1" thickBot="1" x14ac:dyDescent="0.35">
      <c r="E81" s="684"/>
      <c r="F81" s="684"/>
      <c r="G81" s="684"/>
      <c r="H81" s="684"/>
      <c r="M81" s="684"/>
      <c r="N81" s="684"/>
    </row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34849</v>
      </c>
      <c r="F82" s="298">
        <f t="shared" ref="F82:N82" si="95">F40-F77</f>
        <v>38475046</v>
      </c>
      <c r="G82" s="298">
        <f t="shared" si="95"/>
        <v>20531109827217.641</v>
      </c>
      <c r="H82" s="298">
        <f t="shared" si="95"/>
        <v>535382112</v>
      </c>
      <c r="I82" s="298">
        <f t="shared" si="95"/>
        <v>46406722001.870003</v>
      </c>
      <c r="J82" s="298">
        <f t="shared" si="95"/>
        <v>408517</v>
      </c>
      <c r="K82" s="298">
        <f t="shared" si="95"/>
        <v>26169609914.350002</v>
      </c>
      <c r="L82" s="298">
        <f t="shared" si="95"/>
        <v>7406142977.8899994</v>
      </c>
      <c r="M82" s="298">
        <f t="shared" si="95"/>
        <v>195940050.61999997</v>
      </c>
      <c r="N82" s="298">
        <f t="shared" si="95"/>
        <v>765328531.25000024</v>
      </c>
    </row>
    <row r="83" spans="1:14" x14ac:dyDescent="0.25">
      <c r="C83" s="683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x14ac:dyDescent="0.25">
      <c r="C84" s="683"/>
      <c r="E84" s="301"/>
      <c r="F84" s="301"/>
      <c r="G84" s="301"/>
      <c r="H84" s="301"/>
      <c r="I84" s="301"/>
      <c r="J84" s="301"/>
      <c r="K84" s="301"/>
      <c r="L84" s="301"/>
      <c r="M84" s="301"/>
      <c r="N84" s="301"/>
    </row>
    <row r="85" spans="1:14" x14ac:dyDescent="0.25">
      <c r="C85" s="683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x14ac:dyDescent="0.25">
      <c r="C86" s="683"/>
      <c r="E86" s="301"/>
      <c r="F86" s="301"/>
      <c r="G86" s="301"/>
      <c r="H86" s="301"/>
      <c r="I86" s="301"/>
      <c r="J86" s="301"/>
      <c r="K86" s="301"/>
      <c r="L86" s="301"/>
      <c r="M86" s="301"/>
      <c r="N86" s="301"/>
    </row>
    <row r="87" spans="1:14" x14ac:dyDescent="0.25">
      <c r="C87" s="683"/>
      <c r="E87" s="687"/>
      <c r="F87" s="687"/>
      <c r="G87" s="687"/>
      <c r="H87" s="687"/>
      <c r="I87" s="687"/>
      <c r="J87" s="687"/>
      <c r="K87" s="687"/>
      <c r="L87" s="687"/>
      <c r="M87" s="687"/>
      <c r="N87" s="687"/>
    </row>
    <row r="88" spans="1:14" x14ac:dyDescent="0.25">
      <c r="C88" s="683"/>
      <c r="E88" s="687"/>
      <c r="F88" s="687"/>
      <c r="G88" s="687"/>
      <c r="H88" s="687"/>
      <c r="I88" s="687"/>
      <c r="J88" s="687"/>
      <c r="K88" s="687"/>
      <c r="L88" s="687"/>
      <c r="M88" s="687"/>
      <c r="N88" s="687"/>
    </row>
  </sheetData>
  <mergeCells count="15">
    <mergeCell ref="L9:L12"/>
    <mergeCell ref="M9:M12"/>
    <mergeCell ref="N9:N12"/>
    <mergeCell ref="B78:N79"/>
    <mergeCell ref="A2:N2"/>
    <mergeCell ref="A4:N4"/>
    <mergeCell ref="A6:N6"/>
    <mergeCell ref="A8:N8"/>
    <mergeCell ref="E9:E12"/>
    <mergeCell ref="F9:F12"/>
    <mergeCell ref="G9:G12"/>
    <mergeCell ref="H9:H12"/>
    <mergeCell ref="I9:I12"/>
    <mergeCell ref="J9:J12"/>
    <mergeCell ref="K9:K12"/>
  </mergeCells>
  <printOptions horizontalCentered="1" verticalCentered="1"/>
  <pageMargins left="0" right="0" top="0" bottom="0" header="0.31496062992125984" footer="0.31496062992125984"/>
  <pageSetup scale="52" orientation="landscape" useFirstPageNumber="1" r:id="rId1"/>
  <headerFooter>
    <oddFooter>&amp;R&amp;P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syncVertical="1" syncRef="A1" transitionEvaluation="1" codeName="Hoja45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4" style="25" customWidth="1"/>
    <col min="2" max="2" width="12.26953125" style="25" customWidth="1"/>
    <col min="3" max="3" width="14.54296875" style="25" bestFit="1" customWidth="1"/>
    <col min="4" max="4" width="15.81640625" style="25" bestFit="1" customWidth="1"/>
    <col min="5" max="6" width="14.54296875" style="25" bestFit="1" customWidth="1"/>
    <col min="7" max="7" width="14.453125" style="25" bestFit="1" customWidth="1"/>
    <col min="8" max="8" width="8.1796875" style="25" bestFit="1" customWidth="1"/>
    <col min="9" max="9" width="11.81640625" style="25" bestFit="1" customWidth="1"/>
    <col min="10" max="10" width="8.1796875" style="25" bestFit="1" customWidth="1"/>
    <col min="11" max="11" width="11.7265625" style="25" bestFit="1" customWidth="1"/>
    <col min="12" max="12" width="8.1796875" style="25" bestFit="1" customWidth="1"/>
    <col min="13" max="13" width="11.26953125" style="25" bestFit="1" customWidth="1"/>
    <col min="14" max="14" width="8.1796875" style="25" bestFit="1" customWidth="1"/>
    <col min="15" max="15" width="11.542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0" x14ac:dyDescent="0.2"/>
    <row r="6" spans="1:20" s="26" customFormat="1" ht="13" x14ac:dyDescent="0.3">
      <c r="A6" s="839" t="str">
        <f>'1 Total'!A4:N4</f>
        <v>DICIEMBRE DE 2019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10.5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141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20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24" t="s">
        <v>215</v>
      </c>
      <c r="F13" s="827" t="s">
        <v>216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216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2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2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v>6743</v>
      </c>
      <c r="C16" s="184">
        <v>369754027.88</v>
      </c>
      <c r="D16" s="185">
        <v>8732307664.6299992</v>
      </c>
      <c r="E16" s="186">
        <v>1795118520</v>
      </c>
      <c r="F16" s="186">
        <v>4647971890.8800001</v>
      </c>
      <c r="G16" s="187">
        <v>4122720185</v>
      </c>
      <c r="H16" s="186">
        <v>18</v>
      </c>
      <c r="I16" s="186">
        <v>24292338.109999999</v>
      </c>
      <c r="J16" s="186">
        <v>3</v>
      </c>
      <c r="K16" s="186">
        <v>1877160.75</v>
      </c>
      <c r="L16" s="186">
        <v>0</v>
      </c>
      <c r="M16" s="186">
        <v>0</v>
      </c>
      <c r="N16" s="186">
        <v>5</v>
      </c>
      <c r="O16" s="187">
        <v>1266336.8500000001</v>
      </c>
    </row>
    <row r="17" spans="1:15" x14ac:dyDescent="0.25">
      <c r="A17" s="111" t="s">
        <v>221</v>
      </c>
      <c r="B17" s="188">
        <v>23320</v>
      </c>
      <c r="C17" s="188">
        <v>1417939410.2</v>
      </c>
      <c r="D17" s="189">
        <v>31022642851.060001</v>
      </c>
      <c r="E17" s="190">
        <v>6655953215</v>
      </c>
      <c r="F17" s="190">
        <v>13405018536.48</v>
      </c>
      <c r="G17" s="191">
        <v>16413475191</v>
      </c>
      <c r="H17" s="190">
        <v>40</v>
      </c>
      <c r="I17" s="190">
        <v>61725406.789999999</v>
      </c>
      <c r="J17" s="190">
        <v>2</v>
      </c>
      <c r="K17" s="190">
        <v>569008.64000000001</v>
      </c>
      <c r="L17" s="190">
        <v>1</v>
      </c>
      <c r="M17" s="190">
        <v>-43355.92</v>
      </c>
      <c r="N17" s="190">
        <v>27</v>
      </c>
      <c r="O17" s="191">
        <v>13440622.93</v>
      </c>
    </row>
    <row r="18" spans="1:15" x14ac:dyDescent="0.25">
      <c r="A18" s="112" t="s">
        <v>222</v>
      </c>
      <c r="B18" s="192">
        <v>3176</v>
      </c>
      <c r="C18" s="192">
        <v>399352405.75999999</v>
      </c>
      <c r="D18" s="193">
        <v>3739346995.8400002</v>
      </c>
      <c r="E18" s="194">
        <v>650017566</v>
      </c>
      <c r="F18" s="194">
        <v>1709675651.2</v>
      </c>
      <c r="G18" s="195">
        <v>1838216810</v>
      </c>
      <c r="H18" s="194">
        <v>6</v>
      </c>
      <c r="I18" s="194">
        <v>2765564.06</v>
      </c>
      <c r="J18" s="194">
        <v>0</v>
      </c>
      <c r="K18" s="194">
        <v>0</v>
      </c>
      <c r="L18" s="194">
        <v>0</v>
      </c>
      <c r="M18" s="194">
        <v>0</v>
      </c>
      <c r="N18" s="194">
        <v>9</v>
      </c>
      <c r="O18" s="195">
        <v>1946886.04</v>
      </c>
    </row>
    <row r="19" spans="1:15" x14ac:dyDescent="0.25">
      <c r="A19" s="111" t="s">
        <v>223</v>
      </c>
      <c r="B19" s="188">
        <v>2677</v>
      </c>
      <c r="C19" s="188">
        <v>111734651.2</v>
      </c>
      <c r="D19" s="189">
        <v>2851356379.5700002</v>
      </c>
      <c r="E19" s="190">
        <v>743413581</v>
      </c>
      <c r="F19" s="190">
        <v>1472496997.7</v>
      </c>
      <c r="G19" s="191">
        <v>1304753707</v>
      </c>
      <c r="H19" s="190">
        <v>2</v>
      </c>
      <c r="I19" s="190">
        <v>975229.72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1">
        <v>0</v>
      </c>
    </row>
    <row r="20" spans="1:15" x14ac:dyDescent="0.25">
      <c r="A20" s="112" t="s">
        <v>224</v>
      </c>
      <c r="B20" s="192">
        <v>21407</v>
      </c>
      <c r="C20" s="192">
        <v>1059005263.84</v>
      </c>
      <c r="D20" s="193">
        <v>34576833955.580002</v>
      </c>
      <c r="E20" s="194">
        <v>5530163881</v>
      </c>
      <c r="F20" s="194">
        <v>24865058751.549999</v>
      </c>
      <c r="G20" s="195">
        <v>13790336152</v>
      </c>
      <c r="H20" s="194">
        <v>30</v>
      </c>
      <c r="I20" s="194">
        <v>38887019.149999999</v>
      </c>
      <c r="J20" s="194">
        <v>6</v>
      </c>
      <c r="K20" s="194">
        <v>2905280.29</v>
      </c>
      <c r="L20" s="194">
        <v>2</v>
      </c>
      <c r="M20" s="194">
        <v>2283010</v>
      </c>
      <c r="N20" s="194">
        <v>43</v>
      </c>
      <c r="O20" s="195">
        <v>4150520.87</v>
      </c>
    </row>
    <row r="21" spans="1:15" x14ac:dyDescent="0.25">
      <c r="A21" s="111" t="s">
        <v>225</v>
      </c>
      <c r="B21" s="188">
        <v>2379</v>
      </c>
      <c r="C21" s="188">
        <v>79537606.760000005</v>
      </c>
      <c r="D21" s="189">
        <v>2064668452.29</v>
      </c>
      <c r="E21" s="190">
        <v>711768198</v>
      </c>
      <c r="F21" s="190">
        <v>1165664802.6400001</v>
      </c>
      <c r="G21" s="191">
        <v>991496820</v>
      </c>
      <c r="H21" s="190">
        <v>4</v>
      </c>
      <c r="I21" s="190">
        <v>1655228.59</v>
      </c>
      <c r="J21" s="190">
        <v>0</v>
      </c>
      <c r="K21" s="190">
        <v>0</v>
      </c>
      <c r="L21" s="190">
        <v>0</v>
      </c>
      <c r="M21" s="190">
        <v>0</v>
      </c>
      <c r="N21" s="190">
        <v>2</v>
      </c>
      <c r="O21" s="191">
        <v>64309.01</v>
      </c>
    </row>
    <row r="22" spans="1:15" x14ac:dyDescent="0.25">
      <c r="A22" s="112" t="s">
        <v>226</v>
      </c>
      <c r="B22" s="192">
        <v>5134</v>
      </c>
      <c r="C22" s="192">
        <v>258235858.69</v>
      </c>
      <c r="D22" s="193">
        <v>5318639842.5</v>
      </c>
      <c r="E22" s="194">
        <v>1650717585</v>
      </c>
      <c r="F22" s="194">
        <v>2235913755.6100001</v>
      </c>
      <c r="G22" s="195">
        <v>2605136178</v>
      </c>
      <c r="H22" s="194">
        <v>5</v>
      </c>
      <c r="I22" s="194">
        <v>4995889.2</v>
      </c>
      <c r="J22" s="194">
        <v>0</v>
      </c>
      <c r="K22" s="194">
        <v>0</v>
      </c>
      <c r="L22" s="194">
        <v>2</v>
      </c>
      <c r="M22" s="194">
        <v>2368140</v>
      </c>
      <c r="N22" s="194">
        <v>0</v>
      </c>
      <c r="O22" s="195">
        <v>0</v>
      </c>
    </row>
    <row r="23" spans="1:15" x14ac:dyDescent="0.25">
      <c r="A23" s="111" t="s">
        <v>227</v>
      </c>
      <c r="B23" s="188">
        <v>20526</v>
      </c>
      <c r="C23" s="188">
        <v>890166098.40999997</v>
      </c>
      <c r="D23" s="189">
        <v>23988958205.57</v>
      </c>
      <c r="E23" s="190">
        <v>6333920441</v>
      </c>
      <c r="F23" s="190">
        <v>15123754649.110001</v>
      </c>
      <c r="G23" s="191">
        <v>11101440358</v>
      </c>
      <c r="H23" s="190">
        <v>51</v>
      </c>
      <c r="I23" s="190">
        <v>78795700.299999997</v>
      </c>
      <c r="J23" s="190">
        <v>4</v>
      </c>
      <c r="K23" s="190">
        <v>8308717.4199999999</v>
      </c>
      <c r="L23" s="190">
        <v>1</v>
      </c>
      <c r="M23" s="190">
        <v>-7306.52</v>
      </c>
      <c r="N23" s="190">
        <v>29</v>
      </c>
      <c r="O23" s="191">
        <v>10241788.779999999</v>
      </c>
    </row>
    <row r="24" spans="1:15" x14ac:dyDescent="0.25">
      <c r="A24" s="112" t="s">
        <v>228</v>
      </c>
      <c r="B24" s="192">
        <v>125370</v>
      </c>
      <c r="C24" s="192">
        <v>9099637557.0400009</v>
      </c>
      <c r="D24" s="193">
        <v>219699751085.67001</v>
      </c>
      <c r="E24" s="194">
        <v>33890769134</v>
      </c>
      <c r="F24" s="194">
        <v>79423528283.190002</v>
      </c>
      <c r="G24" s="195">
        <v>77579438443</v>
      </c>
      <c r="H24" s="194">
        <v>319</v>
      </c>
      <c r="I24" s="194">
        <v>568775092.63999999</v>
      </c>
      <c r="J24" s="194">
        <v>63</v>
      </c>
      <c r="K24" s="194">
        <v>68835701.900000006</v>
      </c>
      <c r="L24" s="194">
        <v>6</v>
      </c>
      <c r="M24" s="194">
        <v>13847308.35</v>
      </c>
      <c r="N24" s="194">
        <v>71</v>
      </c>
      <c r="O24" s="195">
        <v>50392313.68</v>
      </c>
    </row>
    <row r="25" spans="1:15" x14ac:dyDescent="0.25">
      <c r="A25" s="111" t="s">
        <v>229</v>
      </c>
      <c r="B25" s="188">
        <v>6049</v>
      </c>
      <c r="C25" s="188">
        <v>243242182.68000001</v>
      </c>
      <c r="D25" s="189">
        <v>7155885216.8800001</v>
      </c>
      <c r="E25" s="190">
        <v>1489255958</v>
      </c>
      <c r="F25" s="190">
        <v>3574775584.4000001</v>
      </c>
      <c r="G25" s="191">
        <v>2771235678</v>
      </c>
      <c r="H25" s="190">
        <v>10</v>
      </c>
      <c r="I25" s="190">
        <v>10727172.439999999</v>
      </c>
      <c r="J25" s="190">
        <v>0</v>
      </c>
      <c r="K25" s="190">
        <v>0</v>
      </c>
      <c r="L25" s="190">
        <v>2</v>
      </c>
      <c r="M25" s="190">
        <v>2379850</v>
      </c>
      <c r="N25" s="190">
        <v>6</v>
      </c>
      <c r="O25" s="191">
        <v>6653976.6299999999</v>
      </c>
    </row>
    <row r="26" spans="1:15" x14ac:dyDescent="0.25">
      <c r="A26" s="112" t="s">
        <v>230</v>
      </c>
      <c r="B26" s="192">
        <v>22630</v>
      </c>
      <c r="C26" s="192">
        <v>1496687927.1400001</v>
      </c>
      <c r="D26" s="193">
        <v>29998801436.580002</v>
      </c>
      <c r="E26" s="194">
        <v>6122829141</v>
      </c>
      <c r="F26" s="194">
        <v>15082733951.889999</v>
      </c>
      <c r="G26" s="195">
        <v>16146941275</v>
      </c>
      <c r="H26" s="194">
        <v>47</v>
      </c>
      <c r="I26" s="194">
        <v>35442303.310000002</v>
      </c>
      <c r="J26" s="194">
        <v>1</v>
      </c>
      <c r="K26" s="194">
        <v>578370.31999999995</v>
      </c>
      <c r="L26" s="194">
        <v>3</v>
      </c>
      <c r="M26" s="194">
        <v>5995601</v>
      </c>
      <c r="N26" s="194">
        <v>19</v>
      </c>
      <c r="O26" s="195">
        <v>7462169.6399999997</v>
      </c>
    </row>
    <row r="27" spans="1:15" x14ac:dyDescent="0.25">
      <c r="A27" s="111" t="s">
        <v>231</v>
      </c>
      <c r="B27" s="188">
        <v>4649</v>
      </c>
      <c r="C27" s="188">
        <v>173030982.65000001</v>
      </c>
      <c r="D27" s="189">
        <v>3616159850.98</v>
      </c>
      <c r="E27" s="190">
        <v>929587051</v>
      </c>
      <c r="F27" s="190">
        <v>1324287586.45</v>
      </c>
      <c r="G27" s="191">
        <v>1018652304</v>
      </c>
      <c r="H27" s="190">
        <v>10</v>
      </c>
      <c r="I27" s="190">
        <v>11416673.210000001</v>
      </c>
      <c r="J27" s="190">
        <v>1</v>
      </c>
      <c r="K27" s="190">
        <v>969965</v>
      </c>
      <c r="L27" s="190">
        <v>1</v>
      </c>
      <c r="M27" s="190">
        <v>968965</v>
      </c>
      <c r="N27" s="190">
        <v>4</v>
      </c>
      <c r="O27" s="191">
        <v>688159.4</v>
      </c>
    </row>
    <row r="28" spans="1:15" x14ac:dyDescent="0.25">
      <c r="A28" s="112" t="s">
        <v>232</v>
      </c>
      <c r="B28" s="192">
        <v>5848</v>
      </c>
      <c r="C28" s="192">
        <v>444354106.42000002</v>
      </c>
      <c r="D28" s="193">
        <v>5212597287.4300003</v>
      </c>
      <c r="E28" s="194">
        <v>1326580981</v>
      </c>
      <c r="F28" s="194">
        <v>2342829953.8899999</v>
      </c>
      <c r="G28" s="195">
        <v>2191211790</v>
      </c>
      <c r="H28" s="194">
        <v>12</v>
      </c>
      <c r="I28" s="194">
        <v>4844228.45</v>
      </c>
      <c r="J28" s="194">
        <v>1</v>
      </c>
      <c r="K28" s="194">
        <v>381884</v>
      </c>
      <c r="L28" s="194">
        <v>0</v>
      </c>
      <c r="M28" s="194">
        <v>0</v>
      </c>
      <c r="N28" s="194">
        <v>1</v>
      </c>
      <c r="O28" s="195">
        <v>54424.71</v>
      </c>
    </row>
    <row r="29" spans="1:15" x14ac:dyDescent="0.25">
      <c r="A29" s="111" t="s">
        <v>233</v>
      </c>
      <c r="B29" s="188">
        <v>62117</v>
      </c>
      <c r="C29" s="188">
        <v>3544760509.4299998</v>
      </c>
      <c r="D29" s="189">
        <v>93523265772.490005</v>
      </c>
      <c r="E29" s="190">
        <v>17354418553</v>
      </c>
      <c r="F29" s="190">
        <v>56263180243.860001</v>
      </c>
      <c r="G29" s="191">
        <v>40817001931</v>
      </c>
      <c r="H29" s="190">
        <v>187</v>
      </c>
      <c r="I29" s="190">
        <v>307760670.13</v>
      </c>
      <c r="J29" s="190">
        <v>53</v>
      </c>
      <c r="K29" s="190">
        <v>66721070.869999997</v>
      </c>
      <c r="L29" s="190">
        <v>7</v>
      </c>
      <c r="M29" s="190">
        <v>9775972.3499999996</v>
      </c>
      <c r="N29" s="190">
        <v>75</v>
      </c>
      <c r="O29" s="191">
        <v>83503967.950000003</v>
      </c>
    </row>
    <row r="30" spans="1:15" x14ac:dyDescent="0.25">
      <c r="A30" s="112" t="s">
        <v>234</v>
      </c>
      <c r="B30" s="192">
        <v>69601</v>
      </c>
      <c r="C30" s="192">
        <v>3404024390.4499998</v>
      </c>
      <c r="D30" s="193">
        <v>74160619562.979996</v>
      </c>
      <c r="E30" s="194">
        <v>15653667150</v>
      </c>
      <c r="F30" s="194">
        <v>35024547848.860001</v>
      </c>
      <c r="G30" s="195">
        <v>29522027266</v>
      </c>
      <c r="H30" s="194">
        <v>172</v>
      </c>
      <c r="I30" s="194">
        <v>129995823.41</v>
      </c>
      <c r="J30" s="194">
        <v>7</v>
      </c>
      <c r="K30" s="194">
        <v>7661249.8399999999</v>
      </c>
      <c r="L30" s="194">
        <v>6</v>
      </c>
      <c r="M30" s="194">
        <v>6044716.8499999996</v>
      </c>
      <c r="N30" s="194">
        <v>33</v>
      </c>
      <c r="O30" s="195">
        <v>12559663.24</v>
      </c>
    </row>
    <row r="31" spans="1:15" x14ac:dyDescent="0.25">
      <c r="A31" s="111" t="s">
        <v>235</v>
      </c>
      <c r="B31" s="188">
        <v>14419</v>
      </c>
      <c r="C31" s="188">
        <v>698869589.54999995</v>
      </c>
      <c r="D31" s="189">
        <v>13475805806.49</v>
      </c>
      <c r="E31" s="190">
        <v>3649640980</v>
      </c>
      <c r="F31" s="190">
        <v>8604623145.3700008</v>
      </c>
      <c r="G31" s="191">
        <v>5536924545</v>
      </c>
      <c r="H31" s="190">
        <v>34</v>
      </c>
      <c r="I31" s="190">
        <v>66509825.600000001</v>
      </c>
      <c r="J31" s="190">
        <v>4</v>
      </c>
      <c r="K31" s="190">
        <v>4495634.2</v>
      </c>
      <c r="L31" s="190">
        <v>5</v>
      </c>
      <c r="M31" s="190">
        <v>4701161.96</v>
      </c>
      <c r="N31" s="190">
        <v>14</v>
      </c>
      <c r="O31" s="191">
        <v>3442923.38</v>
      </c>
    </row>
    <row r="32" spans="1:15" x14ac:dyDescent="0.25">
      <c r="A32" s="112" t="s">
        <v>236</v>
      </c>
      <c r="B32" s="192">
        <v>6143</v>
      </c>
      <c r="C32" s="192">
        <v>274927413.79000002</v>
      </c>
      <c r="D32" s="193">
        <v>6148734369.3699999</v>
      </c>
      <c r="E32" s="194">
        <v>1608631216</v>
      </c>
      <c r="F32" s="194">
        <v>3081984873.4699998</v>
      </c>
      <c r="G32" s="195">
        <v>2233989813</v>
      </c>
      <c r="H32" s="194">
        <v>13</v>
      </c>
      <c r="I32" s="194">
        <v>67228007.680000007</v>
      </c>
      <c r="J32" s="194">
        <v>0</v>
      </c>
      <c r="K32" s="194">
        <v>0</v>
      </c>
      <c r="L32" s="194">
        <v>0</v>
      </c>
      <c r="M32" s="194">
        <v>0</v>
      </c>
      <c r="N32" s="194">
        <v>2</v>
      </c>
      <c r="O32" s="195">
        <v>33527.22</v>
      </c>
    </row>
    <row r="33" spans="1:22" x14ac:dyDescent="0.25">
      <c r="A33" s="111" t="s">
        <v>237</v>
      </c>
      <c r="B33" s="188">
        <v>4401</v>
      </c>
      <c r="C33" s="188">
        <v>159235534.69</v>
      </c>
      <c r="D33" s="189">
        <v>3478324138.3000002</v>
      </c>
      <c r="E33" s="190">
        <v>1049758950</v>
      </c>
      <c r="F33" s="190">
        <v>2198870067.4400001</v>
      </c>
      <c r="G33" s="191">
        <v>1465527197</v>
      </c>
      <c r="H33" s="190">
        <v>17</v>
      </c>
      <c r="I33" s="190">
        <v>11022802.18</v>
      </c>
      <c r="J33" s="190">
        <v>1</v>
      </c>
      <c r="K33" s="190">
        <v>361809.07</v>
      </c>
      <c r="L33" s="190">
        <v>0</v>
      </c>
      <c r="M33" s="190">
        <v>0</v>
      </c>
      <c r="N33" s="190">
        <v>3</v>
      </c>
      <c r="O33" s="191">
        <v>1111828.5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46495</v>
      </c>
      <c r="C34" s="192">
        <v>3281648365.73</v>
      </c>
      <c r="D34" s="193">
        <v>117737558153.3</v>
      </c>
      <c r="E34" s="194">
        <v>14666615865</v>
      </c>
      <c r="F34" s="194">
        <v>50754250900.669998</v>
      </c>
      <c r="G34" s="195">
        <v>49304409705</v>
      </c>
      <c r="H34" s="194">
        <v>113</v>
      </c>
      <c r="I34" s="194">
        <v>190808704.38</v>
      </c>
      <c r="J34" s="194">
        <v>24</v>
      </c>
      <c r="K34" s="194">
        <v>30508519.539999999</v>
      </c>
      <c r="L34" s="194">
        <v>6</v>
      </c>
      <c r="M34" s="194">
        <v>11656550</v>
      </c>
      <c r="N34" s="194">
        <v>43</v>
      </c>
      <c r="O34" s="195">
        <v>11100277.470000001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5644</v>
      </c>
      <c r="C35" s="188">
        <v>193307136.18000001</v>
      </c>
      <c r="D35" s="189">
        <v>3934322945.6500001</v>
      </c>
      <c r="E35" s="190">
        <v>1103609476</v>
      </c>
      <c r="F35" s="190">
        <v>2748113064.3899999</v>
      </c>
      <c r="G35" s="191">
        <v>1881883074</v>
      </c>
      <c r="H35" s="190">
        <v>11</v>
      </c>
      <c r="I35" s="190">
        <v>5786992.1200000001</v>
      </c>
      <c r="J35" s="190">
        <v>1</v>
      </c>
      <c r="K35" s="190">
        <v>499385.31</v>
      </c>
      <c r="L35" s="190">
        <v>0</v>
      </c>
      <c r="M35" s="190">
        <v>0</v>
      </c>
      <c r="N35" s="190">
        <v>4</v>
      </c>
      <c r="O35" s="191">
        <v>3190159.7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23284</v>
      </c>
      <c r="C36" s="192">
        <v>1030403989.5700001</v>
      </c>
      <c r="D36" s="193">
        <v>28696193081.57</v>
      </c>
      <c r="E36" s="194">
        <v>5803328945</v>
      </c>
      <c r="F36" s="194">
        <v>12578024511.629999</v>
      </c>
      <c r="G36" s="195">
        <v>12483002654</v>
      </c>
      <c r="H36" s="194">
        <v>37</v>
      </c>
      <c r="I36" s="194">
        <v>49591124.420000002</v>
      </c>
      <c r="J36" s="194">
        <v>2</v>
      </c>
      <c r="K36" s="194">
        <v>1089628.31</v>
      </c>
      <c r="L36" s="194">
        <v>0</v>
      </c>
      <c r="M36" s="194">
        <v>0</v>
      </c>
      <c r="N36" s="194">
        <v>20</v>
      </c>
      <c r="O36" s="195">
        <v>13710181.33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12549</v>
      </c>
      <c r="C37" s="188">
        <v>575313777.38999999</v>
      </c>
      <c r="D37" s="189">
        <v>16660280999.35</v>
      </c>
      <c r="E37" s="190">
        <v>3903263473</v>
      </c>
      <c r="F37" s="190">
        <v>12392649039.799999</v>
      </c>
      <c r="G37" s="191">
        <v>8907865815</v>
      </c>
      <c r="H37" s="190">
        <v>55</v>
      </c>
      <c r="I37" s="190">
        <v>20024052.5</v>
      </c>
      <c r="J37" s="190">
        <v>6</v>
      </c>
      <c r="K37" s="190">
        <v>4401576.8600000003</v>
      </c>
      <c r="L37" s="190">
        <v>0</v>
      </c>
      <c r="M37" s="190">
        <v>0</v>
      </c>
      <c r="N37" s="190">
        <v>12</v>
      </c>
      <c r="O37" s="191">
        <v>8803417.3000000007</v>
      </c>
    </row>
    <row r="38" spans="1:22" x14ac:dyDescent="0.25">
      <c r="A38" s="112" t="s">
        <v>242</v>
      </c>
      <c r="B38" s="192">
        <v>4843</v>
      </c>
      <c r="C38" s="192">
        <v>387302453.19999999</v>
      </c>
      <c r="D38" s="193">
        <v>8258020878.9799995</v>
      </c>
      <c r="E38" s="194">
        <v>1464027961</v>
      </c>
      <c r="F38" s="194">
        <v>2968909495.1999998</v>
      </c>
      <c r="G38" s="195">
        <v>3361929891</v>
      </c>
      <c r="H38" s="194">
        <v>6</v>
      </c>
      <c r="I38" s="194">
        <v>21841965.359999999</v>
      </c>
      <c r="J38" s="194">
        <v>0</v>
      </c>
      <c r="K38" s="194">
        <v>0</v>
      </c>
      <c r="L38" s="194">
        <v>0</v>
      </c>
      <c r="M38" s="194">
        <v>0</v>
      </c>
      <c r="N38" s="194">
        <v>4</v>
      </c>
      <c r="O38" s="195">
        <v>2881807.93</v>
      </c>
    </row>
    <row r="39" spans="1:22" x14ac:dyDescent="0.25">
      <c r="A39" s="111" t="s">
        <v>243</v>
      </c>
      <c r="B39" s="188">
        <v>10177</v>
      </c>
      <c r="C39" s="188">
        <v>397677338.42000002</v>
      </c>
      <c r="D39" s="189">
        <v>12216093714.01</v>
      </c>
      <c r="E39" s="190">
        <v>2736858224</v>
      </c>
      <c r="F39" s="190">
        <v>7895210016.96</v>
      </c>
      <c r="G39" s="191">
        <v>5286179694</v>
      </c>
      <c r="H39" s="190">
        <v>18</v>
      </c>
      <c r="I39" s="190">
        <v>17873822.140000001</v>
      </c>
      <c r="J39" s="190">
        <v>4</v>
      </c>
      <c r="K39" s="190">
        <v>11165376.35</v>
      </c>
      <c r="L39" s="190">
        <v>4</v>
      </c>
      <c r="M39" s="190">
        <v>2381477.92</v>
      </c>
      <c r="N39" s="190">
        <v>9</v>
      </c>
      <c r="O39" s="191">
        <v>276842.59000000003</v>
      </c>
    </row>
    <row r="40" spans="1:22" x14ac:dyDescent="0.25">
      <c r="A40" s="112" t="s">
        <v>244</v>
      </c>
      <c r="B40" s="192">
        <v>20893</v>
      </c>
      <c r="C40" s="192">
        <v>1386557293.8599999</v>
      </c>
      <c r="D40" s="193">
        <v>32749694200.32</v>
      </c>
      <c r="E40" s="194">
        <v>8047826397</v>
      </c>
      <c r="F40" s="194">
        <v>15973589704.969999</v>
      </c>
      <c r="G40" s="195">
        <v>16342080986</v>
      </c>
      <c r="H40" s="194">
        <v>39</v>
      </c>
      <c r="I40" s="194">
        <v>86241982.719999999</v>
      </c>
      <c r="J40" s="194">
        <v>2</v>
      </c>
      <c r="K40" s="194">
        <v>976770</v>
      </c>
      <c r="L40" s="194">
        <v>5</v>
      </c>
      <c r="M40" s="194">
        <v>7578104</v>
      </c>
      <c r="N40" s="194">
        <v>32</v>
      </c>
      <c r="O40" s="195">
        <v>7997058.46</v>
      </c>
    </row>
    <row r="41" spans="1:22" x14ac:dyDescent="0.25">
      <c r="A41" s="111" t="s">
        <v>245</v>
      </c>
      <c r="B41" s="188">
        <v>18112</v>
      </c>
      <c r="C41" s="188">
        <v>1000192582.04</v>
      </c>
      <c r="D41" s="189">
        <v>27348329178.630001</v>
      </c>
      <c r="E41" s="190">
        <v>5981026551</v>
      </c>
      <c r="F41" s="190">
        <v>12170757915.610001</v>
      </c>
      <c r="G41" s="191">
        <v>11653446380</v>
      </c>
      <c r="H41" s="190">
        <v>45</v>
      </c>
      <c r="I41" s="190">
        <v>52052278.460000001</v>
      </c>
      <c r="J41" s="190">
        <v>3</v>
      </c>
      <c r="K41" s="190">
        <v>2933704.29</v>
      </c>
      <c r="L41" s="190">
        <v>3</v>
      </c>
      <c r="M41" s="190">
        <v>6693260</v>
      </c>
      <c r="N41" s="190">
        <v>29</v>
      </c>
      <c r="O41" s="191">
        <v>9796706.2100000009</v>
      </c>
    </row>
    <row r="42" spans="1:22" x14ac:dyDescent="0.25">
      <c r="A42" s="112" t="s">
        <v>246</v>
      </c>
      <c r="B42" s="192">
        <v>9222</v>
      </c>
      <c r="C42" s="192">
        <v>364717420.44999999</v>
      </c>
      <c r="D42" s="193">
        <v>8406828055.0699997</v>
      </c>
      <c r="E42" s="194">
        <v>2502325769</v>
      </c>
      <c r="F42" s="194">
        <v>4810418599.5500002</v>
      </c>
      <c r="G42" s="195">
        <v>4354456742</v>
      </c>
      <c r="H42" s="194">
        <v>16</v>
      </c>
      <c r="I42" s="194">
        <v>14565394.43</v>
      </c>
      <c r="J42" s="194">
        <v>2</v>
      </c>
      <c r="K42" s="194">
        <v>934387.48</v>
      </c>
      <c r="L42" s="194">
        <v>1</v>
      </c>
      <c r="M42" s="194">
        <v>1953520</v>
      </c>
      <c r="N42" s="194">
        <v>18</v>
      </c>
      <c r="O42" s="195">
        <v>4187352.95</v>
      </c>
    </row>
    <row r="43" spans="1:22" x14ac:dyDescent="0.25">
      <c r="A43" s="111" t="s">
        <v>247</v>
      </c>
      <c r="B43" s="188">
        <v>16479</v>
      </c>
      <c r="C43" s="188">
        <v>665302199.77999997</v>
      </c>
      <c r="D43" s="189">
        <v>21120737922.68</v>
      </c>
      <c r="E43" s="190">
        <v>6006320208</v>
      </c>
      <c r="F43" s="190">
        <v>14574209540.780001</v>
      </c>
      <c r="G43" s="191">
        <v>10337579259</v>
      </c>
      <c r="H43" s="190">
        <v>35</v>
      </c>
      <c r="I43" s="190">
        <v>58113070.090000004</v>
      </c>
      <c r="J43" s="190">
        <v>2</v>
      </c>
      <c r="K43" s="190">
        <v>-1251256.47</v>
      </c>
      <c r="L43" s="190">
        <v>3</v>
      </c>
      <c r="M43" s="190">
        <v>2945817.55</v>
      </c>
      <c r="N43" s="190">
        <v>23</v>
      </c>
      <c r="O43" s="191">
        <v>5557689.2300000004</v>
      </c>
    </row>
    <row r="44" spans="1:22" x14ac:dyDescent="0.25">
      <c r="A44" s="112" t="s">
        <v>248</v>
      </c>
      <c r="B44" s="192">
        <v>1858</v>
      </c>
      <c r="C44" s="192">
        <v>61243416.920000002</v>
      </c>
      <c r="D44" s="193">
        <v>1254025885.9200001</v>
      </c>
      <c r="E44" s="194">
        <v>380607554</v>
      </c>
      <c r="F44" s="194">
        <v>660680895.88999999</v>
      </c>
      <c r="G44" s="195">
        <v>524726004</v>
      </c>
      <c r="H44" s="194">
        <v>1</v>
      </c>
      <c r="I44" s="194">
        <v>481310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5">
        <v>0</v>
      </c>
    </row>
    <row r="45" spans="1:22" x14ac:dyDescent="0.25">
      <c r="A45" s="111" t="s">
        <v>249</v>
      </c>
      <c r="B45" s="188">
        <v>15582</v>
      </c>
      <c r="C45" s="188">
        <v>646960012.26999998</v>
      </c>
      <c r="D45" s="189">
        <v>13602201627.690001</v>
      </c>
      <c r="E45" s="190">
        <v>4083007509</v>
      </c>
      <c r="F45" s="190">
        <v>6973691689.0900002</v>
      </c>
      <c r="G45" s="191">
        <v>5688273879</v>
      </c>
      <c r="H45" s="190">
        <v>26</v>
      </c>
      <c r="I45" s="190">
        <v>29934989.629999999</v>
      </c>
      <c r="J45" s="190">
        <v>2</v>
      </c>
      <c r="K45" s="190">
        <v>1551881</v>
      </c>
      <c r="L45" s="190">
        <v>1</v>
      </c>
      <c r="M45" s="190">
        <v>1508074</v>
      </c>
      <c r="N45" s="190">
        <v>18</v>
      </c>
      <c r="O45" s="191">
        <v>3990480.32</v>
      </c>
    </row>
    <row r="46" spans="1:22" x14ac:dyDescent="0.25">
      <c r="A46" s="112" t="s">
        <v>250</v>
      </c>
      <c r="B46" s="192">
        <v>9339</v>
      </c>
      <c r="C46" s="192">
        <v>356119223.11000001</v>
      </c>
      <c r="D46" s="193">
        <v>12571192140.15</v>
      </c>
      <c r="E46" s="194">
        <v>2439543092</v>
      </c>
      <c r="F46" s="194">
        <v>8752647931.5799999</v>
      </c>
      <c r="G46" s="195">
        <v>7332544578</v>
      </c>
      <c r="H46" s="194">
        <v>16</v>
      </c>
      <c r="I46" s="194">
        <v>22240871.559999999</v>
      </c>
      <c r="J46" s="194">
        <v>2</v>
      </c>
      <c r="K46" s="194">
        <v>931221.93</v>
      </c>
      <c r="L46" s="194">
        <v>0</v>
      </c>
      <c r="M46" s="194">
        <v>0</v>
      </c>
      <c r="N46" s="194">
        <v>7</v>
      </c>
      <c r="O46" s="195">
        <v>10137167.390000001</v>
      </c>
    </row>
    <row r="47" spans="1:22" x14ac:dyDescent="0.25">
      <c r="A47" s="111" t="s">
        <v>251</v>
      </c>
      <c r="B47" s="188">
        <v>2917</v>
      </c>
      <c r="C47" s="188">
        <v>109540396.79000001</v>
      </c>
      <c r="D47" s="189">
        <v>2254900305.6999998</v>
      </c>
      <c r="E47" s="190">
        <v>705753040</v>
      </c>
      <c r="F47" s="190">
        <v>1334784907.76</v>
      </c>
      <c r="G47" s="191">
        <v>906432340</v>
      </c>
      <c r="H47" s="190">
        <v>9</v>
      </c>
      <c r="I47" s="190">
        <v>4800335.46</v>
      </c>
      <c r="J47" s="190">
        <v>0</v>
      </c>
      <c r="K47" s="190">
        <v>0</v>
      </c>
      <c r="L47" s="190">
        <v>0</v>
      </c>
      <c r="M47" s="190">
        <v>0</v>
      </c>
      <c r="N47" s="190">
        <v>0</v>
      </c>
      <c r="O47" s="191">
        <v>0</v>
      </c>
    </row>
    <row r="48" spans="1:22" x14ac:dyDescent="0.25">
      <c r="A48" s="112" t="s">
        <v>252</v>
      </c>
      <c r="B48" s="192">
        <v>18</v>
      </c>
      <c r="C48" s="192">
        <v>878094.81</v>
      </c>
      <c r="D48" s="193">
        <v>33486272.199999999</v>
      </c>
      <c r="E48" s="194">
        <v>12454772</v>
      </c>
      <c r="F48" s="194">
        <v>3772840</v>
      </c>
      <c r="G48" s="195">
        <v>25136924</v>
      </c>
      <c r="H48" s="193">
        <v>2</v>
      </c>
      <c r="I48" s="198">
        <v>575913.5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112</v>
      </c>
      <c r="C49" s="188">
        <v>4329732.1500000004</v>
      </c>
      <c r="D49" s="189">
        <v>248148748.50999999</v>
      </c>
      <c r="E49" s="190">
        <v>20240579</v>
      </c>
      <c r="F49" s="190">
        <v>51496153</v>
      </c>
      <c r="G49" s="191">
        <v>100480418</v>
      </c>
      <c r="H49" s="189">
        <v>2</v>
      </c>
      <c r="I49" s="199">
        <v>137325.82999999999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s="23" customFormat="1" ht="13.5" thickBot="1" x14ac:dyDescent="0.35">
      <c r="A50" s="542" t="s">
        <v>8</v>
      </c>
      <c r="B50" s="543">
        <f>SUM(B16:B49)</f>
        <v>604113</v>
      </c>
      <c r="C50" s="543">
        <f t="shared" ref="C50:O50" si="0">SUM(C16:C49)</f>
        <v>34585988949.25</v>
      </c>
      <c r="D50" s="544">
        <f t="shared" si="0"/>
        <v>875856712983.93982</v>
      </c>
      <c r="E50" s="545">
        <f t="shared" si="0"/>
        <v>167003021516</v>
      </c>
      <c r="F50" s="545">
        <f t="shared" si="0"/>
        <v>426190123780.87006</v>
      </c>
      <c r="G50" s="546">
        <f t="shared" si="0"/>
        <v>369940953986</v>
      </c>
      <c r="H50" s="544">
        <f t="shared" si="0"/>
        <v>1408</v>
      </c>
      <c r="I50" s="545">
        <f t="shared" si="0"/>
        <v>2002885107.5699999</v>
      </c>
      <c r="J50" s="545">
        <f t="shared" si="0"/>
        <v>196</v>
      </c>
      <c r="K50" s="545">
        <f t="shared" si="0"/>
        <v>217407046.89999998</v>
      </c>
      <c r="L50" s="545">
        <f t="shared" si="0"/>
        <v>59</v>
      </c>
      <c r="M50" s="545">
        <f t="shared" si="0"/>
        <v>83030866.540000007</v>
      </c>
      <c r="N50" s="545">
        <f t="shared" si="0"/>
        <v>562</v>
      </c>
      <c r="O50" s="545">
        <f t="shared" si="0"/>
        <v>278642559.71000004</v>
      </c>
    </row>
    <row r="51" spans="1:15" x14ac:dyDescent="0.25">
      <c r="A51" s="26" t="s">
        <v>254</v>
      </c>
    </row>
    <row r="52" spans="1:15" x14ac:dyDescent="0.25">
      <c r="A52" s="26" t="s">
        <v>315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2" firstPageNumber="55" fitToHeight="0" orientation="landscape" useFirstPageNumber="1" r:id="rId1"/>
  <headerFooter alignWithMargins="0">
    <oddFooter>&amp;R&amp;8&amp;P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syncVertical="1" syncRef="A1" transitionEvaluation="1" codeName="Hoja46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90625" style="25" bestFit="1" customWidth="1"/>
    <col min="3" max="3" width="13.6328125" style="25" bestFit="1" customWidth="1"/>
    <col min="4" max="4" width="14.26953125" style="25" bestFit="1" customWidth="1"/>
    <col min="5" max="5" width="15.26953125" style="25" bestFit="1" customWidth="1"/>
    <col min="6" max="6" width="14.81640625" style="25" bestFit="1" customWidth="1"/>
    <col min="7" max="7" width="15" style="25" bestFit="1" customWidth="1"/>
    <col min="8" max="8" width="8.1796875" style="25" bestFit="1" customWidth="1"/>
    <col min="9" max="9" width="11.54296875" style="25" bestFit="1" customWidth="1"/>
    <col min="10" max="10" width="8.1796875" style="25" bestFit="1" customWidth="1"/>
    <col min="11" max="11" width="11" style="25" bestFit="1" customWidth="1"/>
    <col min="12" max="12" width="8.1796875" style="25" bestFit="1" customWidth="1"/>
    <col min="13" max="13" width="10.7265625" style="25" bestFit="1" customWidth="1"/>
    <col min="14" max="14" width="8.1796875" style="25" bestFit="1" customWidth="1"/>
    <col min="15" max="15" width="11.81640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0" x14ac:dyDescent="0.2"/>
    <row r="6" spans="1:20" s="26" customFormat="1" ht="13" x14ac:dyDescent="0.3">
      <c r="A6" s="839" t="str">
        <f>'1 Total'!A4:N4</f>
        <v>DICIEMBRE DE 2019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10.5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141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255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B11" s="275">
        <v>3</v>
      </c>
      <c r="C11" s="275">
        <v>4</v>
      </c>
      <c r="D11" s="275">
        <v>5</v>
      </c>
      <c r="E11" s="275">
        <v>6</v>
      </c>
      <c r="F11" s="275">
        <v>7</v>
      </c>
      <c r="G11" s="275">
        <v>8</v>
      </c>
      <c r="H11" s="275">
        <v>3</v>
      </c>
      <c r="I11" s="275">
        <v>4</v>
      </c>
      <c r="J11" s="275">
        <v>5</v>
      </c>
      <c r="K11" s="275">
        <v>6</v>
      </c>
      <c r="L11" s="275">
        <v>7</v>
      </c>
      <c r="M11" s="275">
        <v>8</v>
      </c>
      <c r="N11" s="275">
        <v>9</v>
      </c>
      <c r="O11" s="275">
        <v>10</v>
      </c>
    </row>
    <row r="12" spans="1:20" s="24" customFormat="1" ht="15" customHeight="1" x14ac:dyDescent="0.2">
      <c r="A12" s="851" t="s">
        <v>210</v>
      </c>
      <c r="B12" s="854" t="s">
        <v>305</v>
      </c>
      <c r="C12" s="854" t="s">
        <v>211</v>
      </c>
      <c r="D12" s="856" t="s">
        <v>212</v>
      </c>
      <c r="E12" s="857"/>
      <c r="F12" s="857"/>
      <c r="G12" s="858"/>
      <c r="H12" s="856" t="s">
        <v>213</v>
      </c>
      <c r="I12" s="857"/>
      <c r="J12" s="857"/>
      <c r="K12" s="857"/>
      <c r="L12" s="857"/>
      <c r="M12" s="857"/>
      <c r="N12" s="857"/>
      <c r="O12" s="859"/>
    </row>
    <row r="13" spans="1:20" s="24" customFormat="1" ht="10.5" customHeight="1" x14ac:dyDescent="0.2">
      <c r="A13" s="852"/>
      <c r="B13" s="843"/>
      <c r="C13" s="843"/>
      <c r="D13" s="817" t="s">
        <v>214</v>
      </c>
      <c r="E13" s="824" t="s">
        <v>215</v>
      </c>
      <c r="F13" s="827" t="s">
        <v>216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216</v>
      </c>
      <c r="M13" s="832"/>
      <c r="N13" s="820" t="s">
        <v>217</v>
      </c>
      <c r="O13" s="849"/>
    </row>
    <row r="14" spans="1:20" s="24" customFormat="1" ht="10.5" customHeight="1" x14ac:dyDescent="0.2">
      <c r="A14" s="852"/>
      <c r="B14" s="843"/>
      <c r="C14" s="843"/>
      <c r="D14" s="818"/>
      <c r="E14" s="825"/>
      <c r="F14" s="825"/>
      <c r="G14" s="829"/>
      <c r="H14" s="833"/>
      <c r="I14" s="834"/>
      <c r="J14" s="822"/>
      <c r="K14" s="834"/>
      <c r="L14" s="822"/>
      <c r="M14" s="834"/>
      <c r="N14" s="822"/>
      <c r="O14" s="850"/>
    </row>
    <row r="15" spans="1:20" s="24" customFormat="1" ht="10.5" customHeight="1" thickBot="1" x14ac:dyDescent="0.25">
      <c r="A15" s="853"/>
      <c r="B15" s="855"/>
      <c r="C15" s="855"/>
      <c r="D15" s="860"/>
      <c r="E15" s="861"/>
      <c r="F15" s="861"/>
      <c r="G15" s="862"/>
      <c r="H15" s="470" t="s">
        <v>306</v>
      </c>
      <c r="I15" s="470" t="s">
        <v>219</v>
      </c>
      <c r="J15" s="547" t="s">
        <v>306</v>
      </c>
      <c r="K15" s="470" t="s">
        <v>219</v>
      </c>
      <c r="L15" s="547" t="s">
        <v>306</v>
      </c>
      <c r="M15" s="470" t="s">
        <v>219</v>
      </c>
      <c r="N15" s="547" t="s">
        <v>306</v>
      </c>
      <c r="O15" s="473" t="s">
        <v>219</v>
      </c>
    </row>
    <row r="16" spans="1:20" x14ac:dyDescent="0.25">
      <c r="A16" s="112" t="s">
        <v>220</v>
      </c>
      <c r="B16" s="192">
        <v>8327</v>
      </c>
      <c r="C16" s="192">
        <v>174963811.43000001</v>
      </c>
      <c r="D16" s="193">
        <v>4913954437.2600002</v>
      </c>
      <c r="E16" s="194">
        <v>798482501</v>
      </c>
      <c r="F16" s="194">
        <v>3064081545.1700001</v>
      </c>
      <c r="G16" s="195">
        <v>3693205186</v>
      </c>
      <c r="H16" s="194">
        <v>14</v>
      </c>
      <c r="I16" s="194">
        <v>2649455.5699999998</v>
      </c>
      <c r="J16" s="194">
        <v>0</v>
      </c>
      <c r="K16" s="194">
        <v>0</v>
      </c>
      <c r="L16" s="194">
        <v>0</v>
      </c>
      <c r="M16" s="194">
        <v>0</v>
      </c>
      <c r="N16" s="194">
        <v>8</v>
      </c>
      <c r="O16" s="195">
        <v>10165487.279999999</v>
      </c>
    </row>
    <row r="17" spans="1:15" x14ac:dyDescent="0.25">
      <c r="A17" s="111" t="s">
        <v>221</v>
      </c>
      <c r="B17" s="188">
        <v>12166</v>
      </c>
      <c r="C17" s="188">
        <v>307386627.86000001</v>
      </c>
      <c r="D17" s="189">
        <v>9558309372.2800007</v>
      </c>
      <c r="E17" s="190">
        <v>1435774846</v>
      </c>
      <c r="F17" s="190">
        <v>3585162673.9299998</v>
      </c>
      <c r="G17" s="191">
        <v>6880862371</v>
      </c>
      <c r="H17" s="190">
        <v>27</v>
      </c>
      <c r="I17" s="190">
        <v>10671688.689999999</v>
      </c>
      <c r="J17" s="190">
        <v>0</v>
      </c>
      <c r="K17" s="190">
        <v>0</v>
      </c>
      <c r="L17" s="190">
        <v>0</v>
      </c>
      <c r="M17" s="190">
        <v>0</v>
      </c>
      <c r="N17" s="190">
        <v>8</v>
      </c>
      <c r="O17" s="191">
        <v>1268350.5900000001</v>
      </c>
    </row>
    <row r="18" spans="1:15" x14ac:dyDescent="0.25">
      <c r="A18" s="112" t="s">
        <v>222</v>
      </c>
      <c r="B18" s="192">
        <v>3809</v>
      </c>
      <c r="C18" s="192">
        <v>97625268.480000004</v>
      </c>
      <c r="D18" s="193">
        <v>2742312021.5700002</v>
      </c>
      <c r="E18" s="194">
        <v>275232529</v>
      </c>
      <c r="F18" s="194">
        <v>1641666865</v>
      </c>
      <c r="G18" s="195">
        <v>1945172877</v>
      </c>
      <c r="H18" s="194">
        <v>10</v>
      </c>
      <c r="I18" s="194">
        <v>21435763.170000002</v>
      </c>
      <c r="J18" s="194">
        <v>1</v>
      </c>
      <c r="K18" s="194">
        <v>929430.58</v>
      </c>
      <c r="L18" s="194">
        <v>0</v>
      </c>
      <c r="M18" s="194">
        <v>0</v>
      </c>
      <c r="N18" s="194">
        <v>4</v>
      </c>
      <c r="O18" s="195">
        <v>545730.98</v>
      </c>
    </row>
    <row r="19" spans="1:15" x14ac:dyDescent="0.25">
      <c r="A19" s="111" t="s">
        <v>223</v>
      </c>
      <c r="B19" s="188">
        <v>4696</v>
      </c>
      <c r="C19" s="188">
        <v>84992633.719999999</v>
      </c>
      <c r="D19" s="189">
        <v>2504350169.71</v>
      </c>
      <c r="E19" s="190">
        <v>510966080</v>
      </c>
      <c r="F19" s="190">
        <v>1988922549</v>
      </c>
      <c r="G19" s="191">
        <v>1998027289</v>
      </c>
      <c r="H19" s="190">
        <v>13</v>
      </c>
      <c r="I19" s="190">
        <v>2437088.7599999998</v>
      </c>
      <c r="J19" s="190">
        <v>0</v>
      </c>
      <c r="K19" s="190">
        <v>0</v>
      </c>
      <c r="L19" s="190">
        <v>1</v>
      </c>
      <c r="M19" s="190">
        <v>576871</v>
      </c>
      <c r="N19" s="190">
        <v>4</v>
      </c>
      <c r="O19" s="191">
        <v>1485703.2</v>
      </c>
    </row>
    <row r="20" spans="1:15" x14ac:dyDescent="0.25">
      <c r="A20" s="112" t="s">
        <v>224</v>
      </c>
      <c r="B20" s="192">
        <v>24462</v>
      </c>
      <c r="C20" s="192">
        <v>668691767.58000004</v>
      </c>
      <c r="D20" s="193">
        <v>17127520039.83</v>
      </c>
      <c r="E20" s="194">
        <v>3275766561</v>
      </c>
      <c r="F20" s="194">
        <v>17679853404.34</v>
      </c>
      <c r="G20" s="195">
        <v>11541100601</v>
      </c>
      <c r="H20" s="194">
        <v>56</v>
      </c>
      <c r="I20" s="194">
        <v>20198169.18</v>
      </c>
      <c r="J20" s="194">
        <v>3</v>
      </c>
      <c r="K20" s="194">
        <v>947832.48</v>
      </c>
      <c r="L20" s="194">
        <v>2</v>
      </c>
      <c r="M20" s="194">
        <v>1769.55</v>
      </c>
      <c r="N20" s="194">
        <v>19</v>
      </c>
      <c r="O20" s="195">
        <v>3934284.76</v>
      </c>
    </row>
    <row r="21" spans="1:15" x14ac:dyDescent="0.25">
      <c r="A21" s="111" t="s">
        <v>225</v>
      </c>
      <c r="B21" s="188">
        <v>4520</v>
      </c>
      <c r="C21" s="188">
        <v>94278619.719999999</v>
      </c>
      <c r="D21" s="189">
        <v>2684279034.4200001</v>
      </c>
      <c r="E21" s="190">
        <v>703157394</v>
      </c>
      <c r="F21" s="190">
        <v>2487375114.8400002</v>
      </c>
      <c r="G21" s="191">
        <v>2297080300</v>
      </c>
      <c r="H21" s="190">
        <v>7</v>
      </c>
      <c r="I21" s="190">
        <v>1802152.74</v>
      </c>
      <c r="J21" s="190">
        <v>0</v>
      </c>
      <c r="K21" s="190">
        <v>0</v>
      </c>
      <c r="L21" s="190">
        <v>1</v>
      </c>
      <c r="M21" s="190">
        <v>52944</v>
      </c>
      <c r="N21" s="190">
        <v>3</v>
      </c>
      <c r="O21" s="191">
        <v>205800.03</v>
      </c>
    </row>
    <row r="22" spans="1:15" x14ac:dyDescent="0.25">
      <c r="A22" s="112" t="s">
        <v>226</v>
      </c>
      <c r="B22" s="192">
        <v>8513</v>
      </c>
      <c r="C22" s="192">
        <v>173840319.22</v>
      </c>
      <c r="D22" s="193">
        <v>5355301383.6000004</v>
      </c>
      <c r="E22" s="194">
        <v>932517506</v>
      </c>
      <c r="F22" s="194">
        <v>2890731764.54</v>
      </c>
      <c r="G22" s="195">
        <v>3864103750</v>
      </c>
      <c r="H22" s="194">
        <v>23</v>
      </c>
      <c r="I22" s="194">
        <v>12675296.99</v>
      </c>
      <c r="J22" s="194">
        <v>0</v>
      </c>
      <c r="K22" s="194">
        <v>0</v>
      </c>
      <c r="L22" s="194">
        <v>1</v>
      </c>
      <c r="M22" s="194">
        <v>712446</v>
      </c>
      <c r="N22" s="194">
        <v>3</v>
      </c>
      <c r="O22" s="195">
        <v>1829843.09</v>
      </c>
    </row>
    <row r="23" spans="1:15" x14ac:dyDescent="0.25">
      <c r="A23" s="111" t="s">
        <v>227</v>
      </c>
      <c r="B23" s="188">
        <v>20105</v>
      </c>
      <c r="C23" s="188">
        <v>460421304.56</v>
      </c>
      <c r="D23" s="189">
        <v>12702550366.6</v>
      </c>
      <c r="E23" s="190">
        <v>2674412790</v>
      </c>
      <c r="F23" s="190">
        <v>9813696817.5699997</v>
      </c>
      <c r="G23" s="191">
        <v>8933306300</v>
      </c>
      <c r="H23" s="190">
        <v>52</v>
      </c>
      <c r="I23" s="190">
        <v>23455369.600000001</v>
      </c>
      <c r="J23" s="190">
        <v>3</v>
      </c>
      <c r="K23" s="190">
        <v>3533060.67</v>
      </c>
      <c r="L23" s="190">
        <v>7</v>
      </c>
      <c r="M23" s="190">
        <v>6202048.9900000002</v>
      </c>
      <c r="N23" s="190">
        <v>26</v>
      </c>
      <c r="O23" s="191">
        <v>5556914.71</v>
      </c>
    </row>
    <row r="24" spans="1:15" x14ac:dyDescent="0.25">
      <c r="A24" s="112" t="s">
        <v>228</v>
      </c>
      <c r="B24" s="192">
        <v>220622</v>
      </c>
      <c r="C24" s="192">
        <v>6789433224.1700001</v>
      </c>
      <c r="D24" s="193">
        <v>195649266500.56</v>
      </c>
      <c r="E24" s="194">
        <v>36749894704</v>
      </c>
      <c r="F24" s="194">
        <v>132579747578.39999</v>
      </c>
      <c r="G24" s="195">
        <v>139593435186</v>
      </c>
      <c r="H24" s="194">
        <v>387</v>
      </c>
      <c r="I24" s="194">
        <v>250630932.37</v>
      </c>
      <c r="J24" s="194">
        <v>59</v>
      </c>
      <c r="K24" s="194">
        <v>81593518.510000005</v>
      </c>
      <c r="L24" s="194">
        <v>15</v>
      </c>
      <c r="M24" s="194">
        <v>21546370.670000002</v>
      </c>
      <c r="N24" s="194">
        <v>103</v>
      </c>
      <c r="O24" s="195">
        <v>39111911.939999998</v>
      </c>
    </row>
    <row r="25" spans="1:15" x14ac:dyDescent="0.25">
      <c r="A25" s="111" t="s">
        <v>229</v>
      </c>
      <c r="B25" s="188">
        <v>9332</v>
      </c>
      <c r="C25" s="188">
        <v>163213473.13999999</v>
      </c>
      <c r="D25" s="189">
        <v>4246469419.6599998</v>
      </c>
      <c r="E25" s="190">
        <v>583759904</v>
      </c>
      <c r="F25" s="190">
        <v>3212238169</v>
      </c>
      <c r="G25" s="191">
        <v>2945631916</v>
      </c>
      <c r="H25" s="190">
        <v>20</v>
      </c>
      <c r="I25" s="190">
        <v>5672998.6100000003</v>
      </c>
      <c r="J25" s="190">
        <v>0</v>
      </c>
      <c r="K25" s="190">
        <v>0</v>
      </c>
      <c r="L25" s="190">
        <v>1</v>
      </c>
      <c r="M25" s="190">
        <v>282883</v>
      </c>
      <c r="N25" s="190">
        <v>8</v>
      </c>
      <c r="O25" s="191">
        <v>4146354.58</v>
      </c>
    </row>
    <row r="26" spans="1:15" x14ac:dyDescent="0.25">
      <c r="A26" s="112" t="s">
        <v>230</v>
      </c>
      <c r="B26" s="192">
        <v>36768</v>
      </c>
      <c r="C26" s="192">
        <v>1456586655.51</v>
      </c>
      <c r="D26" s="193">
        <v>25643710165.439999</v>
      </c>
      <c r="E26" s="194">
        <v>5927511377</v>
      </c>
      <c r="F26" s="194">
        <v>23859385796.98</v>
      </c>
      <c r="G26" s="195">
        <v>21759640707</v>
      </c>
      <c r="H26" s="194">
        <v>62</v>
      </c>
      <c r="I26" s="194">
        <v>49650323.560000002</v>
      </c>
      <c r="J26" s="194">
        <v>4</v>
      </c>
      <c r="K26" s="194">
        <v>3257074.32</v>
      </c>
      <c r="L26" s="194">
        <v>6</v>
      </c>
      <c r="M26" s="194">
        <v>2306016.96</v>
      </c>
      <c r="N26" s="194">
        <v>17</v>
      </c>
      <c r="O26" s="195">
        <v>5264052.16</v>
      </c>
    </row>
    <row r="27" spans="1:15" x14ac:dyDescent="0.25">
      <c r="A27" s="111" t="s">
        <v>231</v>
      </c>
      <c r="B27" s="188">
        <v>8497</v>
      </c>
      <c r="C27" s="188">
        <v>131951159.25</v>
      </c>
      <c r="D27" s="189">
        <v>4890210340.9200001</v>
      </c>
      <c r="E27" s="190">
        <v>1089712254</v>
      </c>
      <c r="F27" s="190">
        <v>3055448587.54</v>
      </c>
      <c r="G27" s="191">
        <v>2904323437</v>
      </c>
      <c r="H27" s="190">
        <v>20</v>
      </c>
      <c r="I27" s="190">
        <v>14159493.869999999</v>
      </c>
      <c r="J27" s="190">
        <v>0</v>
      </c>
      <c r="K27" s="190">
        <v>0</v>
      </c>
      <c r="L27" s="190">
        <v>6</v>
      </c>
      <c r="M27" s="190">
        <v>3211800</v>
      </c>
      <c r="N27" s="190">
        <v>24</v>
      </c>
      <c r="O27" s="191">
        <v>8255717.5499999998</v>
      </c>
    </row>
    <row r="28" spans="1:15" x14ac:dyDescent="0.25">
      <c r="A28" s="112" t="s">
        <v>232</v>
      </c>
      <c r="B28" s="192">
        <v>11564</v>
      </c>
      <c r="C28" s="192">
        <v>184513960.66</v>
      </c>
      <c r="D28" s="193">
        <v>6365119343.5600004</v>
      </c>
      <c r="E28" s="194">
        <v>891675783</v>
      </c>
      <c r="F28" s="194">
        <v>5174862258.1899996</v>
      </c>
      <c r="G28" s="195">
        <v>4882596942</v>
      </c>
      <c r="H28" s="194">
        <v>13</v>
      </c>
      <c r="I28" s="194">
        <v>7417285.6200000001</v>
      </c>
      <c r="J28" s="194">
        <v>0</v>
      </c>
      <c r="K28" s="194">
        <v>0</v>
      </c>
      <c r="L28" s="194">
        <v>3</v>
      </c>
      <c r="M28" s="194">
        <v>776564</v>
      </c>
      <c r="N28" s="194">
        <v>4</v>
      </c>
      <c r="O28" s="195">
        <v>347889.83</v>
      </c>
    </row>
    <row r="29" spans="1:15" x14ac:dyDescent="0.25">
      <c r="A29" s="111" t="s">
        <v>233</v>
      </c>
      <c r="B29" s="188">
        <v>85304</v>
      </c>
      <c r="C29" s="188">
        <v>2438028058.6199999</v>
      </c>
      <c r="D29" s="189">
        <v>63935167966.529999</v>
      </c>
      <c r="E29" s="190">
        <v>15578808728</v>
      </c>
      <c r="F29" s="190">
        <v>57397467583.809998</v>
      </c>
      <c r="G29" s="191">
        <v>52198018368</v>
      </c>
      <c r="H29" s="190">
        <v>113</v>
      </c>
      <c r="I29" s="190">
        <v>100070325.09999999</v>
      </c>
      <c r="J29" s="190">
        <v>31</v>
      </c>
      <c r="K29" s="190">
        <v>24477349.170000002</v>
      </c>
      <c r="L29" s="190">
        <v>7</v>
      </c>
      <c r="M29" s="190">
        <v>20703259.100000001</v>
      </c>
      <c r="N29" s="190">
        <v>47</v>
      </c>
      <c r="O29" s="191">
        <v>13985214.609999999</v>
      </c>
    </row>
    <row r="30" spans="1:15" x14ac:dyDescent="0.25">
      <c r="A30" s="112" t="s">
        <v>234</v>
      </c>
      <c r="B30" s="192">
        <v>118650</v>
      </c>
      <c r="C30" s="192">
        <v>3030187525.9200001</v>
      </c>
      <c r="D30" s="193">
        <v>88800449895.360001</v>
      </c>
      <c r="E30" s="194">
        <v>17035744338</v>
      </c>
      <c r="F30" s="194">
        <v>72465870788.759995</v>
      </c>
      <c r="G30" s="195">
        <v>67876876087</v>
      </c>
      <c r="H30" s="194">
        <v>162</v>
      </c>
      <c r="I30" s="194">
        <v>85894097.959999993</v>
      </c>
      <c r="J30" s="194">
        <v>11</v>
      </c>
      <c r="K30" s="194">
        <v>8304817.7699999996</v>
      </c>
      <c r="L30" s="194">
        <v>12</v>
      </c>
      <c r="M30" s="194">
        <v>5492495.5</v>
      </c>
      <c r="N30" s="194">
        <v>47</v>
      </c>
      <c r="O30" s="195">
        <v>15467148.5</v>
      </c>
    </row>
    <row r="31" spans="1:15" x14ac:dyDescent="0.25">
      <c r="A31" s="111" t="s">
        <v>235</v>
      </c>
      <c r="B31" s="188">
        <v>16290</v>
      </c>
      <c r="C31" s="188">
        <v>522912614.88</v>
      </c>
      <c r="D31" s="189">
        <v>9509912829.6399994</v>
      </c>
      <c r="E31" s="190">
        <v>2503916564</v>
      </c>
      <c r="F31" s="190">
        <v>8730690258.8999996</v>
      </c>
      <c r="G31" s="191">
        <v>7442475152</v>
      </c>
      <c r="H31" s="190">
        <v>28</v>
      </c>
      <c r="I31" s="190">
        <v>14275934.32</v>
      </c>
      <c r="J31" s="190">
        <v>0</v>
      </c>
      <c r="K31" s="190">
        <v>0</v>
      </c>
      <c r="L31" s="190">
        <v>4</v>
      </c>
      <c r="M31" s="190">
        <v>3876709.58</v>
      </c>
      <c r="N31" s="190">
        <v>27</v>
      </c>
      <c r="O31" s="191">
        <v>6000821.5800000001</v>
      </c>
    </row>
    <row r="32" spans="1:15" ht="11.15" customHeight="1" x14ac:dyDescent="0.25">
      <c r="A32" s="112" t="s">
        <v>236</v>
      </c>
      <c r="B32" s="192">
        <v>9737</v>
      </c>
      <c r="C32" s="192">
        <v>247666243.77000001</v>
      </c>
      <c r="D32" s="193">
        <v>7358697747.1800003</v>
      </c>
      <c r="E32" s="194">
        <v>1140354060</v>
      </c>
      <c r="F32" s="194">
        <v>5932113494.6199999</v>
      </c>
      <c r="G32" s="195">
        <v>4975938855</v>
      </c>
      <c r="H32" s="194">
        <v>30</v>
      </c>
      <c r="I32" s="194">
        <v>29833724.760000002</v>
      </c>
      <c r="J32" s="194">
        <v>0</v>
      </c>
      <c r="K32" s="194">
        <v>0</v>
      </c>
      <c r="L32" s="194">
        <v>4</v>
      </c>
      <c r="M32" s="194">
        <v>2058984.8</v>
      </c>
      <c r="N32" s="194">
        <v>5</v>
      </c>
      <c r="O32" s="195">
        <v>2059374.13</v>
      </c>
    </row>
    <row r="33" spans="1:22" x14ac:dyDescent="0.25">
      <c r="A33" s="111" t="s">
        <v>237</v>
      </c>
      <c r="B33" s="188">
        <v>7202</v>
      </c>
      <c r="C33" s="188">
        <v>143280221.13</v>
      </c>
      <c r="D33" s="189">
        <v>3995636510.04</v>
      </c>
      <c r="E33" s="190">
        <v>984546864</v>
      </c>
      <c r="F33" s="190">
        <v>4861512218.6099997</v>
      </c>
      <c r="G33" s="191">
        <v>3502523249</v>
      </c>
      <c r="H33" s="190">
        <v>9</v>
      </c>
      <c r="I33" s="190">
        <v>6344308.21</v>
      </c>
      <c r="J33" s="190">
        <v>1</v>
      </c>
      <c r="K33" s="190">
        <v>375872.22</v>
      </c>
      <c r="L33" s="190">
        <v>1</v>
      </c>
      <c r="M33" s="190">
        <v>-5779.2</v>
      </c>
      <c r="N33" s="190">
        <v>6</v>
      </c>
      <c r="O33" s="191">
        <v>3646421.6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75957</v>
      </c>
      <c r="C34" s="192">
        <v>2682215459.6799998</v>
      </c>
      <c r="D34" s="193">
        <v>78998862438.559998</v>
      </c>
      <c r="E34" s="194">
        <v>11390947864</v>
      </c>
      <c r="F34" s="194">
        <v>53099039757.599998</v>
      </c>
      <c r="G34" s="195">
        <v>50693808660</v>
      </c>
      <c r="H34" s="194">
        <v>90</v>
      </c>
      <c r="I34" s="194">
        <v>57237084.82</v>
      </c>
      <c r="J34" s="194">
        <v>11</v>
      </c>
      <c r="K34" s="194">
        <v>13495739.539999999</v>
      </c>
      <c r="L34" s="194">
        <v>4</v>
      </c>
      <c r="M34" s="194">
        <v>1747569.19</v>
      </c>
      <c r="N34" s="194">
        <v>27</v>
      </c>
      <c r="O34" s="195">
        <v>9830019.5299999993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17091</v>
      </c>
      <c r="C35" s="188">
        <v>293508370.56</v>
      </c>
      <c r="D35" s="189">
        <v>7479936828.4200001</v>
      </c>
      <c r="E35" s="190">
        <v>1719584456</v>
      </c>
      <c r="F35" s="190">
        <v>11050436967.559999</v>
      </c>
      <c r="G35" s="191">
        <v>6546467942</v>
      </c>
      <c r="H35" s="190">
        <v>17</v>
      </c>
      <c r="I35" s="190">
        <v>6987822.8499999996</v>
      </c>
      <c r="J35" s="190">
        <v>1</v>
      </c>
      <c r="K35" s="190">
        <v>872449.18</v>
      </c>
      <c r="L35" s="190">
        <v>2</v>
      </c>
      <c r="M35" s="190">
        <v>1505883.12</v>
      </c>
      <c r="N35" s="190">
        <v>5</v>
      </c>
      <c r="O35" s="191">
        <v>1369678.01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28656</v>
      </c>
      <c r="C36" s="192">
        <v>650107440.35000002</v>
      </c>
      <c r="D36" s="193">
        <v>18177294917.07</v>
      </c>
      <c r="E36" s="194">
        <v>4048165822</v>
      </c>
      <c r="F36" s="194">
        <v>17623233692.040001</v>
      </c>
      <c r="G36" s="195">
        <v>14133545091</v>
      </c>
      <c r="H36" s="194">
        <v>50</v>
      </c>
      <c r="I36" s="194">
        <v>27440799.41</v>
      </c>
      <c r="J36" s="194">
        <v>4</v>
      </c>
      <c r="K36" s="194">
        <v>2873304.02</v>
      </c>
      <c r="L36" s="194">
        <v>6</v>
      </c>
      <c r="M36" s="194">
        <v>7854767.1399999997</v>
      </c>
      <c r="N36" s="194">
        <v>22</v>
      </c>
      <c r="O36" s="195">
        <v>5952616.0999999996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16522</v>
      </c>
      <c r="C37" s="188">
        <v>505417895.01999998</v>
      </c>
      <c r="D37" s="189">
        <v>13751136537.290001</v>
      </c>
      <c r="E37" s="190">
        <v>3198544112</v>
      </c>
      <c r="F37" s="190">
        <v>12013247017.17</v>
      </c>
      <c r="G37" s="191">
        <v>11038279920</v>
      </c>
      <c r="H37" s="190">
        <v>19</v>
      </c>
      <c r="I37" s="190">
        <v>8695360.2300000004</v>
      </c>
      <c r="J37" s="190">
        <v>3</v>
      </c>
      <c r="K37" s="190">
        <v>3374090.41</v>
      </c>
      <c r="L37" s="190">
        <v>2</v>
      </c>
      <c r="M37" s="190">
        <v>3939786</v>
      </c>
      <c r="N37" s="190">
        <v>5</v>
      </c>
      <c r="O37" s="191">
        <v>480768.96</v>
      </c>
    </row>
    <row r="38" spans="1:22" x14ac:dyDescent="0.25">
      <c r="A38" s="112" t="s">
        <v>242</v>
      </c>
      <c r="B38" s="192">
        <v>7602</v>
      </c>
      <c r="C38" s="192">
        <v>183062296.59</v>
      </c>
      <c r="D38" s="193">
        <v>6116841125.0699997</v>
      </c>
      <c r="E38" s="194">
        <v>1008520821</v>
      </c>
      <c r="F38" s="194">
        <v>3418313652.75</v>
      </c>
      <c r="G38" s="195">
        <v>4758984401</v>
      </c>
      <c r="H38" s="194">
        <v>13</v>
      </c>
      <c r="I38" s="194">
        <v>12479504.82</v>
      </c>
      <c r="J38" s="194">
        <v>0</v>
      </c>
      <c r="K38" s="194">
        <v>0</v>
      </c>
      <c r="L38" s="194">
        <v>0</v>
      </c>
      <c r="M38" s="194">
        <v>0</v>
      </c>
      <c r="N38" s="194">
        <v>10</v>
      </c>
      <c r="O38" s="195">
        <v>3887214.2</v>
      </c>
    </row>
    <row r="39" spans="1:22" x14ac:dyDescent="0.25">
      <c r="A39" s="111" t="s">
        <v>243</v>
      </c>
      <c r="B39" s="188">
        <v>14302</v>
      </c>
      <c r="C39" s="188">
        <v>403627033.14999998</v>
      </c>
      <c r="D39" s="189">
        <v>9018907383.5900002</v>
      </c>
      <c r="E39" s="190">
        <v>1439132383</v>
      </c>
      <c r="F39" s="190">
        <v>5123648678.0299997</v>
      </c>
      <c r="G39" s="191">
        <v>5635538011</v>
      </c>
      <c r="H39" s="190">
        <v>9</v>
      </c>
      <c r="I39" s="190">
        <v>1445804.17</v>
      </c>
      <c r="J39" s="190">
        <v>0</v>
      </c>
      <c r="K39" s="190">
        <v>0</v>
      </c>
      <c r="L39" s="190">
        <v>1</v>
      </c>
      <c r="M39" s="190">
        <v>89464</v>
      </c>
      <c r="N39" s="190">
        <v>9</v>
      </c>
      <c r="O39" s="191">
        <v>2532497.98</v>
      </c>
    </row>
    <row r="40" spans="1:22" x14ac:dyDescent="0.25">
      <c r="A40" s="112" t="s">
        <v>244</v>
      </c>
      <c r="B40" s="192">
        <v>25670</v>
      </c>
      <c r="C40" s="192">
        <v>597605312.85000002</v>
      </c>
      <c r="D40" s="193">
        <v>15844988681.43</v>
      </c>
      <c r="E40" s="194">
        <v>4368125060</v>
      </c>
      <c r="F40" s="194">
        <v>13329125023</v>
      </c>
      <c r="G40" s="195">
        <v>11593948279</v>
      </c>
      <c r="H40" s="194">
        <v>55</v>
      </c>
      <c r="I40" s="194">
        <v>24686209.719999999</v>
      </c>
      <c r="J40" s="194">
        <v>3</v>
      </c>
      <c r="K40" s="194">
        <v>1562738.53</v>
      </c>
      <c r="L40" s="194">
        <v>9</v>
      </c>
      <c r="M40" s="194">
        <v>7512749</v>
      </c>
      <c r="N40" s="194">
        <v>27</v>
      </c>
      <c r="O40" s="195">
        <v>6363727.6399999997</v>
      </c>
    </row>
    <row r="41" spans="1:22" x14ac:dyDescent="0.25">
      <c r="A41" s="111" t="s">
        <v>245</v>
      </c>
      <c r="B41" s="188">
        <v>19314</v>
      </c>
      <c r="C41" s="188">
        <v>612147593.29999995</v>
      </c>
      <c r="D41" s="189">
        <v>14984073890.219999</v>
      </c>
      <c r="E41" s="190">
        <v>2288832040</v>
      </c>
      <c r="F41" s="190">
        <v>7649717190.7399998</v>
      </c>
      <c r="G41" s="191">
        <v>8325717568</v>
      </c>
      <c r="H41" s="190">
        <v>41</v>
      </c>
      <c r="I41" s="190">
        <v>18205799.239999998</v>
      </c>
      <c r="J41" s="190">
        <v>0</v>
      </c>
      <c r="K41" s="190">
        <v>0</v>
      </c>
      <c r="L41" s="190">
        <v>6</v>
      </c>
      <c r="M41" s="190">
        <v>4707143.5</v>
      </c>
      <c r="N41" s="190">
        <v>10</v>
      </c>
      <c r="O41" s="191">
        <v>1179185.49</v>
      </c>
    </row>
    <row r="42" spans="1:22" x14ac:dyDescent="0.25">
      <c r="A42" s="112" t="s">
        <v>246</v>
      </c>
      <c r="B42" s="192">
        <v>10942</v>
      </c>
      <c r="C42" s="192">
        <v>207148707.59</v>
      </c>
      <c r="D42" s="193">
        <v>4838807052.2399998</v>
      </c>
      <c r="E42" s="194">
        <v>1478582830</v>
      </c>
      <c r="F42" s="194">
        <v>5489011208.04</v>
      </c>
      <c r="G42" s="195">
        <v>3993390659</v>
      </c>
      <c r="H42" s="194">
        <v>15</v>
      </c>
      <c r="I42" s="194">
        <v>12167777.050000001</v>
      </c>
      <c r="J42" s="194">
        <v>1</v>
      </c>
      <c r="K42" s="194">
        <v>157221.85</v>
      </c>
      <c r="L42" s="194">
        <v>0</v>
      </c>
      <c r="M42" s="194">
        <v>0</v>
      </c>
      <c r="N42" s="194">
        <v>13</v>
      </c>
      <c r="O42" s="195">
        <v>-956083.4</v>
      </c>
    </row>
    <row r="43" spans="1:22" x14ac:dyDescent="0.25">
      <c r="A43" s="111" t="s">
        <v>247</v>
      </c>
      <c r="B43" s="188">
        <v>17080</v>
      </c>
      <c r="C43" s="188">
        <v>335935837.02999997</v>
      </c>
      <c r="D43" s="189">
        <v>9912162712</v>
      </c>
      <c r="E43" s="190">
        <v>2110655311</v>
      </c>
      <c r="F43" s="190">
        <v>9383380742.9699993</v>
      </c>
      <c r="G43" s="191">
        <v>7475557738</v>
      </c>
      <c r="H43" s="190">
        <v>41</v>
      </c>
      <c r="I43" s="190">
        <v>61395768.350000001</v>
      </c>
      <c r="J43" s="190">
        <v>0</v>
      </c>
      <c r="K43" s="190">
        <v>0</v>
      </c>
      <c r="L43" s="190">
        <v>6</v>
      </c>
      <c r="M43" s="190">
        <v>-2184499.6800000002</v>
      </c>
      <c r="N43" s="190">
        <v>12</v>
      </c>
      <c r="O43" s="191">
        <v>4145158.77</v>
      </c>
    </row>
    <row r="44" spans="1:22" x14ac:dyDescent="0.25">
      <c r="A44" s="112" t="s">
        <v>248</v>
      </c>
      <c r="B44" s="192">
        <v>3796</v>
      </c>
      <c r="C44" s="192">
        <v>57326284.68</v>
      </c>
      <c r="D44" s="193">
        <v>1903612052.5599999</v>
      </c>
      <c r="E44" s="194">
        <v>349681573</v>
      </c>
      <c r="F44" s="194">
        <v>1699778368.54</v>
      </c>
      <c r="G44" s="195">
        <v>1386670229</v>
      </c>
      <c r="H44" s="194">
        <v>5</v>
      </c>
      <c r="I44" s="194">
        <v>163965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5">
        <v>0</v>
      </c>
    </row>
    <row r="45" spans="1:22" x14ac:dyDescent="0.25">
      <c r="A45" s="111" t="s">
        <v>249</v>
      </c>
      <c r="B45" s="188">
        <v>24857</v>
      </c>
      <c r="C45" s="188">
        <v>407800716.33999997</v>
      </c>
      <c r="D45" s="189">
        <v>12162862009.92</v>
      </c>
      <c r="E45" s="190">
        <v>2289309437</v>
      </c>
      <c r="F45" s="190">
        <v>9483496050.6100006</v>
      </c>
      <c r="G45" s="191">
        <v>8518255736</v>
      </c>
      <c r="H45" s="190">
        <v>60</v>
      </c>
      <c r="I45" s="190">
        <v>21985149.329999998</v>
      </c>
      <c r="J45" s="190">
        <v>0</v>
      </c>
      <c r="K45" s="190">
        <v>0</v>
      </c>
      <c r="L45" s="190">
        <v>7</v>
      </c>
      <c r="M45" s="190">
        <v>4403896</v>
      </c>
      <c r="N45" s="190">
        <v>13</v>
      </c>
      <c r="O45" s="191">
        <v>3458551.51</v>
      </c>
    </row>
    <row r="46" spans="1:22" x14ac:dyDescent="0.25">
      <c r="A46" s="112" t="s">
        <v>250</v>
      </c>
      <c r="B46" s="192">
        <v>18113</v>
      </c>
      <c r="C46" s="192">
        <v>329817023.18000001</v>
      </c>
      <c r="D46" s="193">
        <v>10383050849.530001</v>
      </c>
      <c r="E46" s="194">
        <v>2687768626</v>
      </c>
      <c r="F46" s="194">
        <v>9378804497.8700008</v>
      </c>
      <c r="G46" s="195">
        <v>9243772958</v>
      </c>
      <c r="H46" s="194">
        <v>17</v>
      </c>
      <c r="I46" s="194">
        <v>8967290.6600000001</v>
      </c>
      <c r="J46" s="194">
        <v>1</v>
      </c>
      <c r="K46" s="194">
        <v>933179.09</v>
      </c>
      <c r="L46" s="194">
        <v>0</v>
      </c>
      <c r="M46" s="194">
        <v>0</v>
      </c>
      <c r="N46" s="194">
        <v>4</v>
      </c>
      <c r="O46" s="195">
        <v>4366150.32</v>
      </c>
    </row>
    <row r="47" spans="1:22" x14ac:dyDescent="0.25">
      <c r="A47" s="111" t="s">
        <v>251</v>
      </c>
      <c r="B47" s="188">
        <v>4546</v>
      </c>
      <c r="C47" s="188">
        <v>68408517.650000006</v>
      </c>
      <c r="D47" s="189">
        <v>1968285168.27</v>
      </c>
      <c r="E47" s="190">
        <v>244887026</v>
      </c>
      <c r="F47" s="190">
        <v>1528806477.8499999</v>
      </c>
      <c r="G47" s="191">
        <v>1361431517</v>
      </c>
      <c r="H47" s="190">
        <v>6</v>
      </c>
      <c r="I47" s="190">
        <v>3891311.91</v>
      </c>
      <c r="J47" s="190">
        <v>0</v>
      </c>
      <c r="K47" s="190">
        <v>0</v>
      </c>
      <c r="L47" s="190">
        <v>0</v>
      </c>
      <c r="M47" s="190">
        <v>0</v>
      </c>
      <c r="N47" s="190">
        <v>6</v>
      </c>
      <c r="O47" s="191">
        <v>2135969.17</v>
      </c>
    </row>
    <row r="48" spans="1:22" x14ac:dyDescent="0.25">
      <c r="A48" s="112" t="s">
        <v>252</v>
      </c>
      <c r="B48" s="192">
        <v>29</v>
      </c>
      <c r="C48" s="192">
        <v>328272.99</v>
      </c>
      <c r="D48" s="193">
        <v>23558437.010000002</v>
      </c>
      <c r="E48" s="194">
        <v>1768614</v>
      </c>
      <c r="F48" s="194">
        <v>1255213.3</v>
      </c>
      <c r="G48" s="195">
        <v>1270526</v>
      </c>
      <c r="H48" s="193">
        <v>7</v>
      </c>
      <c r="I48" s="198">
        <v>849085.57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238</v>
      </c>
      <c r="C49" s="188">
        <v>2945931.14</v>
      </c>
      <c r="D49" s="189">
        <v>151364376</v>
      </c>
      <c r="E49" s="190">
        <v>1525534</v>
      </c>
      <c r="F49" s="190">
        <v>57033708</v>
      </c>
      <c r="G49" s="191">
        <v>41083118</v>
      </c>
      <c r="H49" s="18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s="23" customFormat="1" ht="13.5" thickBot="1" x14ac:dyDescent="0.35">
      <c r="A50" s="542" t="s">
        <v>8</v>
      </c>
      <c r="B50" s="543">
        <f>SUM(B16:B49)</f>
        <v>895279</v>
      </c>
      <c r="C50" s="543">
        <f t="shared" ref="C50:O50" si="0">SUM(C16:C49)</f>
        <v>24507376181.719997</v>
      </c>
      <c r="D50" s="544">
        <f t="shared" si="0"/>
        <v>673698962003.33997</v>
      </c>
      <c r="E50" s="545">
        <f t="shared" si="0"/>
        <v>131718266292</v>
      </c>
      <c r="F50" s="545">
        <f t="shared" si="0"/>
        <v>520749155715.26984</v>
      </c>
      <c r="G50" s="546">
        <f t="shared" si="0"/>
        <v>493982040926</v>
      </c>
      <c r="H50" s="544">
        <f t="shared" si="0"/>
        <v>1491</v>
      </c>
      <c r="I50" s="545">
        <f t="shared" si="0"/>
        <v>925873142.21000028</v>
      </c>
      <c r="J50" s="545">
        <f t="shared" si="0"/>
        <v>137</v>
      </c>
      <c r="K50" s="545">
        <f t="shared" si="0"/>
        <v>146687678.34</v>
      </c>
      <c r="L50" s="545">
        <f t="shared" si="0"/>
        <v>114</v>
      </c>
      <c r="M50" s="545">
        <f t="shared" si="0"/>
        <v>97372142.219999999</v>
      </c>
      <c r="N50" s="545">
        <f t="shared" si="0"/>
        <v>526</v>
      </c>
      <c r="O50" s="545">
        <f t="shared" si="0"/>
        <v>168022475.39999992</v>
      </c>
    </row>
    <row r="51" spans="1:15" x14ac:dyDescent="0.25">
      <c r="A51" s="26" t="s">
        <v>254</v>
      </c>
    </row>
    <row r="52" spans="1:15" x14ac:dyDescent="0.25">
      <c r="A52" s="26" t="s">
        <v>315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A8:O8"/>
    <mergeCell ref="A2:O2"/>
    <mergeCell ref="A3:O3"/>
    <mergeCell ref="A4:O4"/>
    <mergeCell ref="A6:O6"/>
    <mergeCell ref="A7:O7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paperSize="256" scale="73" firstPageNumber="56" fitToHeight="0" orientation="landscape" useFirstPageNumber="1" r:id="rId1"/>
  <headerFooter alignWithMargins="0">
    <oddFooter>&amp;R&amp;8&amp;P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syncVertical="1" syncRef="A1" transitionEvaluation="1" codeName="Hoja47">
    <pageSetUpPr fitToPage="1"/>
  </sheetPr>
  <dimension ref="A1:V56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6328125" style="25" customWidth="1"/>
    <col min="2" max="2" width="12.90625" style="25" bestFit="1" customWidth="1"/>
    <col min="3" max="3" width="16.453125" style="25" bestFit="1" customWidth="1"/>
    <col min="4" max="4" width="16.36328125" style="25" bestFit="1" customWidth="1"/>
    <col min="5" max="5" width="14.54296875" style="25" bestFit="1" customWidth="1"/>
    <col min="6" max="6" width="17" style="25" bestFit="1" customWidth="1"/>
    <col min="7" max="7" width="16.36328125" style="25" bestFit="1" customWidth="1"/>
    <col min="8" max="8" width="13.453125" style="25" bestFit="1" customWidth="1"/>
    <col min="9" max="9" width="13.1796875" style="25" bestFit="1" customWidth="1"/>
    <col min="10" max="10" width="8.1796875" style="25" bestFit="1" customWidth="1"/>
    <col min="11" max="12" width="10.08984375" style="25" bestFit="1" customWidth="1"/>
    <col min="13" max="13" width="11.7265625" style="25" bestFit="1" customWidth="1"/>
    <col min="14" max="14" width="9.54296875" style="25" bestFit="1" customWidth="1"/>
    <col min="15" max="15" width="13.089843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3" x14ac:dyDescent="0.3">
      <c r="A5" s="839" t="str">
        <f>'1 Total'!A4:N4</f>
        <v>DICIEMBRE DE 2019</v>
      </c>
      <c r="B5" s="839"/>
      <c r="C5" s="839"/>
      <c r="D5" s="839"/>
      <c r="E5" s="839"/>
      <c r="F5" s="839"/>
      <c r="G5" s="839"/>
      <c r="H5" s="839"/>
      <c r="I5" s="839"/>
      <c r="J5" s="839"/>
      <c r="K5" s="839"/>
      <c r="L5" s="839"/>
      <c r="M5" s="839"/>
      <c r="N5" s="839"/>
      <c r="O5" s="839"/>
    </row>
    <row r="6" spans="1:20" s="26" customFormat="1" ht="6.75" customHeight="1" x14ac:dyDescent="0.3">
      <c r="A6" s="839"/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6.75" customHeight="1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58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8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841"/>
      <c r="B11" s="841"/>
      <c r="C11" s="841"/>
      <c r="D11" s="841"/>
      <c r="E11" s="841"/>
      <c r="F11" s="841"/>
      <c r="G11" s="841"/>
      <c r="H11" s="841"/>
      <c r="I11" s="841"/>
      <c r="J11" s="841"/>
      <c r="K11" s="841"/>
      <c r="L11" s="841"/>
      <c r="M11" s="841"/>
      <c r="N11" s="841"/>
      <c r="O11" s="841"/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64" t="s">
        <v>215</v>
      </c>
      <c r="F13" s="827" t="s">
        <v>256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256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6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6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f>'8GM.N.'!B16+'8GM.E.'!B16+'8GM.T.'!B16</f>
        <v>258525</v>
      </c>
      <c r="C16" s="184">
        <f>'8GM.N.'!C16+'8GM.E.'!C16+'8GM.T.'!C16</f>
        <v>308681712.25</v>
      </c>
      <c r="D16" s="185">
        <f>'8GM.N.'!D16+'8GM.E.'!D16+'8GM.T.'!D16</f>
        <v>84967136449.690002</v>
      </c>
      <c r="E16" s="186">
        <f>'8GM.N.'!E16+'8GM.E.'!E16+'8GM.T.'!E16</f>
        <v>0</v>
      </c>
      <c r="F16" s="186">
        <f>'8GM.N.'!F16+'8GM.E.'!F16+'8GM.T.'!F16</f>
        <v>23380135930.959999</v>
      </c>
      <c r="G16" s="187">
        <f>'8GM.N.'!G16+'8GM.E.'!G16+'8GM.T.'!G16</f>
        <v>49040483276</v>
      </c>
      <c r="H16" s="186">
        <f>'8GM.N.'!H16+'8GM.E.'!H16+'8GM.T.'!H16</f>
        <v>1170</v>
      </c>
      <c r="I16" s="186">
        <f>'8GM.N.'!I16+'8GM.E.'!I16+'8GM.T.'!I16</f>
        <v>173476179.49000001</v>
      </c>
      <c r="J16" s="186">
        <f>'8GM.N.'!J16+'8GM.E.'!J16+'8GM.T.'!J16</f>
        <v>1</v>
      </c>
      <c r="K16" s="186">
        <f>'8GM.N.'!K16+'8GM.E.'!K16+'8GM.T.'!K16</f>
        <v>130178</v>
      </c>
      <c r="L16" s="186">
        <f>'8GM.N.'!L16+'8GM.E.'!L16+'8GM.T.'!L16</f>
        <v>28</v>
      </c>
      <c r="M16" s="186">
        <f>'8GM.N.'!M16+'8GM.E.'!M16+'8GM.T.'!M16</f>
        <v>4771342</v>
      </c>
      <c r="N16" s="186">
        <f>'8GM.N.'!N16+'8GM.E.'!N16+'8GM.T.'!N16</f>
        <v>116</v>
      </c>
      <c r="O16" s="187">
        <f>'8GM.N.'!O16+'8GM.E.'!O16+'8GM.T.'!O16</f>
        <v>25512895.02</v>
      </c>
    </row>
    <row r="17" spans="1:15" x14ac:dyDescent="0.25">
      <c r="A17" s="111" t="s">
        <v>221</v>
      </c>
      <c r="B17" s="188">
        <f>'8GM.N.'!B17+'8GM.E.'!B17+'8GM.T.'!B17</f>
        <v>450592</v>
      </c>
      <c r="C17" s="188">
        <f>'8GM.N.'!C17+'8GM.E.'!C17+'8GM.T.'!C17</f>
        <v>306716135.33999997</v>
      </c>
      <c r="D17" s="189">
        <f>'8GM.N.'!D17+'8GM.E.'!D17+'8GM.T.'!D17</f>
        <v>161953264330.57001</v>
      </c>
      <c r="E17" s="190">
        <f>'8GM.N.'!E17+'8GM.E.'!E17+'8GM.T.'!E17</f>
        <v>3794123</v>
      </c>
      <c r="F17" s="190">
        <f>'8GM.N.'!F17+'8GM.E.'!F17+'8GM.T.'!F17</f>
        <v>62249175588.410004</v>
      </c>
      <c r="G17" s="191">
        <f>'8GM.N.'!G17+'8GM.E.'!G17+'8GM.T.'!G17</f>
        <v>70794316177</v>
      </c>
      <c r="H17" s="190">
        <f>'8GM.N.'!H17+'8GM.E.'!H17+'8GM.T.'!H17</f>
        <v>3024</v>
      </c>
      <c r="I17" s="190">
        <f>'8GM.N.'!I17+'8GM.E.'!I17+'8GM.T.'!I17</f>
        <v>479185571.23000002</v>
      </c>
      <c r="J17" s="190">
        <f>'8GM.N.'!J17+'8GM.E.'!J17+'8GM.T.'!J17</f>
        <v>1</v>
      </c>
      <c r="K17" s="190">
        <f>'8GM.N.'!K17+'8GM.E.'!K17+'8GM.T.'!K17</f>
        <v>66782</v>
      </c>
      <c r="L17" s="190">
        <f>'8GM.N.'!L17+'8GM.E.'!L17+'8GM.T.'!L17</f>
        <v>52</v>
      </c>
      <c r="M17" s="190">
        <f>'8GM.N.'!M17+'8GM.E.'!M17+'8GM.T.'!M17</f>
        <v>11400364</v>
      </c>
      <c r="N17" s="190">
        <f>'8GM.N.'!N17+'8GM.E.'!N17+'8GM.T.'!N17</f>
        <v>203</v>
      </c>
      <c r="O17" s="191">
        <f>'8GM.N.'!O17+'8GM.E.'!O17+'8GM.T.'!O17</f>
        <v>102174398.09</v>
      </c>
    </row>
    <row r="18" spans="1:15" x14ac:dyDescent="0.25">
      <c r="A18" s="112" t="s">
        <v>222</v>
      </c>
      <c r="B18" s="192">
        <f>'8GM.N.'!B18+'8GM.E.'!B18+'8GM.T.'!B18</f>
        <v>112625</v>
      </c>
      <c r="C18" s="192">
        <f>'8GM.N.'!C18+'8GM.E.'!C18+'8GM.T.'!C18</f>
        <v>135239657.40000001</v>
      </c>
      <c r="D18" s="193">
        <f>'8GM.N.'!D18+'8GM.E.'!D18+'8GM.T.'!D18</f>
        <v>32857042946.110001</v>
      </c>
      <c r="E18" s="194">
        <f>'8GM.N.'!E18+'8GM.E.'!E18+'8GM.T.'!E18</f>
        <v>43244</v>
      </c>
      <c r="F18" s="194">
        <f>'8GM.N.'!F18+'8GM.E.'!F18+'8GM.T.'!F18</f>
        <v>12029116941.110001</v>
      </c>
      <c r="G18" s="195">
        <f>'8GM.N.'!G18+'8GM.E.'!G18+'8GM.T.'!G18</f>
        <v>17143134045</v>
      </c>
      <c r="H18" s="194">
        <f>'8GM.N.'!H18+'8GM.E.'!H18+'8GM.T.'!H18</f>
        <v>870</v>
      </c>
      <c r="I18" s="194">
        <f>'8GM.N.'!I18+'8GM.E.'!I18+'8GM.T.'!I18</f>
        <v>124129757.76000001</v>
      </c>
      <c r="J18" s="194">
        <f>'8GM.N.'!J18+'8GM.E.'!J18+'8GM.T.'!J18</f>
        <v>0</v>
      </c>
      <c r="K18" s="194">
        <f>'8GM.N.'!K18+'8GM.E.'!K18+'8GM.T.'!K18</f>
        <v>0</v>
      </c>
      <c r="L18" s="194">
        <f>'8GM.N.'!L18+'8GM.E.'!L18+'8GM.T.'!L18</f>
        <v>19</v>
      </c>
      <c r="M18" s="194">
        <f>'8GM.N.'!M18+'8GM.E.'!M18+'8GM.T.'!M18</f>
        <v>1682132</v>
      </c>
      <c r="N18" s="194">
        <f>'8GM.N.'!N18+'8GM.E.'!N18+'8GM.T.'!N18</f>
        <v>29</v>
      </c>
      <c r="O18" s="195">
        <f>'8GM.N.'!O18+'8GM.E.'!O18+'8GM.T.'!O18</f>
        <v>13345265.35</v>
      </c>
    </row>
    <row r="19" spans="1:15" x14ac:dyDescent="0.25">
      <c r="A19" s="111" t="s">
        <v>223</v>
      </c>
      <c r="B19" s="188">
        <f>'8GM.N.'!B19+'8GM.E.'!B19+'8GM.T.'!B19</f>
        <v>126200</v>
      </c>
      <c r="C19" s="188">
        <f>'8GM.N.'!C19+'8GM.E.'!C19+'8GM.T.'!C19</f>
        <v>143411680.44999999</v>
      </c>
      <c r="D19" s="189">
        <f>'8GM.N.'!D19+'8GM.E.'!D19+'8GM.T.'!D19</f>
        <v>30945570395.57</v>
      </c>
      <c r="E19" s="190">
        <f>'8GM.N.'!E19+'8GM.E.'!E19+'8GM.T.'!E19</f>
        <v>11369</v>
      </c>
      <c r="F19" s="190">
        <f>'8GM.N.'!F19+'8GM.E.'!F19+'8GM.T.'!F19</f>
        <v>8472688079.5500002</v>
      </c>
      <c r="G19" s="191">
        <f>'8GM.N.'!G19+'8GM.E.'!G19+'8GM.T.'!G19</f>
        <v>11222685172</v>
      </c>
      <c r="H19" s="190">
        <f>'8GM.N.'!H19+'8GM.E.'!H19+'8GM.T.'!H19</f>
        <v>1183</v>
      </c>
      <c r="I19" s="190">
        <f>'8GM.N.'!I19+'8GM.E.'!I19+'8GM.T.'!I19</f>
        <v>123695096.34</v>
      </c>
      <c r="J19" s="190">
        <f>'8GM.N.'!J19+'8GM.E.'!J19+'8GM.T.'!J19</f>
        <v>0</v>
      </c>
      <c r="K19" s="190">
        <f>'8GM.N.'!K19+'8GM.E.'!K19+'8GM.T.'!K19</f>
        <v>0</v>
      </c>
      <c r="L19" s="190">
        <f>'8GM.N.'!L19+'8GM.E.'!L19+'8GM.T.'!L19</f>
        <v>20</v>
      </c>
      <c r="M19" s="190">
        <f>'8GM.N.'!M19+'8GM.E.'!M19+'8GM.T.'!M19</f>
        <v>3450532</v>
      </c>
      <c r="N19" s="190">
        <f>'8GM.N.'!N19+'8GM.E.'!N19+'8GM.T.'!N19</f>
        <v>46</v>
      </c>
      <c r="O19" s="191">
        <f>'8GM.N.'!O19+'8GM.E.'!O19+'8GM.T.'!O19</f>
        <v>13689766.970000001</v>
      </c>
    </row>
    <row r="20" spans="1:15" x14ac:dyDescent="0.25">
      <c r="A20" s="112" t="s">
        <v>224</v>
      </c>
      <c r="B20" s="192">
        <f>'8GM.N.'!B20+'8GM.E.'!B20+'8GM.T.'!B20</f>
        <v>917936</v>
      </c>
      <c r="C20" s="192">
        <f>'8GM.N.'!C20+'8GM.E.'!C20+'8GM.T.'!C20</f>
        <v>598799201.15999997</v>
      </c>
      <c r="D20" s="193">
        <f>'8GM.N.'!D20+'8GM.E.'!D20+'8GM.T.'!D20</f>
        <v>219867091665.91</v>
      </c>
      <c r="E20" s="194">
        <f>'8GM.N.'!E20+'8GM.E.'!E20+'8GM.T.'!E20</f>
        <v>376776</v>
      </c>
      <c r="F20" s="194">
        <f>'8GM.N.'!F20+'8GM.E.'!F20+'8GM.T.'!F20</f>
        <v>184795516881.23001</v>
      </c>
      <c r="G20" s="195">
        <f>'8GM.N.'!G20+'8GM.E.'!G20+'8GM.T.'!G20</f>
        <v>102398079472</v>
      </c>
      <c r="H20" s="194">
        <f>'8GM.N.'!H20+'8GM.E.'!H20+'8GM.T.'!H20</f>
        <v>5972</v>
      </c>
      <c r="I20" s="194">
        <f>'8GM.N.'!I20+'8GM.E.'!I20+'8GM.T.'!I20</f>
        <v>490649908.13999999</v>
      </c>
      <c r="J20" s="194">
        <f>'8GM.N.'!J20+'8GM.E.'!J20+'8GM.T.'!J20</f>
        <v>1</v>
      </c>
      <c r="K20" s="194">
        <f>'8GM.N.'!K20+'8GM.E.'!K20+'8GM.T.'!K20</f>
        <v>126230</v>
      </c>
      <c r="L20" s="194">
        <f>'8GM.N.'!L20+'8GM.E.'!L20+'8GM.T.'!L20</f>
        <v>84</v>
      </c>
      <c r="M20" s="194">
        <f>'8GM.N.'!M20+'8GM.E.'!M20+'8GM.T.'!M20</f>
        <v>7852900</v>
      </c>
      <c r="N20" s="194">
        <f>'8GM.N.'!N20+'8GM.E.'!N20+'8GM.T.'!N20</f>
        <v>332</v>
      </c>
      <c r="O20" s="195">
        <f>'8GM.N.'!O20+'8GM.E.'!O20+'8GM.T.'!O20</f>
        <v>216207257.18000001</v>
      </c>
    </row>
    <row r="21" spans="1:15" x14ac:dyDescent="0.25">
      <c r="A21" s="111" t="s">
        <v>225</v>
      </c>
      <c r="B21" s="188">
        <f>'8GM.N.'!B21+'8GM.E.'!B21+'8GM.T.'!B21</f>
        <v>151411</v>
      </c>
      <c r="C21" s="188">
        <f>'8GM.N.'!C21+'8GM.E.'!C21+'8GM.T.'!C21</f>
        <v>86173848.060000002</v>
      </c>
      <c r="D21" s="189">
        <f>'8GM.N.'!D21+'8GM.E.'!D21+'8GM.T.'!D21</f>
        <v>20052723951.049999</v>
      </c>
      <c r="E21" s="190">
        <f>'8GM.N.'!E21+'8GM.E.'!E21+'8GM.T.'!E21</f>
        <v>54389</v>
      </c>
      <c r="F21" s="190">
        <f>'8GM.N.'!F21+'8GM.E.'!F21+'8GM.T.'!F21</f>
        <v>3981604319.0500002</v>
      </c>
      <c r="G21" s="191">
        <f>'8GM.N.'!G21+'8GM.E.'!G21+'8GM.T.'!G21</f>
        <v>5942214762</v>
      </c>
      <c r="H21" s="190">
        <f>'8GM.N.'!H21+'8GM.E.'!H21+'8GM.T.'!H21</f>
        <v>927</v>
      </c>
      <c r="I21" s="190">
        <f>'8GM.N.'!I21+'8GM.E.'!I21+'8GM.T.'!I21</f>
        <v>105111873.09999999</v>
      </c>
      <c r="J21" s="190">
        <f>'8GM.N.'!J21+'8GM.E.'!J21+'8GM.T.'!J21</f>
        <v>1</v>
      </c>
      <c r="K21" s="190">
        <f>'8GM.N.'!K21+'8GM.E.'!K21+'8GM.T.'!K21</f>
        <v>208264</v>
      </c>
      <c r="L21" s="190">
        <f>'8GM.N.'!L21+'8GM.E.'!L21+'8GM.T.'!L21</f>
        <v>14</v>
      </c>
      <c r="M21" s="190">
        <f>'8GM.N.'!M21+'8GM.E.'!M21+'8GM.T.'!M21</f>
        <v>1330483</v>
      </c>
      <c r="N21" s="190">
        <f>'8GM.N.'!N21+'8GM.E.'!N21+'8GM.T.'!N21</f>
        <v>27</v>
      </c>
      <c r="O21" s="191">
        <f>'8GM.N.'!O21+'8GM.E.'!O21+'8GM.T.'!O21</f>
        <v>13505039.4</v>
      </c>
    </row>
    <row r="22" spans="1:15" x14ac:dyDescent="0.25">
      <c r="A22" s="112" t="s">
        <v>226</v>
      </c>
      <c r="B22" s="192">
        <f>'8GM.N.'!B22+'8GM.E.'!B22+'8GM.T.'!B22</f>
        <v>487806</v>
      </c>
      <c r="C22" s="192">
        <f>'8GM.N.'!C22+'8GM.E.'!C22+'8GM.T.'!C22</f>
        <v>344181029.30000001</v>
      </c>
      <c r="D22" s="200">
        <f>'8GM.N.'!D22+'8GM.E.'!D22+'8GM.T.'!D22</f>
        <v>87414742299.080002</v>
      </c>
      <c r="E22" s="198">
        <f>'8GM.N.'!E22+'8GM.E.'!E22+'8GM.T.'!E22</f>
        <v>604164</v>
      </c>
      <c r="F22" s="194">
        <f>'8GM.N.'!F22+'8GM.E.'!F22+'8GM.T.'!F22</f>
        <v>18427932846.509998</v>
      </c>
      <c r="G22" s="195">
        <f>'8GM.N.'!G22+'8GM.E.'!G22+'8GM.T.'!G22</f>
        <v>32277166277</v>
      </c>
      <c r="H22" s="194">
        <f>'8GM.N.'!H22+'8GM.E.'!H22+'8GM.T.'!H22</f>
        <v>3483</v>
      </c>
      <c r="I22" s="194">
        <f>'8GM.N.'!I22+'8GM.E.'!I22+'8GM.T.'!I22</f>
        <v>287690656.88999999</v>
      </c>
      <c r="J22" s="194">
        <f>'8GM.N.'!J22+'8GM.E.'!J22+'8GM.T.'!J22</f>
        <v>0</v>
      </c>
      <c r="K22" s="194">
        <f>'8GM.N.'!K22+'8GM.E.'!K22+'8GM.T.'!K22</f>
        <v>0</v>
      </c>
      <c r="L22" s="194">
        <f>'8GM.N.'!L22+'8GM.E.'!L22+'8GM.T.'!L22</f>
        <v>72</v>
      </c>
      <c r="M22" s="194">
        <f>'8GM.N.'!M22+'8GM.E.'!M22+'8GM.T.'!M22</f>
        <v>7387343</v>
      </c>
      <c r="N22" s="194">
        <f>'8GM.N.'!N22+'8GM.E.'!N22+'8GM.T.'!N22</f>
        <v>33</v>
      </c>
      <c r="O22" s="195">
        <f>'8GM.N.'!O22+'8GM.E.'!O22+'8GM.T.'!O22</f>
        <v>16110301.93</v>
      </c>
    </row>
    <row r="23" spans="1:15" x14ac:dyDescent="0.25">
      <c r="A23" s="111" t="s">
        <v>227</v>
      </c>
      <c r="B23" s="188">
        <f>'8GM.N.'!B23+'8GM.E.'!B23+'8GM.T.'!B23</f>
        <v>771388</v>
      </c>
      <c r="C23" s="188">
        <f>'8GM.N.'!C23+'8GM.E.'!C23+'8GM.T.'!C23</f>
        <v>574632273.37</v>
      </c>
      <c r="D23" s="201">
        <f>'8GM.N.'!D23+'8GM.E.'!D23+'8GM.T.'!D23</f>
        <v>214482868429.60001</v>
      </c>
      <c r="E23" s="199">
        <f>'8GM.N.'!E23+'8GM.E.'!E23+'8GM.T.'!E23</f>
        <v>618137</v>
      </c>
      <c r="F23" s="190">
        <f>'8GM.N.'!F23+'8GM.E.'!F23+'8GM.T.'!F23</f>
        <v>224808131114.63</v>
      </c>
      <c r="G23" s="191">
        <f>'8GM.N.'!G23+'8GM.E.'!G23+'8GM.T.'!G23</f>
        <v>137867738228</v>
      </c>
      <c r="H23" s="190">
        <f>'8GM.N.'!H23+'8GM.E.'!H23+'8GM.T.'!H23</f>
        <v>3955</v>
      </c>
      <c r="I23" s="190">
        <f>'8GM.N.'!I23+'8GM.E.'!I23+'8GM.T.'!I23</f>
        <v>498706674.97000003</v>
      </c>
      <c r="J23" s="190">
        <f>'8GM.N.'!J23+'8GM.E.'!J23+'8GM.T.'!J23</f>
        <v>5</v>
      </c>
      <c r="K23" s="190">
        <f>'8GM.N.'!K23+'8GM.E.'!K23+'8GM.T.'!K23</f>
        <v>742053</v>
      </c>
      <c r="L23" s="190">
        <f>'8GM.N.'!L23+'8GM.E.'!L23+'8GM.T.'!L23</f>
        <v>129</v>
      </c>
      <c r="M23" s="190">
        <f>'8GM.N.'!M23+'8GM.E.'!M23+'8GM.T.'!M23</f>
        <v>20745857</v>
      </c>
      <c r="N23" s="190">
        <f>'8GM.N.'!N23+'8GM.E.'!N23+'8GM.T.'!N23</f>
        <v>259</v>
      </c>
      <c r="O23" s="191">
        <f>'8GM.N.'!O23+'8GM.E.'!O23+'8GM.T.'!O23</f>
        <v>116198904.53</v>
      </c>
    </row>
    <row r="24" spans="1:15" x14ac:dyDescent="0.25">
      <c r="A24" s="112" t="s">
        <v>228</v>
      </c>
      <c r="B24" s="192">
        <f>'8GM.N.'!B24+'8GM.E.'!B24+'8GM.T.'!B24</f>
        <v>19342124</v>
      </c>
      <c r="C24" s="192">
        <f>'8GM.N.'!C24+'8GM.E.'!C24+'8GM.T.'!C24</f>
        <v>27251068817.850002</v>
      </c>
      <c r="D24" s="200">
        <f>'8GM.N.'!D24+'8GM.E.'!D24+'8GM.T.'!D24</f>
        <v>15895387502309.1</v>
      </c>
      <c r="E24" s="198">
        <f>'8GM.N.'!E24+'8GM.E.'!E24+'8GM.T.'!E24</f>
        <v>357326098</v>
      </c>
      <c r="F24" s="194">
        <f>'8GM.N.'!F24+'8GM.E.'!F24+'8GM.T.'!F24</f>
        <v>4015739801661.1201</v>
      </c>
      <c r="G24" s="195">
        <f>'8GM.N.'!G24+'8GM.E.'!G24+'8GM.T.'!G24</f>
        <v>3626869779694</v>
      </c>
      <c r="H24" s="194">
        <f>'8GM.N.'!H24+'8GM.E.'!H24+'8GM.T.'!H24</f>
        <v>42271</v>
      </c>
      <c r="I24" s="194">
        <f>'8GM.N.'!I24+'8GM.E.'!I24+'8GM.T.'!I24</f>
        <v>6903887080.7800007</v>
      </c>
      <c r="J24" s="194">
        <f>'8GM.N.'!J24+'8GM.E.'!J24+'8GM.T.'!J24</f>
        <v>50</v>
      </c>
      <c r="K24" s="194">
        <f>'8GM.N.'!K24+'8GM.E.'!K24+'8GM.T.'!K24</f>
        <v>7296838</v>
      </c>
      <c r="L24" s="194">
        <f>'8GM.N.'!L24+'8GM.E.'!L24+'8GM.T.'!L24</f>
        <v>523</v>
      </c>
      <c r="M24" s="194">
        <f>'8GM.N.'!M24+'8GM.E.'!M24+'8GM.T.'!M24</f>
        <v>265518301</v>
      </c>
      <c r="N24" s="194">
        <f>'8GM.N.'!N24+'8GM.E.'!N24+'8GM.T.'!N24</f>
        <v>2347</v>
      </c>
      <c r="O24" s="195">
        <f>'8GM.N.'!O24+'8GM.E.'!O24+'8GM.T.'!O24</f>
        <v>1489634755.9000001</v>
      </c>
    </row>
    <row r="25" spans="1:15" x14ac:dyDescent="0.25">
      <c r="A25" s="111" t="s">
        <v>229</v>
      </c>
      <c r="B25" s="188">
        <f>'8GM.N.'!B25+'8GM.E.'!B25+'8GM.T.'!B25</f>
        <v>234786</v>
      </c>
      <c r="C25" s="188">
        <f>'8GM.N.'!C25+'8GM.E.'!C25+'8GM.T.'!C25</f>
        <v>394480340.89999998</v>
      </c>
      <c r="D25" s="201">
        <f>'8GM.N.'!D25+'8GM.E.'!D25+'8GM.T.'!D25</f>
        <v>62242202365.949997</v>
      </c>
      <c r="E25" s="199">
        <f>'8GM.N.'!E25+'8GM.E.'!E25+'8GM.T.'!E25</f>
        <v>0</v>
      </c>
      <c r="F25" s="190">
        <f>'8GM.N.'!F25+'8GM.E.'!F25+'8GM.T.'!F25</f>
        <v>17604685098.25</v>
      </c>
      <c r="G25" s="191">
        <f>'8GM.N.'!G25+'8GM.E.'!G25+'8GM.T.'!G25</f>
        <v>21286578028</v>
      </c>
      <c r="H25" s="190">
        <f>'8GM.N.'!H25+'8GM.E.'!H25+'8GM.T.'!H25</f>
        <v>2477</v>
      </c>
      <c r="I25" s="190">
        <f>'8GM.N.'!I25+'8GM.E.'!I25+'8GM.T.'!I25</f>
        <v>367396428.44999999</v>
      </c>
      <c r="J25" s="190">
        <f>'8GM.N.'!J25+'8GM.E.'!J25+'8GM.T.'!J25</f>
        <v>1</v>
      </c>
      <c r="K25" s="190">
        <f>'8GM.N.'!K25+'8GM.E.'!K25+'8GM.T.'!K25</f>
        <v>153367</v>
      </c>
      <c r="L25" s="190">
        <f>'8GM.N.'!L25+'8GM.E.'!L25+'8GM.T.'!L25</f>
        <v>52</v>
      </c>
      <c r="M25" s="190">
        <f>'8GM.N.'!M25+'8GM.E.'!M25+'8GM.T.'!M25</f>
        <v>6479758</v>
      </c>
      <c r="N25" s="190">
        <f>'8GM.N.'!N25+'8GM.E.'!N25+'8GM.T.'!N25</f>
        <v>158</v>
      </c>
      <c r="O25" s="191">
        <f>'8GM.N.'!O25+'8GM.E.'!O25+'8GM.T.'!O25</f>
        <v>107187667.97</v>
      </c>
    </row>
    <row r="26" spans="1:15" x14ac:dyDescent="0.25">
      <c r="A26" s="112" t="s">
        <v>230</v>
      </c>
      <c r="B26" s="192">
        <f>'8GM.N.'!B26+'8GM.E.'!B26+'8GM.T.'!B26</f>
        <v>732400</v>
      </c>
      <c r="C26" s="192">
        <f>'8GM.N.'!C26+'8GM.E.'!C26+'8GM.T.'!C26</f>
        <v>602891599.61000001</v>
      </c>
      <c r="D26" s="200">
        <f>'8GM.N.'!D26+'8GM.E.'!D26+'8GM.T.'!D26</f>
        <v>161013699619.84</v>
      </c>
      <c r="E26" s="198">
        <f>'8GM.N.'!E26+'8GM.E.'!E26+'8GM.T.'!E26</f>
        <v>2086914</v>
      </c>
      <c r="F26" s="194">
        <f>'8GM.N.'!F26+'8GM.E.'!F26+'8GM.T.'!F26</f>
        <v>89970297898.690002</v>
      </c>
      <c r="G26" s="195">
        <f>'8GM.N.'!G26+'8GM.E.'!G26+'8GM.T.'!G26</f>
        <v>96587016703</v>
      </c>
      <c r="H26" s="194">
        <f>'8GM.N.'!H26+'8GM.E.'!H26+'8GM.T.'!H26</f>
        <v>6079</v>
      </c>
      <c r="I26" s="194">
        <f>'8GM.N.'!I26+'8GM.E.'!I26+'8GM.T.'!I26</f>
        <v>523405151.63999999</v>
      </c>
      <c r="J26" s="194">
        <f>'8GM.N.'!J26+'8GM.E.'!J26+'8GM.T.'!J26</f>
        <v>0</v>
      </c>
      <c r="K26" s="194">
        <f>'8GM.N.'!K26+'8GM.E.'!K26+'8GM.T.'!K26</f>
        <v>0</v>
      </c>
      <c r="L26" s="194">
        <f>'8GM.N.'!L26+'8GM.E.'!L26+'8GM.T.'!L26</f>
        <v>229</v>
      </c>
      <c r="M26" s="194">
        <f>'8GM.N.'!M26+'8GM.E.'!M26+'8GM.T.'!M26</f>
        <v>35464893</v>
      </c>
      <c r="N26" s="194">
        <f>'8GM.N.'!N26+'8GM.E.'!N26+'8GM.T.'!N26</f>
        <v>205</v>
      </c>
      <c r="O26" s="195">
        <f>'8GM.N.'!O26+'8GM.E.'!O26+'8GM.T.'!O26</f>
        <v>72315724.579999998</v>
      </c>
    </row>
    <row r="27" spans="1:15" x14ac:dyDescent="0.25">
      <c r="A27" s="111" t="s">
        <v>231</v>
      </c>
      <c r="B27" s="188">
        <f>'8GM.N.'!B27+'8GM.E.'!B27+'8GM.T.'!B27</f>
        <v>237291</v>
      </c>
      <c r="C27" s="188">
        <f>'8GM.N.'!C27+'8GM.E.'!C27+'8GM.T.'!C27</f>
        <v>351043101.35000002</v>
      </c>
      <c r="D27" s="201">
        <f>'8GM.N.'!D27+'8GM.E.'!D27+'8GM.T.'!D27</f>
        <v>30957464192.810001</v>
      </c>
      <c r="E27" s="199">
        <f>'8GM.N.'!E27+'8GM.E.'!E27+'8GM.T.'!E27</f>
        <v>51193</v>
      </c>
      <c r="F27" s="190">
        <f>'8GM.N.'!F27+'8GM.E.'!F27+'8GM.T.'!F27</f>
        <v>15393599960.059999</v>
      </c>
      <c r="G27" s="191">
        <f>'8GM.N.'!G27+'8GM.E.'!G27+'8GM.T.'!G27</f>
        <v>9572480386</v>
      </c>
      <c r="H27" s="190">
        <f>'8GM.N.'!H27+'8GM.E.'!H27+'8GM.T.'!H27</f>
        <v>3445</v>
      </c>
      <c r="I27" s="190">
        <f>'8GM.N.'!I27+'8GM.E.'!I27+'8GM.T.'!I27</f>
        <v>338041035.17000002</v>
      </c>
      <c r="J27" s="190">
        <f>'8GM.N.'!J27+'8GM.E.'!J27+'8GM.T.'!J27</f>
        <v>1</v>
      </c>
      <c r="K27" s="190">
        <f>'8GM.N.'!K27+'8GM.E.'!K27+'8GM.T.'!K27</f>
        <v>49676</v>
      </c>
      <c r="L27" s="190">
        <f>'8GM.N.'!L27+'8GM.E.'!L27+'8GM.T.'!L27</f>
        <v>139</v>
      </c>
      <c r="M27" s="190">
        <f>'8GM.N.'!M27+'8GM.E.'!M27+'8GM.T.'!M27</f>
        <v>20609083</v>
      </c>
      <c r="N27" s="190">
        <f>'8GM.N.'!N27+'8GM.E.'!N27+'8GM.T.'!N27</f>
        <v>66</v>
      </c>
      <c r="O27" s="191">
        <f>'8GM.N.'!O27+'8GM.E.'!O27+'8GM.T.'!O27</f>
        <v>47867726.979999997</v>
      </c>
    </row>
    <row r="28" spans="1:15" x14ac:dyDescent="0.25">
      <c r="A28" s="112" t="s">
        <v>232</v>
      </c>
      <c r="B28" s="192">
        <f>'8GM.N.'!B28+'8GM.E.'!B28+'8GM.T.'!B28</f>
        <v>435004</v>
      </c>
      <c r="C28" s="192">
        <f>'8GM.N.'!C28+'8GM.E.'!C28+'8GM.T.'!C28</f>
        <v>245683521.97</v>
      </c>
      <c r="D28" s="200">
        <f>'8GM.N.'!D28+'8GM.E.'!D28+'8GM.T.'!D28</f>
        <v>64592127746.209999</v>
      </c>
      <c r="E28" s="198">
        <f>'8GM.N.'!E28+'8GM.E.'!E28+'8GM.T.'!E28</f>
        <v>0</v>
      </c>
      <c r="F28" s="194">
        <f>'8GM.N.'!F28+'8GM.E.'!F28+'8GM.T.'!F28</f>
        <v>22782328531.630001</v>
      </c>
      <c r="G28" s="195">
        <f>'8GM.N.'!G28+'8GM.E.'!G28+'8GM.T.'!G28</f>
        <v>26291250633</v>
      </c>
      <c r="H28" s="194">
        <f>'8GM.N.'!H28+'8GM.E.'!H28+'8GM.T.'!H28</f>
        <v>2311</v>
      </c>
      <c r="I28" s="194">
        <f>'8GM.N.'!I28+'8GM.E.'!I28+'8GM.T.'!I28</f>
        <v>260149805.25</v>
      </c>
      <c r="J28" s="194">
        <f>'8GM.N.'!J28+'8GM.E.'!J28+'8GM.T.'!J28</f>
        <v>0</v>
      </c>
      <c r="K28" s="194">
        <f>'8GM.N.'!K28+'8GM.E.'!K28+'8GM.T.'!K28</f>
        <v>0</v>
      </c>
      <c r="L28" s="194">
        <f>'8GM.N.'!L28+'8GM.E.'!L28+'8GM.T.'!L28</f>
        <v>61</v>
      </c>
      <c r="M28" s="194">
        <f>'8GM.N.'!M28+'8GM.E.'!M28+'8GM.T.'!M28</f>
        <v>4635038</v>
      </c>
      <c r="N28" s="194">
        <f>'8GM.N.'!N28+'8GM.E.'!N28+'8GM.T.'!N28</f>
        <v>98</v>
      </c>
      <c r="O28" s="195">
        <f>'8GM.N.'!O28+'8GM.E.'!O28+'8GM.T.'!O28</f>
        <v>52801317.420000002</v>
      </c>
    </row>
    <row r="29" spans="1:15" x14ac:dyDescent="0.25">
      <c r="A29" s="111" t="s">
        <v>233</v>
      </c>
      <c r="B29" s="188">
        <f>'8GM.N.'!B29+'8GM.E.'!B29+'8GM.T.'!B29</f>
        <v>1772997</v>
      </c>
      <c r="C29" s="188">
        <f>'8GM.N.'!C29+'8GM.E.'!C29+'8GM.T.'!C29</f>
        <v>1555070434.6400001</v>
      </c>
      <c r="D29" s="201">
        <f>'8GM.N.'!D29+'8GM.E.'!D29+'8GM.T.'!D29</f>
        <v>341775038804.56</v>
      </c>
      <c r="E29" s="199">
        <f>'8GM.N.'!E29+'8GM.E.'!E29+'8GM.T.'!E29</f>
        <v>2816559</v>
      </c>
      <c r="F29" s="190">
        <f>'8GM.N.'!F29+'8GM.E.'!F29+'8GM.T.'!F29</f>
        <v>170311619066.82999</v>
      </c>
      <c r="G29" s="191">
        <f>'8GM.N.'!G29+'8GM.E.'!G29+'8GM.T.'!G29</f>
        <v>181704531367</v>
      </c>
      <c r="H29" s="190">
        <f>'8GM.N.'!H29+'8GM.E.'!H29+'8GM.T.'!H29</f>
        <v>8112</v>
      </c>
      <c r="I29" s="190">
        <f>'8GM.N.'!I29+'8GM.E.'!I29+'8GM.T.'!I29</f>
        <v>1228374246.76</v>
      </c>
      <c r="J29" s="190">
        <f>'8GM.N.'!J29+'8GM.E.'!J29+'8GM.T.'!J29</f>
        <v>3</v>
      </c>
      <c r="K29" s="190">
        <f>'8GM.N.'!K29+'8GM.E.'!K29+'8GM.T.'!K29</f>
        <v>412562</v>
      </c>
      <c r="L29" s="190">
        <f>'8GM.N.'!L29+'8GM.E.'!L29+'8GM.T.'!L29</f>
        <v>182</v>
      </c>
      <c r="M29" s="190">
        <f>'8GM.N.'!M29+'8GM.E.'!M29+'8GM.T.'!M29</f>
        <v>39950035</v>
      </c>
      <c r="N29" s="190">
        <f>'8GM.N.'!N29+'8GM.E.'!N29+'8GM.T.'!N29</f>
        <v>550</v>
      </c>
      <c r="O29" s="191">
        <f>'8GM.N.'!O29+'8GM.E.'!O29+'8GM.T.'!O29</f>
        <v>229546112.91</v>
      </c>
    </row>
    <row r="30" spans="1:15" x14ac:dyDescent="0.25">
      <c r="A30" s="112" t="s">
        <v>234</v>
      </c>
      <c r="B30" s="192">
        <f>'8GM.N.'!B30+'8GM.E.'!B30+'8GM.T.'!B30</f>
        <v>2148466</v>
      </c>
      <c r="C30" s="192">
        <f>'8GM.N.'!C30+'8GM.E.'!C30+'8GM.T.'!C30</f>
        <v>2324378938.5700002</v>
      </c>
      <c r="D30" s="200">
        <f>'8GM.N.'!D30+'8GM.E.'!D30+'8GM.T.'!D30</f>
        <v>395176514751.07001</v>
      </c>
      <c r="E30" s="198">
        <f>'8GM.N.'!E30+'8GM.E.'!E30+'8GM.T.'!E30</f>
        <v>50348059</v>
      </c>
      <c r="F30" s="194">
        <f>'8GM.N.'!F30+'8GM.E.'!F30+'8GM.T.'!F30</f>
        <v>158822341814.75</v>
      </c>
      <c r="G30" s="195">
        <f>'8GM.N.'!G30+'8GM.E.'!G30+'8GM.T.'!G30</f>
        <v>213044027453</v>
      </c>
      <c r="H30" s="194">
        <f>'8GM.N.'!H30+'8GM.E.'!H30+'8GM.T.'!H30</f>
        <v>16071</v>
      </c>
      <c r="I30" s="194">
        <f>'8GM.N.'!I30+'8GM.E.'!I30+'8GM.T.'!I30</f>
        <v>1667763042.1700001</v>
      </c>
      <c r="J30" s="194">
        <f>'8GM.N.'!J30+'8GM.E.'!J30+'8GM.T.'!J30</f>
        <v>5</v>
      </c>
      <c r="K30" s="194">
        <f>'8GM.N.'!K30+'8GM.E.'!K30+'8GM.T.'!K30</f>
        <v>936359</v>
      </c>
      <c r="L30" s="194">
        <f>'8GM.N.'!L30+'8GM.E.'!L30+'8GM.T.'!L30</f>
        <v>328</v>
      </c>
      <c r="M30" s="194">
        <f>'8GM.N.'!M30+'8GM.E.'!M30+'8GM.T.'!M30</f>
        <v>41651122</v>
      </c>
      <c r="N30" s="194">
        <f>'8GM.N.'!N30+'8GM.E.'!N30+'8GM.T.'!N30</f>
        <v>638</v>
      </c>
      <c r="O30" s="195">
        <f>'8GM.N.'!O30+'8GM.E.'!O30+'8GM.T.'!O30</f>
        <v>298470761.94</v>
      </c>
    </row>
    <row r="31" spans="1:15" x14ac:dyDescent="0.25">
      <c r="A31" s="111" t="s">
        <v>235</v>
      </c>
      <c r="B31" s="188">
        <f>'8GM.N.'!B31+'8GM.E.'!B31+'8GM.T.'!B31</f>
        <v>545958</v>
      </c>
      <c r="C31" s="188">
        <f>'8GM.N.'!C31+'8GM.E.'!C31+'8GM.T.'!C31</f>
        <v>537048105.81999993</v>
      </c>
      <c r="D31" s="201">
        <f>'8GM.N.'!D31+'8GM.E.'!D31+'8GM.T.'!D31</f>
        <v>79140813819.259995</v>
      </c>
      <c r="E31" s="199">
        <f>'8GM.N.'!E31+'8GM.E.'!E31+'8GM.T.'!E31</f>
        <v>756227</v>
      </c>
      <c r="F31" s="190">
        <f>'8GM.N.'!F31+'8GM.E.'!F31+'8GM.T.'!F31</f>
        <v>19899665670.119999</v>
      </c>
      <c r="G31" s="191">
        <f>'8GM.N.'!G31+'8GM.E.'!G31+'8GM.T.'!G31</f>
        <v>29307433615</v>
      </c>
      <c r="H31" s="190">
        <f>'8GM.N.'!H31+'8GM.E.'!H31+'8GM.T.'!H31</f>
        <v>7342</v>
      </c>
      <c r="I31" s="190">
        <f>'8GM.N.'!I31+'8GM.E.'!I31+'8GM.T.'!I31</f>
        <v>450686994.70999998</v>
      </c>
      <c r="J31" s="190">
        <f>'8GM.N.'!J31+'8GM.E.'!J31+'8GM.T.'!J31</f>
        <v>0</v>
      </c>
      <c r="K31" s="190">
        <f>'8GM.N.'!K31+'8GM.E.'!K31+'8GM.T.'!K31</f>
        <v>0</v>
      </c>
      <c r="L31" s="190">
        <f>'8GM.N.'!L31+'8GM.E.'!L31+'8GM.T.'!L31</f>
        <v>193</v>
      </c>
      <c r="M31" s="190">
        <f>'8GM.N.'!M31+'8GM.E.'!M31+'8GM.T.'!M31</f>
        <v>13716738</v>
      </c>
      <c r="N31" s="190">
        <f>'8GM.N.'!N31+'8GM.E.'!N31+'8GM.T.'!N31</f>
        <v>78</v>
      </c>
      <c r="O31" s="191">
        <f>'8GM.N.'!O31+'8GM.E.'!O31+'8GM.T.'!O31</f>
        <v>31571139.52</v>
      </c>
    </row>
    <row r="32" spans="1:15" ht="11.15" customHeight="1" x14ac:dyDescent="0.25">
      <c r="A32" s="112" t="s">
        <v>236</v>
      </c>
      <c r="B32" s="192">
        <f>'8GM.N.'!B32+'8GM.E.'!B32+'8GM.T.'!B32</f>
        <v>269164</v>
      </c>
      <c r="C32" s="192">
        <f>'8GM.N.'!C32+'8GM.E.'!C32+'8GM.T.'!C32</f>
        <v>250851069.75</v>
      </c>
      <c r="D32" s="200">
        <f>'8GM.N.'!D32+'8GM.E.'!D32+'8GM.T.'!D32</f>
        <v>56943615564.650002</v>
      </c>
      <c r="E32" s="198">
        <f>'8GM.N.'!E32+'8GM.E.'!E32+'8GM.T.'!E32</f>
        <v>8512006</v>
      </c>
      <c r="F32" s="194">
        <f>'8GM.N.'!F32+'8GM.E.'!F32+'8GM.T.'!F32</f>
        <v>26489883281.52</v>
      </c>
      <c r="G32" s="195">
        <f>'8GM.N.'!G32+'8GM.E.'!G32+'8GM.T.'!G32</f>
        <v>26979355499</v>
      </c>
      <c r="H32" s="194">
        <f>'8GM.N.'!H32+'8GM.E.'!H32+'8GM.T.'!H32</f>
        <v>2829</v>
      </c>
      <c r="I32" s="194">
        <f>'8GM.N.'!I32+'8GM.E.'!I32+'8GM.T.'!I32</f>
        <v>287785187.63999999</v>
      </c>
      <c r="J32" s="194">
        <f>'8GM.N.'!J32+'8GM.E.'!J32+'8GM.T.'!J32</f>
        <v>1</v>
      </c>
      <c r="K32" s="194">
        <f>'8GM.N.'!K32+'8GM.E.'!K32+'8GM.T.'!K32</f>
        <v>78113</v>
      </c>
      <c r="L32" s="194">
        <f>'8GM.N.'!L32+'8GM.E.'!L32+'8GM.T.'!L32</f>
        <v>80</v>
      </c>
      <c r="M32" s="194">
        <f>'8GM.N.'!M32+'8GM.E.'!M32+'8GM.T.'!M32</f>
        <v>12905155</v>
      </c>
      <c r="N32" s="194">
        <f>'8GM.N.'!N32+'8GM.E.'!N32+'8GM.T.'!N32</f>
        <v>84</v>
      </c>
      <c r="O32" s="195">
        <f>'8GM.N.'!O32+'8GM.E.'!O32+'8GM.T.'!O32</f>
        <v>71506309.099999994</v>
      </c>
    </row>
    <row r="33" spans="1:22" x14ac:dyDescent="0.25">
      <c r="A33" s="111" t="s">
        <v>237</v>
      </c>
      <c r="B33" s="188">
        <f>'8GM.N.'!B33+'8GM.E.'!B33+'8GM.T.'!B33</f>
        <v>178902</v>
      </c>
      <c r="C33" s="188">
        <f>'8GM.N.'!C33+'8GM.E.'!C33+'8GM.T.'!C33</f>
        <v>129708619.89</v>
      </c>
      <c r="D33" s="189">
        <f>'8GM.N.'!D33+'8GM.E.'!D33+'8GM.T.'!D33</f>
        <v>27346230289.889999</v>
      </c>
      <c r="E33" s="190">
        <f>'8GM.N.'!E33+'8GM.E.'!E33+'8GM.T.'!E33</f>
        <v>0</v>
      </c>
      <c r="F33" s="190">
        <f>'8GM.N.'!F33+'8GM.E.'!F33+'8GM.T.'!F33</f>
        <v>6026821620</v>
      </c>
      <c r="G33" s="191">
        <f>'8GM.N.'!G33+'8GM.E.'!G33+'8GM.T.'!G33</f>
        <v>10144052747</v>
      </c>
      <c r="H33" s="190">
        <f>'8GM.N.'!H33+'8GM.E.'!H33+'8GM.T.'!H33</f>
        <v>1500</v>
      </c>
      <c r="I33" s="190">
        <f>'8GM.N.'!I33+'8GM.E.'!I33+'8GM.T.'!I33</f>
        <v>138266371.33000001</v>
      </c>
      <c r="J33" s="190">
        <f>'8GM.N.'!J33+'8GM.E.'!J33+'8GM.T.'!J33</f>
        <v>0</v>
      </c>
      <c r="K33" s="190">
        <f>'8GM.N.'!K33+'8GM.E.'!K33+'8GM.T.'!K33</f>
        <v>0</v>
      </c>
      <c r="L33" s="190">
        <f>'8GM.N.'!L33+'8GM.E.'!L33+'8GM.T.'!L33</f>
        <v>24</v>
      </c>
      <c r="M33" s="190">
        <f>'8GM.N.'!M33+'8GM.E.'!M33+'8GM.T.'!M33</f>
        <v>1954075</v>
      </c>
      <c r="N33" s="190">
        <f>'8GM.N.'!N33+'8GM.E.'!N33+'8GM.T.'!N33</f>
        <v>33</v>
      </c>
      <c r="O33" s="191">
        <f>'8GM.N.'!O33+'8GM.E.'!O33+'8GM.T.'!O33</f>
        <v>23723683.780000001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f>'8GM.N.'!B34+'8GM.E.'!B34+'8GM.T.'!B34</f>
        <v>3456976</v>
      </c>
      <c r="C34" s="192">
        <f>'8GM.N.'!C34+'8GM.E.'!C34+'8GM.T.'!C34</f>
        <v>4511922117.5900002</v>
      </c>
      <c r="D34" s="193">
        <f>'8GM.N.'!D34+'8GM.E.'!D34+'8GM.T.'!D34</f>
        <v>1325935240314.26</v>
      </c>
      <c r="E34" s="194">
        <f>'8GM.N.'!E34+'8GM.E.'!E34+'8GM.T.'!E34</f>
        <v>86969433</v>
      </c>
      <c r="F34" s="194">
        <f>'8GM.N.'!F34+'8GM.E.'!F34+'8GM.T.'!F34</f>
        <v>415931956580</v>
      </c>
      <c r="G34" s="195">
        <f>'8GM.N.'!G34+'8GM.E.'!G34+'8GM.T.'!G34</f>
        <v>1049755591194</v>
      </c>
      <c r="H34" s="194">
        <f>'8GM.N.'!H34+'8GM.E.'!H34+'8GM.T.'!H34</f>
        <v>7169</v>
      </c>
      <c r="I34" s="194">
        <f>'8GM.N.'!I34+'8GM.E.'!I34+'8GM.T.'!I34</f>
        <v>1127358304.47</v>
      </c>
      <c r="J34" s="194">
        <f>'8GM.N.'!J34+'8GM.E.'!J34+'8GM.T.'!J34</f>
        <v>1</v>
      </c>
      <c r="K34" s="194">
        <f>'8GM.N.'!K34+'8GM.E.'!K34+'8GM.T.'!K34</f>
        <v>109549</v>
      </c>
      <c r="L34" s="194">
        <f>'8GM.N.'!L34+'8GM.E.'!L34+'8GM.T.'!L34</f>
        <v>96</v>
      </c>
      <c r="M34" s="194">
        <f>'8GM.N.'!M34+'8GM.E.'!M34+'8GM.T.'!M34</f>
        <v>20157042</v>
      </c>
      <c r="N34" s="194">
        <f>'8GM.N.'!N34+'8GM.E.'!N34+'8GM.T.'!N34</f>
        <v>322</v>
      </c>
      <c r="O34" s="195">
        <f>'8GM.N.'!O34+'8GM.E.'!O34+'8GM.T.'!O34</f>
        <v>154388623.03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f>'8GM.N.'!B35+'8GM.E.'!B35+'8GM.T.'!B35</f>
        <v>244839</v>
      </c>
      <c r="C35" s="188">
        <f>'8GM.N.'!C35+'8GM.E.'!C35+'8GM.T.'!C35</f>
        <v>180531063.00999999</v>
      </c>
      <c r="D35" s="189">
        <f>'8GM.N.'!D35+'8GM.E.'!D35+'8GM.T.'!D35</f>
        <v>36987449709.519997</v>
      </c>
      <c r="E35" s="190">
        <f>'8GM.N.'!E35+'8GM.E.'!E35+'8GM.T.'!E35</f>
        <v>212589</v>
      </c>
      <c r="F35" s="190">
        <f>'8GM.N.'!F35+'8GM.E.'!F35+'8GM.T.'!F35</f>
        <v>13666968219.6</v>
      </c>
      <c r="G35" s="191">
        <f>'8GM.N.'!G35+'8GM.E.'!G35+'8GM.T.'!G35</f>
        <v>15871733655</v>
      </c>
      <c r="H35" s="190">
        <f>'8GM.N.'!H35+'8GM.E.'!H35+'8GM.T.'!H35</f>
        <v>3189</v>
      </c>
      <c r="I35" s="190">
        <f>'8GM.N.'!I35+'8GM.E.'!I35+'8GM.T.'!I35</f>
        <v>269965590.77999997</v>
      </c>
      <c r="J35" s="190">
        <f>'8GM.N.'!J35+'8GM.E.'!J35+'8GM.T.'!J35</f>
        <v>2</v>
      </c>
      <c r="K35" s="190">
        <f>'8GM.N.'!K35+'8GM.E.'!K35+'8GM.T.'!K35</f>
        <v>99202</v>
      </c>
      <c r="L35" s="190">
        <f>'8GM.N.'!L35+'8GM.E.'!L35+'8GM.T.'!L35</f>
        <v>88</v>
      </c>
      <c r="M35" s="190">
        <f>'8GM.N.'!M35+'8GM.E.'!M35+'8GM.T.'!M35</f>
        <v>6784250</v>
      </c>
      <c r="N35" s="190">
        <f>'8GM.N.'!N35+'8GM.E.'!N35+'8GM.T.'!N35</f>
        <v>32</v>
      </c>
      <c r="O35" s="191">
        <f>'8GM.N.'!O35+'8GM.E.'!O35+'8GM.T.'!O35</f>
        <v>15192718.51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f>'8GM.N.'!B36+'8GM.E.'!B36+'8GM.T.'!B36</f>
        <v>603698</v>
      </c>
      <c r="C36" s="192">
        <f>'8GM.N.'!C36+'8GM.E.'!C36+'8GM.T.'!C36</f>
        <v>660466067.91999996</v>
      </c>
      <c r="D36" s="193">
        <f>'8GM.N.'!D36+'8GM.E.'!D36+'8GM.T.'!D36</f>
        <v>143992997986.01001</v>
      </c>
      <c r="E36" s="194">
        <f>'8GM.N.'!E36+'8GM.E.'!E36+'8GM.T.'!E36</f>
        <v>571628</v>
      </c>
      <c r="F36" s="194">
        <f>'8GM.N.'!F36+'8GM.E.'!F36+'8GM.T.'!F36</f>
        <v>69274667431.369995</v>
      </c>
      <c r="G36" s="195">
        <f>'8GM.N.'!G36+'8GM.E.'!G36+'8GM.T.'!G36</f>
        <v>73384555464</v>
      </c>
      <c r="H36" s="194">
        <f>'8GM.N.'!H36+'8GM.E.'!H36+'8GM.T.'!H36</f>
        <v>4822</v>
      </c>
      <c r="I36" s="194">
        <f>'8GM.N.'!I36+'8GM.E.'!I36+'8GM.T.'!I36</f>
        <v>496646914.10000002</v>
      </c>
      <c r="J36" s="194">
        <f>'8GM.N.'!J36+'8GM.E.'!J36+'8GM.T.'!J36</f>
        <v>4</v>
      </c>
      <c r="K36" s="194">
        <f>'8GM.N.'!K36+'8GM.E.'!K36+'8GM.T.'!K36</f>
        <v>613781</v>
      </c>
      <c r="L36" s="194">
        <f>'8GM.N.'!L36+'8GM.E.'!L36+'8GM.T.'!L36</f>
        <v>125</v>
      </c>
      <c r="M36" s="194">
        <f>'8GM.N.'!M36+'8GM.E.'!M36+'8GM.T.'!M36</f>
        <v>18818328</v>
      </c>
      <c r="N36" s="194">
        <f>'8GM.N.'!N36+'8GM.E.'!N36+'8GM.T.'!N36</f>
        <v>162</v>
      </c>
      <c r="O36" s="195">
        <f>'8GM.N.'!O36+'8GM.E.'!O36+'8GM.T.'!O36</f>
        <v>59935412.840000004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f>'8GM.N.'!B37+'8GM.E.'!B37+'8GM.T.'!B37</f>
        <v>725672</v>
      </c>
      <c r="C37" s="188">
        <f>'8GM.N.'!C37+'8GM.E.'!C37+'8GM.T.'!C37</f>
        <v>448205910.41000003</v>
      </c>
      <c r="D37" s="189">
        <f>'8GM.N.'!D37+'8GM.E.'!D37+'8GM.T.'!D37</f>
        <v>142513951396.82001</v>
      </c>
      <c r="E37" s="190">
        <f>'8GM.N.'!E37+'8GM.E.'!E37+'8GM.T.'!E37</f>
        <v>2535010</v>
      </c>
      <c r="F37" s="190">
        <f>'8GM.N.'!F37+'8GM.E.'!F37+'8GM.T.'!F37</f>
        <v>77732037173.940002</v>
      </c>
      <c r="G37" s="191">
        <f>'8GM.N.'!G37+'8GM.E.'!G37+'8GM.T.'!G37</f>
        <v>82961403120</v>
      </c>
      <c r="H37" s="190">
        <f>'8GM.N.'!H37+'8GM.E.'!H37+'8GM.T.'!H37</f>
        <v>2531</v>
      </c>
      <c r="I37" s="190">
        <f>'8GM.N.'!I37+'8GM.E.'!I37+'8GM.T.'!I37</f>
        <v>278570227.02999997</v>
      </c>
      <c r="J37" s="190">
        <f>'8GM.N.'!J37+'8GM.E.'!J37+'8GM.T.'!J37</f>
        <v>1</v>
      </c>
      <c r="K37" s="190">
        <f>'8GM.N.'!K37+'8GM.E.'!K37+'8GM.T.'!K37</f>
        <v>129526</v>
      </c>
      <c r="L37" s="190">
        <f>'8GM.N.'!L37+'8GM.E.'!L37+'8GM.T.'!L37</f>
        <v>55</v>
      </c>
      <c r="M37" s="190">
        <f>'8GM.N.'!M37+'8GM.E.'!M37+'8GM.T.'!M37</f>
        <v>11128011</v>
      </c>
      <c r="N37" s="190">
        <f>'8GM.N.'!N37+'8GM.E.'!N37+'8GM.T.'!N37</f>
        <v>96</v>
      </c>
      <c r="O37" s="191">
        <f>'8GM.N.'!O37+'8GM.E.'!O37+'8GM.T.'!O37</f>
        <v>44406262.729999997</v>
      </c>
    </row>
    <row r="38" spans="1:22" x14ac:dyDescent="0.25">
      <c r="A38" s="112" t="s">
        <v>242</v>
      </c>
      <c r="B38" s="192">
        <f>'8GM.N.'!B38+'8GM.E.'!B38+'8GM.T.'!B38</f>
        <v>259184</v>
      </c>
      <c r="C38" s="192">
        <f>'8GM.N.'!C38+'8GM.E.'!C38+'8GM.T.'!C38</f>
        <v>259904249.44999999</v>
      </c>
      <c r="D38" s="193">
        <f>'8GM.N.'!D38+'8GM.E.'!D38+'8GM.T.'!D38</f>
        <v>62146996378.860001</v>
      </c>
      <c r="E38" s="194">
        <f>'8GM.N.'!E38+'8GM.E.'!E38+'8GM.T.'!E38</f>
        <v>1249672</v>
      </c>
      <c r="F38" s="194">
        <f>'8GM.N.'!F38+'8GM.E.'!F38+'8GM.T.'!F38</f>
        <v>26440455048.959999</v>
      </c>
      <c r="G38" s="195">
        <f>'8GM.N.'!G38+'8GM.E.'!G38+'8GM.T.'!G38</f>
        <v>32059965808</v>
      </c>
      <c r="H38" s="194">
        <f>'8GM.N.'!H38+'8GM.E.'!H38+'8GM.T.'!H38</f>
        <v>1372</v>
      </c>
      <c r="I38" s="194">
        <f>'8GM.N.'!I38+'8GM.E.'!I38+'8GM.T.'!I38</f>
        <v>174511043.53</v>
      </c>
      <c r="J38" s="194">
        <f>'8GM.N.'!J38+'8GM.E.'!J38+'8GM.T.'!J38</f>
        <v>0</v>
      </c>
      <c r="K38" s="194">
        <f>'8GM.N.'!K38+'8GM.E.'!K38+'8GM.T.'!K38</f>
        <v>0</v>
      </c>
      <c r="L38" s="194">
        <f>'8GM.N.'!L38+'8GM.E.'!L38+'8GM.T.'!L38</f>
        <v>59</v>
      </c>
      <c r="M38" s="194">
        <f>'8GM.N.'!M38+'8GM.E.'!M38+'8GM.T.'!M38</f>
        <v>11593518</v>
      </c>
      <c r="N38" s="194">
        <f>'8GM.N.'!N38+'8GM.E.'!N38+'8GM.T.'!N38</f>
        <v>82</v>
      </c>
      <c r="O38" s="195">
        <f>'8GM.N.'!O38+'8GM.E.'!O38+'8GM.T.'!O38</f>
        <v>26420777.530000001</v>
      </c>
    </row>
    <row r="39" spans="1:22" x14ac:dyDescent="0.25">
      <c r="A39" s="111" t="s">
        <v>243</v>
      </c>
      <c r="B39" s="188">
        <f>'8GM.N.'!B39+'8GM.E.'!B39+'8GM.T.'!B39</f>
        <v>429042</v>
      </c>
      <c r="C39" s="188">
        <f>'8GM.N.'!C39+'8GM.E.'!C39+'8GM.T.'!C39</f>
        <v>336146017.56</v>
      </c>
      <c r="D39" s="189">
        <f>'8GM.N.'!D39+'8GM.E.'!D39+'8GM.T.'!D39</f>
        <v>83079755964.100006</v>
      </c>
      <c r="E39" s="190">
        <f>'8GM.N.'!E39+'8GM.E.'!E39+'8GM.T.'!E39</f>
        <v>40404</v>
      </c>
      <c r="F39" s="190">
        <f>'8GM.N.'!F39+'8GM.E.'!F39+'8GM.T.'!F39</f>
        <v>30895725221.389999</v>
      </c>
      <c r="G39" s="191">
        <f>'8GM.N.'!G39+'8GM.E.'!G39+'8GM.T.'!G39</f>
        <v>44144422221</v>
      </c>
      <c r="H39" s="190">
        <f>'8GM.N.'!H39+'8GM.E.'!H39+'8GM.T.'!H39</f>
        <v>2297</v>
      </c>
      <c r="I39" s="190">
        <f>'8GM.N.'!I39+'8GM.E.'!I39+'8GM.T.'!I39</f>
        <v>322215820.25999999</v>
      </c>
      <c r="J39" s="190">
        <f>'8GM.N.'!J39+'8GM.E.'!J39+'8GM.T.'!J39</f>
        <v>0</v>
      </c>
      <c r="K39" s="190">
        <f>'8GM.N.'!K39+'8GM.E.'!K39+'8GM.T.'!K39</f>
        <v>0</v>
      </c>
      <c r="L39" s="190">
        <f>'8GM.N.'!L39+'8GM.E.'!L39+'8GM.T.'!L39</f>
        <v>86</v>
      </c>
      <c r="M39" s="190">
        <f>'8GM.N.'!M39+'8GM.E.'!M39+'8GM.T.'!M39</f>
        <v>15499779</v>
      </c>
      <c r="N39" s="190">
        <f>'8GM.N.'!N39+'8GM.E.'!N39+'8GM.T.'!N39</f>
        <v>98</v>
      </c>
      <c r="O39" s="191">
        <f>'8GM.N.'!O39+'8GM.E.'!O39+'8GM.T.'!O39</f>
        <v>54912424.189999998</v>
      </c>
    </row>
    <row r="40" spans="1:22" x14ac:dyDescent="0.25">
      <c r="A40" s="112" t="s">
        <v>244</v>
      </c>
      <c r="B40" s="192">
        <f>'8GM.N.'!B40+'8GM.E.'!B40+'8GM.T.'!B40</f>
        <v>468098</v>
      </c>
      <c r="C40" s="192">
        <f>'8GM.N.'!C40+'8GM.E.'!C40+'8GM.T.'!C40</f>
        <v>426900758.26999998</v>
      </c>
      <c r="D40" s="193">
        <f>'8GM.N.'!D40+'8GM.E.'!D40+'8GM.T.'!D40</f>
        <v>77355939110.169998</v>
      </c>
      <c r="E40" s="194">
        <f>'8GM.N.'!E40+'8GM.E.'!E40+'8GM.T.'!E40</f>
        <v>3087552</v>
      </c>
      <c r="F40" s="194">
        <f>'8GM.N.'!F40+'8GM.E.'!F40+'8GM.T.'!F40</f>
        <v>35378339346.300003</v>
      </c>
      <c r="G40" s="195">
        <f>'8GM.N.'!G40+'8GM.E.'!G40+'8GM.T.'!G40</f>
        <v>32671687643</v>
      </c>
      <c r="H40" s="194">
        <f>'8GM.N.'!H40+'8GM.E.'!H40+'8GM.T.'!H40</f>
        <v>3710</v>
      </c>
      <c r="I40" s="194">
        <f>'8GM.N.'!I40+'8GM.E.'!I40+'8GM.T.'!I40</f>
        <v>350644722.5</v>
      </c>
      <c r="J40" s="194">
        <f>'8GM.N.'!J40+'8GM.E.'!J40+'8GM.T.'!J40</f>
        <v>0</v>
      </c>
      <c r="K40" s="194">
        <f>'8GM.N.'!K40+'8GM.E.'!K40+'8GM.T.'!K40</f>
        <v>0</v>
      </c>
      <c r="L40" s="194">
        <f>'8GM.N.'!L40+'8GM.E.'!L40+'8GM.T.'!L40</f>
        <v>72</v>
      </c>
      <c r="M40" s="194">
        <f>'8GM.N.'!M40+'8GM.E.'!M40+'8GM.T.'!M40</f>
        <v>8772712</v>
      </c>
      <c r="N40" s="194">
        <f>'8GM.N.'!N40+'8GM.E.'!N40+'8GM.T.'!N40</f>
        <v>145</v>
      </c>
      <c r="O40" s="195">
        <f>'8GM.N.'!O40+'8GM.E.'!O40+'8GM.T.'!O40</f>
        <v>72149105.290000007</v>
      </c>
    </row>
    <row r="41" spans="1:22" x14ac:dyDescent="0.25">
      <c r="A41" s="111" t="s">
        <v>245</v>
      </c>
      <c r="B41" s="188">
        <f>'8GM.N.'!B41+'8GM.E.'!B41+'8GM.T.'!B41</f>
        <v>465945</v>
      </c>
      <c r="C41" s="188">
        <f>'8GM.N.'!C41+'8GM.E.'!C41+'8GM.T.'!C41</f>
        <v>500593199.94999999</v>
      </c>
      <c r="D41" s="189">
        <f>'8GM.N.'!D41+'8GM.E.'!D41+'8GM.T.'!D41</f>
        <v>101588087080.82001</v>
      </c>
      <c r="E41" s="190">
        <f>'8GM.N.'!E41+'8GM.E.'!E41+'8GM.T.'!E41</f>
        <v>1550189</v>
      </c>
      <c r="F41" s="190">
        <f>'8GM.N.'!F41+'8GM.E.'!F41+'8GM.T.'!F41</f>
        <v>53103610867</v>
      </c>
      <c r="G41" s="191">
        <f>'8GM.N.'!G41+'8GM.E.'!G41+'8GM.T.'!G41</f>
        <v>52164689496</v>
      </c>
      <c r="H41" s="190">
        <f>'8GM.N.'!H41+'8GM.E.'!H41+'8GM.T.'!H41</f>
        <v>3590</v>
      </c>
      <c r="I41" s="190">
        <f>'8GM.N.'!I41+'8GM.E.'!I41+'8GM.T.'!I41</f>
        <v>462494540.33999997</v>
      </c>
      <c r="J41" s="190">
        <f>'8GM.N.'!J41+'8GM.E.'!J41+'8GM.T.'!J41</f>
        <v>1</v>
      </c>
      <c r="K41" s="190">
        <f>'8GM.N.'!K41+'8GM.E.'!K41+'8GM.T.'!K41</f>
        <v>89717</v>
      </c>
      <c r="L41" s="190">
        <f>'8GM.N.'!L41+'8GM.E.'!L41+'8GM.T.'!L41</f>
        <v>76</v>
      </c>
      <c r="M41" s="190">
        <f>'8GM.N.'!M41+'8GM.E.'!M41+'8GM.T.'!M41</f>
        <v>10922970</v>
      </c>
      <c r="N41" s="190">
        <f>'8GM.N.'!N41+'8GM.E.'!N41+'8GM.T.'!N41</f>
        <v>261</v>
      </c>
      <c r="O41" s="191">
        <f>'8GM.N.'!O41+'8GM.E.'!O41+'8GM.T.'!O41</f>
        <v>182106991.41</v>
      </c>
    </row>
    <row r="42" spans="1:22" x14ac:dyDescent="0.25">
      <c r="A42" s="112" t="s">
        <v>246</v>
      </c>
      <c r="B42" s="192">
        <f>'8GM.N.'!B42+'8GM.E.'!B42+'8GM.T.'!B42</f>
        <v>282036</v>
      </c>
      <c r="C42" s="192">
        <f>'8GM.N.'!C42+'8GM.E.'!C42+'8GM.T.'!C42</f>
        <v>324859752.5</v>
      </c>
      <c r="D42" s="193">
        <f>'8GM.N.'!D42+'8GM.E.'!D42+'8GM.T.'!D42</f>
        <v>52801786234.150002</v>
      </c>
      <c r="E42" s="194">
        <f>'8GM.N.'!E42+'8GM.E.'!E42+'8GM.T.'!E42</f>
        <v>0</v>
      </c>
      <c r="F42" s="194">
        <f>'8GM.N.'!F42+'8GM.E.'!F42+'8GM.T.'!F42</f>
        <v>22572145248.619999</v>
      </c>
      <c r="G42" s="195">
        <f>'8GM.N.'!G42+'8GM.E.'!G42+'8GM.T.'!G42</f>
        <v>15541303650</v>
      </c>
      <c r="H42" s="194">
        <f>'8GM.N.'!H42+'8GM.E.'!H42+'8GM.T.'!H42</f>
        <v>3006</v>
      </c>
      <c r="I42" s="194">
        <f>'8GM.N.'!I42+'8GM.E.'!I42+'8GM.T.'!I42</f>
        <v>312016502.63999999</v>
      </c>
      <c r="J42" s="194">
        <f>'8GM.N.'!J42+'8GM.E.'!J42+'8GM.T.'!J42</f>
        <v>0</v>
      </c>
      <c r="K42" s="194">
        <f>'8GM.N.'!K42+'8GM.E.'!K42+'8GM.T.'!K42</f>
        <v>0</v>
      </c>
      <c r="L42" s="194">
        <f>'8GM.N.'!L42+'8GM.E.'!L42+'8GM.T.'!L42</f>
        <v>83</v>
      </c>
      <c r="M42" s="194">
        <f>'8GM.N.'!M42+'8GM.E.'!M42+'8GM.T.'!M42</f>
        <v>14047402</v>
      </c>
      <c r="N42" s="194">
        <f>'8GM.N.'!N42+'8GM.E.'!N42+'8GM.T.'!N42</f>
        <v>208</v>
      </c>
      <c r="O42" s="195">
        <f>'8GM.N.'!O42+'8GM.E.'!O42+'8GM.T.'!O42</f>
        <v>97375531.909999996</v>
      </c>
    </row>
    <row r="43" spans="1:22" x14ac:dyDescent="0.25">
      <c r="A43" s="111" t="s">
        <v>247</v>
      </c>
      <c r="B43" s="188">
        <f>'8GM.N.'!B43+'8GM.E.'!B43+'8GM.T.'!B43</f>
        <v>494879</v>
      </c>
      <c r="C43" s="188">
        <f>'8GM.N.'!C43+'8GM.E.'!C43+'8GM.T.'!C43</f>
        <v>415315982.61000001</v>
      </c>
      <c r="D43" s="189">
        <f>'8GM.N.'!D43+'8GM.E.'!D43+'8GM.T.'!D43</f>
        <v>96045136607.929993</v>
      </c>
      <c r="E43" s="190">
        <f>'8GM.N.'!E43+'8GM.E.'!E43+'8GM.T.'!E43</f>
        <v>400885</v>
      </c>
      <c r="F43" s="190">
        <f>'8GM.N.'!F43+'8GM.E.'!F43+'8GM.T.'!F43</f>
        <v>38705516798.269997</v>
      </c>
      <c r="G43" s="191">
        <f>'8GM.N.'!G43+'8GM.E.'!G43+'8GM.T.'!G43</f>
        <v>39603803900</v>
      </c>
      <c r="H43" s="190">
        <f>'8GM.N.'!H43+'8GM.E.'!H43+'8GM.T.'!H43</f>
        <v>4364</v>
      </c>
      <c r="I43" s="190">
        <f>'8GM.N.'!I43+'8GM.E.'!I43+'8GM.T.'!I43</f>
        <v>467498767.81</v>
      </c>
      <c r="J43" s="190">
        <f>'8GM.N.'!J43+'8GM.E.'!J43+'8GM.T.'!J43</f>
        <v>0</v>
      </c>
      <c r="K43" s="190">
        <f>'8GM.N.'!K43+'8GM.E.'!K43+'8GM.T.'!K43</f>
        <v>0</v>
      </c>
      <c r="L43" s="190">
        <f>'8GM.N.'!L43+'8GM.E.'!L43+'8GM.T.'!L43</f>
        <v>99</v>
      </c>
      <c r="M43" s="190">
        <f>'8GM.N.'!M43+'8GM.E.'!M43+'8GM.T.'!M43</f>
        <v>14552844</v>
      </c>
      <c r="N43" s="190">
        <f>'8GM.N.'!N43+'8GM.E.'!N43+'8GM.T.'!N43</f>
        <v>211</v>
      </c>
      <c r="O43" s="191">
        <f>'8GM.N.'!O43+'8GM.E.'!O43+'8GM.T.'!O43</f>
        <v>118303925.5</v>
      </c>
    </row>
    <row r="44" spans="1:22" x14ac:dyDescent="0.25">
      <c r="A44" s="112" t="s">
        <v>248</v>
      </c>
      <c r="B44" s="192">
        <f>'8GM.N.'!B44+'8GM.E.'!B44+'8GM.T.'!B44</f>
        <v>134680</v>
      </c>
      <c r="C44" s="192">
        <f>'8GM.N.'!C44+'8GM.E.'!C44+'8GM.T.'!C44</f>
        <v>126812794.18000001</v>
      </c>
      <c r="D44" s="193">
        <f>'8GM.N.'!D44+'8GM.E.'!D44+'8GM.T.'!D44</f>
        <v>35266997508.18</v>
      </c>
      <c r="E44" s="194">
        <f>'8GM.N.'!E44+'8GM.E.'!E44+'8GM.T.'!E44</f>
        <v>0</v>
      </c>
      <c r="F44" s="194">
        <f>'8GM.N.'!F44+'8GM.E.'!F44+'8GM.T.'!F44</f>
        <v>14965875120.860001</v>
      </c>
      <c r="G44" s="195">
        <f>'8GM.N.'!G44+'8GM.E.'!G44+'8GM.T.'!G44</f>
        <v>16323188518</v>
      </c>
      <c r="H44" s="194">
        <f>'8GM.N.'!H44+'8GM.E.'!H44+'8GM.T.'!H44</f>
        <v>1049</v>
      </c>
      <c r="I44" s="194">
        <f>'8GM.N.'!I44+'8GM.E.'!I44+'8GM.T.'!I44</f>
        <v>105044247.76000001</v>
      </c>
      <c r="J44" s="194">
        <f>'8GM.N.'!J44+'8GM.E.'!J44+'8GM.T.'!J44</f>
        <v>0</v>
      </c>
      <c r="K44" s="194">
        <f>'8GM.N.'!K44+'8GM.E.'!K44+'8GM.T.'!K44</f>
        <v>0</v>
      </c>
      <c r="L44" s="194">
        <f>'8GM.N.'!L44+'8GM.E.'!L44+'8GM.T.'!L44</f>
        <v>32</v>
      </c>
      <c r="M44" s="194">
        <f>'8GM.N.'!M44+'8GM.E.'!M44+'8GM.T.'!M44</f>
        <v>9519439</v>
      </c>
      <c r="N44" s="194">
        <f>'8GM.N.'!N44+'8GM.E.'!N44+'8GM.T.'!N44</f>
        <v>21</v>
      </c>
      <c r="O44" s="195">
        <f>'8GM.N.'!O44+'8GM.E.'!O44+'8GM.T.'!O44</f>
        <v>11271594.91</v>
      </c>
    </row>
    <row r="45" spans="1:22" x14ac:dyDescent="0.25">
      <c r="A45" s="111" t="s">
        <v>249</v>
      </c>
      <c r="B45" s="188">
        <f>'8GM.N.'!B45+'8GM.E.'!B45+'8GM.T.'!B45</f>
        <v>901192</v>
      </c>
      <c r="C45" s="188">
        <f>'8GM.N.'!C45+'8GM.E.'!C45+'8GM.T.'!C45</f>
        <v>1323388975.6400001</v>
      </c>
      <c r="D45" s="189">
        <f>'8GM.N.'!D45+'8GM.E.'!D45+'8GM.T.'!D45</f>
        <v>289047377700.35999</v>
      </c>
      <c r="E45" s="190">
        <f>'8GM.N.'!E45+'8GM.E.'!E45+'8GM.T.'!E45</f>
        <v>1482110</v>
      </c>
      <c r="F45" s="190">
        <f>'8GM.N.'!F45+'8GM.E.'!F45+'8GM.T.'!F45</f>
        <v>173989206093.5</v>
      </c>
      <c r="G45" s="191">
        <f>'8GM.N.'!G45+'8GM.E.'!G45+'8GM.T.'!G45</f>
        <v>183427261144</v>
      </c>
      <c r="H45" s="190">
        <f>'8GM.N.'!H45+'8GM.E.'!H45+'8GM.T.'!H45</f>
        <v>10111</v>
      </c>
      <c r="I45" s="190">
        <f>'8GM.N.'!I45+'8GM.E.'!I45+'8GM.T.'!I45</f>
        <v>784977238.26999998</v>
      </c>
      <c r="J45" s="190">
        <f>'8GM.N.'!J45+'8GM.E.'!J45+'8GM.T.'!J45</f>
        <v>0</v>
      </c>
      <c r="K45" s="190">
        <f>'8GM.N.'!K45+'8GM.E.'!K45+'8GM.T.'!K45</f>
        <v>0</v>
      </c>
      <c r="L45" s="190">
        <f>'8GM.N.'!L45+'8GM.E.'!L45+'8GM.T.'!L45</f>
        <v>178</v>
      </c>
      <c r="M45" s="190">
        <f>'8GM.N.'!M45+'8GM.E.'!M45+'8GM.T.'!M45</f>
        <v>18062625</v>
      </c>
      <c r="N45" s="190">
        <f>'8GM.N.'!N45+'8GM.E.'!N45+'8GM.T.'!N45</f>
        <v>214</v>
      </c>
      <c r="O45" s="191">
        <f>'8GM.N.'!O45+'8GM.E.'!O45+'8GM.T.'!O45</f>
        <v>106988960.7</v>
      </c>
    </row>
    <row r="46" spans="1:22" x14ac:dyDescent="0.25">
      <c r="A46" s="112" t="s">
        <v>250</v>
      </c>
      <c r="B46" s="192">
        <f>'8GM.N.'!B46+'8GM.E.'!B46+'8GM.T.'!B46</f>
        <v>322517</v>
      </c>
      <c r="C46" s="192">
        <f>'8GM.N.'!C46+'8GM.E.'!C46+'8GM.T.'!C46</f>
        <v>389688235.24000001</v>
      </c>
      <c r="D46" s="193">
        <f>'8GM.N.'!D46+'8GM.E.'!D46+'8GM.T.'!D46</f>
        <v>70966500730.179993</v>
      </c>
      <c r="E46" s="194">
        <f>'8GM.N.'!E46+'8GM.E.'!E46+'8GM.T.'!E46</f>
        <v>9139718</v>
      </c>
      <c r="F46" s="194">
        <f>'8GM.N.'!F46+'8GM.E.'!F46+'8GM.T.'!F46</f>
        <v>18627493511.970001</v>
      </c>
      <c r="G46" s="195">
        <f>'8GM.N.'!G46+'8GM.E.'!G46+'8GM.T.'!G46</f>
        <v>43588222897</v>
      </c>
      <c r="H46" s="194">
        <f>'8GM.N.'!H46+'8GM.E.'!H46+'8GM.T.'!H46</f>
        <v>2637</v>
      </c>
      <c r="I46" s="194">
        <f>'8GM.N.'!I46+'8GM.E.'!I46+'8GM.T.'!I46</f>
        <v>299390119.39999998</v>
      </c>
      <c r="J46" s="194">
        <f>'8GM.N.'!J46+'8GM.E.'!J46+'8GM.T.'!J46</f>
        <v>0</v>
      </c>
      <c r="K46" s="198">
        <f>'8GM.N.'!K46+'8GM.E.'!K46+'8GM.T.'!K46</f>
        <v>0</v>
      </c>
      <c r="L46" s="194">
        <f>'8GM.N.'!L46+'8GM.E.'!L46+'8GM.T.'!L46</f>
        <v>41</v>
      </c>
      <c r="M46" s="198">
        <f>'8GM.N.'!M46+'8GM.E.'!M46+'8GM.T.'!M46</f>
        <v>4059600</v>
      </c>
      <c r="N46" s="194">
        <f>'8GM.N.'!N46+'8GM.E.'!N46+'8GM.T.'!N46</f>
        <v>184</v>
      </c>
      <c r="O46" s="195">
        <f>'8GM.N.'!O46+'8GM.E.'!O46+'8GM.T.'!O46</f>
        <v>82441913.980000004</v>
      </c>
    </row>
    <row r="47" spans="1:22" x14ac:dyDescent="0.25">
      <c r="A47" s="111" t="s">
        <v>251</v>
      </c>
      <c r="B47" s="188">
        <f>'8GM.N.'!B47+'8GM.E.'!B47+'8GM.T.'!B47</f>
        <v>138825</v>
      </c>
      <c r="C47" s="188">
        <f>'8GM.N.'!C47+'8GM.E.'!C47+'8GM.T.'!C47</f>
        <v>128205914.94</v>
      </c>
      <c r="D47" s="189">
        <f>'8GM.N.'!D47+'8GM.E.'!D47+'8GM.T.'!D47</f>
        <v>26973427375.630001</v>
      </c>
      <c r="E47" s="190">
        <f>'8GM.N.'!E47+'8GM.E.'!E47+'8GM.T.'!E47</f>
        <v>0</v>
      </c>
      <c r="F47" s="190">
        <f>'8GM.N.'!F47+'8GM.E.'!F47+'8GM.T.'!F47</f>
        <v>14658264918.4</v>
      </c>
      <c r="G47" s="191">
        <f>'8GM.N.'!G47+'8GM.E.'!G47+'8GM.T.'!G47</f>
        <v>14878862540</v>
      </c>
      <c r="H47" s="190">
        <f>'8GM.N.'!H47+'8GM.E.'!H47+'8GM.T.'!H47</f>
        <v>1042</v>
      </c>
      <c r="I47" s="190">
        <f>'8GM.N.'!I47+'8GM.E.'!I47+'8GM.T.'!I47</f>
        <v>134522866.99000001</v>
      </c>
      <c r="J47" s="190">
        <f>'8GM.N.'!J47+'8GM.E.'!J47+'8GM.T.'!J47</f>
        <v>2</v>
      </c>
      <c r="K47" s="199">
        <f>'8GM.N.'!K47+'8GM.E.'!K47+'8GM.T.'!K47</f>
        <v>215378</v>
      </c>
      <c r="L47" s="190">
        <f>'8GM.N.'!L47+'8GM.E.'!L47+'8GM.T.'!L47</f>
        <v>55</v>
      </c>
      <c r="M47" s="199">
        <f>'8GM.N.'!M47+'8GM.E.'!M47+'8GM.T.'!M47</f>
        <v>6397743</v>
      </c>
      <c r="N47" s="190">
        <f>'8GM.N.'!N47+'8GM.E.'!N47+'8GM.T.'!N47</f>
        <v>25</v>
      </c>
      <c r="O47" s="191">
        <f>'8GM.N.'!O47+'8GM.E.'!O47+'8GM.T.'!O47</f>
        <v>14213087</v>
      </c>
    </row>
    <row r="48" spans="1:22" x14ac:dyDescent="0.25">
      <c r="A48" s="112" t="s">
        <v>252</v>
      </c>
      <c r="B48" s="192">
        <f>'8GM.N.'!B48+'8GM.E.'!B48+'8GM.T.'!B48</f>
        <v>4</v>
      </c>
      <c r="C48" s="192">
        <f>'8GM.N.'!C48+'8GM.E.'!C48+'8GM.T.'!C48</f>
        <v>13467.28</v>
      </c>
      <c r="D48" s="193">
        <f>'8GM.N.'!D48+'8GM.E.'!D48+'8GM.T.'!D48</f>
        <v>210000</v>
      </c>
      <c r="E48" s="194">
        <f>'8GM.N.'!E48+'8GM.E.'!E48+'8GM.T.'!E48</f>
        <v>743664</v>
      </c>
      <c r="F48" s="194">
        <f>'8GM.N.'!F48+'8GM.E.'!F48+'8GM.T.'!F48</f>
        <v>0</v>
      </c>
      <c r="G48" s="195">
        <f>'8GM.N.'!G48+'8GM.E.'!G48+'8GM.T.'!G48</f>
        <v>0</v>
      </c>
      <c r="H48" s="193">
        <f>'8GM.N.'!H48+'8GM.E.'!H48+'8GM.T.'!H48</f>
        <v>328</v>
      </c>
      <c r="I48" s="198">
        <f>'8GM.N.'!I48+'8GM.E.'!I48+'8GM.T.'!I48</f>
        <v>47048059.450000003</v>
      </c>
      <c r="J48" s="198">
        <f>'8GM.N.'!J48+'8GM.E.'!J48+'8GM.T.'!J48</f>
        <v>0</v>
      </c>
      <c r="K48" s="198">
        <f>'8GM.N.'!K48+'8GM.E.'!K48+'8GM.T.'!K48</f>
        <v>0</v>
      </c>
      <c r="L48" s="198">
        <f>'8GM.N.'!L48+'8GM.E.'!L48+'8GM.T.'!L48</f>
        <v>1</v>
      </c>
      <c r="M48" s="198">
        <f>'8GM.N.'!M48+'8GM.E.'!M48+'8GM.T.'!M48</f>
        <v>489369</v>
      </c>
      <c r="N48" s="198">
        <f>'8GM.N.'!N48+'8GM.E.'!N48+'8GM.T.'!N48</f>
        <v>2</v>
      </c>
      <c r="O48" s="197">
        <f>'8GM.N.'!O48+'8GM.E.'!O48+'8GM.T.'!O48</f>
        <v>66079</v>
      </c>
    </row>
    <row r="49" spans="1:15" x14ac:dyDescent="0.25">
      <c r="A49" s="111" t="s">
        <v>253</v>
      </c>
      <c r="B49" s="188">
        <f>'8GM.N.'!B49+'8GM.E.'!B49+'8GM.T.'!B49</f>
        <v>373884</v>
      </c>
      <c r="C49" s="188">
        <f>'8GM.N.'!C49+'8GM.E.'!C49+'8GM.T.'!C49</f>
        <v>233707407.69</v>
      </c>
      <c r="D49" s="189">
        <f>'8GM.N.'!D49+'8GM.E.'!D49+'8GM.T.'!D49</f>
        <v>19292323189.75</v>
      </c>
      <c r="E49" s="190">
        <f>'8GM.N.'!E49+'8GM.E.'!E49+'8GM.T.'!E49</f>
        <v>0</v>
      </c>
      <c r="F49" s="190">
        <f>'8GM.N.'!F49+'8GM.E.'!F49+'8GM.T.'!F49</f>
        <v>26680768</v>
      </c>
      <c r="G49" s="191">
        <f>'8GM.N.'!G49+'8GM.E.'!G49+'8GM.T.'!G49</f>
        <v>184192861</v>
      </c>
      <c r="H49" s="189">
        <f>'8GM.N.'!H49+'8GM.E.'!H49+'8GM.T.'!H49</f>
        <v>7</v>
      </c>
      <c r="I49" s="199">
        <f>'8GM.N.'!I49+'8GM.E.'!I49+'8GM.T.'!I49</f>
        <v>409037</v>
      </c>
      <c r="J49" s="199">
        <f>'8GM.N.'!J49+'8GM.E.'!J49+'8GM.T.'!J49</f>
        <v>0</v>
      </c>
      <c r="K49" s="199">
        <f>'8GM.N.'!K49+'8GM.E.'!K49+'8GM.T.'!K49</f>
        <v>0</v>
      </c>
      <c r="L49" s="199">
        <f>'8GM.N.'!L49+'8GM.E.'!L49+'8GM.T.'!L49</f>
        <v>0</v>
      </c>
      <c r="M49" s="199">
        <f>'8GM.N.'!M49+'8GM.E.'!M49+'8GM.T.'!M49</f>
        <v>0</v>
      </c>
      <c r="N49" s="199">
        <f>'8GM.N.'!N49+'8GM.E.'!N49+'8GM.T.'!N49</f>
        <v>0</v>
      </c>
      <c r="O49" s="196">
        <f>'8GM.N.'!O49+'8GM.E.'!O49+'8GM.T.'!O49</f>
        <v>0</v>
      </c>
    </row>
    <row r="50" spans="1:15" x14ac:dyDescent="0.25">
      <c r="A50" s="112" t="s">
        <v>25</v>
      </c>
      <c r="B50" s="202">
        <f>'8GM.N.'!B50+'8GM.E.'!B50+'8GM.T.'!B50</f>
        <v>36422644</v>
      </c>
      <c r="C50" s="202">
        <f>'8GM.N.'!C50+'8GM.E.'!C50+'8GM.T.'!C50</f>
        <v>8222625026.8000002</v>
      </c>
      <c r="D50" s="203">
        <f>'8GM.N.'!D50+'8GM.E.'!D50+'8GM.T.'!D50</f>
        <v>1386591025123.75</v>
      </c>
      <c r="E50" s="204">
        <f>'8GM.N.'!E50+'8GM.E.'!E50+'8GM.T.'!E50</f>
        <v>0</v>
      </c>
      <c r="F50" s="204">
        <f>'8GM.N.'!F50+'8GM.E.'!F50+'8GM.T.'!F50</f>
        <v>416506533240.07996</v>
      </c>
      <c r="G50" s="205">
        <f>'8GM.N.'!G50+'8GM.E.'!G50+'8GM.T.'!G50</f>
        <v>401692074521</v>
      </c>
      <c r="H50" s="203">
        <f>'8GM.N.'!H50+'8GM.E.'!H50+'8GM.T.'!H50</f>
        <v>29454</v>
      </c>
      <c r="I50" s="204">
        <f>'8GM.N.'!I50+'8GM.E.'!I50+'8GM.T.'!I50</f>
        <v>1788729806.1500001</v>
      </c>
      <c r="J50" s="204">
        <f>'8GM.N.'!J50+'8GM.E.'!J50+'8GM.T.'!J50</f>
        <v>0</v>
      </c>
      <c r="K50" s="204">
        <f>'8GM.N.'!K50+'8GM.E.'!K50+'8GM.T.'!K50</f>
        <v>0</v>
      </c>
      <c r="L50" s="204">
        <f>'8GM.N.'!L50+'8GM.E.'!L50+'8GM.T.'!L50</f>
        <v>64</v>
      </c>
      <c r="M50" s="204">
        <f>'8GM.N.'!M50+'8GM.E.'!M50+'8GM.T.'!M50</f>
        <v>2375241</v>
      </c>
      <c r="N50" s="204">
        <f>'8GM.N.'!N50+'8GM.E.'!N50+'8GM.T.'!N50</f>
        <v>24</v>
      </c>
      <c r="O50" s="205">
        <f>'8GM.N.'!O50+'8GM.E.'!O50+'8GM.T.'!O50</f>
        <v>6580934.7400000002</v>
      </c>
    </row>
    <row r="51" spans="1:15" s="23" customFormat="1" ht="13.5" thickBot="1" x14ac:dyDescent="0.35">
      <c r="A51" s="548" t="s">
        <v>8</v>
      </c>
      <c r="B51" s="441">
        <f>SUM(B16:B50)</f>
        <v>74897690</v>
      </c>
      <c r="C51" s="441">
        <f t="shared" ref="C51:O51" si="0">SUM(C16:C50)</f>
        <v>54629347028.720001</v>
      </c>
      <c r="D51" s="438">
        <f t="shared" si="0"/>
        <v>21917700852341.414</v>
      </c>
      <c r="E51" s="439">
        <f t="shared" si="0"/>
        <v>535382112</v>
      </c>
      <c r="F51" s="439">
        <f t="shared" si="0"/>
        <v>6503660821892.6797</v>
      </c>
      <c r="G51" s="549">
        <f t="shared" si="0"/>
        <v>6766725282166</v>
      </c>
      <c r="H51" s="438">
        <f t="shared" si="0"/>
        <v>193699</v>
      </c>
      <c r="I51" s="439">
        <f t="shared" si="0"/>
        <v>21870444870.300007</v>
      </c>
      <c r="J51" s="439">
        <f t="shared" si="0"/>
        <v>81</v>
      </c>
      <c r="K51" s="439">
        <f t="shared" si="0"/>
        <v>11457575</v>
      </c>
      <c r="L51" s="439">
        <f t="shared" si="0"/>
        <v>3439</v>
      </c>
      <c r="M51" s="439">
        <f t="shared" si="0"/>
        <v>674686024</v>
      </c>
      <c r="N51" s="439">
        <f t="shared" si="0"/>
        <v>7389</v>
      </c>
      <c r="O51" s="440">
        <f t="shared" si="0"/>
        <v>3988123371.8400002</v>
      </c>
    </row>
    <row r="52" spans="1:15" ht="19.5" customHeight="1" x14ac:dyDescent="0.25">
      <c r="A52" s="863" t="s">
        <v>309</v>
      </c>
      <c r="B52" s="863"/>
      <c r="C52" s="863"/>
      <c r="D52" s="863"/>
      <c r="E52" s="863"/>
      <c r="F52" s="863"/>
      <c r="G52" s="863"/>
      <c r="H52" s="863"/>
      <c r="I52" s="863"/>
      <c r="J52" s="863"/>
      <c r="K52" s="863"/>
      <c r="L52" s="863"/>
      <c r="M52" s="863"/>
      <c r="N52" s="863"/>
      <c r="O52" s="863"/>
    </row>
    <row r="53" spans="1:15" x14ac:dyDescent="0.25">
      <c r="A53" s="26" t="s">
        <v>257</v>
      </c>
    </row>
    <row r="54" spans="1:15" ht="13" thickBot="1" x14ac:dyDescent="0.3">
      <c r="A54" s="26" t="s">
        <v>315</v>
      </c>
      <c r="D54" s="36"/>
    </row>
    <row r="55" spans="1:15" s="23" customFormat="1" ht="13.5" thickBot="1" x14ac:dyDescent="0.35">
      <c r="A55" s="599" t="s">
        <v>268</v>
      </c>
      <c r="B55" s="600">
        <f>B51-B50</f>
        <v>38475046</v>
      </c>
      <c r="C55" s="600">
        <f t="shared" ref="C55:O55" si="1">C51-C50</f>
        <v>46406722001.919998</v>
      </c>
      <c r="D55" s="601">
        <f t="shared" si="1"/>
        <v>20531109827217.664</v>
      </c>
      <c r="E55" s="602">
        <f t="shared" si="1"/>
        <v>535382112</v>
      </c>
      <c r="F55" s="602">
        <f t="shared" si="1"/>
        <v>6087154288652.5996</v>
      </c>
      <c r="G55" s="603">
        <f t="shared" si="1"/>
        <v>6365033207645</v>
      </c>
      <c r="H55" s="601">
        <f t="shared" si="1"/>
        <v>164245</v>
      </c>
      <c r="I55" s="602">
        <f t="shared" si="1"/>
        <v>20081715064.150005</v>
      </c>
      <c r="J55" s="602">
        <f t="shared" si="1"/>
        <v>81</v>
      </c>
      <c r="K55" s="602">
        <f t="shared" si="1"/>
        <v>11457575</v>
      </c>
      <c r="L55" s="602">
        <f t="shared" si="1"/>
        <v>3375</v>
      </c>
      <c r="M55" s="602">
        <f t="shared" si="1"/>
        <v>672310783</v>
      </c>
      <c r="N55" s="602">
        <f t="shared" si="1"/>
        <v>7365</v>
      </c>
      <c r="O55" s="604">
        <f t="shared" si="1"/>
        <v>3981542437.1000004</v>
      </c>
    </row>
    <row r="56" spans="1:15" x14ac:dyDescent="0.25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4">
    <mergeCell ref="A7:O7"/>
    <mergeCell ref="A2:O2"/>
    <mergeCell ref="A3:O3"/>
    <mergeCell ref="A4:O4"/>
    <mergeCell ref="A5:O5"/>
    <mergeCell ref="A6:O6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A52:O52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scale="66" firstPageNumber="57" fitToHeight="0" orientation="landscape" useFirstPageNumber="1" r:id="rId1"/>
  <headerFooter alignWithMargins="0">
    <oddFooter>&amp;R&amp;8&amp;P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 codeName="Hoja48">
    <pageSetUpPr fitToPage="1"/>
  </sheetPr>
  <dimension ref="A1:V56"/>
  <sheetViews>
    <sheetView showGridLines="0" view="pageBreakPreview" zoomScale="70" zoomScaleNormal="100" zoomScaleSheetLayoutView="70" workbookViewId="0"/>
  </sheetViews>
  <sheetFormatPr baseColWidth="10" defaultColWidth="9.7265625" defaultRowHeight="12.5" x14ac:dyDescent="0.25"/>
  <cols>
    <col min="1" max="1" width="21.54296875" style="25" customWidth="1"/>
    <col min="2" max="2" width="14.7265625" style="25" bestFit="1" customWidth="1"/>
    <col min="3" max="3" width="17.453125" style="25" bestFit="1" customWidth="1"/>
    <col min="4" max="4" width="18.7265625" style="25" customWidth="1"/>
    <col min="5" max="5" width="14.26953125" style="25" customWidth="1"/>
    <col min="6" max="6" width="18.26953125" style="25" bestFit="1" customWidth="1"/>
    <col min="7" max="7" width="18" style="25" bestFit="1" customWidth="1"/>
    <col min="8" max="8" width="13" style="25" customWidth="1"/>
    <col min="9" max="9" width="15.54296875" style="25" bestFit="1" customWidth="1"/>
    <col min="10" max="10" width="8.453125" style="25" bestFit="1" customWidth="1"/>
    <col min="11" max="11" width="9.26953125" style="25" bestFit="1" customWidth="1"/>
    <col min="12" max="12" width="11" style="25" bestFit="1" customWidth="1"/>
    <col min="13" max="13" width="13.1796875" style="25" bestFit="1" customWidth="1"/>
    <col min="14" max="14" width="11.1796875" style="25" bestFit="1" customWidth="1"/>
    <col min="15" max="15" width="14.542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0" x14ac:dyDescent="0.2"/>
    <row r="6" spans="1:20" s="26" customFormat="1" ht="13" x14ac:dyDescent="0.3">
      <c r="A6" s="839" t="str">
        <f>'1 Total'!A4:N4</f>
        <v>DICIEMBRE DE 2019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10.5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58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19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64" t="s">
        <v>215</v>
      </c>
      <c r="F13" s="827" t="s">
        <v>256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256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6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6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v>258524</v>
      </c>
      <c r="C16" s="184">
        <v>308681712.25</v>
      </c>
      <c r="D16" s="185">
        <v>84966911696.690002</v>
      </c>
      <c r="E16" s="186">
        <v>0</v>
      </c>
      <c r="F16" s="186">
        <v>23380135930.959999</v>
      </c>
      <c r="G16" s="187">
        <v>49040483276</v>
      </c>
      <c r="H16" s="186">
        <v>1169</v>
      </c>
      <c r="I16" s="186">
        <v>173359954.69</v>
      </c>
      <c r="J16" s="186">
        <v>0</v>
      </c>
      <c r="K16" s="186">
        <v>0</v>
      </c>
      <c r="L16" s="186">
        <v>28</v>
      </c>
      <c r="M16" s="186">
        <v>4771342</v>
      </c>
      <c r="N16" s="186">
        <v>116</v>
      </c>
      <c r="O16" s="187">
        <v>25512895.02</v>
      </c>
    </row>
    <row r="17" spans="1:15" x14ac:dyDescent="0.25">
      <c r="A17" s="111" t="s">
        <v>221</v>
      </c>
      <c r="B17" s="188">
        <v>450506</v>
      </c>
      <c r="C17" s="188">
        <v>306278996.56</v>
      </c>
      <c r="D17" s="189">
        <v>161821129837.57001</v>
      </c>
      <c r="E17" s="190">
        <v>0</v>
      </c>
      <c r="F17" s="190">
        <v>62119245315.410004</v>
      </c>
      <c r="G17" s="191">
        <v>70664385904</v>
      </c>
      <c r="H17" s="190">
        <v>3023</v>
      </c>
      <c r="I17" s="190">
        <v>478986753.23000002</v>
      </c>
      <c r="J17" s="190">
        <v>0</v>
      </c>
      <c r="K17" s="190">
        <v>0</v>
      </c>
      <c r="L17" s="190">
        <v>52</v>
      </c>
      <c r="M17" s="190">
        <v>11400364</v>
      </c>
      <c r="N17" s="190">
        <v>203</v>
      </c>
      <c r="O17" s="191">
        <v>102174398.09</v>
      </c>
    </row>
    <row r="18" spans="1:15" x14ac:dyDescent="0.25">
      <c r="A18" s="112" t="s">
        <v>222</v>
      </c>
      <c r="B18" s="192">
        <v>112624</v>
      </c>
      <c r="C18" s="192">
        <v>135239657.40000001</v>
      </c>
      <c r="D18" s="193">
        <v>32857042946.110001</v>
      </c>
      <c r="E18" s="194">
        <v>0</v>
      </c>
      <c r="F18" s="194">
        <v>12029116941.110001</v>
      </c>
      <c r="G18" s="195">
        <v>17143134045</v>
      </c>
      <c r="H18" s="194">
        <v>870</v>
      </c>
      <c r="I18" s="194">
        <v>124129757.76000001</v>
      </c>
      <c r="J18" s="194">
        <v>0</v>
      </c>
      <c r="K18" s="194">
        <v>0</v>
      </c>
      <c r="L18" s="194">
        <v>19</v>
      </c>
      <c r="M18" s="194">
        <v>1682132</v>
      </c>
      <c r="N18" s="194">
        <v>29</v>
      </c>
      <c r="O18" s="195">
        <v>13345265.35</v>
      </c>
    </row>
    <row r="19" spans="1:15" x14ac:dyDescent="0.25">
      <c r="A19" s="111" t="s">
        <v>223</v>
      </c>
      <c r="B19" s="188">
        <v>126199</v>
      </c>
      <c r="C19" s="188">
        <v>143411680.44999999</v>
      </c>
      <c r="D19" s="189">
        <v>30945570395.57</v>
      </c>
      <c r="E19" s="190">
        <v>0</v>
      </c>
      <c r="F19" s="190">
        <v>8472688079.5500002</v>
      </c>
      <c r="G19" s="191">
        <v>11222685172</v>
      </c>
      <c r="H19" s="190">
        <v>1183</v>
      </c>
      <c r="I19" s="190">
        <v>123695096.34</v>
      </c>
      <c r="J19" s="190">
        <v>0</v>
      </c>
      <c r="K19" s="190">
        <v>0</v>
      </c>
      <c r="L19" s="190">
        <v>20</v>
      </c>
      <c r="M19" s="190">
        <v>3450532</v>
      </c>
      <c r="N19" s="190">
        <v>46</v>
      </c>
      <c r="O19" s="191">
        <v>13689766.970000001</v>
      </c>
    </row>
    <row r="20" spans="1:15" x14ac:dyDescent="0.25">
      <c r="A20" s="112" t="s">
        <v>224</v>
      </c>
      <c r="B20" s="192">
        <v>917930</v>
      </c>
      <c r="C20" s="192">
        <v>598799201.15999997</v>
      </c>
      <c r="D20" s="193">
        <v>219867091665.91</v>
      </c>
      <c r="E20" s="194">
        <v>0</v>
      </c>
      <c r="F20" s="194">
        <v>184795516881.23001</v>
      </c>
      <c r="G20" s="195">
        <v>102398079472</v>
      </c>
      <c r="H20" s="194">
        <v>5971</v>
      </c>
      <c r="I20" s="194">
        <v>490405112.56</v>
      </c>
      <c r="J20" s="194">
        <v>0</v>
      </c>
      <c r="K20" s="194">
        <v>0</v>
      </c>
      <c r="L20" s="194">
        <v>84</v>
      </c>
      <c r="M20" s="194">
        <v>7852900</v>
      </c>
      <c r="N20" s="194">
        <v>332</v>
      </c>
      <c r="O20" s="195">
        <v>216207257.18000001</v>
      </c>
    </row>
    <row r="21" spans="1:15" x14ac:dyDescent="0.25">
      <c r="A21" s="111" t="s">
        <v>225</v>
      </c>
      <c r="B21" s="188">
        <v>151393</v>
      </c>
      <c r="C21" s="188">
        <v>86173848.060000002</v>
      </c>
      <c r="D21" s="189">
        <v>20050168934.049999</v>
      </c>
      <c r="E21" s="190">
        <v>0</v>
      </c>
      <c r="F21" s="190">
        <v>3981604319.0500002</v>
      </c>
      <c r="G21" s="191">
        <v>5942214762</v>
      </c>
      <c r="H21" s="190">
        <v>927</v>
      </c>
      <c r="I21" s="190">
        <v>105111873.09999999</v>
      </c>
      <c r="J21" s="190">
        <v>0</v>
      </c>
      <c r="K21" s="190">
        <v>0</v>
      </c>
      <c r="L21" s="190">
        <v>14</v>
      </c>
      <c r="M21" s="190">
        <v>1330483</v>
      </c>
      <c r="N21" s="190">
        <v>27</v>
      </c>
      <c r="O21" s="191">
        <v>13505039.4</v>
      </c>
    </row>
    <row r="22" spans="1:15" x14ac:dyDescent="0.25">
      <c r="A22" s="112" t="s">
        <v>226</v>
      </c>
      <c r="B22" s="192">
        <v>487804</v>
      </c>
      <c r="C22" s="192">
        <v>344181029.30000001</v>
      </c>
      <c r="D22" s="200">
        <v>87414683624.080002</v>
      </c>
      <c r="E22" s="198">
        <v>0</v>
      </c>
      <c r="F22" s="194">
        <v>18427932846.509998</v>
      </c>
      <c r="G22" s="195">
        <v>32277166277</v>
      </c>
      <c r="H22" s="194">
        <v>3483</v>
      </c>
      <c r="I22" s="194">
        <v>287690656.88999999</v>
      </c>
      <c r="J22" s="194">
        <v>0</v>
      </c>
      <c r="K22" s="194">
        <v>0</v>
      </c>
      <c r="L22" s="194">
        <v>72</v>
      </c>
      <c r="M22" s="194">
        <v>7387343</v>
      </c>
      <c r="N22" s="194">
        <v>33</v>
      </c>
      <c r="O22" s="195">
        <v>16110301.93</v>
      </c>
    </row>
    <row r="23" spans="1:15" x14ac:dyDescent="0.25">
      <c r="A23" s="111" t="s">
        <v>227</v>
      </c>
      <c r="B23" s="188">
        <v>771356</v>
      </c>
      <c r="C23" s="188">
        <v>574632273.37</v>
      </c>
      <c r="D23" s="201">
        <v>214479321176.60001</v>
      </c>
      <c r="E23" s="199">
        <v>0</v>
      </c>
      <c r="F23" s="190">
        <v>224808131114.63</v>
      </c>
      <c r="G23" s="191">
        <v>137867738228</v>
      </c>
      <c r="H23" s="190">
        <v>3953</v>
      </c>
      <c r="I23" s="190">
        <v>498456121.97000003</v>
      </c>
      <c r="J23" s="190">
        <v>0</v>
      </c>
      <c r="K23" s="190">
        <v>0</v>
      </c>
      <c r="L23" s="190">
        <v>129</v>
      </c>
      <c r="M23" s="190">
        <v>20745857</v>
      </c>
      <c r="N23" s="190">
        <v>259</v>
      </c>
      <c r="O23" s="191">
        <v>116198904.53</v>
      </c>
    </row>
    <row r="24" spans="1:15" x14ac:dyDescent="0.25">
      <c r="A24" s="112" t="s">
        <v>228</v>
      </c>
      <c r="B24" s="192">
        <v>19340031</v>
      </c>
      <c r="C24" s="192">
        <v>27180772417.810001</v>
      </c>
      <c r="D24" s="200">
        <v>15895227833447.1</v>
      </c>
      <c r="E24" s="198">
        <v>5784036</v>
      </c>
      <c r="F24" s="194">
        <v>4015730201661.1201</v>
      </c>
      <c r="G24" s="195">
        <v>3626849325274</v>
      </c>
      <c r="H24" s="194">
        <v>42142</v>
      </c>
      <c r="I24" s="194">
        <v>6864872319.9700003</v>
      </c>
      <c r="J24" s="194">
        <v>2</v>
      </c>
      <c r="K24" s="194">
        <v>50000</v>
      </c>
      <c r="L24" s="194">
        <v>509</v>
      </c>
      <c r="M24" s="194">
        <v>251441713</v>
      </c>
      <c r="N24" s="194">
        <v>2347</v>
      </c>
      <c r="O24" s="195">
        <v>1489634755.9000001</v>
      </c>
    </row>
    <row r="25" spans="1:15" x14ac:dyDescent="0.25">
      <c r="A25" s="111" t="s">
        <v>229</v>
      </c>
      <c r="B25" s="188">
        <v>234786</v>
      </c>
      <c r="C25" s="188">
        <v>394480340.89999998</v>
      </c>
      <c r="D25" s="201">
        <v>62242202365.949997</v>
      </c>
      <c r="E25" s="199">
        <v>0</v>
      </c>
      <c r="F25" s="190">
        <v>17604685098.25</v>
      </c>
      <c r="G25" s="191">
        <v>21286578028</v>
      </c>
      <c r="H25" s="190">
        <v>2477</v>
      </c>
      <c r="I25" s="190">
        <v>367396428.44999999</v>
      </c>
      <c r="J25" s="190">
        <v>0</v>
      </c>
      <c r="K25" s="190">
        <v>0</v>
      </c>
      <c r="L25" s="190">
        <v>52</v>
      </c>
      <c r="M25" s="190">
        <v>6479758</v>
      </c>
      <c r="N25" s="190">
        <v>158</v>
      </c>
      <c r="O25" s="191">
        <v>107187667.97</v>
      </c>
    </row>
    <row r="26" spans="1:15" x14ac:dyDescent="0.25">
      <c r="A26" s="112" t="s">
        <v>230</v>
      </c>
      <c r="B26" s="192">
        <v>732370</v>
      </c>
      <c r="C26" s="192">
        <v>601486938.61000001</v>
      </c>
      <c r="D26" s="200">
        <v>161009736764.84</v>
      </c>
      <c r="E26" s="198">
        <v>335961</v>
      </c>
      <c r="F26" s="194">
        <v>89970297898.690002</v>
      </c>
      <c r="G26" s="195">
        <v>96587016703</v>
      </c>
      <c r="H26" s="194">
        <v>6077</v>
      </c>
      <c r="I26" s="194">
        <v>523186390.63999999</v>
      </c>
      <c r="J26" s="194">
        <v>0</v>
      </c>
      <c r="K26" s="194">
        <v>0</v>
      </c>
      <c r="L26" s="194">
        <v>229</v>
      </c>
      <c r="M26" s="194">
        <v>35464893</v>
      </c>
      <c r="N26" s="194">
        <v>205</v>
      </c>
      <c r="O26" s="195">
        <v>72315724.579999998</v>
      </c>
    </row>
    <row r="27" spans="1:15" x14ac:dyDescent="0.25">
      <c r="A27" s="111" t="s">
        <v>231</v>
      </c>
      <c r="B27" s="188">
        <v>237287</v>
      </c>
      <c r="C27" s="188">
        <v>351043101.35000002</v>
      </c>
      <c r="D27" s="201">
        <v>30957277878.810001</v>
      </c>
      <c r="E27" s="199">
        <v>0</v>
      </c>
      <c r="F27" s="190">
        <v>15393599960.059999</v>
      </c>
      <c r="G27" s="191">
        <v>9572480386</v>
      </c>
      <c r="H27" s="190">
        <v>3445</v>
      </c>
      <c r="I27" s="190">
        <v>338041035.17000002</v>
      </c>
      <c r="J27" s="190">
        <v>0</v>
      </c>
      <c r="K27" s="190">
        <v>0</v>
      </c>
      <c r="L27" s="190">
        <v>139</v>
      </c>
      <c r="M27" s="190">
        <v>20609083</v>
      </c>
      <c r="N27" s="190">
        <v>66</v>
      </c>
      <c r="O27" s="191">
        <v>47867726.979999997</v>
      </c>
    </row>
    <row r="28" spans="1:15" x14ac:dyDescent="0.25">
      <c r="A28" s="112" t="s">
        <v>232</v>
      </c>
      <c r="B28" s="192">
        <v>435004</v>
      </c>
      <c r="C28" s="192">
        <v>245683521.97</v>
      </c>
      <c r="D28" s="200">
        <v>64592127746.209999</v>
      </c>
      <c r="E28" s="198">
        <v>0</v>
      </c>
      <c r="F28" s="194">
        <v>22782328531.630001</v>
      </c>
      <c r="G28" s="195">
        <v>26291250633</v>
      </c>
      <c r="H28" s="194">
        <v>2311</v>
      </c>
      <c r="I28" s="194">
        <v>260149805.25</v>
      </c>
      <c r="J28" s="194">
        <v>0</v>
      </c>
      <c r="K28" s="194">
        <v>0</v>
      </c>
      <c r="L28" s="194">
        <v>61</v>
      </c>
      <c r="M28" s="194">
        <v>4635038</v>
      </c>
      <c r="N28" s="194">
        <v>98</v>
      </c>
      <c r="O28" s="195">
        <v>52801317.420000002</v>
      </c>
    </row>
    <row r="29" spans="1:15" x14ac:dyDescent="0.25">
      <c r="A29" s="111" t="s">
        <v>233</v>
      </c>
      <c r="B29" s="188">
        <v>1772852</v>
      </c>
      <c r="C29" s="188">
        <v>1555070434.6400001</v>
      </c>
      <c r="D29" s="201">
        <v>341764031611.56</v>
      </c>
      <c r="E29" s="199">
        <v>0</v>
      </c>
      <c r="F29" s="190">
        <v>170311619066.82999</v>
      </c>
      <c r="G29" s="191">
        <v>181704531367</v>
      </c>
      <c r="H29" s="190">
        <v>8107</v>
      </c>
      <c r="I29" s="190">
        <v>1227856995.76</v>
      </c>
      <c r="J29" s="190">
        <v>0</v>
      </c>
      <c r="K29" s="190">
        <v>0</v>
      </c>
      <c r="L29" s="190">
        <v>182</v>
      </c>
      <c r="M29" s="190">
        <v>39950035</v>
      </c>
      <c r="N29" s="190">
        <v>550</v>
      </c>
      <c r="O29" s="191">
        <v>229546112.91</v>
      </c>
    </row>
    <row r="30" spans="1:15" x14ac:dyDescent="0.25">
      <c r="A30" s="112" t="s">
        <v>234</v>
      </c>
      <c r="B30" s="192">
        <v>2148268</v>
      </c>
      <c r="C30" s="192">
        <v>2314339864.5700002</v>
      </c>
      <c r="D30" s="200">
        <v>395176369385.07001</v>
      </c>
      <c r="E30" s="198">
        <v>0</v>
      </c>
      <c r="F30" s="194">
        <v>158822341814.75</v>
      </c>
      <c r="G30" s="195">
        <v>213044027453</v>
      </c>
      <c r="H30" s="194">
        <v>16071</v>
      </c>
      <c r="I30" s="194">
        <v>1667763042.1700001</v>
      </c>
      <c r="J30" s="194">
        <v>0</v>
      </c>
      <c r="K30" s="194">
        <v>0</v>
      </c>
      <c r="L30" s="194">
        <v>328</v>
      </c>
      <c r="M30" s="194">
        <v>41651122</v>
      </c>
      <c r="N30" s="194">
        <v>638</v>
      </c>
      <c r="O30" s="195">
        <v>298470761.94</v>
      </c>
    </row>
    <row r="31" spans="1:15" x14ac:dyDescent="0.25">
      <c r="A31" s="111" t="s">
        <v>235</v>
      </c>
      <c r="B31" s="188">
        <v>545940</v>
      </c>
      <c r="C31" s="188">
        <v>387561299.13999999</v>
      </c>
      <c r="D31" s="201">
        <v>78329287719.259995</v>
      </c>
      <c r="E31" s="199">
        <v>0</v>
      </c>
      <c r="F31" s="190">
        <v>19899665670.119999</v>
      </c>
      <c r="G31" s="191">
        <v>29062088515</v>
      </c>
      <c r="H31" s="190">
        <v>7342</v>
      </c>
      <c r="I31" s="190">
        <v>450686994.70999998</v>
      </c>
      <c r="J31" s="190">
        <v>0</v>
      </c>
      <c r="K31" s="190">
        <v>0</v>
      </c>
      <c r="L31" s="190">
        <v>193</v>
      </c>
      <c r="M31" s="190">
        <v>13716738</v>
      </c>
      <c r="N31" s="190">
        <v>78</v>
      </c>
      <c r="O31" s="191">
        <v>31571139.52</v>
      </c>
    </row>
    <row r="32" spans="1:15" ht="11.15" customHeight="1" x14ac:dyDescent="0.25">
      <c r="A32" s="112" t="s">
        <v>236</v>
      </c>
      <c r="B32" s="192">
        <v>269134</v>
      </c>
      <c r="C32" s="192">
        <v>250851069.75</v>
      </c>
      <c r="D32" s="200">
        <v>56943546982.650002</v>
      </c>
      <c r="E32" s="198">
        <v>0</v>
      </c>
      <c r="F32" s="194">
        <v>26489883281.52</v>
      </c>
      <c r="G32" s="195">
        <v>26979355499</v>
      </c>
      <c r="H32" s="194">
        <v>2828</v>
      </c>
      <c r="I32" s="194">
        <v>287723479.05000001</v>
      </c>
      <c r="J32" s="194">
        <v>0</v>
      </c>
      <c r="K32" s="194">
        <v>0</v>
      </c>
      <c r="L32" s="194">
        <v>80</v>
      </c>
      <c r="M32" s="194">
        <v>12905155</v>
      </c>
      <c r="N32" s="194">
        <v>84</v>
      </c>
      <c r="O32" s="195">
        <v>71506309.099999994</v>
      </c>
    </row>
    <row r="33" spans="1:22" x14ac:dyDescent="0.25">
      <c r="A33" s="111" t="s">
        <v>237</v>
      </c>
      <c r="B33" s="188">
        <v>178902</v>
      </c>
      <c r="C33" s="188">
        <v>129708619.89</v>
      </c>
      <c r="D33" s="189">
        <v>27346230289.889999</v>
      </c>
      <c r="E33" s="190">
        <v>0</v>
      </c>
      <c r="F33" s="190">
        <v>6026821620</v>
      </c>
      <c r="G33" s="191">
        <v>10144052747</v>
      </c>
      <c r="H33" s="190">
        <v>1500</v>
      </c>
      <c r="I33" s="190">
        <v>138266371.33000001</v>
      </c>
      <c r="J33" s="190">
        <v>0</v>
      </c>
      <c r="K33" s="190">
        <v>0</v>
      </c>
      <c r="L33" s="190">
        <v>24</v>
      </c>
      <c r="M33" s="190">
        <v>1954075</v>
      </c>
      <c r="N33" s="190">
        <v>33</v>
      </c>
      <c r="O33" s="191">
        <v>23723683.780000001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3456311</v>
      </c>
      <c r="C34" s="192">
        <v>4469535388.5900002</v>
      </c>
      <c r="D34" s="193">
        <v>1325915846550.26</v>
      </c>
      <c r="E34" s="194">
        <v>935000</v>
      </c>
      <c r="F34" s="194">
        <v>415931956580</v>
      </c>
      <c r="G34" s="195">
        <v>1049755591194</v>
      </c>
      <c r="H34" s="194">
        <v>7163</v>
      </c>
      <c r="I34" s="194">
        <v>1126395878.9300001</v>
      </c>
      <c r="J34" s="194">
        <v>0</v>
      </c>
      <c r="K34" s="194">
        <v>0</v>
      </c>
      <c r="L34" s="194">
        <v>96</v>
      </c>
      <c r="M34" s="194">
        <v>20157042</v>
      </c>
      <c r="N34" s="194">
        <v>322</v>
      </c>
      <c r="O34" s="195">
        <v>154388623.03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244835</v>
      </c>
      <c r="C35" s="188">
        <v>180531063.00999999</v>
      </c>
      <c r="D35" s="189">
        <v>36987040878.519997</v>
      </c>
      <c r="E35" s="190">
        <v>0</v>
      </c>
      <c r="F35" s="190">
        <v>13666968219.6</v>
      </c>
      <c r="G35" s="191">
        <v>15871733655</v>
      </c>
      <c r="H35" s="190">
        <v>3188</v>
      </c>
      <c r="I35" s="190">
        <v>269756792.77999997</v>
      </c>
      <c r="J35" s="190">
        <v>0</v>
      </c>
      <c r="K35" s="190">
        <v>0</v>
      </c>
      <c r="L35" s="190">
        <v>88</v>
      </c>
      <c r="M35" s="190">
        <v>6784250</v>
      </c>
      <c r="N35" s="190">
        <v>32</v>
      </c>
      <c r="O35" s="191">
        <v>15192718.51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603684</v>
      </c>
      <c r="C36" s="192">
        <v>660466067.91999996</v>
      </c>
      <c r="D36" s="193">
        <v>143991439615.01001</v>
      </c>
      <c r="E36" s="194">
        <v>0</v>
      </c>
      <c r="F36" s="194">
        <v>69274667431.369995</v>
      </c>
      <c r="G36" s="195">
        <v>73384555464</v>
      </c>
      <c r="H36" s="194">
        <v>4821</v>
      </c>
      <c r="I36" s="194">
        <v>496541550.10000002</v>
      </c>
      <c r="J36" s="194">
        <v>0</v>
      </c>
      <c r="K36" s="194">
        <v>0</v>
      </c>
      <c r="L36" s="194">
        <v>125</v>
      </c>
      <c r="M36" s="194">
        <v>18818328</v>
      </c>
      <c r="N36" s="194">
        <v>162</v>
      </c>
      <c r="O36" s="195">
        <v>59935412.840000004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725651</v>
      </c>
      <c r="C37" s="188">
        <v>452654769.41000003</v>
      </c>
      <c r="D37" s="189">
        <v>142513751283.82001</v>
      </c>
      <c r="E37" s="190">
        <v>0</v>
      </c>
      <c r="F37" s="190">
        <v>77732037173.940002</v>
      </c>
      <c r="G37" s="191">
        <v>82961403120</v>
      </c>
      <c r="H37" s="190">
        <v>2531</v>
      </c>
      <c r="I37" s="190">
        <v>278570227.02999997</v>
      </c>
      <c r="J37" s="190">
        <v>0</v>
      </c>
      <c r="K37" s="190">
        <v>0</v>
      </c>
      <c r="L37" s="190">
        <v>55</v>
      </c>
      <c r="M37" s="190">
        <v>11128011</v>
      </c>
      <c r="N37" s="190">
        <v>96</v>
      </c>
      <c r="O37" s="191">
        <v>44406262.729999997</v>
      </c>
    </row>
    <row r="38" spans="1:22" x14ac:dyDescent="0.25">
      <c r="A38" s="112" t="s">
        <v>242</v>
      </c>
      <c r="B38" s="192">
        <v>259170</v>
      </c>
      <c r="C38" s="192">
        <v>251304091.31999999</v>
      </c>
      <c r="D38" s="193">
        <v>61967328271.860001</v>
      </c>
      <c r="E38" s="194">
        <v>0</v>
      </c>
      <c r="F38" s="194">
        <v>26440455048.959999</v>
      </c>
      <c r="G38" s="195">
        <v>31946352151</v>
      </c>
      <c r="H38" s="194">
        <v>1372</v>
      </c>
      <c r="I38" s="194">
        <v>174511043.53</v>
      </c>
      <c r="J38" s="194">
        <v>0</v>
      </c>
      <c r="K38" s="194">
        <v>0</v>
      </c>
      <c r="L38" s="194">
        <v>59</v>
      </c>
      <c r="M38" s="194">
        <v>11593518</v>
      </c>
      <c r="N38" s="194">
        <v>82</v>
      </c>
      <c r="O38" s="195">
        <v>26420777.530000001</v>
      </c>
    </row>
    <row r="39" spans="1:22" x14ac:dyDescent="0.25">
      <c r="A39" s="111" t="s">
        <v>243</v>
      </c>
      <c r="B39" s="188">
        <v>429037</v>
      </c>
      <c r="C39" s="188">
        <v>336146017.56</v>
      </c>
      <c r="D39" s="189">
        <v>83079294624.100006</v>
      </c>
      <c r="E39" s="190">
        <v>0</v>
      </c>
      <c r="F39" s="190">
        <v>30895725221.389999</v>
      </c>
      <c r="G39" s="191">
        <v>44144422221</v>
      </c>
      <c r="H39" s="190">
        <v>2297</v>
      </c>
      <c r="I39" s="190">
        <v>322215820.25999999</v>
      </c>
      <c r="J39" s="190">
        <v>0</v>
      </c>
      <c r="K39" s="190">
        <v>0</v>
      </c>
      <c r="L39" s="190">
        <v>86</v>
      </c>
      <c r="M39" s="190">
        <v>15499779</v>
      </c>
      <c r="N39" s="190">
        <v>98</v>
      </c>
      <c r="O39" s="191">
        <v>54912424.189999998</v>
      </c>
    </row>
    <row r="40" spans="1:22" x14ac:dyDescent="0.25">
      <c r="A40" s="112" t="s">
        <v>244</v>
      </c>
      <c r="B40" s="192">
        <v>468087</v>
      </c>
      <c r="C40" s="192">
        <v>426900758.26999998</v>
      </c>
      <c r="D40" s="193">
        <v>77355939110.169998</v>
      </c>
      <c r="E40" s="194">
        <v>0</v>
      </c>
      <c r="F40" s="194">
        <v>35378339346.300003</v>
      </c>
      <c r="G40" s="195">
        <v>32671687643</v>
      </c>
      <c r="H40" s="194">
        <v>3710</v>
      </c>
      <c r="I40" s="194">
        <v>350644722.5</v>
      </c>
      <c r="J40" s="194">
        <v>0</v>
      </c>
      <c r="K40" s="194">
        <v>0</v>
      </c>
      <c r="L40" s="194">
        <v>72</v>
      </c>
      <c r="M40" s="194">
        <v>8772712</v>
      </c>
      <c r="N40" s="194">
        <v>145</v>
      </c>
      <c r="O40" s="195">
        <v>72149105.290000007</v>
      </c>
    </row>
    <row r="41" spans="1:22" x14ac:dyDescent="0.25">
      <c r="A41" s="111" t="s">
        <v>245</v>
      </c>
      <c r="B41" s="188">
        <v>465928</v>
      </c>
      <c r="C41" s="188">
        <v>500593199.94999999</v>
      </c>
      <c r="D41" s="189">
        <v>101587742025.82001</v>
      </c>
      <c r="E41" s="190">
        <v>0</v>
      </c>
      <c r="F41" s="190">
        <v>53103610867</v>
      </c>
      <c r="G41" s="191">
        <v>52164689496</v>
      </c>
      <c r="H41" s="190">
        <v>3589</v>
      </c>
      <c r="I41" s="190">
        <v>462376461.33999997</v>
      </c>
      <c r="J41" s="190">
        <v>0</v>
      </c>
      <c r="K41" s="190">
        <v>0</v>
      </c>
      <c r="L41" s="190">
        <v>76</v>
      </c>
      <c r="M41" s="190">
        <v>10922970</v>
      </c>
      <c r="N41" s="190">
        <v>261</v>
      </c>
      <c r="O41" s="191">
        <v>182106991.41</v>
      </c>
    </row>
    <row r="42" spans="1:22" x14ac:dyDescent="0.25">
      <c r="A42" s="112" t="s">
        <v>246</v>
      </c>
      <c r="B42" s="192">
        <v>282036</v>
      </c>
      <c r="C42" s="192">
        <v>324859752.5</v>
      </c>
      <c r="D42" s="193">
        <v>52801786234.150002</v>
      </c>
      <c r="E42" s="194">
        <v>0</v>
      </c>
      <c r="F42" s="194">
        <v>22572145248.619999</v>
      </c>
      <c r="G42" s="195">
        <v>15541303650</v>
      </c>
      <c r="H42" s="194">
        <v>3006</v>
      </c>
      <c r="I42" s="194">
        <v>312016502.63999999</v>
      </c>
      <c r="J42" s="194">
        <v>0</v>
      </c>
      <c r="K42" s="194">
        <v>0</v>
      </c>
      <c r="L42" s="194">
        <v>83</v>
      </c>
      <c r="M42" s="194">
        <v>14047402</v>
      </c>
      <c r="N42" s="194">
        <v>208</v>
      </c>
      <c r="O42" s="195">
        <v>97375531.909999996</v>
      </c>
    </row>
    <row r="43" spans="1:22" x14ac:dyDescent="0.25">
      <c r="A43" s="111" t="s">
        <v>247</v>
      </c>
      <c r="B43" s="188">
        <v>494854</v>
      </c>
      <c r="C43" s="188">
        <v>415313938.38999999</v>
      </c>
      <c r="D43" s="189">
        <v>96041762526.929993</v>
      </c>
      <c r="E43" s="190">
        <v>0</v>
      </c>
      <c r="F43" s="190">
        <v>38705516798.269997</v>
      </c>
      <c r="G43" s="191">
        <v>39603803900</v>
      </c>
      <c r="H43" s="190">
        <v>4361</v>
      </c>
      <c r="I43" s="190">
        <v>467316988.81</v>
      </c>
      <c r="J43" s="190">
        <v>0</v>
      </c>
      <c r="K43" s="190">
        <v>0</v>
      </c>
      <c r="L43" s="190">
        <v>99</v>
      </c>
      <c r="M43" s="190">
        <v>14552844</v>
      </c>
      <c r="N43" s="190">
        <v>211</v>
      </c>
      <c r="O43" s="191">
        <v>118303925.5</v>
      </c>
    </row>
    <row r="44" spans="1:22" x14ac:dyDescent="0.25">
      <c r="A44" s="112" t="s">
        <v>248</v>
      </c>
      <c r="B44" s="192">
        <v>134680</v>
      </c>
      <c r="C44" s="192">
        <v>126812794.18000001</v>
      </c>
      <c r="D44" s="193">
        <v>35266997508.18</v>
      </c>
      <c r="E44" s="194">
        <v>0</v>
      </c>
      <c r="F44" s="194">
        <v>14965875120.860001</v>
      </c>
      <c r="G44" s="195">
        <v>16323188518</v>
      </c>
      <c r="H44" s="194">
        <v>1049</v>
      </c>
      <c r="I44" s="194">
        <v>105044247.76000001</v>
      </c>
      <c r="J44" s="194">
        <v>0</v>
      </c>
      <c r="K44" s="194">
        <v>0</v>
      </c>
      <c r="L44" s="194">
        <v>32</v>
      </c>
      <c r="M44" s="194">
        <v>9519439</v>
      </c>
      <c r="N44" s="194">
        <v>21</v>
      </c>
      <c r="O44" s="195">
        <v>11271594.91</v>
      </c>
    </row>
    <row r="45" spans="1:22" x14ac:dyDescent="0.25">
      <c r="A45" s="111" t="s">
        <v>249</v>
      </c>
      <c r="B45" s="188">
        <v>901165</v>
      </c>
      <c r="C45" s="188">
        <v>1327784631.6400001</v>
      </c>
      <c r="D45" s="189">
        <v>289044170267.35999</v>
      </c>
      <c r="E45" s="190">
        <v>0</v>
      </c>
      <c r="F45" s="190">
        <v>173989206093.5</v>
      </c>
      <c r="G45" s="191">
        <v>183427261144</v>
      </c>
      <c r="H45" s="190">
        <v>10109</v>
      </c>
      <c r="I45" s="190">
        <v>784857817.26999998</v>
      </c>
      <c r="J45" s="190">
        <v>0</v>
      </c>
      <c r="K45" s="190">
        <v>0</v>
      </c>
      <c r="L45" s="190">
        <v>178</v>
      </c>
      <c r="M45" s="190">
        <v>18062625</v>
      </c>
      <c r="N45" s="190">
        <v>214</v>
      </c>
      <c r="O45" s="191">
        <v>106988960.7</v>
      </c>
    </row>
    <row r="46" spans="1:22" x14ac:dyDescent="0.25">
      <c r="A46" s="112" t="s">
        <v>250</v>
      </c>
      <c r="B46" s="192">
        <v>322485</v>
      </c>
      <c r="C46" s="192">
        <v>352787994.81</v>
      </c>
      <c r="D46" s="193">
        <v>69675640027.179993</v>
      </c>
      <c r="E46" s="194">
        <v>8756190</v>
      </c>
      <c r="F46" s="194">
        <v>17336857561.970001</v>
      </c>
      <c r="G46" s="195">
        <v>42297586947</v>
      </c>
      <c r="H46" s="194">
        <v>2637</v>
      </c>
      <c r="I46" s="194">
        <v>299390119.39999998</v>
      </c>
      <c r="J46" s="194">
        <v>0</v>
      </c>
      <c r="K46" s="198">
        <v>0</v>
      </c>
      <c r="L46" s="194">
        <v>41</v>
      </c>
      <c r="M46" s="198">
        <v>4059600</v>
      </c>
      <c r="N46" s="194">
        <v>184</v>
      </c>
      <c r="O46" s="195">
        <v>82441913.980000004</v>
      </c>
    </row>
    <row r="47" spans="1:22" x14ac:dyDescent="0.25">
      <c r="A47" s="111" t="s">
        <v>251</v>
      </c>
      <c r="B47" s="188">
        <v>138825</v>
      </c>
      <c r="C47" s="188">
        <v>128205914.94</v>
      </c>
      <c r="D47" s="189">
        <v>26973427375.630001</v>
      </c>
      <c r="E47" s="190">
        <v>0</v>
      </c>
      <c r="F47" s="190">
        <v>14658264918.4</v>
      </c>
      <c r="G47" s="191">
        <v>14878862540</v>
      </c>
      <c r="H47" s="190">
        <v>1041</v>
      </c>
      <c r="I47" s="190">
        <v>134066862.98999999</v>
      </c>
      <c r="J47" s="190">
        <v>0</v>
      </c>
      <c r="K47" s="199">
        <v>0</v>
      </c>
      <c r="L47" s="190">
        <v>55</v>
      </c>
      <c r="M47" s="199">
        <v>6397743</v>
      </c>
      <c r="N47" s="190">
        <v>25</v>
      </c>
      <c r="O47" s="191">
        <v>14213087</v>
      </c>
    </row>
    <row r="48" spans="1:22" x14ac:dyDescent="0.25">
      <c r="A48" s="112" t="s">
        <v>252</v>
      </c>
      <c r="B48" s="192">
        <v>3</v>
      </c>
      <c r="C48" s="192">
        <v>13430.08</v>
      </c>
      <c r="D48" s="193">
        <v>210000</v>
      </c>
      <c r="E48" s="194">
        <v>0</v>
      </c>
      <c r="F48" s="194">
        <v>0</v>
      </c>
      <c r="G48" s="195">
        <v>0</v>
      </c>
      <c r="H48" s="193">
        <v>327</v>
      </c>
      <c r="I48" s="198">
        <v>46835674.450000003</v>
      </c>
      <c r="J48" s="198">
        <v>0</v>
      </c>
      <c r="K48" s="198">
        <v>0</v>
      </c>
      <c r="L48" s="198">
        <v>1</v>
      </c>
      <c r="M48" s="198">
        <v>489369</v>
      </c>
      <c r="N48" s="198">
        <v>2</v>
      </c>
      <c r="O48" s="197">
        <v>66079</v>
      </c>
    </row>
    <row r="49" spans="1:15" x14ac:dyDescent="0.25">
      <c r="A49" s="111" t="s">
        <v>253</v>
      </c>
      <c r="B49" s="188">
        <v>373884</v>
      </c>
      <c r="C49" s="188">
        <v>233707407.69</v>
      </c>
      <c r="D49" s="189">
        <v>19292323189.75</v>
      </c>
      <c r="E49" s="190">
        <v>0</v>
      </c>
      <c r="F49" s="190">
        <v>26680768</v>
      </c>
      <c r="G49" s="191">
        <v>184192861</v>
      </c>
      <c r="H49" s="189">
        <v>7</v>
      </c>
      <c r="I49" s="199">
        <v>409037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x14ac:dyDescent="0.25">
      <c r="A50" s="116" t="s">
        <v>25</v>
      </c>
      <c r="B50" s="202">
        <v>36368507</v>
      </c>
      <c r="C50" s="202">
        <v>7983344667.2600002</v>
      </c>
      <c r="D50" s="193">
        <v>1370374822849.75</v>
      </c>
      <c r="E50" s="194">
        <v>0</v>
      </c>
      <c r="F50" s="194">
        <v>139828366068.07999</v>
      </c>
      <c r="G50" s="195">
        <v>401689896581</v>
      </c>
      <c r="H50" s="203">
        <v>29454</v>
      </c>
      <c r="I50" s="204">
        <v>1788729806.1500001</v>
      </c>
      <c r="J50" s="204">
        <v>0</v>
      </c>
      <c r="K50" s="204">
        <v>0</v>
      </c>
      <c r="L50" s="204">
        <v>64</v>
      </c>
      <c r="M50" s="204">
        <v>2375241</v>
      </c>
      <c r="N50" s="204">
        <v>24</v>
      </c>
      <c r="O50" s="205">
        <v>6580934.7400000002</v>
      </c>
    </row>
    <row r="51" spans="1:15" s="23" customFormat="1" ht="13.5" thickBot="1" x14ac:dyDescent="0.35">
      <c r="A51" s="550" t="s">
        <v>8</v>
      </c>
      <c r="B51" s="441">
        <f>SUM(B16:B50)</f>
        <v>74840052</v>
      </c>
      <c r="C51" s="441">
        <f t="shared" ref="C51:O51" si="0">SUM(C16:C50)</f>
        <v>54079357894.700005</v>
      </c>
      <c r="D51" s="438">
        <f t="shared" si="0"/>
        <v>21898860086806.414</v>
      </c>
      <c r="E51" s="439">
        <f t="shared" si="0"/>
        <v>15811187</v>
      </c>
      <c r="F51" s="439">
        <f t="shared" si="0"/>
        <v>6225552488497.6797</v>
      </c>
      <c r="G51" s="549">
        <f t="shared" si="0"/>
        <v>6764923124826</v>
      </c>
      <c r="H51" s="438">
        <f t="shared" si="0"/>
        <v>193541</v>
      </c>
      <c r="I51" s="439">
        <f t="shared" si="0"/>
        <v>21827457741.980007</v>
      </c>
      <c r="J51" s="439">
        <f t="shared" si="0"/>
        <v>2</v>
      </c>
      <c r="K51" s="439">
        <f t="shared" si="0"/>
        <v>50000</v>
      </c>
      <c r="L51" s="439">
        <f t="shared" si="0"/>
        <v>3425</v>
      </c>
      <c r="M51" s="439">
        <f t="shared" si="0"/>
        <v>660609436</v>
      </c>
      <c r="N51" s="439">
        <f t="shared" si="0"/>
        <v>7389</v>
      </c>
      <c r="O51" s="440">
        <f t="shared" si="0"/>
        <v>3988123371.8400002</v>
      </c>
    </row>
    <row r="52" spans="1:15" ht="19.5" customHeight="1" x14ac:dyDescent="0.25">
      <c r="A52" s="863" t="s">
        <v>309</v>
      </c>
      <c r="B52" s="863"/>
      <c r="C52" s="863"/>
      <c r="D52" s="863"/>
      <c r="E52" s="863"/>
      <c r="F52" s="863"/>
      <c r="G52" s="863"/>
      <c r="H52" s="863"/>
      <c r="I52" s="863"/>
      <c r="J52" s="863"/>
      <c r="K52" s="863"/>
      <c r="L52" s="863"/>
      <c r="M52" s="863"/>
      <c r="N52" s="863"/>
      <c r="O52" s="863"/>
    </row>
    <row r="53" spans="1:15" x14ac:dyDescent="0.25">
      <c r="A53" s="26" t="s">
        <v>257</v>
      </c>
    </row>
    <row r="54" spans="1:15" ht="13" thickBot="1" x14ac:dyDescent="0.3">
      <c r="A54" s="26" t="s">
        <v>315</v>
      </c>
    </row>
    <row r="55" spans="1:15" s="23" customFormat="1" ht="13.5" thickBot="1" x14ac:dyDescent="0.35">
      <c r="A55" s="599" t="s">
        <v>268</v>
      </c>
      <c r="B55" s="600">
        <f>B51-B50</f>
        <v>38471545</v>
      </c>
      <c r="C55" s="600">
        <f t="shared" ref="C55:O55" si="1">C51-C50</f>
        <v>46096013227.440002</v>
      </c>
      <c r="D55" s="601">
        <f t="shared" si="1"/>
        <v>20528485263956.664</v>
      </c>
      <c r="E55" s="602">
        <f t="shared" si="1"/>
        <v>15811187</v>
      </c>
      <c r="F55" s="602">
        <f t="shared" si="1"/>
        <v>6085724122429.5996</v>
      </c>
      <c r="G55" s="603">
        <f t="shared" si="1"/>
        <v>6363233228245</v>
      </c>
      <c r="H55" s="601">
        <f t="shared" si="1"/>
        <v>164087</v>
      </c>
      <c r="I55" s="602">
        <f t="shared" si="1"/>
        <v>20038727935.830006</v>
      </c>
      <c r="J55" s="602">
        <f t="shared" si="1"/>
        <v>2</v>
      </c>
      <c r="K55" s="602">
        <f t="shared" si="1"/>
        <v>50000</v>
      </c>
      <c r="L55" s="602">
        <f t="shared" si="1"/>
        <v>3361</v>
      </c>
      <c r="M55" s="602">
        <f t="shared" si="1"/>
        <v>658234195</v>
      </c>
      <c r="N55" s="602">
        <f t="shared" si="1"/>
        <v>7365</v>
      </c>
      <c r="O55" s="604">
        <f t="shared" si="1"/>
        <v>3981542437.1000004</v>
      </c>
    </row>
    <row r="56" spans="1:15" x14ac:dyDescent="0.25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2"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62" firstPageNumber="58" fitToHeight="0" orientation="landscape" useFirstPageNumber="1" r:id="rId1"/>
  <headerFooter alignWithMargins="0">
    <oddFooter>&amp;R&amp;8&amp;P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syncVertical="1" syncRef="A1" transitionEvaluation="1" codeName="Hoja49">
    <pageSetUpPr fitToPage="1"/>
  </sheetPr>
  <dimension ref="A1:V57"/>
  <sheetViews>
    <sheetView showGridLines="0" view="pageBreakPreview" zoomScale="70" zoomScaleNormal="96" zoomScaleSheetLayoutView="70" workbookViewId="0"/>
  </sheetViews>
  <sheetFormatPr baseColWidth="10" defaultColWidth="9.7265625" defaultRowHeight="12.5" x14ac:dyDescent="0.25"/>
  <cols>
    <col min="1" max="1" width="23" style="25" customWidth="1"/>
    <col min="2" max="2" width="12.36328125" style="25" customWidth="1"/>
    <col min="3" max="3" width="8.81640625" style="25" bestFit="1" customWidth="1"/>
    <col min="4" max="4" width="9.6328125" style="25" bestFit="1" customWidth="1"/>
    <col min="5" max="5" width="12.08984375" style="25" bestFit="1" customWidth="1"/>
    <col min="6" max="6" width="12" style="25" bestFit="1" customWidth="1"/>
    <col min="7" max="7" width="9" style="25" bestFit="1" customWidth="1"/>
    <col min="8" max="8" width="7.6328125" style="25" bestFit="1" customWidth="1"/>
    <col min="9" max="9" width="9.36328125" style="25" bestFit="1" customWidth="1"/>
    <col min="10" max="10" width="7.6328125" style="25" bestFit="1" customWidth="1"/>
    <col min="11" max="11" width="6.81640625" style="25" bestFit="1" customWidth="1"/>
    <col min="12" max="12" width="7.6328125" style="25" bestFit="1" customWidth="1"/>
    <col min="13" max="13" width="9.08984375" style="25" bestFit="1" customWidth="1"/>
    <col min="14" max="14" width="7.6328125" style="25" bestFit="1" customWidth="1"/>
    <col min="15" max="15" width="6.81640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0" x14ac:dyDescent="0.2"/>
    <row r="6" spans="1:20" s="26" customFormat="1" ht="13" x14ac:dyDescent="0.3">
      <c r="A6" s="839" t="str">
        <f>'1 Total'!A4:N4</f>
        <v>DICIEMBRE DE 2019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10.5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58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20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64" t="s">
        <v>215</v>
      </c>
      <c r="F13" s="827" t="s">
        <v>256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256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6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6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v>0</v>
      </c>
      <c r="C16" s="184">
        <v>0</v>
      </c>
      <c r="D16" s="185">
        <v>0</v>
      </c>
      <c r="E16" s="186">
        <v>0</v>
      </c>
      <c r="F16" s="186">
        <v>0</v>
      </c>
      <c r="G16" s="187">
        <v>0</v>
      </c>
      <c r="H16" s="186">
        <v>1</v>
      </c>
      <c r="I16" s="186">
        <v>116224.8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7">
        <v>0</v>
      </c>
    </row>
    <row r="17" spans="1:15" x14ac:dyDescent="0.25">
      <c r="A17" s="111" t="s">
        <v>221</v>
      </c>
      <c r="B17" s="188">
        <v>53</v>
      </c>
      <c r="C17" s="188">
        <v>437138.78</v>
      </c>
      <c r="D17" s="189">
        <v>130499727</v>
      </c>
      <c r="E17" s="190">
        <v>0</v>
      </c>
      <c r="F17" s="190">
        <v>129930273</v>
      </c>
      <c r="G17" s="191">
        <v>129930273</v>
      </c>
      <c r="H17" s="190">
        <v>0</v>
      </c>
      <c r="I17" s="190">
        <v>0</v>
      </c>
      <c r="J17" s="190">
        <v>0</v>
      </c>
      <c r="K17" s="190">
        <v>0</v>
      </c>
      <c r="L17" s="190">
        <v>0</v>
      </c>
      <c r="M17" s="190">
        <v>0</v>
      </c>
      <c r="N17" s="190">
        <v>0</v>
      </c>
      <c r="O17" s="191">
        <v>0</v>
      </c>
    </row>
    <row r="18" spans="1:15" x14ac:dyDescent="0.25">
      <c r="A18" s="112" t="s">
        <v>222</v>
      </c>
      <c r="B18" s="192">
        <v>0</v>
      </c>
      <c r="C18" s="192">
        <v>0</v>
      </c>
      <c r="D18" s="193">
        <v>0</v>
      </c>
      <c r="E18" s="194">
        <v>0</v>
      </c>
      <c r="F18" s="194">
        <v>0</v>
      </c>
      <c r="G18" s="195">
        <v>0</v>
      </c>
      <c r="H18" s="194">
        <v>0</v>
      </c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5">
        <v>0</v>
      </c>
    </row>
    <row r="19" spans="1:15" x14ac:dyDescent="0.25">
      <c r="A19" s="111" t="s">
        <v>223</v>
      </c>
      <c r="B19" s="188">
        <v>0</v>
      </c>
      <c r="C19" s="188">
        <v>0</v>
      </c>
      <c r="D19" s="189">
        <v>0</v>
      </c>
      <c r="E19" s="190">
        <v>0</v>
      </c>
      <c r="F19" s="190">
        <v>0</v>
      </c>
      <c r="G19" s="191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1">
        <v>0</v>
      </c>
    </row>
    <row r="20" spans="1:15" x14ac:dyDescent="0.25">
      <c r="A20" s="112" t="s">
        <v>224</v>
      </c>
      <c r="B20" s="192">
        <v>0</v>
      </c>
      <c r="C20" s="192">
        <v>0</v>
      </c>
      <c r="D20" s="193">
        <v>0</v>
      </c>
      <c r="E20" s="194">
        <v>0</v>
      </c>
      <c r="F20" s="194">
        <v>0</v>
      </c>
      <c r="G20" s="195">
        <v>0</v>
      </c>
      <c r="H20" s="194">
        <v>0</v>
      </c>
      <c r="I20" s="194">
        <v>0</v>
      </c>
      <c r="J20" s="194">
        <v>0</v>
      </c>
      <c r="K20" s="194">
        <v>0</v>
      </c>
      <c r="L20" s="194">
        <v>0</v>
      </c>
      <c r="M20" s="194">
        <v>0</v>
      </c>
      <c r="N20" s="194">
        <v>0</v>
      </c>
      <c r="O20" s="195">
        <v>0</v>
      </c>
    </row>
    <row r="21" spans="1:15" x14ac:dyDescent="0.25">
      <c r="A21" s="111" t="s">
        <v>225</v>
      </c>
      <c r="B21" s="188">
        <v>0</v>
      </c>
      <c r="C21" s="188">
        <v>0</v>
      </c>
      <c r="D21" s="189">
        <v>0</v>
      </c>
      <c r="E21" s="190">
        <v>0</v>
      </c>
      <c r="F21" s="190">
        <v>0</v>
      </c>
      <c r="G21" s="191">
        <v>0</v>
      </c>
      <c r="H21" s="190">
        <v>0</v>
      </c>
      <c r="I21" s="190">
        <v>0</v>
      </c>
      <c r="J21" s="190">
        <v>0</v>
      </c>
      <c r="K21" s="190">
        <v>0</v>
      </c>
      <c r="L21" s="190">
        <v>0</v>
      </c>
      <c r="M21" s="190">
        <v>0</v>
      </c>
      <c r="N21" s="190">
        <v>0</v>
      </c>
      <c r="O21" s="191">
        <v>0</v>
      </c>
    </row>
    <row r="22" spans="1:15" x14ac:dyDescent="0.25">
      <c r="A22" s="112" t="s">
        <v>226</v>
      </c>
      <c r="B22" s="192">
        <v>0</v>
      </c>
      <c r="C22" s="192">
        <v>0</v>
      </c>
      <c r="D22" s="200">
        <v>0</v>
      </c>
      <c r="E22" s="198">
        <v>0</v>
      </c>
      <c r="F22" s="194">
        <v>0</v>
      </c>
      <c r="G22" s="195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5">
        <v>0</v>
      </c>
    </row>
    <row r="23" spans="1:15" x14ac:dyDescent="0.25">
      <c r="A23" s="111" t="s">
        <v>227</v>
      </c>
      <c r="B23" s="188">
        <v>0</v>
      </c>
      <c r="C23" s="188">
        <v>0</v>
      </c>
      <c r="D23" s="201">
        <v>0</v>
      </c>
      <c r="E23" s="199">
        <v>0</v>
      </c>
      <c r="F23" s="190">
        <v>0</v>
      </c>
      <c r="G23" s="191">
        <v>0</v>
      </c>
      <c r="H23" s="190">
        <v>0</v>
      </c>
      <c r="I23" s="190">
        <v>0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1">
        <v>0</v>
      </c>
    </row>
    <row r="24" spans="1:15" x14ac:dyDescent="0.25">
      <c r="A24" s="112" t="s">
        <v>228</v>
      </c>
      <c r="B24" s="192">
        <v>237</v>
      </c>
      <c r="C24" s="192">
        <v>4419099.04</v>
      </c>
      <c r="D24" s="200">
        <v>41032921</v>
      </c>
      <c r="E24" s="198">
        <v>0</v>
      </c>
      <c r="F24" s="194">
        <v>9600000</v>
      </c>
      <c r="G24" s="195">
        <v>20454420</v>
      </c>
      <c r="H24" s="194">
        <v>104</v>
      </c>
      <c r="I24" s="194">
        <v>36406353.810000002</v>
      </c>
      <c r="J24" s="194">
        <v>0</v>
      </c>
      <c r="K24" s="194">
        <v>0</v>
      </c>
      <c r="L24" s="194">
        <v>14</v>
      </c>
      <c r="M24" s="194">
        <v>14076588</v>
      </c>
      <c r="N24" s="194">
        <v>0</v>
      </c>
      <c r="O24" s="195">
        <v>0</v>
      </c>
    </row>
    <row r="25" spans="1:15" x14ac:dyDescent="0.25">
      <c r="A25" s="111" t="s">
        <v>229</v>
      </c>
      <c r="B25" s="188">
        <v>0</v>
      </c>
      <c r="C25" s="188">
        <v>0</v>
      </c>
      <c r="D25" s="201">
        <v>0</v>
      </c>
      <c r="E25" s="199">
        <v>0</v>
      </c>
      <c r="F25" s="190">
        <v>0</v>
      </c>
      <c r="G25" s="191">
        <v>0</v>
      </c>
      <c r="H25" s="190">
        <v>0</v>
      </c>
      <c r="I25" s="190">
        <v>0</v>
      </c>
      <c r="J25" s="190">
        <v>0</v>
      </c>
      <c r="K25" s="190">
        <v>0</v>
      </c>
      <c r="L25" s="190">
        <v>0</v>
      </c>
      <c r="M25" s="190">
        <v>0</v>
      </c>
      <c r="N25" s="190">
        <v>0</v>
      </c>
      <c r="O25" s="191">
        <v>0</v>
      </c>
    </row>
    <row r="26" spans="1:15" x14ac:dyDescent="0.25">
      <c r="A26" s="112" t="s">
        <v>230</v>
      </c>
      <c r="B26" s="192">
        <v>0</v>
      </c>
      <c r="C26" s="192">
        <v>0</v>
      </c>
      <c r="D26" s="200">
        <v>0</v>
      </c>
      <c r="E26" s="198">
        <v>0</v>
      </c>
      <c r="F26" s="194">
        <v>0</v>
      </c>
      <c r="G26" s="195">
        <v>0</v>
      </c>
      <c r="H26" s="194">
        <v>0</v>
      </c>
      <c r="I26" s="194">
        <v>0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5">
        <v>0</v>
      </c>
    </row>
    <row r="27" spans="1:15" x14ac:dyDescent="0.25">
      <c r="A27" s="111" t="s">
        <v>231</v>
      </c>
      <c r="B27" s="188">
        <v>0</v>
      </c>
      <c r="C27" s="188">
        <v>0</v>
      </c>
      <c r="D27" s="201">
        <v>0</v>
      </c>
      <c r="E27" s="199">
        <v>0</v>
      </c>
      <c r="F27" s="190">
        <v>0</v>
      </c>
      <c r="G27" s="191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1">
        <v>0</v>
      </c>
    </row>
    <row r="28" spans="1:15" x14ac:dyDescent="0.25">
      <c r="A28" s="112" t="s">
        <v>232</v>
      </c>
      <c r="B28" s="192">
        <v>0</v>
      </c>
      <c r="C28" s="192">
        <v>0</v>
      </c>
      <c r="D28" s="200">
        <v>0</v>
      </c>
      <c r="E28" s="198">
        <v>0</v>
      </c>
      <c r="F28" s="194">
        <v>0</v>
      </c>
      <c r="G28" s="195">
        <v>0</v>
      </c>
      <c r="H28" s="194">
        <v>0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5">
        <v>0</v>
      </c>
    </row>
    <row r="29" spans="1:15" x14ac:dyDescent="0.25">
      <c r="A29" s="111" t="s">
        <v>233</v>
      </c>
      <c r="B29" s="188">
        <v>0</v>
      </c>
      <c r="C29" s="188">
        <v>0</v>
      </c>
      <c r="D29" s="201">
        <v>0</v>
      </c>
      <c r="E29" s="199">
        <v>0</v>
      </c>
      <c r="F29" s="190">
        <v>0</v>
      </c>
      <c r="G29" s="191">
        <v>0</v>
      </c>
      <c r="H29" s="190">
        <v>0</v>
      </c>
      <c r="I29" s="190">
        <v>0</v>
      </c>
      <c r="J29" s="190">
        <v>0</v>
      </c>
      <c r="K29" s="190">
        <v>0</v>
      </c>
      <c r="L29" s="190">
        <v>0</v>
      </c>
      <c r="M29" s="190">
        <v>0</v>
      </c>
      <c r="N29" s="190">
        <v>0</v>
      </c>
      <c r="O29" s="191">
        <v>0</v>
      </c>
    </row>
    <row r="30" spans="1:15" x14ac:dyDescent="0.25">
      <c r="A30" s="112" t="s">
        <v>234</v>
      </c>
      <c r="B30" s="192">
        <v>0</v>
      </c>
      <c r="C30" s="192">
        <v>0</v>
      </c>
      <c r="D30" s="200">
        <v>0</v>
      </c>
      <c r="E30" s="198">
        <v>0</v>
      </c>
      <c r="F30" s="194">
        <v>0</v>
      </c>
      <c r="G30" s="195">
        <v>0</v>
      </c>
      <c r="H30" s="194">
        <v>0</v>
      </c>
      <c r="I30" s="194">
        <v>0</v>
      </c>
      <c r="J30" s="194">
        <v>0</v>
      </c>
      <c r="K30" s="194">
        <v>0</v>
      </c>
      <c r="L30" s="194">
        <v>0</v>
      </c>
      <c r="M30" s="194">
        <v>0</v>
      </c>
      <c r="N30" s="194">
        <v>0</v>
      </c>
      <c r="O30" s="195">
        <v>0</v>
      </c>
    </row>
    <row r="31" spans="1:15" x14ac:dyDescent="0.25">
      <c r="A31" s="111" t="s">
        <v>235</v>
      </c>
      <c r="B31" s="188">
        <v>12</v>
      </c>
      <c r="C31" s="188">
        <v>149486806.68000001</v>
      </c>
      <c r="D31" s="201">
        <v>811526100</v>
      </c>
      <c r="E31" s="199">
        <v>0</v>
      </c>
      <c r="F31" s="190">
        <v>0</v>
      </c>
      <c r="G31" s="191">
        <v>245345100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1">
        <v>0</v>
      </c>
    </row>
    <row r="32" spans="1:15" ht="11.15" customHeight="1" x14ac:dyDescent="0.25">
      <c r="A32" s="112" t="s">
        <v>236</v>
      </c>
      <c r="B32" s="192">
        <v>0</v>
      </c>
      <c r="C32" s="192">
        <v>0</v>
      </c>
      <c r="D32" s="200">
        <v>0</v>
      </c>
      <c r="E32" s="198">
        <v>0</v>
      </c>
      <c r="F32" s="194">
        <v>0</v>
      </c>
      <c r="G32" s="195">
        <v>0</v>
      </c>
      <c r="H32" s="194">
        <v>1</v>
      </c>
      <c r="I32" s="194">
        <v>61708.59</v>
      </c>
      <c r="J32" s="194">
        <v>0</v>
      </c>
      <c r="K32" s="194">
        <v>0</v>
      </c>
      <c r="L32" s="194">
        <v>0</v>
      </c>
      <c r="M32" s="194">
        <v>0</v>
      </c>
      <c r="N32" s="194">
        <v>0</v>
      </c>
      <c r="O32" s="195">
        <v>0</v>
      </c>
    </row>
    <row r="33" spans="1:22" x14ac:dyDescent="0.25">
      <c r="A33" s="111" t="s">
        <v>237</v>
      </c>
      <c r="B33" s="188">
        <v>0</v>
      </c>
      <c r="C33" s="188">
        <v>0</v>
      </c>
      <c r="D33" s="189">
        <v>0</v>
      </c>
      <c r="E33" s="190">
        <v>0</v>
      </c>
      <c r="F33" s="190">
        <v>0</v>
      </c>
      <c r="G33" s="191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1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0</v>
      </c>
      <c r="C34" s="192">
        <v>0</v>
      </c>
      <c r="D34" s="193">
        <v>0</v>
      </c>
      <c r="E34" s="194">
        <v>0</v>
      </c>
      <c r="F34" s="194">
        <v>0</v>
      </c>
      <c r="G34" s="195">
        <v>0</v>
      </c>
      <c r="H34" s="194">
        <v>2</v>
      </c>
      <c r="I34" s="194">
        <v>445302.54</v>
      </c>
      <c r="J34" s="194">
        <v>0</v>
      </c>
      <c r="K34" s="194">
        <v>0</v>
      </c>
      <c r="L34" s="194">
        <v>0</v>
      </c>
      <c r="M34" s="194">
        <v>0</v>
      </c>
      <c r="N34" s="194">
        <v>0</v>
      </c>
      <c r="O34" s="195">
        <v>0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0</v>
      </c>
      <c r="C35" s="188">
        <v>0</v>
      </c>
      <c r="D35" s="189">
        <v>0</v>
      </c>
      <c r="E35" s="190">
        <v>0</v>
      </c>
      <c r="F35" s="190">
        <v>0</v>
      </c>
      <c r="G35" s="191">
        <v>0</v>
      </c>
      <c r="H35" s="190">
        <v>0</v>
      </c>
      <c r="I35" s="190">
        <v>0</v>
      </c>
      <c r="J35" s="190">
        <v>0</v>
      </c>
      <c r="K35" s="190">
        <v>0</v>
      </c>
      <c r="L35" s="190">
        <v>0</v>
      </c>
      <c r="M35" s="190">
        <v>0</v>
      </c>
      <c r="N35" s="190">
        <v>0</v>
      </c>
      <c r="O35" s="191">
        <v>0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0</v>
      </c>
      <c r="C36" s="192">
        <v>0</v>
      </c>
      <c r="D36" s="193">
        <v>0</v>
      </c>
      <c r="E36" s="194">
        <v>0</v>
      </c>
      <c r="F36" s="194">
        <v>0</v>
      </c>
      <c r="G36" s="195">
        <v>0</v>
      </c>
      <c r="H36" s="194">
        <v>0</v>
      </c>
      <c r="I36" s="194">
        <v>0</v>
      </c>
      <c r="J36" s="194">
        <v>0</v>
      </c>
      <c r="K36" s="194">
        <v>0</v>
      </c>
      <c r="L36" s="194">
        <v>0</v>
      </c>
      <c r="M36" s="194">
        <v>0</v>
      </c>
      <c r="N36" s="194">
        <v>0</v>
      </c>
      <c r="O36" s="195">
        <v>0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0</v>
      </c>
      <c r="C37" s="188">
        <v>0</v>
      </c>
      <c r="D37" s="189">
        <v>0</v>
      </c>
      <c r="E37" s="190">
        <v>0</v>
      </c>
      <c r="F37" s="190">
        <v>0</v>
      </c>
      <c r="G37" s="191">
        <v>0</v>
      </c>
      <c r="H37" s="190">
        <v>0</v>
      </c>
      <c r="I37" s="190">
        <v>0</v>
      </c>
      <c r="J37" s="190">
        <v>0</v>
      </c>
      <c r="K37" s="190">
        <v>0</v>
      </c>
      <c r="L37" s="190">
        <v>0</v>
      </c>
      <c r="M37" s="190">
        <v>0</v>
      </c>
      <c r="N37" s="190">
        <v>0</v>
      </c>
      <c r="O37" s="191">
        <v>0</v>
      </c>
    </row>
    <row r="38" spans="1:22" x14ac:dyDescent="0.25">
      <c r="A38" s="112" t="s">
        <v>242</v>
      </c>
      <c r="B38" s="192">
        <v>10</v>
      </c>
      <c r="C38" s="192">
        <v>8600158.1300000008</v>
      </c>
      <c r="D38" s="193">
        <v>179668107</v>
      </c>
      <c r="E38" s="194">
        <v>0</v>
      </c>
      <c r="F38" s="194">
        <v>0</v>
      </c>
      <c r="G38" s="195">
        <v>113613657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5">
        <v>0</v>
      </c>
    </row>
    <row r="39" spans="1:22" x14ac:dyDescent="0.25">
      <c r="A39" s="111" t="s">
        <v>243</v>
      </c>
      <c r="B39" s="188">
        <v>0</v>
      </c>
      <c r="C39" s="188">
        <v>0</v>
      </c>
      <c r="D39" s="189">
        <v>0</v>
      </c>
      <c r="E39" s="190">
        <v>0</v>
      </c>
      <c r="F39" s="190">
        <v>0</v>
      </c>
      <c r="G39" s="191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1">
        <v>0</v>
      </c>
    </row>
    <row r="40" spans="1:22" x14ac:dyDescent="0.25">
      <c r="A40" s="112" t="s">
        <v>244</v>
      </c>
      <c r="B40" s="192">
        <v>0</v>
      </c>
      <c r="C40" s="192">
        <v>0</v>
      </c>
      <c r="D40" s="193">
        <v>0</v>
      </c>
      <c r="E40" s="194">
        <v>0</v>
      </c>
      <c r="F40" s="194">
        <v>0</v>
      </c>
      <c r="G40" s="195">
        <v>0</v>
      </c>
      <c r="H40" s="194">
        <v>0</v>
      </c>
      <c r="I40" s="194">
        <v>0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5">
        <v>0</v>
      </c>
    </row>
    <row r="41" spans="1:22" x14ac:dyDescent="0.25">
      <c r="A41" s="111" t="s">
        <v>245</v>
      </c>
      <c r="B41" s="188">
        <v>0</v>
      </c>
      <c r="C41" s="188">
        <v>0</v>
      </c>
      <c r="D41" s="189">
        <v>0</v>
      </c>
      <c r="E41" s="190">
        <v>0</v>
      </c>
      <c r="F41" s="190">
        <v>0</v>
      </c>
      <c r="G41" s="191">
        <v>0</v>
      </c>
      <c r="H41" s="190">
        <v>0</v>
      </c>
      <c r="I41" s="190">
        <v>0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1">
        <v>0</v>
      </c>
    </row>
    <row r="42" spans="1:22" x14ac:dyDescent="0.25">
      <c r="A42" s="112" t="s">
        <v>246</v>
      </c>
      <c r="B42" s="192">
        <v>0</v>
      </c>
      <c r="C42" s="192">
        <v>0</v>
      </c>
      <c r="D42" s="193">
        <v>0</v>
      </c>
      <c r="E42" s="194">
        <v>0</v>
      </c>
      <c r="F42" s="194">
        <v>0</v>
      </c>
      <c r="G42" s="195">
        <v>0</v>
      </c>
      <c r="H42" s="194">
        <v>0</v>
      </c>
      <c r="I42" s="194">
        <v>0</v>
      </c>
      <c r="J42" s="194">
        <v>0</v>
      </c>
      <c r="K42" s="194">
        <v>0</v>
      </c>
      <c r="L42" s="194">
        <v>0</v>
      </c>
      <c r="M42" s="194">
        <v>0</v>
      </c>
      <c r="N42" s="194">
        <v>0</v>
      </c>
      <c r="O42" s="195">
        <v>0</v>
      </c>
    </row>
    <row r="43" spans="1:22" x14ac:dyDescent="0.25">
      <c r="A43" s="111" t="s">
        <v>247</v>
      </c>
      <c r="B43" s="188">
        <v>0</v>
      </c>
      <c r="C43" s="188">
        <v>2044.22</v>
      </c>
      <c r="D43" s="189">
        <v>0</v>
      </c>
      <c r="E43" s="190">
        <v>0</v>
      </c>
      <c r="F43" s="190">
        <v>0</v>
      </c>
      <c r="G43" s="191">
        <v>0</v>
      </c>
      <c r="H43" s="190">
        <v>0</v>
      </c>
      <c r="I43" s="190">
        <v>0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1">
        <v>0</v>
      </c>
    </row>
    <row r="44" spans="1:22" x14ac:dyDescent="0.25">
      <c r="A44" s="112" t="s">
        <v>248</v>
      </c>
      <c r="B44" s="192">
        <v>0</v>
      </c>
      <c r="C44" s="192">
        <v>0</v>
      </c>
      <c r="D44" s="193">
        <v>0</v>
      </c>
      <c r="E44" s="194">
        <v>0</v>
      </c>
      <c r="F44" s="194">
        <v>0</v>
      </c>
      <c r="G44" s="195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5">
        <v>0</v>
      </c>
    </row>
    <row r="45" spans="1:22" x14ac:dyDescent="0.25">
      <c r="A45" s="111" t="s">
        <v>249</v>
      </c>
      <c r="B45" s="188">
        <v>0</v>
      </c>
      <c r="C45" s="188">
        <v>0</v>
      </c>
      <c r="D45" s="189">
        <v>0</v>
      </c>
      <c r="E45" s="190">
        <v>0</v>
      </c>
      <c r="F45" s="190">
        <v>0</v>
      </c>
      <c r="G45" s="191">
        <v>0</v>
      </c>
      <c r="H45" s="190">
        <v>0</v>
      </c>
      <c r="I45" s="190">
        <v>0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1">
        <v>0</v>
      </c>
    </row>
    <row r="46" spans="1:22" x14ac:dyDescent="0.25">
      <c r="A46" s="112" t="s">
        <v>250</v>
      </c>
      <c r="B46" s="192">
        <v>27</v>
      </c>
      <c r="C46" s="192">
        <v>36900240.43</v>
      </c>
      <c r="D46" s="193">
        <v>1290635950</v>
      </c>
      <c r="E46" s="194">
        <v>0</v>
      </c>
      <c r="F46" s="194">
        <v>1290635950</v>
      </c>
      <c r="G46" s="195">
        <v>1290635950</v>
      </c>
      <c r="H46" s="194">
        <v>0</v>
      </c>
      <c r="I46" s="194">
        <v>0</v>
      </c>
      <c r="J46" s="194">
        <v>0</v>
      </c>
      <c r="K46" s="198">
        <v>0</v>
      </c>
      <c r="L46" s="194">
        <v>0</v>
      </c>
      <c r="M46" s="198">
        <v>0</v>
      </c>
      <c r="N46" s="194">
        <v>0</v>
      </c>
      <c r="O46" s="195">
        <v>0</v>
      </c>
    </row>
    <row r="47" spans="1:22" x14ac:dyDescent="0.25">
      <c r="A47" s="111" t="s">
        <v>251</v>
      </c>
      <c r="B47" s="188">
        <v>0</v>
      </c>
      <c r="C47" s="188">
        <v>0</v>
      </c>
      <c r="D47" s="189">
        <v>0</v>
      </c>
      <c r="E47" s="190">
        <v>0</v>
      </c>
      <c r="F47" s="190">
        <v>0</v>
      </c>
      <c r="G47" s="191">
        <v>0</v>
      </c>
      <c r="H47" s="190">
        <v>0</v>
      </c>
      <c r="I47" s="190">
        <v>0</v>
      </c>
      <c r="J47" s="190">
        <v>0</v>
      </c>
      <c r="K47" s="199">
        <v>0</v>
      </c>
      <c r="L47" s="190">
        <v>0</v>
      </c>
      <c r="M47" s="199">
        <v>0</v>
      </c>
      <c r="N47" s="190">
        <v>0</v>
      </c>
      <c r="O47" s="191">
        <v>0</v>
      </c>
    </row>
    <row r="48" spans="1:22" x14ac:dyDescent="0.25">
      <c r="A48" s="112" t="s">
        <v>252</v>
      </c>
      <c r="B48" s="192">
        <v>0</v>
      </c>
      <c r="C48" s="192">
        <v>37.200000000000003</v>
      </c>
      <c r="D48" s="193">
        <v>0</v>
      </c>
      <c r="E48" s="194">
        <v>0</v>
      </c>
      <c r="F48" s="194">
        <v>0</v>
      </c>
      <c r="G48" s="195">
        <v>0</v>
      </c>
      <c r="H48" s="193">
        <v>1</v>
      </c>
      <c r="I48" s="198">
        <v>212385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0</v>
      </c>
      <c r="C49" s="188">
        <v>0</v>
      </c>
      <c r="D49" s="189">
        <v>0</v>
      </c>
      <c r="E49" s="190">
        <v>0</v>
      </c>
      <c r="F49" s="190">
        <v>0</v>
      </c>
      <c r="G49" s="191">
        <v>0</v>
      </c>
      <c r="H49" s="18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x14ac:dyDescent="0.25">
      <c r="A50" s="116" t="s">
        <v>25</v>
      </c>
      <c r="B50" s="202">
        <v>54137</v>
      </c>
      <c r="C50" s="202">
        <v>239280359.53999999</v>
      </c>
      <c r="D50" s="203">
        <v>16216202274</v>
      </c>
      <c r="E50" s="204">
        <v>0</v>
      </c>
      <c r="F50" s="204">
        <v>276678167172</v>
      </c>
      <c r="G50" s="205">
        <v>2177940</v>
      </c>
      <c r="H50" s="203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5">
        <v>0</v>
      </c>
    </row>
    <row r="51" spans="1:15" s="23" customFormat="1" ht="13.5" thickBot="1" x14ac:dyDescent="0.35">
      <c r="A51" s="550" t="s">
        <v>8</v>
      </c>
      <c r="B51" s="441">
        <f>SUM(B16:B50)</f>
        <v>54476</v>
      </c>
      <c r="C51" s="441">
        <f t="shared" ref="C51:O51" si="0">SUM(C16:C50)</f>
        <v>439125884.01999998</v>
      </c>
      <c r="D51" s="438">
        <f t="shared" si="0"/>
        <v>18669565079</v>
      </c>
      <c r="E51" s="439">
        <f t="shared" si="0"/>
        <v>0</v>
      </c>
      <c r="F51" s="439">
        <f t="shared" si="0"/>
        <v>278108333395</v>
      </c>
      <c r="G51" s="549">
        <f t="shared" si="0"/>
        <v>1802157340</v>
      </c>
      <c r="H51" s="438">
        <f t="shared" si="0"/>
        <v>109</v>
      </c>
      <c r="I51" s="439">
        <f t="shared" si="0"/>
        <v>37241974.740000002</v>
      </c>
      <c r="J51" s="439">
        <f t="shared" si="0"/>
        <v>0</v>
      </c>
      <c r="K51" s="439">
        <f t="shared" si="0"/>
        <v>0</v>
      </c>
      <c r="L51" s="439">
        <f t="shared" si="0"/>
        <v>14</v>
      </c>
      <c r="M51" s="439">
        <f t="shared" si="0"/>
        <v>14076588</v>
      </c>
      <c r="N51" s="439">
        <f t="shared" si="0"/>
        <v>0</v>
      </c>
      <c r="O51" s="440">
        <f t="shared" si="0"/>
        <v>0</v>
      </c>
    </row>
    <row r="52" spans="1:15" ht="19.5" customHeight="1" x14ac:dyDescent="0.25">
      <c r="A52" s="863" t="s">
        <v>309</v>
      </c>
      <c r="B52" s="863"/>
      <c r="C52" s="863"/>
      <c r="D52" s="863"/>
      <c r="E52" s="863"/>
      <c r="F52" s="863"/>
      <c r="G52" s="863"/>
      <c r="H52" s="863"/>
      <c r="I52" s="863"/>
      <c r="J52" s="863"/>
      <c r="K52" s="863"/>
      <c r="L52" s="863"/>
      <c r="M52" s="863"/>
      <c r="N52" s="863"/>
      <c r="O52" s="863"/>
    </row>
    <row r="53" spans="1:15" x14ac:dyDescent="0.25">
      <c r="A53" s="867" t="s">
        <v>257</v>
      </c>
      <c r="B53" s="867"/>
      <c r="C53" s="867"/>
      <c r="D53" s="867"/>
      <c r="E53" s="867"/>
      <c r="F53" s="867"/>
      <c r="G53" s="867"/>
      <c r="H53" s="867"/>
      <c r="I53" s="867"/>
      <c r="J53" s="867"/>
      <c r="K53" s="867"/>
      <c r="L53" s="867"/>
      <c r="M53" s="867"/>
      <c r="N53" s="867"/>
      <c r="O53" s="867"/>
    </row>
    <row r="54" spans="1:15" ht="13" thickBot="1" x14ac:dyDescent="0.3">
      <c r="A54" s="867" t="s">
        <v>315</v>
      </c>
      <c r="B54" s="867"/>
      <c r="C54" s="867"/>
      <c r="D54" s="867"/>
      <c r="E54" s="867"/>
      <c r="F54" s="867"/>
      <c r="G54" s="867"/>
      <c r="H54" s="867"/>
      <c r="I54" s="867"/>
      <c r="J54" s="867"/>
      <c r="K54" s="867"/>
      <c r="L54" s="867"/>
      <c r="M54" s="867"/>
      <c r="N54" s="867"/>
      <c r="O54" s="867"/>
    </row>
    <row r="55" spans="1:15" s="23" customFormat="1" ht="13.5" thickBot="1" x14ac:dyDescent="0.35">
      <c r="A55" s="599" t="s">
        <v>268</v>
      </c>
      <c r="B55" s="600">
        <f>B51-B50</f>
        <v>339</v>
      </c>
      <c r="C55" s="600">
        <f t="shared" ref="C55:O55" si="1">C51-C50</f>
        <v>199845524.47999999</v>
      </c>
      <c r="D55" s="601">
        <f t="shared" si="1"/>
        <v>2453362805</v>
      </c>
      <c r="E55" s="602">
        <f t="shared" si="1"/>
        <v>0</v>
      </c>
      <c r="F55" s="602">
        <f t="shared" si="1"/>
        <v>1430166223</v>
      </c>
      <c r="G55" s="603">
        <f t="shared" si="1"/>
        <v>1799979400</v>
      </c>
      <c r="H55" s="601">
        <f t="shared" si="1"/>
        <v>109</v>
      </c>
      <c r="I55" s="602">
        <f t="shared" si="1"/>
        <v>37241974.740000002</v>
      </c>
      <c r="J55" s="602">
        <f t="shared" si="1"/>
        <v>0</v>
      </c>
      <c r="K55" s="602">
        <f t="shared" si="1"/>
        <v>0</v>
      </c>
      <c r="L55" s="602">
        <f t="shared" si="1"/>
        <v>14</v>
      </c>
      <c r="M55" s="602">
        <f t="shared" si="1"/>
        <v>14076588</v>
      </c>
      <c r="N55" s="602">
        <f t="shared" si="1"/>
        <v>0</v>
      </c>
      <c r="O55" s="604">
        <f t="shared" si="1"/>
        <v>0</v>
      </c>
    </row>
    <row r="56" spans="1:15" x14ac:dyDescent="0.25">
      <c r="A56" s="114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1:15" x14ac:dyDescent="0.25">
      <c r="A57" s="11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</row>
  </sheetData>
  <mergeCells count="24">
    <mergeCell ref="A53:O53"/>
    <mergeCell ref="A54:O54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7" firstPageNumber="59" fitToWidth="0" orientation="landscape" useFirstPageNumber="1" r:id="rId1"/>
  <headerFooter alignWithMargins="0">
    <oddFooter>&amp;R&amp;8&amp;P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syncVertical="1" syncRef="A1" transitionEvaluation="1" codeName="Hoja50">
    <pageSetUpPr fitToPage="1"/>
  </sheetPr>
  <dimension ref="A1:V55"/>
  <sheetViews>
    <sheetView showGridLines="0" view="pageBreakPreview" zoomScale="70" zoomScaleNormal="75" zoomScaleSheetLayoutView="70" workbookViewId="0"/>
  </sheetViews>
  <sheetFormatPr baseColWidth="10" defaultColWidth="9.7265625" defaultRowHeight="12.5" x14ac:dyDescent="0.25"/>
  <cols>
    <col min="1" max="1" width="23" style="25" customWidth="1"/>
    <col min="2" max="2" width="13" style="25" customWidth="1"/>
    <col min="3" max="4" width="11.81640625" style="25" bestFit="1" customWidth="1"/>
    <col min="5" max="5" width="12.26953125" style="25" bestFit="1" customWidth="1"/>
    <col min="6" max="6" width="12.7265625" style="25" customWidth="1"/>
    <col min="7" max="7" width="9.54296875" style="25" bestFit="1" customWidth="1"/>
    <col min="8" max="8" width="8.1796875" style="25" bestFit="1" customWidth="1"/>
    <col min="9" max="9" width="10.453125" style="25" bestFit="1" customWidth="1"/>
    <col min="10" max="10" width="8.1796875" style="25" bestFit="1" customWidth="1"/>
    <col min="11" max="11" width="9.90625" style="25" bestFit="1" customWidth="1"/>
    <col min="12" max="12" width="8.1796875" style="25" bestFit="1" customWidth="1"/>
    <col min="13" max="13" width="7.1796875" style="25" bestFit="1" customWidth="1"/>
    <col min="14" max="14" width="8.1796875" style="25" bestFit="1" customWidth="1"/>
    <col min="15" max="15" width="7.17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837" t="s">
        <v>208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R2" s="24"/>
      <c r="S2" s="24"/>
    </row>
    <row r="3" spans="1:20" ht="14.5" x14ac:dyDescent="0.35">
      <c r="A3" s="837" t="s">
        <v>209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Q3" s="24"/>
      <c r="R3" s="24"/>
      <c r="S3" s="24"/>
    </row>
    <row r="4" spans="1:20" s="26" customFormat="1" ht="10" x14ac:dyDescent="0.2">
      <c r="A4" s="838"/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  <c r="O4" s="838"/>
    </row>
    <row r="5" spans="1:20" s="26" customFormat="1" ht="10" x14ac:dyDescent="0.2"/>
    <row r="6" spans="1:20" s="26" customFormat="1" ht="13" x14ac:dyDescent="0.3">
      <c r="A6" s="839" t="str">
        <f>'1 Total'!A4:N4</f>
        <v>DICIEMBRE DE 2019</v>
      </c>
      <c r="B6" s="839"/>
      <c r="C6" s="839"/>
      <c r="D6" s="839"/>
      <c r="E6" s="839"/>
      <c r="F6" s="839"/>
      <c r="G6" s="839"/>
      <c r="H6" s="839"/>
      <c r="I6" s="839"/>
      <c r="J6" s="839"/>
      <c r="K6" s="839"/>
      <c r="L6" s="839"/>
      <c r="M6" s="839"/>
      <c r="N6" s="839"/>
      <c r="O6" s="839"/>
    </row>
    <row r="7" spans="1:20" s="26" customFormat="1" ht="10.5" x14ac:dyDescent="0.2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</row>
    <row r="8" spans="1:20" s="26" customFormat="1" x14ac:dyDescent="0.25">
      <c r="A8" s="840" t="s">
        <v>58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</row>
    <row r="9" spans="1:20" s="26" customFormat="1" ht="10" x14ac:dyDescent="0.2">
      <c r="A9" s="838"/>
      <c r="B9" s="838"/>
      <c r="C9" s="838"/>
      <c r="D9" s="838"/>
      <c r="E9" s="838"/>
      <c r="F9" s="838"/>
      <c r="G9" s="838"/>
      <c r="H9" s="838"/>
      <c r="I9" s="838"/>
      <c r="J9" s="838"/>
      <c r="K9" s="838"/>
      <c r="L9" s="838"/>
      <c r="M9" s="838"/>
      <c r="N9" s="838"/>
      <c r="O9" s="838"/>
    </row>
    <row r="10" spans="1:20" s="26" customFormat="1" ht="13.5" customHeight="1" x14ac:dyDescent="0.25">
      <c r="A10" s="840" t="s">
        <v>11</v>
      </c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</row>
    <row r="11" spans="1:20" s="26" customFormat="1" ht="13.5" customHeight="1" thickBot="1" x14ac:dyDescent="0.25">
      <c r="A11" s="273"/>
      <c r="B11" s="274">
        <v>3</v>
      </c>
      <c r="C11" s="274">
        <v>4</v>
      </c>
      <c r="D11" s="274">
        <v>5</v>
      </c>
      <c r="E11" s="274">
        <v>6</v>
      </c>
      <c r="F11" s="274">
        <v>7</v>
      </c>
      <c r="G11" s="274">
        <v>8</v>
      </c>
      <c r="H11" s="274">
        <v>3</v>
      </c>
      <c r="I11" s="274">
        <v>4</v>
      </c>
      <c r="J11" s="274">
        <v>5</v>
      </c>
      <c r="K11" s="274">
        <v>6</v>
      </c>
      <c r="L11" s="274">
        <v>7</v>
      </c>
      <c r="M11" s="274">
        <v>8</v>
      </c>
      <c r="N11" s="274">
        <v>9</v>
      </c>
      <c r="O11" s="274">
        <v>10</v>
      </c>
    </row>
    <row r="12" spans="1:20" s="24" customFormat="1" ht="15" customHeight="1" x14ac:dyDescent="0.2">
      <c r="A12" s="842" t="s">
        <v>210</v>
      </c>
      <c r="B12" s="845" t="s">
        <v>305</v>
      </c>
      <c r="C12" s="845" t="s">
        <v>211</v>
      </c>
      <c r="D12" s="846" t="s">
        <v>212</v>
      </c>
      <c r="E12" s="847"/>
      <c r="F12" s="847"/>
      <c r="G12" s="848"/>
      <c r="H12" s="846" t="s">
        <v>213</v>
      </c>
      <c r="I12" s="847"/>
      <c r="J12" s="847"/>
      <c r="K12" s="847"/>
      <c r="L12" s="847"/>
      <c r="M12" s="847"/>
      <c r="N12" s="847"/>
      <c r="O12" s="848"/>
    </row>
    <row r="13" spans="1:20" s="24" customFormat="1" ht="10.5" customHeight="1" x14ac:dyDescent="0.2">
      <c r="A13" s="843"/>
      <c r="B13" s="843"/>
      <c r="C13" s="843"/>
      <c r="D13" s="817" t="s">
        <v>214</v>
      </c>
      <c r="E13" s="864" t="s">
        <v>215</v>
      </c>
      <c r="F13" s="827" t="s">
        <v>256</v>
      </c>
      <c r="G13" s="828" t="s">
        <v>217</v>
      </c>
      <c r="H13" s="831" t="s">
        <v>218</v>
      </c>
      <c r="I13" s="832"/>
      <c r="J13" s="835" t="s">
        <v>215</v>
      </c>
      <c r="K13" s="832"/>
      <c r="L13" s="835" t="s">
        <v>256</v>
      </c>
      <c r="M13" s="832"/>
      <c r="N13" s="820" t="s">
        <v>217</v>
      </c>
      <c r="O13" s="821"/>
    </row>
    <row r="14" spans="1:20" s="24" customFormat="1" ht="10.5" customHeight="1" x14ac:dyDescent="0.2">
      <c r="A14" s="843"/>
      <c r="B14" s="843"/>
      <c r="C14" s="843"/>
      <c r="D14" s="818"/>
      <c r="E14" s="865"/>
      <c r="F14" s="825"/>
      <c r="G14" s="829"/>
      <c r="H14" s="833"/>
      <c r="I14" s="834"/>
      <c r="J14" s="822"/>
      <c r="K14" s="834"/>
      <c r="L14" s="822"/>
      <c r="M14" s="834"/>
      <c r="N14" s="822"/>
      <c r="O14" s="823"/>
    </row>
    <row r="15" spans="1:20" s="24" customFormat="1" ht="10.5" customHeight="1" thickBot="1" x14ac:dyDescent="0.25">
      <c r="A15" s="844"/>
      <c r="B15" s="844"/>
      <c r="C15" s="844"/>
      <c r="D15" s="819"/>
      <c r="E15" s="866"/>
      <c r="F15" s="826"/>
      <c r="G15" s="830"/>
      <c r="H15" s="427" t="s">
        <v>306</v>
      </c>
      <c r="I15" s="427" t="s">
        <v>219</v>
      </c>
      <c r="J15" s="541" t="s">
        <v>306</v>
      </c>
      <c r="K15" s="427" t="s">
        <v>219</v>
      </c>
      <c r="L15" s="541" t="s">
        <v>306</v>
      </c>
      <c r="M15" s="427" t="s">
        <v>219</v>
      </c>
      <c r="N15" s="541" t="s">
        <v>306</v>
      </c>
      <c r="O15" s="451" t="s">
        <v>219</v>
      </c>
    </row>
    <row r="16" spans="1:20" x14ac:dyDescent="0.25">
      <c r="A16" s="109" t="s">
        <v>220</v>
      </c>
      <c r="B16" s="184">
        <v>1</v>
      </c>
      <c r="C16" s="184">
        <v>0</v>
      </c>
      <c r="D16" s="185">
        <v>224753</v>
      </c>
      <c r="E16" s="186">
        <v>0</v>
      </c>
      <c r="F16" s="186">
        <v>0</v>
      </c>
      <c r="G16" s="187">
        <v>0</v>
      </c>
      <c r="H16" s="186">
        <v>0</v>
      </c>
      <c r="I16" s="186">
        <v>0</v>
      </c>
      <c r="J16" s="186">
        <v>1</v>
      </c>
      <c r="K16" s="186">
        <v>130178</v>
      </c>
      <c r="L16" s="186">
        <v>0</v>
      </c>
      <c r="M16" s="186">
        <v>0</v>
      </c>
      <c r="N16" s="186">
        <v>0</v>
      </c>
      <c r="O16" s="187">
        <v>0</v>
      </c>
    </row>
    <row r="17" spans="1:15" x14ac:dyDescent="0.25">
      <c r="A17" s="111" t="s">
        <v>221</v>
      </c>
      <c r="B17" s="188">
        <v>33</v>
      </c>
      <c r="C17" s="188">
        <v>0</v>
      </c>
      <c r="D17" s="189">
        <v>1634766</v>
      </c>
      <c r="E17" s="190">
        <v>3794123</v>
      </c>
      <c r="F17" s="190">
        <v>0</v>
      </c>
      <c r="G17" s="191">
        <v>0</v>
      </c>
      <c r="H17" s="190">
        <v>1</v>
      </c>
      <c r="I17" s="190">
        <v>198818</v>
      </c>
      <c r="J17" s="190">
        <v>1</v>
      </c>
      <c r="K17" s="190">
        <v>66782</v>
      </c>
      <c r="L17" s="190">
        <v>0</v>
      </c>
      <c r="M17" s="190">
        <v>0</v>
      </c>
      <c r="N17" s="190">
        <v>0</v>
      </c>
      <c r="O17" s="191">
        <v>0</v>
      </c>
    </row>
    <row r="18" spans="1:15" x14ac:dyDescent="0.25">
      <c r="A18" s="112" t="s">
        <v>222</v>
      </c>
      <c r="B18" s="192">
        <v>1</v>
      </c>
      <c r="C18" s="192">
        <v>0</v>
      </c>
      <c r="D18" s="193">
        <v>0</v>
      </c>
      <c r="E18" s="194">
        <v>43244</v>
      </c>
      <c r="F18" s="194">
        <v>0</v>
      </c>
      <c r="G18" s="195">
        <v>0</v>
      </c>
      <c r="H18" s="194">
        <v>0</v>
      </c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5">
        <v>0</v>
      </c>
    </row>
    <row r="19" spans="1:15" x14ac:dyDescent="0.25">
      <c r="A19" s="111" t="s">
        <v>223</v>
      </c>
      <c r="B19" s="188">
        <v>1</v>
      </c>
      <c r="C19" s="188">
        <v>0</v>
      </c>
      <c r="D19" s="189">
        <v>0</v>
      </c>
      <c r="E19" s="190">
        <v>11369</v>
      </c>
      <c r="F19" s="190">
        <v>0</v>
      </c>
      <c r="G19" s="191">
        <v>0</v>
      </c>
      <c r="H19" s="190">
        <v>0</v>
      </c>
      <c r="I19" s="190">
        <v>0</v>
      </c>
      <c r="J19" s="190">
        <v>0</v>
      </c>
      <c r="K19" s="190">
        <v>0</v>
      </c>
      <c r="L19" s="190">
        <v>0</v>
      </c>
      <c r="M19" s="190">
        <v>0</v>
      </c>
      <c r="N19" s="190">
        <v>0</v>
      </c>
      <c r="O19" s="191">
        <v>0</v>
      </c>
    </row>
    <row r="20" spans="1:15" x14ac:dyDescent="0.25">
      <c r="A20" s="112" t="s">
        <v>224</v>
      </c>
      <c r="B20" s="192">
        <v>6</v>
      </c>
      <c r="C20" s="192">
        <v>0</v>
      </c>
      <c r="D20" s="193">
        <v>0</v>
      </c>
      <c r="E20" s="194">
        <v>376776</v>
      </c>
      <c r="F20" s="194">
        <v>0</v>
      </c>
      <c r="G20" s="195">
        <v>0</v>
      </c>
      <c r="H20" s="194">
        <v>1</v>
      </c>
      <c r="I20" s="194">
        <v>244795.58</v>
      </c>
      <c r="J20" s="194">
        <v>1</v>
      </c>
      <c r="K20" s="194">
        <v>126230</v>
      </c>
      <c r="L20" s="194">
        <v>0</v>
      </c>
      <c r="M20" s="194">
        <v>0</v>
      </c>
      <c r="N20" s="194">
        <v>0</v>
      </c>
      <c r="O20" s="195">
        <v>0</v>
      </c>
    </row>
    <row r="21" spans="1:15" x14ac:dyDescent="0.25">
      <c r="A21" s="111" t="s">
        <v>225</v>
      </c>
      <c r="B21" s="188">
        <v>18</v>
      </c>
      <c r="C21" s="188">
        <v>0</v>
      </c>
      <c r="D21" s="189">
        <v>2555017</v>
      </c>
      <c r="E21" s="190">
        <v>54389</v>
      </c>
      <c r="F21" s="190">
        <v>0</v>
      </c>
      <c r="G21" s="191">
        <v>0</v>
      </c>
      <c r="H21" s="190">
        <v>0</v>
      </c>
      <c r="I21" s="190">
        <v>0</v>
      </c>
      <c r="J21" s="190">
        <v>1</v>
      </c>
      <c r="K21" s="190">
        <v>208264</v>
      </c>
      <c r="L21" s="190">
        <v>0</v>
      </c>
      <c r="M21" s="190">
        <v>0</v>
      </c>
      <c r="N21" s="190">
        <v>0</v>
      </c>
      <c r="O21" s="191">
        <v>0</v>
      </c>
    </row>
    <row r="22" spans="1:15" x14ac:dyDescent="0.25">
      <c r="A22" s="112" t="s">
        <v>226</v>
      </c>
      <c r="B22" s="192">
        <v>2</v>
      </c>
      <c r="C22" s="192">
        <v>0</v>
      </c>
      <c r="D22" s="200">
        <v>58675</v>
      </c>
      <c r="E22" s="198">
        <v>604164</v>
      </c>
      <c r="F22" s="194">
        <v>0</v>
      </c>
      <c r="G22" s="195">
        <v>0</v>
      </c>
      <c r="H22" s="194">
        <v>0</v>
      </c>
      <c r="I22" s="194">
        <v>0</v>
      </c>
      <c r="J22" s="194">
        <v>0</v>
      </c>
      <c r="K22" s="194">
        <v>0</v>
      </c>
      <c r="L22" s="194">
        <v>0</v>
      </c>
      <c r="M22" s="194">
        <v>0</v>
      </c>
      <c r="N22" s="194">
        <v>0</v>
      </c>
      <c r="O22" s="195">
        <v>0</v>
      </c>
    </row>
    <row r="23" spans="1:15" x14ac:dyDescent="0.25">
      <c r="A23" s="111" t="s">
        <v>227</v>
      </c>
      <c r="B23" s="188">
        <v>32</v>
      </c>
      <c r="C23" s="188">
        <v>0</v>
      </c>
      <c r="D23" s="201">
        <v>3547253</v>
      </c>
      <c r="E23" s="199">
        <v>618137</v>
      </c>
      <c r="F23" s="190">
        <v>0</v>
      </c>
      <c r="G23" s="191">
        <v>0</v>
      </c>
      <c r="H23" s="190">
        <v>2</v>
      </c>
      <c r="I23" s="190">
        <v>250553</v>
      </c>
      <c r="J23" s="190">
        <v>5</v>
      </c>
      <c r="K23" s="190">
        <v>742053</v>
      </c>
      <c r="L23" s="190">
        <v>0</v>
      </c>
      <c r="M23" s="190">
        <v>0</v>
      </c>
      <c r="N23" s="190">
        <v>0</v>
      </c>
      <c r="O23" s="191">
        <v>0</v>
      </c>
    </row>
    <row r="24" spans="1:15" x14ac:dyDescent="0.25">
      <c r="A24" s="112" t="s">
        <v>228</v>
      </c>
      <c r="B24" s="192">
        <v>1856</v>
      </c>
      <c r="C24" s="192">
        <v>65877301</v>
      </c>
      <c r="D24" s="200">
        <v>118635941</v>
      </c>
      <c r="E24" s="198">
        <v>351542062</v>
      </c>
      <c r="F24" s="194">
        <v>0</v>
      </c>
      <c r="G24" s="195">
        <v>0</v>
      </c>
      <c r="H24" s="194">
        <v>25</v>
      </c>
      <c r="I24" s="194">
        <v>2608407</v>
      </c>
      <c r="J24" s="194">
        <v>48</v>
      </c>
      <c r="K24" s="194">
        <v>7246838</v>
      </c>
      <c r="L24" s="194">
        <v>0</v>
      </c>
      <c r="M24" s="194">
        <v>0</v>
      </c>
      <c r="N24" s="194">
        <v>0</v>
      </c>
      <c r="O24" s="195">
        <v>0</v>
      </c>
    </row>
    <row r="25" spans="1:15" x14ac:dyDescent="0.25">
      <c r="A25" s="111" t="s">
        <v>229</v>
      </c>
      <c r="B25" s="188">
        <v>0</v>
      </c>
      <c r="C25" s="188">
        <v>0</v>
      </c>
      <c r="D25" s="201">
        <v>0</v>
      </c>
      <c r="E25" s="199">
        <v>0</v>
      </c>
      <c r="F25" s="190">
        <v>0</v>
      </c>
      <c r="G25" s="191">
        <v>0</v>
      </c>
      <c r="H25" s="190">
        <v>0</v>
      </c>
      <c r="I25" s="190">
        <v>0</v>
      </c>
      <c r="J25" s="190">
        <v>1</v>
      </c>
      <c r="K25" s="190">
        <v>153367</v>
      </c>
      <c r="L25" s="190">
        <v>0</v>
      </c>
      <c r="M25" s="190">
        <v>0</v>
      </c>
      <c r="N25" s="190">
        <v>0</v>
      </c>
      <c r="O25" s="191">
        <v>0</v>
      </c>
    </row>
    <row r="26" spans="1:15" x14ac:dyDescent="0.25">
      <c r="A26" s="112" t="s">
        <v>230</v>
      </c>
      <c r="B26" s="192">
        <v>30</v>
      </c>
      <c r="C26" s="192">
        <v>1404661</v>
      </c>
      <c r="D26" s="200">
        <v>3962855</v>
      </c>
      <c r="E26" s="198">
        <v>1750953</v>
      </c>
      <c r="F26" s="194">
        <v>0</v>
      </c>
      <c r="G26" s="195">
        <v>0</v>
      </c>
      <c r="H26" s="194">
        <v>2</v>
      </c>
      <c r="I26" s="194">
        <v>218761</v>
      </c>
      <c r="J26" s="194">
        <v>0</v>
      </c>
      <c r="K26" s="194">
        <v>0</v>
      </c>
      <c r="L26" s="194">
        <v>0</v>
      </c>
      <c r="M26" s="194">
        <v>0</v>
      </c>
      <c r="N26" s="194">
        <v>0</v>
      </c>
      <c r="O26" s="195">
        <v>0</v>
      </c>
    </row>
    <row r="27" spans="1:15" x14ac:dyDescent="0.25">
      <c r="A27" s="111" t="s">
        <v>231</v>
      </c>
      <c r="B27" s="188">
        <v>4</v>
      </c>
      <c r="C27" s="188">
        <v>0</v>
      </c>
      <c r="D27" s="201">
        <v>186314</v>
      </c>
      <c r="E27" s="199">
        <v>51193</v>
      </c>
      <c r="F27" s="190">
        <v>0</v>
      </c>
      <c r="G27" s="191">
        <v>0</v>
      </c>
      <c r="H27" s="190">
        <v>0</v>
      </c>
      <c r="I27" s="190">
        <v>0</v>
      </c>
      <c r="J27" s="190">
        <v>1</v>
      </c>
      <c r="K27" s="190">
        <v>49676</v>
      </c>
      <c r="L27" s="190">
        <v>0</v>
      </c>
      <c r="M27" s="190">
        <v>0</v>
      </c>
      <c r="N27" s="190">
        <v>0</v>
      </c>
      <c r="O27" s="191">
        <v>0</v>
      </c>
    </row>
    <row r="28" spans="1:15" x14ac:dyDescent="0.25">
      <c r="A28" s="112" t="s">
        <v>232</v>
      </c>
      <c r="B28" s="192">
        <v>0</v>
      </c>
      <c r="C28" s="192">
        <v>0</v>
      </c>
      <c r="D28" s="200">
        <v>0</v>
      </c>
      <c r="E28" s="198">
        <v>0</v>
      </c>
      <c r="F28" s="194">
        <v>0</v>
      </c>
      <c r="G28" s="195">
        <v>0</v>
      </c>
      <c r="H28" s="194">
        <v>0</v>
      </c>
      <c r="I28" s="194">
        <v>0</v>
      </c>
      <c r="J28" s="194">
        <v>0</v>
      </c>
      <c r="K28" s="194">
        <v>0</v>
      </c>
      <c r="L28" s="194">
        <v>0</v>
      </c>
      <c r="M28" s="194">
        <v>0</v>
      </c>
      <c r="N28" s="194">
        <v>0</v>
      </c>
      <c r="O28" s="195">
        <v>0</v>
      </c>
    </row>
    <row r="29" spans="1:15" x14ac:dyDescent="0.25">
      <c r="A29" s="111" t="s">
        <v>233</v>
      </c>
      <c r="B29" s="188">
        <v>145</v>
      </c>
      <c r="C29" s="188">
        <v>0</v>
      </c>
      <c r="D29" s="201">
        <v>11007193</v>
      </c>
      <c r="E29" s="199">
        <v>2816559</v>
      </c>
      <c r="F29" s="190">
        <v>0</v>
      </c>
      <c r="G29" s="191">
        <v>0</v>
      </c>
      <c r="H29" s="190">
        <v>5</v>
      </c>
      <c r="I29" s="190">
        <v>517251</v>
      </c>
      <c r="J29" s="190">
        <v>3</v>
      </c>
      <c r="K29" s="190">
        <v>412562</v>
      </c>
      <c r="L29" s="190">
        <v>0</v>
      </c>
      <c r="M29" s="190">
        <v>0</v>
      </c>
      <c r="N29" s="190">
        <v>0</v>
      </c>
      <c r="O29" s="191">
        <v>0</v>
      </c>
    </row>
    <row r="30" spans="1:15" x14ac:dyDescent="0.25">
      <c r="A30" s="112" t="s">
        <v>234</v>
      </c>
      <c r="B30" s="192">
        <v>198</v>
      </c>
      <c r="C30" s="192">
        <v>10039074</v>
      </c>
      <c r="D30" s="200">
        <v>145366</v>
      </c>
      <c r="E30" s="198">
        <v>50348059</v>
      </c>
      <c r="F30" s="194">
        <v>0</v>
      </c>
      <c r="G30" s="195">
        <v>0</v>
      </c>
      <c r="H30" s="194">
        <v>0</v>
      </c>
      <c r="I30" s="194">
        <v>0</v>
      </c>
      <c r="J30" s="194">
        <v>5</v>
      </c>
      <c r="K30" s="194">
        <v>936359</v>
      </c>
      <c r="L30" s="194">
        <v>0</v>
      </c>
      <c r="M30" s="194">
        <v>0</v>
      </c>
      <c r="N30" s="194">
        <v>0</v>
      </c>
      <c r="O30" s="195">
        <v>0</v>
      </c>
    </row>
    <row r="31" spans="1:15" x14ac:dyDescent="0.25">
      <c r="A31" s="111" t="s">
        <v>235</v>
      </c>
      <c r="B31" s="188">
        <v>6</v>
      </c>
      <c r="C31" s="188">
        <v>0</v>
      </c>
      <c r="D31" s="201">
        <v>0</v>
      </c>
      <c r="E31" s="199">
        <v>756227</v>
      </c>
      <c r="F31" s="190">
        <v>0</v>
      </c>
      <c r="G31" s="191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1">
        <v>0</v>
      </c>
    </row>
    <row r="32" spans="1:15" ht="11.15" customHeight="1" x14ac:dyDescent="0.25">
      <c r="A32" s="112" t="s">
        <v>236</v>
      </c>
      <c r="B32" s="192">
        <v>30</v>
      </c>
      <c r="C32" s="192">
        <v>0</v>
      </c>
      <c r="D32" s="200">
        <v>68582</v>
      </c>
      <c r="E32" s="198">
        <v>8512006</v>
      </c>
      <c r="F32" s="194">
        <v>0</v>
      </c>
      <c r="G32" s="195">
        <v>0</v>
      </c>
      <c r="H32" s="194">
        <v>0</v>
      </c>
      <c r="I32" s="194">
        <v>0</v>
      </c>
      <c r="J32" s="194">
        <v>1</v>
      </c>
      <c r="K32" s="194">
        <v>78113</v>
      </c>
      <c r="L32" s="194">
        <v>0</v>
      </c>
      <c r="M32" s="194">
        <v>0</v>
      </c>
      <c r="N32" s="194">
        <v>0</v>
      </c>
      <c r="O32" s="195">
        <v>0</v>
      </c>
    </row>
    <row r="33" spans="1:22" x14ac:dyDescent="0.25">
      <c r="A33" s="111" t="s">
        <v>237</v>
      </c>
      <c r="B33" s="188">
        <v>0</v>
      </c>
      <c r="C33" s="188">
        <v>0</v>
      </c>
      <c r="D33" s="189">
        <v>0</v>
      </c>
      <c r="E33" s="190">
        <v>0</v>
      </c>
      <c r="F33" s="190">
        <v>0</v>
      </c>
      <c r="G33" s="191">
        <v>0</v>
      </c>
      <c r="H33" s="190">
        <v>0</v>
      </c>
      <c r="I33" s="190">
        <v>0</v>
      </c>
      <c r="J33" s="190">
        <v>0</v>
      </c>
      <c r="K33" s="190">
        <v>0</v>
      </c>
      <c r="L33" s="190">
        <v>0</v>
      </c>
      <c r="M33" s="190">
        <v>0</v>
      </c>
      <c r="N33" s="190">
        <v>0</v>
      </c>
      <c r="O33" s="191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238</v>
      </c>
      <c r="B34" s="192">
        <v>665</v>
      </c>
      <c r="C34" s="192">
        <v>42386729</v>
      </c>
      <c r="D34" s="193">
        <v>19393764</v>
      </c>
      <c r="E34" s="194">
        <v>86034433</v>
      </c>
      <c r="F34" s="194">
        <v>0</v>
      </c>
      <c r="G34" s="195">
        <v>0</v>
      </c>
      <c r="H34" s="194">
        <v>4</v>
      </c>
      <c r="I34" s="194">
        <v>517123</v>
      </c>
      <c r="J34" s="194">
        <v>1</v>
      </c>
      <c r="K34" s="194">
        <v>109549</v>
      </c>
      <c r="L34" s="194">
        <v>0</v>
      </c>
      <c r="M34" s="194">
        <v>0</v>
      </c>
      <c r="N34" s="194">
        <v>0</v>
      </c>
      <c r="O34" s="195">
        <v>0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239</v>
      </c>
      <c r="B35" s="188">
        <v>4</v>
      </c>
      <c r="C35" s="188">
        <v>0</v>
      </c>
      <c r="D35" s="189">
        <v>408831</v>
      </c>
      <c r="E35" s="190">
        <v>212589</v>
      </c>
      <c r="F35" s="190">
        <v>0</v>
      </c>
      <c r="G35" s="191">
        <v>0</v>
      </c>
      <c r="H35" s="190">
        <v>1</v>
      </c>
      <c r="I35" s="190">
        <v>208798</v>
      </c>
      <c r="J35" s="190">
        <v>2</v>
      </c>
      <c r="K35" s="190">
        <v>99202</v>
      </c>
      <c r="L35" s="190">
        <v>0</v>
      </c>
      <c r="M35" s="190">
        <v>0</v>
      </c>
      <c r="N35" s="190">
        <v>0</v>
      </c>
      <c r="O35" s="191">
        <v>0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240</v>
      </c>
      <c r="B36" s="192">
        <v>14</v>
      </c>
      <c r="C36" s="192">
        <v>0</v>
      </c>
      <c r="D36" s="193">
        <v>1558371</v>
      </c>
      <c r="E36" s="194">
        <v>571628</v>
      </c>
      <c r="F36" s="194">
        <v>0</v>
      </c>
      <c r="G36" s="195">
        <v>0</v>
      </c>
      <c r="H36" s="194">
        <v>1</v>
      </c>
      <c r="I36" s="194">
        <v>105364</v>
      </c>
      <c r="J36" s="194">
        <v>4</v>
      </c>
      <c r="K36" s="194">
        <v>613781</v>
      </c>
      <c r="L36" s="194">
        <v>0</v>
      </c>
      <c r="M36" s="194">
        <v>0</v>
      </c>
      <c r="N36" s="194">
        <v>0</v>
      </c>
      <c r="O36" s="195">
        <v>0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241</v>
      </c>
      <c r="B37" s="188">
        <v>21</v>
      </c>
      <c r="C37" s="188">
        <v>-4448859</v>
      </c>
      <c r="D37" s="189">
        <v>200113</v>
      </c>
      <c r="E37" s="190">
        <v>2535010</v>
      </c>
      <c r="F37" s="190">
        <v>0</v>
      </c>
      <c r="G37" s="191">
        <v>0</v>
      </c>
      <c r="H37" s="190">
        <v>0</v>
      </c>
      <c r="I37" s="190">
        <v>0</v>
      </c>
      <c r="J37" s="190">
        <v>1</v>
      </c>
      <c r="K37" s="190">
        <v>129526</v>
      </c>
      <c r="L37" s="190">
        <v>0</v>
      </c>
      <c r="M37" s="190">
        <v>0</v>
      </c>
      <c r="N37" s="190">
        <v>0</v>
      </c>
      <c r="O37" s="191">
        <v>0</v>
      </c>
    </row>
    <row r="38" spans="1:22" x14ac:dyDescent="0.25">
      <c r="A38" s="112" t="s">
        <v>242</v>
      </c>
      <c r="B38" s="192">
        <v>4</v>
      </c>
      <c r="C38" s="192">
        <v>0</v>
      </c>
      <c r="D38" s="193">
        <v>0</v>
      </c>
      <c r="E38" s="194">
        <v>1249672</v>
      </c>
      <c r="F38" s="194">
        <v>0</v>
      </c>
      <c r="G38" s="195">
        <v>0</v>
      </c>
      <c r="H38" s="194">
        <v>0</v>
      </c>
      <c r="I38" s="194">
        <v>0</v>
      </c>
      <c r="J38" s="194">
        <v>0</v>
      </c>
      <c r="K38" s="194">
        <v>0</v>
      </c>
      <c r="L38" s="194">
        <v>0</v>
      </c>
      <c r="M38" s="194">
        <v>0</v>
      </c>
      <c r="N38" s="194">
        <v>0</v>
      </c>
      <c r="O38" s="195">
        <v>0</v>
      </c>
    </row>
    <row r="39" spans="1:22" x14ac:dyDescent="0.25">
      <c r="A39" s="111" t="s">
        <v>243</v>
      </c>
      <c r="B39" s="188">
        <v>5</v>
      </c>
      <c r="C39" s="188">
        <v>0</v>
      </c>
      <c r="D39" s="189">
        <v>461340</v>
      </c>
      <c r="E39" s="190">
        <v>40404</v>
      </c>
      <c r="F39" s="190">
        <v>0</v>
      </c>
      <c r="G39" s="191">
        <v>0</v>
      </c>
      <c r="H39" s="190">
        <v>0</v>
      </c>
      <c r="I39" s="190">
        <v>0</v>
      </c>
      <c r="J39" s="190">
        <v>0</v>
      </c>
      <c r="K39" s="190">
        <v>0</v>
      </c>
      <c r="L39" s="190">
        <v>0</v>
      </c>
      <c r="M39" s="190">
        <v>0</v>
      </c>
      <c r="N39" s="190">
        <v>0</v>
      </c>
      <c r="O39" s="191">
        <v>0</v>
      </c>
    </row>
    <row r="40" spans="1:22" x14ac:dyDescent="0.25">
      <c r="A40" s="112" t="s">
        <v>244</v>
      </c>
      <c r="B40" s="192">
        <v>11</v>
      </c>
      <c r="C40" s="192">
        <v>0</v>
      </c>
      <c r="D40" s="193">
        <v>0</v>
      </c>
      <c r="E40" s="194">
        <v>3087552</v>
      </c>
      <c r="F40" s="194">
        <v>0</v>
      </c>
      <c r="G40" s="195">
        <v>0</v>
      </c>
      <c r="H40" s="194">
        <v>0</v>
      </c>
      <c r="I40" s="194">
        <v>0</v>
      </c>
      <c r="J40" s="194">
        <v>0</v>
      </c>
      <c r="K40" s="194">
        <v>0</v>
      </c>
      <c r="L40" s="194">
        <v>0</v>
      </c>
      <c r="M40" s="194">
        <v>0</v>
      </c>
      <c r="N40" s="194">
        <v>0</v>
      </c>
      <c r="O40" s="195">
        <v>0</v>
      </c>
    </row>
    <row r="41" spans="1:22" x14ac:dyDescent="0.25">
      <c r="A41" s="111" t="s">
        <v>245</v>
      </c>
      <c r="B41" s="188">
        <v>17</v>
      </c>
      <c r="C41" s="188">
        <v>0</v>
      </c>
      <c r="D41" s="189">
        <v>345055</v>
      </c>
      <c r="E41" s="190">
        <v>1550189</v>
      </c>
      <c r="F41" s="190">
        <v>0</v>
      </c>
      <c r="G41" s="191">
        <v>0</v>
      </c>
      <c r="H41" s="190">
        <v>1</v>
      </c>
      <c r="I41" s="190">
        <v>118079</v>
      </c>
      <c r="J41" s="190">
        <v>1</v>
      </c>
      <c r="K41" s="190">
        <v>89717</v>
      </c>
      <c r="L41" s="190">
        <v>0</v>
      </c>
      <c r="M41" s="190">
        <v>0</v>
      </c>
      <c r="N41" s="190">
        <v>0</v>
      </c>
      <c r="O41" s="191">
        <v>0</v>
      </c>
    </row>
    <row r="42" spans="1:22" x14ac:dyDescent="0.25">
      <c r="A42" s="112" t="s">
        <v>246</v>
      </c>
      <c r="B42" s="192">
        <v>0</v>
      </c>
      <c r="C42" s="192">
        <v>0</v>
      </c>
      <c r="D42" s="193">
        <v>0</v>
      </c>
      <c r="E42" s="194">
        <v>0</v>
      </c>
      <c r="F42" s="194">
        <v>0</v>
      </c>
      <c r="G42" s="195">
        <v>0</v>
      </c>
      <c r="H42" s="194">
        <v>0</v>
      </c>
      <c r="I42" s="194">
        <v>0</v>
      </c>
      <c r="J42" s="194">
        <v>0</v>
      </c>
      <c r="K42" s="194">
        <v>0</v>
      </c>
      <c r="L42" s="194">
        <v>0</v>
      </c>
      <c r="M42" s="194">
        <v>0</v>
      </c>
      <c r="N42" s="194">
        <v>0</v>
      </c>
      <c r="O42" s="195">
        <v>0</v>
      </c>
    </row>
    <row r="43" spans="1:22" x14ac:dyDescent="0.25">
      <c r="A43" s="111" t="s">
        <v>247</v>
      </c>
      <c r="B43" s="188">
        <v>25</v>
      </c>
      <c r="C43" s="188">
        <v>0</v>
      </c>
      <c r="D43" s="189">
        <v>3374081</v>
      </c>
      <c r="E43" s="190">
        <v>400885</v>
      </c>
      <c r="F43" s="190">
        <v>0</v>
      </c>
      <c r="G43" s="191">
        <v>0</v>
      </c>
      <c r="H43" s="190">
        <v>3</v>
      </c>
      <c r="I43" s="190">
        <v>181779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1">
        <v>0</v>
      </c>
    </row>
    <row r="44" spans="1:22" x14ac:dyDescent="0.25">
      <c r="A44" s="112" t="s">
        <v>248</v>
      </c>
      <c r="B44" s="192">
        <v>0</v>
      </c>
      <c r="C44" s="192">
        <v>0</v>
      </c>
      <c r="D44" s="193">
        <v>0</v>
      </c>
      <c r="E44" s="194">
        <v>0</v>
      </c>
      <c r="F44" s="194">
        <v>0</v>
      </c>
      <c r="G44" s="195">
        <v>0</v>
      </c>
      <c r="H44" s="194">
        <v>0</v>
      </c>
      <c r="I44" s="194">
        <v>0</v>
      </c>
      <c r="J44" s="194">
        <v>0</v>
      </c>
      <c r="K44" s="194">
        <v>0</v>
      </c>
      <c r="L44" s="194">
        <v>0</v>
      </c>
      <c r="M44" s="194">
        <v>0</v>
      </c>
      <c r="N44" s="194">
        <v>0</v>
      </c>
      <c r="O44" s="195">
        <v>0</v>
      </c>
    </row>
    <row r="45" spans="1:22" x14ac:dyDescent="0.25">
      <c r="A45" s="111" t="s">
        <v>249</v>
      </c>
      <c r="B45" s="188">
        <v>27</v>
      </c>
      <c r="C45" s="188">
        <v>-4395656</v>
      </c>
      <c r="D45" s="189">
        <v>3207433</v>
      </c>
      <c r="E45" s="190">
        <v>1482110</v>
      </c>
      <c r="F45" s="190">
        <v>0</v>
      </c>
      <c r="G45" s="191">
        <v>0</v>
      </c>
      <c r="H45" s="190">
        <v>2</v>
      </c>
      <c r="I45" s="190">
        <v>119421</v>
      </c>
      <c r="J45" s="190">
        <v>0</v>
      </c>
      <c r="K45" s="190">
        <v>0</v>
      </c>
      <c r="L45" s="190">
        <v>0</v>
      </c>
      <c r="M45" s="190">
        <v>0</v>
      </c>
      <c r="N45" s="190">
        <v>0</v>
      </c>
      <c r="O45" s="191">
        <v>0</v>
      </c>
    </row>
    <row r="46" spans="1:22" x14ac:dyDescent="0.25">
      <c r="A46" s="112" t="s">
        <v>250</v>
      </c>
      <c r="B46" s="192">
        <v>5</v>
      </c>
      <c r="C46" s="192">
        <v>0</v>
      </c>
      <c r="D46" s="193">
        <v>224753</v>
      </c>
      <c r="E46" s="194">
        <v>383528</v>
      </c>
      <c r="F46" s="194">
        <v>0</v>
      </c>
      <c r="G46" s="195">
        <v>0</v>
      </c>
      <c r="H46" s="194">
        <v>0</v>
      </c>
      <c r="I46" s="194">
        <v>0</v>
      </c>
      <c r="J46" s="194">
        <v>0</v>
      </c>
      <c r="K46" s="198">
        <v>0</v>
      </c>
      <c r="L46" s="194">
        <v>0</v>
      </c>
      <c r="M46" s="198">
        <v>0</v>
      </c>
      <c r="N46" s="194">
        <v>0</v>
      </c>
      <c r="O46" s="195">
        <v>0</v>
      </c>
    </row>
    <row r="47" spans="1:22" x14ac:dyDescent="0.25">
      <c r="A47" s="111" t="s">
        <v>251</v>
      </c>
      <c r="B47" s="188">
        <v>0</v>
      </c>
      <c r="C47" s="188">
        <v>0</v>
      </c>
      <c r="D47" s="189">
        <v>0</v>
      </c>
      <c r="E47" s="190">
        <v>0</v>
      </c>
      <c r="F47" s="190">
        <v>0</v>
      </c>
      <c r="G47" s="191">
        <v>0</v>
      </c>
      <c r="H47" s="190">
        <v>1</v>
      </c>
      <c r="I47" s="190">
        <v>456004</v>
      </c>
      <c r="J47" s="190">
        <v>2</v>
      </c>
      <c r="K47" s="199">
        <v>215378</v>
      </c>
      <c r="L47" s="190">
        <v>0</v>
      </c>
      <c r="M47" s="199">
        <v>0</v>
      </c>
      <c r="N47" s="190">
        <v>0</v>
      </c>
      <c r="O47" s="191">
        <v>0</v>
      </c>
    </row>
    <row r="48" spans="1:22" x14ac:dyDescent="0.25">
      <c r="A48" s="112" t="s">
        <v>252</v>
      </c>
      <c r="B48" s="192">
        <v>1</v>
      </c>
      <c r="C48" s="192">
        <v>0</v>
      </c>
      <c r="D48" s="193">
        <v>0</v>
      </c>
      <c r="E48" s="194">
        <v>743664</v>
      </c>
      <c r="F48" s="194">
        <v>0</v>
      </c>
      <c r="G48" s="195">
        <v>0</v>
      </c>
      <c r="H48" s="193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7">
        <v>0</v>
      </c>
    </row>
    <row r="49" spans="1:15" x14ac:dyDescent="0.25">
      <c r="A49" s="111" t="s">
        <v>253</v>
      </c>
      <c r="B49" s="188">
        <v>0</v>
      </c>
      <c r="C49" s="188">
        <v>0</v>
      </c>
      <c r="D49" s="189">
        <v>0</v>
      </c>
      <c r="E49" s="190">
        <v>0</v>
      </c>
      <c r="F49" s="190">
        <v>0</v>
      </c>
      <c r="G49" s="191">
        <v>0</v>
      </c>
      <c r="H49" s="18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6">
        <v>0</v>
      </c>
    </row>
    <row r="50" spans="1:15" x14ac:dyDescent="0.25">
      <c r="A50" s="116" t="s">
        <v>25</v>
      </c>
      <c r="B50" s="202">
        <v>0</v>
      </c>
      <c r="C50" s="202">
        <v>0</v>
      </c>
      <c r="D50" s="203">
        <v>0</v>
      </c>
      <c r="E50" s="204">
        <v>0</v>
      </c>
      <c r="F50" s="204">
        <v>0</v>
      </c>
      <c r="G50" s="205">
        <v>0</v>
      </c>
      <c r="H50" s="203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5">
        <v>0</v>
      </c>
    </row>
    <row r="51" spans="1:15" ht="13" thickBot="1" x14ac:dyDescent="0.3">
      <c r="A51" s="550" t="s">
        <v>8</v>
      </c>
      <c r="B51" s="441">
        <f>SUM(B16:B50)</f>
        <v>3162</v>
      </c>
      <c r="C51" s="441">
        <f t="shared" ref="C51:O51" si="0">SUM(C16:C50)</f>
        <v>110863250</v>
      </c>
      <c r="D51" s="438">
        <f t="shared" si="0"/>
        <v>171200456</v>
      </c>
      <c r="E51" s="439">
        <f t="shared" si="0"/>
        <v>519570925</v>
      </c>
      <c r="F51" s="439">
        <f t="shared" si="0"/>
        <v>0</v>
      </c>
      <c r="G51" s="549">
        <f t="shared" si="0"/>
        <v>0</v>
      </c>
      <c r="H51" s="438">
        <f t="shared" si="0"/>
        <v>49</v>
      </c>
      <c r="I51" s="439">
        <f t="shared" si="0"/>
        <v>5745153.5800000001</v>
      </c>
      <c r="J51" s="439">
        <f t="shared" si="0"/>
        <v>79</v>
      </c>
      <c r="K51" s="439">
        <f t="shared" si="0"/>
        <v>11407575</v>
      </c>
      <c r="L51" s="439">
        <f t="shared" si="0"/>
        <v>0</v>
      </c>
      <c r="M51" s="439">
        <f t="shared" si="0"/>
        <v>0</v>
      </c>
      <c r="N51" s="439">
        <f t="shared" si="0"/>
        <v>0</v>
      </c>
      <c r="O51" s="440">
        <f t="shared" si="0"/>
        <v>0</v>
      </c>
    </row>
    <row r="52" spans="1:15" ht="19.5" customHeight="1" x14ac:dyDescent="0.25">
      <c r="A52" s="868" t="s">
        <v>309</v>
      </c>
      <c r="B52" s="868"/>
      <c r="C52" s="868"/>
      <c r="D52" s="868"/>
      <c r="E52" s="868"/>
      <c r="F52" s="868"/>
      <c r="G52" s="868"/>
      <c r="H52" s="868"/>
      <c r="I52" s="868"/>
      <c r="J52" s="868"/>
      <c r="K52" s="868"/>
      <c r="L52" s="868"/>
      <c r="M52" s="868"/>
      <c r="N52" s="868"/>
      <c r="O52" s="868"/>
    </row>
    <row r="53" spans="1:15" x14ac:dyDescent="0.25">
      <c r="A53" s="869" t="s">
        <v>257</v>
      </c>
      <c r="B53" s="869"/>
      <c r="C53" s="869"/>
      <c r="D53" s="869"/>
      <c r="E53" s="869"/>
      <c r="F53" s="869"/>
      <c r="G53" s="869"/>
      <c r="H53" s="869"/>
      <c r="I53" s="869"/>
      <c r="J53" s="869"/>
      <c r="K53" s="869"/>
      <c r="L53" s="869"/>
      <c r="M53" s="869"/>
      <c r="N53" s="869"/>
      <c r="O53" s="869"/>
    </row>
    <row r="54" spans="1:15" ht="13" thickBot="1" x14ac:dyDescent="0.3">
      <c r="A54" s="869" t="s">
        <v>315</v>
      </c>
      <c r="B54" s="869"/>
      <c r="C54" s="869"/>
      <c r="D54" s="869"/>
      <c r="E54" s="869"/>
      <c r="F54" s="869"/>
      <c r="G54" s="869"/>
      <c r="H54" s="869"/>
      <c r="I54" s="869"/>
      <c r="J54" s="869"/>
      <c r="K54" s="869"/>
      <c r="L54" s="869"/>
      <c r="M54" s="869"/>
      <c r="N54" s="869"/>
      <c r="O54" s="869"/>
    </row>
    <row r="55" spans="1:15" s="23" customFormat="1" ht="13.5" thickBot="1" x14ac:dyDescent="0.35">
      <c r="A55" s="599" t="s">
        <v>268</v>
      </c>
      <c r="B55" s="600">
        <f>B51-B50</f>
        <v>3162</v>
      </c>
      <c r="C55" s="600">
        <f t="shared" ref="C55:O55" si="1">C51-C50</f>
        <v>110863250</v>
      </c>
      <c r="D55" s="601">
        <f t="shared" si="1"/>
        <v>171200456</v>
      </c>
      <c r="E55" s="602">
        <f t="shared" si="1"/>
        <v>519570925</v>
      </c>
      <c r="F55" s="602">
        <f t="shared" si="1"/>
        <v>0</v>
      </c>
      <c r="G55" s="603">
        <f t="shared" si="1"/>
        <v>0</v>
      </c>
      <c r="H55" s="601">
        <f t="shared" si="1"/>
        <v>49</v>
      </c>
      <c r="I55" s="602">
        <f t="shared" si="1"/>
        <v>5745153.5800000001</v>
      </c>
      <c r="J55" s="602">
        <f t="shared" si="1"/>
        <v>79</v>
      </c>
      <c r="K55" s="602">
        <f t="shared" si="1"/>
        <v>11407575</v>
      </c>
      <c r="L55" s="602">
        <f t="shared" si="1"/>
        <v>0</v>
      </c>
      <c r="M55" s="602">
        <f t="shared" si="1"/>
        <v>0</v>
      </c>
      <c r="N55" s="602">
        <f t="shared" si="1"/>
        <v>0</v>
      </c>
      <c r="O55" s="604">
        <f t="shared" si="1"/>
        <v>0</v>
      </c>
    </row>
  </sheetData>
  <mergeCells count="24">
    <mergeCell ref="A54:O54"/>
    <mergeCell ref="A53:O53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52:O52"/>
    <mergeCell ref="F13:F15"/>
    <mergeCell ref="G13:G15"/>
    <mergeCell ref="H13:I14"/>
    <mergeCell ref="J13:K14"/>
    <mergeCell ref="L13:M14"/>
    <mergeCell ref="N13:O14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4" firstPageNumber="60" fitToHeight="0" orientation="landscape" useFirstPageNumber="1" r:id="rId1"/>
  <headerFooter alignWithMargins="0">
    <oddFooter>&amp;R&amp;8&amp;P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syncVertical="1" syncRef="A1" transitionEvaluation="1" codeName="Hoja51">
    <pageSetUpPr fitToPage="1"/>
  </sheetPr>
  <dimension ref="A1:O138"/>
  <sheetViews>
    <sheetView showGridLines="0" view="pageBreakPreview" zoomScale="70" zoomScaleNormal="69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20.54296875" style="25" bestFit="1" customWidth="1"/>
    <col min="3" max="3" width="19.1796875" style="25" bestFit="1" customWidth="1"/>
    <col min="4" max="4" width="20.1796875" style="25" bestFit="1" customWidth="1"/>
    <col min="5" max="5" width="16.453125" style="25" bestFit="1" customWidth="1"/>
    <col min="6" max="6" width="17.453125" style="25" bestFit="1" customWidth="1"/>
    <col min="7" max="7" width="15" style="25" bestFit="1" customWidth="1"/>
    <col min="8" max="9" width="20.54296875" style="25" bestFit="1" customWidth="1"/>
    <col min="10" max="10" width="14.5429687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</row>
    <row r="3" spans="1:13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</row>
    <row r="4" spans="1:13" s="26" customFormat="1" ht="15.7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49"/>
    </row>
    <row r="5" spans="1:13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</row>
    <row r="6" spans="1:13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</row>
    <row r="7" spans="1:13" s="26" customFormat="1" ht="15.5" x14ac:dyDescent="0.35">
      <c r="A7" s="881" t="s">
        <v>141</v>
      </c>
      <c r="B7" s="881"/>
      <c r="C7" s="881"/>
      <c r="D7" s="881"/>
      <c r="E7" s="881"/>
      <c r="F7" s="881"/>
      <c r="G7" s="881"/>
      <c r="H7" s="881"/>
      <c r="I7" s="881"/>
      <c r="J7" s="881"/>
      <c r="K7" s="881"/>
    </row>
    <row r="8" spans="1:13" s="26" customFormat="1" ht="16.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  <c r="J8" s="885"/>
      <c r="K8" s="885"/>
    </row>
    <row r="9" spans="1:13" s="26" customFormat="1" ht="15.5" x14ac:dyDescent="0.35">
      <c r="A9" s="881" t="s">
        <v>8</v>
      </c>
      <c r="B9" s="881"/>
      <c r="C9" s="881"/>
      <c r="D9" s="881"/>
      <c r="E9" s="881"/>
      <c r="F9" s="881"/>
      <c r="G9" s="881"/>
      <c r="H9" s="881"/>
      <c r="I9" s="881"/>
      <c r="J9" s="881"/>
      <c r="K9" s="881"/>
    </row>
    <row r="10" spans="1:13" s="26" customFormat="1" ht="21" customHeight="1" thickBot="1" x14ac:dyDescent="0.25">
      <c r="A10" s="81"/>
      <c r="D10" s="81"/>
      <c r="G10" s="81"/>
      <c r="I10" s="81"/>
    </row>
    <row r="11" spans="1:13" ht="18" customHeight="1" x14ac:dyDescent="0.25">
      <c r="A11" s="551" t="s">
        <v>260</v>
      </c>
      <c r="B11" s="886" t="s">
        <v>212</v>
      </c>
      <c r="C11" s="887"/>
      <c r="D11" s="888"/>
      <c r="E11" s="889" t="s">
        <v>213</v>
      </c>
      <c r="F11" s="889"/>
      <c r="G11" s="889"/>
      <c r="H11" s="886" t="s">
        <v>212</v>
      </c>
      <c r="I11" s="888"/>
      <c r="J11" s="887" t="s">
        <v>213</v>
      </c>
      <c r="K11" s="888"/>
      <c r="L11" s="24"/>
    </row>
    <row r="12" spans="1:13" ht="13" x14ac:dyDescent="0.25">
      <c r="A12" s="552" t="s">
        <v>42</v>
      </c>
      <c r="B12" s="872" t="s">
        <v>214</v>
      </c>
      <c r="C12" s="874" t="s">
        <v>215</v>
      </c>
      <c r="D12" s="876" t="s">
        <v>261</v>
      </c>
      <c r="E12" s="872" t="s">
        <v>214</v>
      </c>
      <c r="F12" s="878" t="s">
        <v>215</v>
      </c>
      <c r="G12" s="876" t="s">
        <v>261</v>
      </c>
      <c r="H12" s="890" t="s">
        <v>262</v>
      </c>
      <c r="I12" s="870" t="s">
        <v>263</v>
      </c>
      <c r="J12" s="890" t="s">
        <v>262</v>
      </c>
      <c r="K12" s="870" t="s">
        <v>263</v>
      </c>
      <c r="L12" s="24"/>
      <c r="M12" s="24"/>
    </row>
    <row r="13" spans="1:13" ht="13.5" thickBot="1" x14ac:dyDescent="0.3">
      <c r="A13" s="618"/>
      <c r="B13" s="873"/>
      <c r="C13" s="875"/>
      <c r="D13" s="877"/>
      <c r="E13" s="873"/>
      <c r="F13" s="879"/>
      <c r="G13" s="877"/>
      <c r="H13" s="891"/>
      <c r="I13" s="871"/>
      <c r="J13" s="891"/>
      <c r="K13" s="871"/>
      <c r="L13" s="24"/>
    </row>
    <row r="14" spans="1:13" s="96" customFormat="1" ht="20.25" customHeight="1" x14ac:dyDescent="0.3">
      <c r="A14" s="619" t="s">
        <v>59</v>
      </c>
      <c r="B14" s="620">
        <f>'9M.N.'!B14+'9M.E.'!B14+'9M.I.'!B14</f>
        <v>47558670494.710007</v>
      </c>
      <c r="C14" s="637">
        <f>'9M.N.'!C14+'9M.E.'!C14+'9M.I.'!C14</f>
        <v>29683932119</v>
      </c>
      <c r="D14" s="622">
        <f>'9M.N.'!D14+'9M.E.'!D14+'9M.I.'!D14</f>
        <v>104480466</v>
      </c>
      <c r="E14" s="620">
        <f>'9M.N.'!E14+'9M.E.'!E14+'9M.I.'!E14</f>
        <v>8145684.2800000003</v>
      </c>
      <c r="F14" s="637">
        <f>'9M.N.'!F14+'9M.E.'!F14+'9M.I.'!F14</f>
        <v>1603701.95</v>
      </c>
      <c r="G14" s="622">
        <f>'9M.N.'!G14+'9M.E.'!G14+'9M.I.'!G14</f>
        <v>0</v>
      </c>
      <c r="H14" s="620">
        <f>'9M.N.'!H14+'9M.E.'!H14+'9M.I.'!H14</f>
        <v>35977631</v>
      </c>
      <c r="I14" s="622">
        <f>'9M.N.'!I14+'9M.E.'!I14+'9M.I.'!I14</f>
        <v>4277157452</v>
      </c>
      <c r="J14" s="620">
        <f>'9M.N.'!J14+'9M.E.'!J14+'9M.I.'!J14</f>
        <v>0</v>
      </c>
      <c r="K14" s="638">
        <f>'9M.N.'!K14+'9M.E.'!K14+'9M.I.'!K14</f>
        <v>1031527</v>
      </c>
    </row>
    <row r="15" spans="1:13" s="96" customFormat="1" ht="20.25" customHeight="1" x14ac:dyDescent="0.3">
      <c r="A15" s="625">
        <v>16</v>
      </c>
      <c r="B15" s="209">
        <f>'9M.N.'!B15+'9M.E.'!B15+'9M.I.'!B15</f>
        <v>3151405531.9700003</v>
      </c>
      <c r="C15" s="210">
        <f>'9M.N.'!C15+'9M.E.'!C15+'9M.I.'!C15</f>
        <v>3500097446</v>
      </c>
      <c r="D15" s="211">
        <f>'9M.N.'!D15+'9M.E.'!D15+'9M.I.'!D15</f>
        <v>115220319</v>
      </c>
      <c r="E15" s="209">
        <f>'9M.N.'!E15+'9M.E.'!E15+'9M.I.'!E15</f>
        <v>489592</v>
      </c>
      <c r="F15" s="210">
        <f>'9M.N.'!F15+'9M.E.'!F15+'9M.I.'!F15</f>
        <v>157221.85</v>
      </c>
      <c r="G15" s="211">
        <f>'9M.N.'!G15+'9M.E.'!G15+'9M.I.'!G15</f>
        <v>0</v>
      </c>
      <c r="H15" s="209">
        <f>'9M.N.'!H15+'9M.E.'!H15+'9M.I.'!H15</f>
        <v>75000</v>
      </c>
      <c r="I15" s="211">
        <f>'9M.N.'!I15+'9M.E.'!I15+'9M.I.'!I15</f>
        <v>629868938</v>
      </c>
      <c r="J15" s="209">
        <f>'9M.N.'!J15+'9M.E.'!J15+'9M.I.'!J15</f>
        <v>0</v>
      </c>
      <c r="K15" s="639">
        <f>'9M.N.'!K15+'9M.E.'!K15+'9M.I.'!K15</f>
        <v>33781</v>
      </c>
    </row>
    <row r="16" spans="1:13" s="96" customFormat="1" ht="20.25" customHeight="1" x14ac:dyDescent="0.3">
      <c r="A16" s="627">
        <v>17</v>
      </c>
      <c r="B16" s="212">
        <f>'9M.N.'!B16+'9M.E.'!B16+'9M.I.'!B16</f>
        <v>3257388892.7199998</v>
      </c>
      <c r="C16" s="213">
        <f>'9M.N.'!C16+'9M.E.'!C16+'9M.I.'!C16</f>
        <v>3075272072</v>
      </c>
      <c r="D16" s="214">
        <f>'9M.N.'!D16+'9M.E.'!D16+'9M.I.'!D16</f>
        <v>159462816</v>
      </c>
      <c r="E16" s="212">
        <f>'9M.N.'!E16+'9M.E.'!E16+'9M.I.'!E16</f>
        <v>1342069.5</v>
      </c>
      <c r="F16" s="213">
        <f>'9M.N.'!F16+'9M.E.'!F16+'9M.I.'!F16</f>
        <v>0</v>
      </c>
      <c r="G16" s="214">
        <f>'9M.N.'!G16+'9M.E.'!G16+'9M.I.'!G16</f>
        <v>0</v>
      </c>
      <c r="H16" s="212">
        <f>'9M.N.'!H16+'9M.E.'!H16+'9M.I.'!H16</f>
        <v>7069998</v>
      </c>
      <c r="I16" s="214">
        <f>'9M.N.'!I16+'9M.E.'!I16+'9M.I.'!I16</f>
        <v>580139428</v>
      </c>
      <c r="J16" s="212">
        <f>'9M.N.'!J16+'9M.E.'!J16+'9M.I.'!J16</f>
        <v>0</v>
      </c>
      <c r="K16" s="640">
        <f>'9M.N.'!K16+'9M.E.'!K16+'9M.I.'!K16</f>
        <v>96707</v>
      </c>
    </row>
    <row r="17" spans="1:11" s="96" customFormat="1" ht="20.25" customHeight="1" x14ac:dyDescent="0.3">
      <c r="A17" s="625">
        <v>18</v>
      </c>
      <c r="B17" s="209">
        <f>'9M.N.'!B17+'9M.E.'!B17+'9M.I.'!B17</f>
        <v>6589247570.6599998</v>
      </c>
      <c r="C17" s="210">
        <f>'9M.N.'!C17+'9M.E.'!C17+'9M.I.'!C17</f>
        <v>1568952080</v>
      </c>
      <c r="D17" s="211">
        <f>'9M.N.'!D17+'9M.E.'!D17+'9M.I.'!D17</f>
        <v>1692992869</v>
      </c>
      <c r="E17" s="209">
        <f>'9M.N.'!E17+'9M.E.'!E17+'9M.I.'!E17</f>
        <v>5110226.32</v>
      </c>
      <c r="F17" s="210">
        <f>'9M.N.'!F17+'9M.E.'!F17+'9M.I.'!F17</f>
        <v>957625</v>
      </c>
      <c r="G17" s="211">
        <f>'9M.N.'!G17+'9M.E.'!G17+'9M.I.'!G17</f>
        <v>1050000</v>
      </c>
      <c r="H17" s="209">
        <f>'9M.N.'!H17+'9M.E.'!H17+'9M.I.'!H17</f>
        <v>234141331</v>
      </c>
      <c r="I17" s="211">
        <f>'9M.N.'!I17+'9M.E.'!I17+'9M.I.'!I17</f>
        <v>687282321</v>
      </c>
      <c r="J17" s="209">
        <f>'9M.N.'!J17+'9M.E.'!J17+'9M.I.'!J17</f>
        <v>0</v>
      </c>
      <c r="K17" s="639">
        <f>'9M.N.'!K17+'9M.E.'!K17+'9M.I.'!K17</f>
        <v>322000</v>
      </c>
    </row>
    <row r="18" spans="1:11" s="96" customFormat="1" ht="20.25" customHeight="1" x14ac:dyDescent="0.3">
      <c r="A18" s="627">
        <v>19</v>
      </c>
      <c r="B18" s="212">
        <f>'9M.N.'!B18+'9M.E.'!B18+'9M.I.'!B18</f>
        <v>12406799908.480001</v>
      </c>
      <c r="C18" s="213">
        <f>'9M.N.'!C18+'9M.E.'!C18+'9M.I.'!C18</f>
        <v>587404891</v>
      </c>
      <c r="D18" s="214">
        <f>'9M.N.'!D18+'9M.E.'!D18+'9M.I.'!D18</f>
        <v>4422477520</v>
      </c>
      <c r="E18" s="212">
        <f>'9M.N.'!E18+'9M.E.'!E18+'9M.I.'!E18</f>
        <v>7290201.46</v>
      </c>
      <c r="F18" s="213">
        <f>'9M.N.'!F18+'9M.E.'!F18+'9M.I.'!F18</f>
        <v>0</v>
      </c>
      <c r="G18" s="214">
        <f>'9M.N.'!G18+'9M.E.'!G18+'9M.I.'!G18</f>
        <v>1665000</v>
      </c>
      <c r="H18" s="212">
        <f>'9M.N.'!H18+'9M.E.'!H18+'9M.I.'!H18</f>
        <v>931229204</v>
      </c>
      <c r="I18" s="214">
        <f>'9M.N.'!I18+'9M.E.'!I18+'9M.I.'!I18</f>
        <v>1416506199</v>
      </c>
      <c r="J18" s="212">
        <f>'9M.N.'!J18+'9M.E.'!J18+'9M.I.'!J18</f>
        <v>0</v>
      </c>
      <c r="K18" s="640">
        <f>'9M.N.'!K18+'9M.E.'!K18+'9M.I.'!K18</f>
        <v>0</v>
      </c>
    </row>
    <row r="19" spans="1:11" s="96" customFormat="1" ht="20.25" customHeight="1" x14ac:dyDescent="0.3">
      <c r="A19" s="625">
        <v>20</v>
      </c>
      <c r="B19" s="209">
        <f>'9M.N.'!B19+'9M.E.'!B19+'9M.I.'!B19</f>
        <v>16669284601.85</v>
      </c>
      <c r="C19" s="210">
        <f>'9M.N.'!C19+'9M.E.'!C19+'9M.I.'!C19</f>
        <v>716878780</v>
      </c>
      <c r="D19" s="211">
        <f>'9M.N.'!D19+'9M.E.'!D19+'9M.I.'!D19</f>
        <v>5895211493</v>
      </c>
      <c r="E19" s="209">
        <f>'9M.N.'!E19+'9M.E.'!E19+'9M.I.'!E19</f>
        <v>7223470.9400000004</v>
      </c>
      <c r="F19" s="210">
        <f>'9M.N.'!F19+'9M.E.'!F19+'9M.I.'!F19</f>
        <v>0</v>
      </c>
      <c r="G19" s="211">
        <f>'9M.N.'!G19+'9M.E.'!G19+'9M.I.'!G19</f>
        <v>2104863.39</v>
      </c>
      <c r="H19" s="209">
        <f>'9M.N.'!H19+'9M.E.'!H19+'9M.I.'!H19</f>
        <v>1985847436</v>
      </c>
      <c r="I19" s="211">
        <f>'9M.N.'!I19+'9M.E.'!I19+'9M.I.'!I19</f>
        <v>2731310485</v>
      </c>
      <c r="J19" s="209">
        <f>'9M.N.'!J19+'9M.E.'!J19+'9M.I.'!J19</f>
        <v>149174</v>
      </c>
      <c r="K19" s="639">
        <f>'9M.N.'!K19+'9M.E.'!K19+'9M.I.'!K19</f>
        <v>0</v>
      </c>
    </row>
    <row r="20" spans="1:11" s="96" customFormat="1" ht="20.25" customHeight="1" x14ac:dyDescent="0.3">
      <c r="A20" s="627">
        <v>21</v>
      </c>
      <c r="B20" s="212">
        <f>'9M.N.'!B20+'9M.E.'!B20+'9M.I.'!B20</f>
        <v>21108299163.000004</v>
      </c>
      <c r="C20" s="213">
        <f>'9M.N.'!C20+'9M.E.'!C20+'9M.I.'!C20</f>
        <v>901669604</v>
      </c>
      <c r="D20" s="214">
        <f>'9M.N.'!D20+'9M.E.'!D20+'9M.I.'!D20</f>
        <v>7466369975</v>
      </c>
      <c r="E20" s="212">
        <f>'9M.N.'!E20+'9M.E.'!E20+'9M.I.'!E20</f>
        <v>19713260.260000002</v>
      </c>
      <c r="F20" s="213">
        <f>'9M.N.'!F20+'9M.E.'!F20+'9M.I.'!F20</f>
        <v>0</v>
      </c>
      <c r="G20" s="214">
        <f>'9M.N.'!G20+'9M.E.'!G20+'9M.I.'!G20</f>
        <v>5781750</v>
      </c>
      <c r="H20" s="212">
        <f>'9M.N.'!H20+'9M.E.'!H20+'9M.I.'!H20</f>
        <v>3260903000</v>
      </c>
      <c r="I20" s="214">
        <f>'9M.N.'!I20+'9M.E.'!I20+'9M.I.'!I20</f>
        <v>4137175929</v>
      </c>
      <c r="J20" s="212">
        <f>'9M.N.'!J20+'9M.E.'!J20+'9M.I.'!J20</f>
        <v>114749</v>
      </c>
      <c r="K20" s="640">
        <f>'9M.N.'!K20+'9M.E.'!K20+'9M.I.'!K20</f>
        <v>2648.83</v>
      </c>
    </row>
    <row r="21" spans="1:11" s="96" customFormat="1" ht="20.25" customHeight="1" x14ac:dyDescent="0.3">
      <c r="A21" s="625">
        <v>22</v>
      </c>
      <c r="B21" s="209">
        <f>'9M.N.'!B21+'9M.E.'!B21+'9M.I.'!B21</f>
        <v>25697631141.480003</v>
      </c>
      <c r="C21" s="210">
        <f>'9M.N.'!C21+'9M.E.'!C21+'9M.I.'!C21</f>
        <v>886578587</v>
      </c>
      <c r="D21" s="211">
        <f>'9M.N.'!D21+'9M.E.'!D21+'9M.I.'!D21</f>
        <v>9004500955</v>
      </c>
      <c r="E21" s="209">
        <f>'9M.N.'!E21+'9M.E.'!E21+'9M.I.'!E21</f>
        <v>21008025.48</v>
      </c>
      <c r="F21" s="210">
        <f>'9M.N.'!F21+'9M.E.'!F21+'9M.I.'!F21</f>
        <v>100376</v>
      </c>
      <c r="G21" s="211">
        <f>'9M.N.'!G21+'9M.E.'!G21+'9M.I.'!G21</f>
        <v>10927500</v>
      </c>
      <c r="H21" s="209">
        <f>'9M.N.'!H21+'9M.E.'!H21+'9M.I.'!H21</f>
        <v>4486361437</v>
      </c>
      <c r="I21" s="211">
        <f>'9M.N.'!I21+'9M.E.'!I21+'9M.I.'!I21</f>
        <v>5864824004</v>
      </c>
      <c r="J21" s="209">
        <f>'9M.N.'!J21+'9M.E.'!J21+'9M.I.'!J21</f>
        <v>688493</v>
      </c>
      <c r="K21" s="639">
        <f>'9M.N.'!K21+'9M.E.'!K21+'9M.I.'!K21</f>
        <v>1127019.8999999999</v>
      </c>
    </row>
    <row r="22" spans="1:11" s="96" customFormat="1" ht="20.25" customHeight="1" x14ac:dyDescent="0.3">
      <c r="A22" s="627">
        <v>23</v>
      </c>
      <c r="B22" s="212">
        <f>'9M.N.'!B22+'9M.E.'!B22+'9M.I.'!B22</f>
        <v>30775434230.310001</v>
      </c>
      <c r="C22" s="213">
        <f>'9M.N.'!C22+'9M.E.'!C22+'9M.I.'!C22</f>
        <v>1115894651</v>
      </c>
      <c r="D22" s="214">
        <f>'9M.N.'!D22+'9M.E.'!D22+'9M.I.'!D22</f>
        <v>10816833637</v>
      </c>
      <c r="E22" s="212">
        <f>'9M.N.'!E22+'9M.E.'!E22+'9M.I.'!E22</f>
        <v>21870601.75</v>
      </c>
      <c r="F22" s="213">
        <f>'9M.N.'!F22+'9M.E.'!F22+'9M.I.'!F22</f>
        <v>628650.1</v>
      </c>
      <c r="G22" s="214">
        <f>'9M.N.'!G22+'9M.E.'!G22+'9M.I.'!G22</f>
        <v>3315000</v>
      </c>
      <c r="H22" s="212">
        <f>'9M.N.'!H22+'9M.E.'!H22+'9M.I.'!H22</f>
        <v>6316914653</v>
      </c>
      <c r="I22" s="214">
        <f>'9M.N.'!I22+'9M.E.'!I22+'9M.I.'!I22</f>
        <v>8612339952</v>
      </c>
      <c r="J22" s="212">
        <f>'9M.N.'!J22+'9M.E.'!J22+'9M.I.'!J22</f>
        <v>1916307</v>
      </c>
      <c r="K22" s="640">
        <f>'9M.N.'!K22+'9M.E.'!K22+'9M.I.'!K22</f>
        <v>85699.4</v>
      </c>
    </row>
    <row r="23" spans="1:11" s="96" customFormat="1" ht="20.25" customHeight="1" x14ac:dyDescent="0.3">
      <c r="A23" s="625">
        <v>24</v>
      </c>
      <c r="B23" s="209">
        <f>'9M.N.'!B23+'9M.E.'!B23+'9M.I.'!B23</f>
        <v>44933647982.809998</v>
      </c>
      <c r="C23" s="210">
        <f>'9M.N.'!C23+'9M.E.'!C23+'9M.I.'!C23</f>
        <v>1455876349</v>
      </c>
      <c r="D23" s="211">
        <f>'9M.N.'!D23+'9M.E.'!D23+'9M.I.'!D23</f>
        <v>13109024712</v>
      </c>
      <c r="E23" s="209">
        <f>'9M.N.'!E23+'9M.E.'!E23+'9M.I.'!E23</f>
        <v>38945199.340000004</v>
      </c>
      <c r="F23" s="210">
        <f>'9M.N.'!F23+'9M.E.'!F23+'9M.I.'!F23</f>
        <v>0</v>
      </c>
      <c r="G23" s="211">
        <f>'9M.N.'!G23+'9M.E.'!G23+'9M.I.'!G23</f>
        <v>6196750</v>
      </c>
      <c r="H23" s="209">
        <f>'9M.N.'!H23+'9M.E.'!H23+'9M.I.'!H23</f>
        <v>8570874311</v>
      </c>
      <c r="I23" s="211">
        <f>'9M.N.'!I23+'9M.E.'!I23+'9M.I.'!I23</f>
        <v>12036592783</v>
      </c>
      <c r="J23" s="209">
        <f>'9M.N.'!J23+'9M.E.'!J23+'9M.I.'!J23</f>
        <v>1262238</v>
      </c>
      <c r="K23" s="639">
        <f>'9M.N.'!K23+'9M.E.'!K23+'9M.I.'!K23</f>
        <v>525897</v>
      </c>
    </row>
    <row r="24" spans="1:11" s="96" customFormat="1" ht="20.25" customHeight="1" x14ac:dyDescent="0.3">
      <c r="A24" s="627">
        <v>25</v>
      </c>
      <c r="B24" s="212">
        <f>'9M.N.'!B24+'9M.E.'!B24+'9M.I.'!B24</f>
        <v>46550439430.160004</v>
      </c>
      <c r="C24" s="213">
        <f>'9M.N.'!C24+'9M.E.'!C24+'9M.I.'!C24</f>
        <v>1837736130</v>
      </c>
      <c r="D24" s="214">
        <f>'9M.N.'!D24+'9M.E.'!D24+'9M.I.'!D24</f>
        <v>15576195172</v>
      </c>
      <c r="E24" s="212">
        <f>'9M.N.'!E24+'9M.E.'!E24+'9M.I.'!E24</f>
        <v>32606052.420000002</v>
      </c>
      <c r="F24" s="213">
        <f>'9M.N.'!F24+'9M.E.'!F24+'9M.I.'!F24</f>
        <v>0</v>
      </c>
      <c r="G24" s="214">
        <f>'9M.N.'!G24+'9M.E.'!G24+'9M.I.'!G24</f>
        <v>6751500</v>
      </c>
      <c r="H24" s="212">
        <f>'9M.N.'!H24+'9M.E.'!H24+'9M.I.'!H24</f>
        <v>11213802145</v>
      </c>
      <c r="I24" s="214">
        <f>'9M.N.'!I24+'9M.E.'!I24+'9M.I.'!I24</f>
        <v>16165213672</v>
      </c>
      <c r="J24" s="212">
        <f>'9M.N.'!J24+'9M.E.'!J24+'9M.I.'!J24</f>
        <v>1549110</v>
      </c>
      <c r="K24" s="640">
        <f>'9M.N.'!K24+'9M.E.'!K24+'9M.I.'!K24</f>
        <v>367982</v>
      </c>
    </row>
    <row r="25" spans="1:11" s="96" customFormat="1" ht="20.25" customHeight="1" x14ac:dyDescent="0.3">
      <c r="A25" s="625">
        <v>26</v>
      </c>
      <c r="B25" s="209">
        <f>'9M.N.'!B25+'9M.E.'!B25+'9M.I.'!B25</f>
        <v>52745836342.390007</v>
      </c>
      <c r="C25" s="210">
        <f>'9M.N.'!C25+'9M.E.'!C25+'9M.I.'!C25</f>
        <v>2269686380</v>
      </c>
      <c r="D25" s="211">
        <f>'9M.N.'!D25+'9M.E.'!D25+'9M.I.'!D25</f>
        <v>18008227449</v>
      </c>
      <c r="E25" s="209">
        <f>'9M.N.'!E25+'9M.E.'!E25+'9M.I.'!E25</f>
        <v>32844351.550000001</v>
      </c>
      <c r="F25" s="210">
        <f>'9M.N.'!F25+'9M.E.'!F25+'9M.I.'!F25</f>
        <v>0</v>
      </c>
      <c r="G25" s="211">
        <f>'9M.N.'!G25+'9M.E.'!G25+'9M.I.'!G25</f>
        <v>9720762.5</v>
      </c>
      <c r="H25" s="209">
        <f>'9M.N.'!H25+'9M.E.'!H25+'9M.I.'!H25</f>
        <v>13852929168</v>
      </c>
      <c r="I25" s="211">
        <f>'9M.N.'!I25+'9M.E.'!I25+'9M.I.'!I25</f>
        <v>20974686158</v>
      </c>
      <c r="J25" s="209">
        <f>'9M.N.'!J25+'9M.E.'!J25+'9M.I.'!J25</f>
        <v>2731024</v>
      </c>
      <c r="K25" s="639">
        <f>'9M.N.'!K25+'9M.E.'!K25+'9M.I.'!K25</f>
        <v>6967238.8099999996</v>
      </c>
    </row>
    <row r="26" spans="1:11" s="96" customFormat="1" ht="20.25" customHeight="1" x14ac:dyDescent="0.3">
      <c r="A26" s="627">
        <v>27</v>
      </c>
      <c r="B26" s="212">
        <f>'9M.N.'!B26+'9M.E.'!B26+'9M.I.'!B26</f>
        <v>60958560939.25</v>
      </c>
      <c r="C26" s="213">
        <f>'9M.N.'!C26+'9M.E.'!C26+'9M.I.'!C26</f>
        <v>2948580264</v>
      </c>
      <c r="D26" s="214">
        <f>'9M.N.'!D26+'9M.E.'!D26+'9M.I.'!D26</f>
        <v>20311084846</v>
      </c>
      <c r="E26" s="212">
        <f>'9M.N.'!E26+'9M.E.'!E26+'9M.I.'!E26</f>
        <v>41180821.990000002</v>
      </c>
      <c r="F26" s="213">
        <f>'9M.N.'!F26+'9M.E.'!F26+'9M.I.'!F26</f>
        <v>9000</v>
      </c>
      <c r="G26" s="214">
        <f>'9M.N.'!G26+'9M.E.'!G26+'9M.I.'!G26</f>
        <v>6676749.2000000002</v>
      </c>
      <c r="H26" s="212">
        <f>'9M.N.'!H26+'9M.E.'!H26+'9M.I.'!H26</f>
        <v>16645212203</v>
      </c>
      <c r="I26" s="214">
        <f>'9M.N.'!I26+'9M.E.'!I26+'9M.I.'!I26</f>
        <v>25425567151</v>
      </c>
      <c r="J26" s="212">
        <f>'9M.N.'!J26+'9M.E.'!J26+'9M.I.'!J26</f>
        <v>3378544</v>
      </c>
      <c r="K26" s="640">
        <f>'9M.N.'!K26+'9M.E.'!K26+'9M.I.'!K26</f>
        <v>1974805.06</v>
      </c>
    </row>
    <row r="27" spans="1:11" s="96" customFormat="1" ht="20.25" customHeight="1" x14ac:dyDescent="0.3">
      <c r="A27" s="625">
        <v>28</v>
      </c>
      <c r="B27" s="209">
        <f>'9M.N.'!B27+'9M.E.'!B27+'9M.I.'!B27</f>
        <v>67812701284.440002</v>
      </c>
      <c r="C27" s="210">
        <f>'9M.N.'!C27+'9M.E.'!C27+'9M.I.'!C27</f>
        <v>3465604116</v>
      </c>
      <c r="D27" s="211">
        <f>'9M.N.'!D27+'9M.E.'!D27+'9M.I.'!D27</f>
        <v>22453784757</v>
      </c>
      <c r="E27" s="209">
        <f>'9M.N.'!E27+'9M.E.'!E27+'9M.I.'!E27</f>
        <v>40079253.859999999</v>
      </c>
      <c r="F27" s="210">
        <f>'9M.N.'!F27+'9M.E.'!F27+'9M.I.'!F27</f>
        <v>3360452.46</v>
      </c>
      <c r="G27" s="211">
        <f>'9M.N.'!G27+'9M.E.'!G27+'9M.I.'!G27</f>
        <v>12807801.800000001</v>
      </c>
      <c r="H27" s="209">
        <f>'9M.N.'!H27+'9M.E.'!H27+'9M.I.'!H27</f>
        <v>19336623626</v>
      </c>
      <c r="I27" s="211">
        <f>'9M.N.'!I27+'9M.E.'!I27+'9M.I.'!I27</f>
        <v>29674659247</v>
      </c>
      <c r="J27" s="209">
        <f>'9M.N.'!J27+'9M.E.'!J27+'9M.I.'!J27</f>
        <v>1629434</v>
      </c>
      <c r="K27" s="639">
        <f>'9M.N.'!K27+'9M.E.'!K27+'9M.I.'!K27</f>
        <v>2707435.52</v>
      </c>
    </row>
    <row r="28" spans="1:11" s="96" customFormat="1" ht="20.25" customHeight="1" x14ac:dyDescent="0.3">
      <c r="A28" s="627">
        <v>29</v>
      </c>
      <c r="B28" s="212">
        <f>'9M.N.'!B28+'9M.E.'!B28+'9M.I.'!B28</f>
        <v>76365244806.110001</v>
      </c>
      <c r="C28" s="213">
        <f>'9M.N.'!C28+'9M.E.'!C28+'9M.I.'!C28</f>
        <v>4024727281</v>
      </c>
      <c r="D28" s="214">
        <f>'9M.N.'!D28+'9M.E.'!D28+'9M.I.'!D28</f>
        <v>25497768901</v>
      </c>
      <c r="E28" s="212">
        <f>'9M.N.'!E28+'9M.E.'!E28+'9M.I.'!E28</f>
        <v>51515007.619999997</v>
      </c>
      <c r="F28" s="213">
        <f>'9M.N.'!F28+'9M.E.'!F28+'9M.I.'!F28</f>
        <v>2804589.57</v>
      </c>
      <c r="G28" s="214">
        <f>'9M.N.'!G28+'9M.E.'!G28+'9M.I.'!G28</f>
        <v>10880303.850000001</v>
      </c>
      <c r="H28" s="212">
        <f>'9M.N.'!H28+'9M.E.'!H28+'9M.I.'!H28</f>
        <v>22419203417</v>
      </c>
      <c r="I28" s="214">
        <f>'9M.N.'!I28+'9M.E.'!I28+'9M.I.'!I28</f>
        <v>34906043704</v>
      </c>
      <c r="J28" s="212">
        <f>'9M.N.'!J28+'9M.E.'!J28+'9M.I.'!J28</f>
        <v>4762079</v>
      </c>
      <c r="K28" s="640">
        <f>'9M.N.'!K28+'9M.E.'!K28+'9M.I.'!K28</f>
        <v>1027521.87</v>
      </c>
    </row>
    <row r="29" spans="1:11" s="96" customFormat="1" ht="20.25" customHeight="1" x14ac:dyDescent="0.3">
      <c r="A29" s="625">
        <v>30</v>
      </c>
      <c r="B29" s="209">
        <f>'9M.N.'!B29+'9M.E.'!B29+'9M.I.'!B29</f>
        <v>82314568314.679993</v>
      </c>
      <c r="C29" s="210">
        <f>'9M.N.'!C29+'9M.E.'!C29+'9M.I.'!C29</f>
        <v>4652594744</v>
      </c>
      <c r="D29" s="211">
        <f>'9M.N.'!D29+'9M.E.'!D29+'9M.I.'!D29</f>
        <v>26991750951</v>
      </c>
      <c r="E29" s="209">
        <f>'9M.N.'!E29+'9M.E.'!E29+'9M.I.'!E29</f>
        <v>80751013.900000006</v>
      </c>
      <c r="F29" s="210">
        <f>'9M.N.'!F29+'9M.E.'!F29+'9M.I.'!F29</f>
        <v>2089288.71</v>
      </c>
      <c r="G29" s="211">
        <f>'9M.N.'!G29+'9M.E.'!G29+'9M.I.'!G29</f>
        <v>15735634.189999999</v>
      </c>
      <c r="H29" s="209">
        <f>'9M.N.'!H29+'9M.E.'!H29+'9M.I.'!H29</f>
        <v>24408858759</v>
      </c>
      <c r="I29" s="211">
        <f>'9M.N.'!I29+'9M.E.'!I29+'9M.I.'!I29</f>
        <v>38735581832</v>
      </c>
      <c r="J29" s="209">
        <f>'9M.N.'!J29+'9M.E.'!J29+'9M.I.'!J29</f>
        <v>2809821</v>
      </c>
      <c r="K29" s="639">
        <f>'9M.N.'!K29+'9M.E.'!K29+'9M.I.'!K29</f>
        <v>1654248.81</v>
      </c>
    </row>
    <row r="30" spans="1:11" s="96" customFormat="1" ht="20.25" customHeight="1" x14ac:dyDescent="0.3">
      <c r="A30" s="627">
        <v>31</v>
      </c>
      <c r="B30" s="212">
        <f>'9M.N.'!B30+'9M.E.'!B30+'9M.I.'!B30</f>
        <v>90161185674.979996</v>
      </c>
      <c r="C30" s="213">
        <f>'9M.N.'!C30+'9M.E.'!C30+'9M.I.'!C30</f>
        <v>5455688999</v>
      </c>
      <c r="D30" s="214">
        <f>'9M.N.'!D30+'9M.E.'!D30+'9M.I.'!D30</f>
        <v>29546604218</v>
      </c>
      <c r="E30" s="212">
        <f>'9M.N.'!E30+'9M.E.'!E30+'9M.I.'!E30</f>
        <v>72350305.25</v>
      </c>
      <c r="F30" s="213">
        <f>'9M.N.'!F30+'9M.E.'!F30+'9M.I.'!F30</f>
        <v>956373.09</v>
      </c>
      <c r="G30" s="214">
        <f>'9M.N.'!G30+'9M.E.'!G30+'9M.I.'!G30</f>
        <v>6780908.5600000005</v>
      </c>
      <c r="H30" s="212">
        <f>'9M.N.'!H30+'9M.E.'!H30+'9M.I.'!H30</f>
        <v>27107681395</v>
      </c>
      <c r="I30" s="214">
        <f>'9M.N.'!I30+'9M.E.'!I30+'9M.I.'!I30</f>
        <v>43629136902</v>
      </c>
      <c r="J30" s="212">
        <f>'9M.N.'!J30+'9M.E.'!J30+'9M.I.'!J30</f>
        <v>3884250</v>
      </c>
      <c r="K30" s="640">
        <f>'9M.N.'!K30+'9M.E.'!K30+'9M.I.'!K30</f>
        <v>6483987.4199999999</v>
      </c>
    </row>
    <row r="31" spans="1:11" s="96" customFormat="1" ht="20.25" customHeight="1" x14ac:dyDescent="0.3">
      <c r="A31" s="625">
        <v>32</v>
      </c>
      <c r="B31" s="209">
        <f>'9M.N.'!B31+'9M.E.'!B31+'9M.I.'!B31</f>
        <v>95983352057.540009</v>
      </c>
      <c r="C31" s="210">
        <f>'9M.N.'!C31+'9M.E.'!C31+'9M.I.'!C31</f>
        <v>6177535909</v>
      </c>
      <c r="D31" s="211">
        <f>'9M.N.'!D31+'9M.E.'!D31+'9M.I.'!D31</f>
        <v>31441575328</v>
      </c>
      <c r="E31" s="209">
        <f>'9M.N.'!E31+'9M.E.'!E31+'9M.I.'!E31</f>
        <v>87260178.049999997</v>
      </c>
      <c r="F31" s="210">
        <f>'9M.N.'!F31+'9M.E.'!F31+'9M.I.'!F31</f>
        <v>941873.54</v>
      </c>
      <c r="G31" s="211">
        <f>'9M.N.'!G31+'9M.E.'!G31+'9M.I.'!G31</f>
        <v>16421351</v>
      </c>
      <c r="H31" s="209">
        <f>'9M.N.'!H31+'9M.E.'!H31+'9M.I.'!H31</f>
        <v>29493104522</v>
      </c>
      <c r="I31" s="211">
        <f>'9M.N.'!I31+'9M.E.'!I31+'9M.I.'!I31</f>
        <v>47141543021</v>
      </c>
      <c r="J31" s="209">
        <f>'9M.N.'!J31+'9M.E.'!J31+'9M.I.'!J31</f>
        <v>6205620</v>
      </c>
      <c r="K31" s="639">
        <f>'9M.N.'!K31+'9M.E.'!K31+'9M.I.'!K31</f>
        <v>9764977.6600000001</v>
      </c>
    </row>
    <row r="32" spans="1:11" s="96" customFormat="1" ht="20.25" customHeight="1" x14ac:dyDescent="0.3">
      <c r="A32" s="627">
        <v>33</v>
      </c>
      <c r="B32" s="212">
        <f>'9M.N.'!B32+'9M.E.'!B32+'9M.I.'!B32</f>
        <v>104914138761.62999</v>
      </c>
      <c r="C32" s="213">
        <f>'9M.N.'!C32+'9M.E.'!C32+'9M.I.'!C32</f>
        <v>6890061584</v>
      </c>
      <c r="D32" s="214">
        <f>'9M.N.'!D32+'9M.E.'!D32+'9M.I.'!D32</f>
        <v>34855438125</v>
      </c>
      <c r="E32" s="212">
        <f>'9M.N.'!E32+'9M.E.'!E32+'9M.I.'!E32</f>
        <v>83860753.49000001</v>
      </c>
      <c r="F32" s="213">
        <f>'9M.N.'!F32+'9M.E.'!F32+'9M.I.'!F32</f>
        <v>4307951.21</v>
      </c>
      <c r="G32" s="214">
        <f>'9M.N.'!G32+'9M.E.'!G32+'9M.I.'!G32</f>
        <v>16667699.680000002</v>
      </c>
      <c r="H32" s="212">
        <f>'9M.N.'!H32+'9M.E.'!H32+'9M.I.'!H32</f>
        <v>31948187524</v>
      </c>
      <c r="I32" s="214">
        <f>'9M.N.'!I32+'9M.E.'!I32+'9M.I.'!I32</f>
        <v>52523461357</v>
      </c>
      <c r="J32" s="212">
        <f>'9M.N.'!J32+'9M.E.'!J32+'9M.I.'!J32</f>
        <v>4033424</v>
      </c>
      <c r="K32" s="640">
        <f>'9M.N.'!K32+'9M.E.'!K32+'9M.I.'!K32</f>
        <v>4875087.7300000004</v>
      </c>
    </row>
    <row r="33" spans="1:11" s="96" customFormat="1" ht="20.25" customHeight="1" x14ac:dyDescent="0.3">
      <c r="A33" s="625">
        <v>34</v>
      </c>
      <c r="B33" s="209">
        <f>'9M.N.'!B33+'9M.E.'!B33+'9M.I.'!B33</f>
        <v>110651369930.81</v>
      </c>
      <c r="C33" s="210">
        <f>'9M.N.'!C33+'9M.E.'!C33+'9M.I.'!C33</f>
        <v>7844074246</v>
      </c>
      <c r="D33" s="211">
        <f>'9M.N.'!D33+'9M.E.'!D33+'9M.I.'!D33</f>
        <v>37246352541</v>
      </c>
      <c r="E33" s="209">
        <f>'9M.N.'!E33+'9M.E.'!E33+'9M.I.'!E33</f>
        <v>111376213.17000002</v>
      </c>
      <c r="F33" s="210">
        <f>'9M.N.'!F33+'9M.E.'!F33+'9M.I.'!F33</f>
        <v>433331</v>
      </c>
      <c r="G33" s="211">
        <f>'9M.N.'!G33+'9M.E.'!G33+'9M.I.'!G33</f>
        <v>15771048.48</v>
      </c>
      <c r="H33" s="209">
        <f>'9M.N.'!H33+'9M.E.'!H33+'9M.I.'!H33</f>
        <v>34079987795</v>
      </c>
      <c r="I33" s="211">
        <f>'9M.N.'!I33+'9M.E.'!I33+'9M.I.'!I33</f>
        <v>56062692852</v>
      </c>
      <c r="J33" s="209">
        <f>'9M.N.'!J33+'9M.E.'!J33+'9M.I.'!J33</f>
        <v>1549110</v>
      </c>
      <c r="K33" s="639">
        <f>'9M.N.'!K33+'9M.E.'!K33+'9M.I.'!K33</f>
        <v>6653527.5299999993</v>
      </c>
    </row>
    <row r="34" spans="1:11" s="96" customFormat="1" ht="20.25" customHeight="1" x14ac:dyDescent="0.3">
      <c r="A34" s="627">
        <v>35</v>
      </c>
      <c r="B34" s="212">
        <f>'9M.N.'!B34+'9M.E.'!B34+'9M.I.'!B34</f>
        <v>115777824435.92001</v>
      </c>
      <c r="C34" s="213">
        <f>'9M.N.'!C34+'9M.E.'!C34+'9M.I.'!C34</f>
        <v>8124549254</v>
      </c>
      <c r="D34" s="214">
        <f>'9M.N.'!D34+'9M.E.'!D34+'9M.I.'!D34</f>
        <v>38834575505</v>
      </c>
      <c r="E34" s="212">
        <f>'9M.N.'!E34+'9M.E.'!E34+'9M.I.'!E34</f>
        <v>128517599.55</v>
      </c>
      <c r="F34" s="213">
        <f>'9M.N.'!F34+'9M.E.'!F34+'9M.I.'!F34</f>
        <v>0</v>
      </c>
      <c r="G34" s="214">
        <f>'9M.N.'!G34+'9M.E.'!G34+'9M.I.'!G34</f>
        <v>13948700.489999998</v>
      </c>
      <c r="H34" s="212">
        <f>'9M.N.'!H34+'9M.E.'!H34+'9M.I.'!H34</f>
        <v>35344821172</v>
      </c>
      <c r="I34" s="214">
        <f>'9M.N.'!I34+'9M.E.'!I34+'9M.I.'!I34</f>
        <v>58965866110</v>
      </c>
      <c r="J34" s="212">
        <f>'9M.N.'!J34+'9M.E.'!J34+'9M.I.'!J34</f>
        <v>1198622</v>
      </c>
      <c r="K34" s="640">
        <f>'9M.N.'!K34+'9M.E.'!K34+'9M.I.'!K34</f>
        <v>5544439.6799999997</v>
      </c>
    </row>
    <row r="35" spans="1:11" s="96" customFormat="1" ht="20.25" customHeight="1" x14ac:dyDescent="0.3">
      <c r="A35" s="625">
        <v>36</v>
      </c>
      <c r="B35" s="209">
        <f>'9M.N.'!B35+'9M.E.'!B35+'9M.I.'!B35</f>
        <v>121714523057.70999</v>
      </c>
      <c r="C35" s="210">
        <f>'9M.N.'!C35+'9M.E.'!C35+'9M.I.'!C35</f>
        <v>9246278235</v>
      </c>
      <c r="D35" s="211">
        <f>'9M.N.'!D35+'9M.E.'!D35+'9M.I.'!D35</f>
        <v>40085302789</v>
      </c>
      <c r="E35" s="209">
        <f>'9M.N.'!E35+'9M.E.'!E35+'9M.I.'!E35</f>
        <v>70358506.769999996</v>
      </c>
      <c r="F35" s="210">
        <f>'9M.N.'!F35+'9M.E.'!F35+'9M.I.'!F35</f>
        <v>2025945.46</v>
      </c>
      <c r="G35" s="211">
        <f>'9M.N.'!G35+'9M.E.'!G35+'9M.I.'!G35</f>
        <v>13623189.26</v>
      </c>
      <c r="H35" s="209">
        <f>'9M.N.'!H35+'9M.E.'!H35+'9M.I.'!H35</f>
        <v>36913647504</v>
      </c>
      <c r="I35" s="211">
        <f>'9M.N.'!I35+'9M.E.'!I35+'9M.I.'!I35</f>
        <v>62723178871</v>
      </c>
      <c r="J35" s="209">
        <f>'9M.N.'!J35+'9M.E.'!J35+'9M.I.'!J35</f>
        <v>1949397</v>
      </c>
      <c r="K35" s="639">
        <f>'9M.N.'!K35+'9M.E.'!K35+'9M.I.'!K35</f>
        <v>15881308.350000001</v>
      </c>
    </row>
    <row r="36" spans="1:11" s="96" customFormat="1" ht="20.25" customHeight="1" x14ac:dyDescent="0.3">
      <c r="A36" s="627">
        <v>37</v>
      </c>
      <c r="B36" s="212">
        <f>'9M.N.'!B36+'9M.E.'!B36+'9M.I.'!B36</f>
        <v>122297674185.70001</v>
      </c>
      <c r="C36" s="213">
        <f>'9M.N.'!C36+'9M.E.'!C36+'9M.I.'!C36</f>
        <v>9857280431</v>
      </c>
      <c r="D36" s="214">
        <f>'9M.N.'!D36+'9M.E.'!D36+'9M.I.'!D36</f>
        <v>39418514882</v>
      </c>
      <c r="E36" s="212">
        <f>'9M.N.'!E36+'9M.E.'!E36+'9M.I.'!E36</f>
        <v>85100786.180000007</v>
      </c>
      <c r="F36" s="213">
        <f>'9M.N.'!F36+'9M.E.'!F36+'9M.I.'!F36</f>
        <v>2512103.0499999998</v>
      </c>
      <c r="G36" s="214">
        <f>'9M.N.'!G36+'9M.E.'!G36+'9M.I.'!G36</f>
        <v>17591233.690000001</v>
      </c>
      <c r="H36" s="212">
        <f>'9M.N.'!H36+'9M.E.'!H36+'9M.I.'!H36</f>
        <v>37099244108</v>
      </c>
      <c r="I36" s="214">
        <f>'9M.N.'!I36+'9M.E.'!I36+'9M.I.'!I36</f>
        <v>63242618716</v>
      </c>
      <c r="J36" s="212">
        <f>'9M.N.'!J36+'9M.E.'!J36+'9M.I.'!J36</f>
        <v>3844088</v>
      </c>
      <c r="K36" s="640">
        <f>'9M.N.'!K36+'9M.E.'!K36+'9M.I.'!K36</f>
        <v>58691071.859999999</v>
      </c>
    </row>
    <row r="37" spans="1:11" s="96" customFormat="1" ht="20.25" customHeight="1" x14ac:dyDescent="0.3">
      <c r="A37" s="625">
        <v>38</v>
      </c>
      <c r="B37" s="209">
        <f>'9M.N.'!B37+'9M.E.'!B37+'9M.I.'!B37</f>
        <v>123792860649.39999</v>
      </c>
      <c r="C37" s="210">
        <f>'9M.N.'!C37+'9M.E.'!C37+'9M.I.'!C37</f>
        <v>9938670783</v>
      </c>
      <c r="D37" s="211">
        <f>'9M.N.'!D37+'9M.E.'!D37+'9M.I.'!D37</f>
        <v>39403081444</v>
      </c>
      <c r="E37" s="209">
        <f>'9M.N.'!E37+'9M.E.'!E37+'9M.I.'!E37</f>
        <v>104333878.7</v>
      </c>
      <c r="F37" s="210">
        <f>'9M.N.'!F37+'9M.E.'!F37+'9M.I.'!F37</f>
        <v>4811439.07</v>
      </c>
      <c r="G37" s="211">
        <f>'9M.N.'!G37+'9M.E.'!G37+'9M.I.'!G37</f>
        <v>23221249.629999999</v>
      </c>
      <c r="H37" s="209">
        <f>'9M.N.'!H37+'9M.E.'!H37+'9M.I.'!H37</f>
        <v>37723905538</v>
      </c>
      <c r="I37" s="211">
        <f>'9M.N.'!I37+'9M.E.'!I37+'9M.I.'!I37</f>
        <v>63806472958</v>
      </c>
      <c r="J37" s="209">
        <f>'9M.N.'!J37+'9M.E.'!J37+'9M.I.'!J37</f>
        <v>2157279</v>
      </c>
      <c r="K37" s="639">
        <f>'9M.N.'!K37+'9M.E.'!K37+'9M.I.'!K37</f>
        <v>17806637.420000002</v>
      </c>
    </row>
    <row r="38" spans="1:11" s="96" customFormat="1" ht="20.25" customHeight="1" x14ac:dyDescent="0.3">
      <c r="A38" s="627">
        <v>39</v>
      </c>
      <c r="B38" s="212">
        <f>'9M.N.'!B38+'9M.E.'!B38+'9M.I.'!B38</f>
        <v>128315112024.01001</v>
      </c>
      <c r="C38" s="213">
        <f>'9M.N.'!C38+'9M.E.'!C38+'9M.I.'!C38</f>
        <v>10346570164</v>
      </c>
      <c r="D38" s="214">
        <f>'9M.N.'!D38+'9M.E.'!D38+'9M.I.'!D38</f>
        <v>39970087039</v>
      </c>
      <c r="E38" s="212">
        <f>'9M.N.'!E38+'9M.E.'!E38+'9M.I.'!E38</f>
        <v>116732353.25</v>
      </c>
      <c r="F38" s="213">
        <f>'9M.N.'!F38+'9M.E.'!F38+'9M.I.'!F38</f>
        <v>2867760.77</v>
      </c>
      <c r="G38" s="214">
        <f>'9M.N.'!G38+'9M.E.'!G38+'9M.I.'!G38</f>
        <v>1891295.4</v>
      </c>
      <c r="H38" s="212">
        <f>'9M.N.'!H38+'9M.E.'!H38+'9M.I.'!H38</f>
        <v>38081745081</v>
      </c>
      <c r="I38" s="214">
        <f>'9M.N.'!I38+'9M.E.'!I38+'9M.I.'!I38</f>
        <v>65706502553</v>
      </c>
      <c r="J38" s="212">
        <f>'9M.N.'!J38+'9M.E.'!J38+'9M.I.'!J38</f>
        <v>2745488</v>
      </c>
      <c r="K38" s="640">
        <f>'9M.N.'!K38+'9M.E.'!K38+'9M.I.'!K38</f>
        <v>11476457.830000002</v>
      </c>
    </row>
    <row r="39" spans="1:11" s="96" customFormat="1" ht="20.25" customHeight="1" x14ac:dyDescent="0.3">
      <c r="A39" s="625">
        <v>40</v>
      </c>
      <c r="B39" s="209">
        <f>'9M.N.'!B39+'9M.E.'!B39+'9M.I.'!B39</f>
        <v>126912861288.51999</v>
      </c>
      <c r="C39" s="210">
        <f>'9M.N.'!C39+'9M.E.'!C39+'9M.I.'!C39</f>
        <v>10312330226</v>
      </c>
      <c r="D39" s="211">
        <f>'9M.N.'!D39+'9M.E.'!D39+'9M.I.'!D39</f>
        <v>38230693479</v>
      </c>
      <c r="E39" s="209">
        <f>'9M.N.'!E39+'9M.E.'!E39+'9M.I.'!E39</f>
        <v>112708030.20999999</v>
      </c>
      <c r="F39" s="210">
        <f>'9M.N.'!F39+'9M.E.'!F39+'9M.I.'!F39</f>
        <v>1035696.58</v>
      </c>
      <c r="G39" s="211">
        <f>'9M.N.'!G39+'9M.E.'!G39+'9M.I.'!G39</f>
        <v>18258861.670000002</v>
      </c>
      <c r="H39" s="209">
        <f>'9M.N.'!H39+'9M.E.'!H39+'9M.I.'!H39</f>
        <v>37611929713</v>
      </c>
      <c r="I39" s="211">
        <f>'9M.N.'!I39+'9M.E.'!I39+'9M.I.'!I39</f>
        <v>65114105073</v>
      </c>
      <c r="J39" s="209">
        <f>'9M.N.'!J39+'9M.E.'!J39+'9M.I.'!J39</f>
        <v>5226812</v>
      </c>
      <c r="K39" s="639">
        <f>'9M.N.'!K39+'9M.E.'!K39+'9M.I.'!K39</f>
        <v>23018516.779999997</v>
      </c>
    </row>
    <row r="40" spans="1:11" s="96" customFormat="1" ht="20.25" customHeight="1" x14ac:dyDescent="0.3">
      <c r="A40" s="627">
        <v>41</v>
      </c>
      <c r="B40" s="212">
        <f>'9M.N.'!B40+'9M.E.'!B40+'9M.I.'!B40</f>
        <v>128481043539.34</v>
      </c>
      <c r="C40" s="213">
        <f>'9M.N.'!C40+'9M.E.'!C40+'9M.I.'!C40</f>
        <v>10594758456</v>
      </c>
      <c r="D40" s="214">
        <f>'9M.N.'!D40+'9M.E.'!D40+'9M.I.'!D40</f>
        <v>38057316946</v>
      </c>
      <c r="E40" s="212">
        <f>'9M.N.'!E40+'9M.E.'!E40+'9M.I.'!E40</f>
        <v>143739976.57999998</v>
      </c>
      <c r="F40" s="213">
        <f>'9M.N.'!F40+'9M.E.'!F40+'9M.I.'!F40</f>
        <v>1343861.3599999999</v>
      </c>
      <c r="G40" s="214">
        <f>'9M.N.'!G40+'9M.E.'!G40+'9M.I.'!G40</f>
        <v>17817634.800000001</v>
      </c>
      <c r="H40" s="212">
        <f>'9M.N.'!H40+'9M.E.'!H40+'9M.I.'!H40</f>
        <v>37960769578</v>
      </c>
      <c r="I40" s="214">
        <f>'9M.N.'!I40+'9M.E.'!I40+'9M.I.'!I40</f>
        <v>65144155869</v>
      </c>
      <c r="J40" s="212">
        <f>'9M.N.'!J40+'9M.E.'!J40+'9M.I.'!J40</f>
        <v>3572133</v>
      </c>
      <c r="K40" s="640">
        <f>'9M.N.'!K40+'9M.E.'!K40+'9M.I.'!K40</f>
        <v>22489240.200000003</v>
      </c>
    </row>
    <row r="41" spans="1:11" s="96" customFormat="1" ht="20.25" customHeight="1" x14ac:dyDescent="0.3">
      <c r="A41" s="625">
        <v>42</v>
      </c>
      <c r="B41" s="209">
        <f>'9M.N.'!B41+'9M.E.'!B41+'9M.I.'!B41</f>
        <v>131670417427.58</v>
      </c>
      <c r="C41" s="210">
        <f>'9M.N.'!C41+'9M.E.'!C41+'9M.I.'!C41</f>
        <v>11037973608</v>
      </c>
      <c r="D41" s="211">
        <f>'9M.N.'!D41+'9M.E.'!D41+'9M.I.'!D41</f>
        <v>38381669711</v>
      </c>
      <c r="E41" s="209">
        <f>'9M.N.'!E41+'9M.E.'!E41+'9M.I.'!E41</f>
        <v>133312084.67999999</v>
      </c>
      <c r="F41" s="210">
        <f>'9M.N.'!F41+'9M.E.'!F41+'9M.I.'!F41</f>
        <v>4816125.84</v>
      </c>
      <c r="G41" s="211">
        <f>'9M.N.'!G41+'9M.E.'!G41+'9M.I.'!G41</f>
        <v>11242285.949999999</v>
      </c>
      <c r="H41" s="209">
        <f>'9M.N.'!H41+'9M.E.'!H41+'9M.I.'!H41</f>
        <v>38968532705</v>
      </c>
      <c r="I41" s="211">
        <f>'9M.N.'!I41+'9M.E.'!I41+'9M.I.'!I41</f>
        <v>66868893040</v>
      </c>
      <c r="J41" s="209">
        <f>'9M.N.'!J41+'9M.E.'!J41+'9M.I.'!J41</f>
        <v>4827592</v>
      </c>
      <c r="K41" s="639">
        <f>'9M.N.'!K41+'9M.E.'!K41+'9M.I.'!K41</f>
        <v>26157068.649999999</v>
      </c>
    </row>
    <row r="42" spans="1:11" s="96" customFormat="1" ht="20.25" customHeight="1" x14ac:dyDescent="0.3">
      <c r="A42" s="627">
        <v>43</v>
      </c>
      <c r="B42" s="212">
        <f>'9M.N.'!B42+'9M.E.'!B42+'9M.I.'!B42</f>
        <v>132900581847.12001</v>
      </c>
      <c r="C42" s="213">
        <f>'9M.N.'!C42+'9M.E.'!C42+'9M.I.'!C42</f>
        <v>11121545189</v>
      </c>
      <c r="D42" s="214">
        <f>'9M.N.'!D42+'9M.E.'!D42+'9M.I.'!D42</f>
        <v>38285980311</v>
      </c>
      <c r="E42" s="212">
        <f>'9M.N.'!E42+'9M.E.'!E42+'9M.I.'!E42</f>
        <v>168237404.19999999</v>
      </c>
      <c r="F42" s="213">
        <f>'9M.N.'!F42+'9M.E.'!F42+'9M.I.'!F42</f>
        <v>3549985.15</v>
      </c>
      <c r="G42" s="214">
        <f>'9M.N.'!G42+'9M.E.'!G42+'9M.I.'!G42</f>
        <v>13256936.6</v>
      </c>
      <c r="H42" s="212">
        <f>'9M.N.'!H42+'9M.E.'!H42+'9M.I.'!H42</f>
        <v>38977253440</v>
      </c>
      <c r="I42" s="214">
        <f>'9M.N.'!I42+'9M.E.'!I42+'9M.I.'!I42</f>
        <v>66246252261</v>
      </c>
      <c r="J42" s="212">
        <f>'9M.N.'!J42+'9M.E.'!J42+'9M.I.'!J42</f>
        <v>6270236</v>
      </c>
      <c r="K42" s="640">
        <f>'9M.N.'!K42+'9M.E.'!K42+'9M.I.'!K42</f>
        <v>27147313.510000002</v>
      </c>
    </row>
    <row r="43" spans="1:11" s="96" customFormat="1" ht="20.25" customHeight="1" x14ac:dyDescent="0.3">
      <c r="A43" s="625">
        <v>44</v>
      </c>
      <c r="B43" s="209">
        <f>'9M.N.'!B43+'9M.E.'!B43+'9M.I.'!B43</f>
        <v>137477140984.45999</v>
      </c>
      <c r="C43" s="210">
        <f>'9M.N.'!C43+'9M.E.'!C43+'9M.I.'!C43</f>
        <v>11581806580</v>
      </c>
      <c r="D43" s="211">
        <f>'9M.N.'!D43+'9M.E.'!D43+'9M.I.'!D43</f>
        <v>39103112401</v>
      </c>
      <c r="E43" s="209">
        <f>'9M.N.'!E43+'9M.E.'!E43+'9M.I.'!E43</f>
        <v>181984170.28999999</v>
      </c>
      <c r="F43" s="210">
        <f>'9M.N.'!F43+'9M.E.'!F43+'9M.I.'!F43</f>
        <v>9876349.2300000004</v>
      </c>
      <c r="G43" s="211">
        <f>'9M.N.'!G43+'9M.E.'!G43+'9M.I.'!G43</f>
        <v>21859823.940000001</v>
      </c>
      <c r="H43" s="209">
        <f>'9M.N.'!H43+'9M.E.'!H43+'9M.I.'!H43</f>
        <v>39854280173</v>
      </c>
      <c r="I43" s="211">
        <f>'9M.N.'!I43+'9M.E.'!I43+'9M.I.'!I43</f>
        <v>68263370931</v>
      </c>
      <c r="J43" s="209">
        <f>'9M.N.'!J43+'9M.E.'!J43+'9M.I.'!J43</f>
        <v>4080670</v>
      </c>
      <c r="K43" s="639">
        <f>'9M.N.'!K43+'9M.E.'!K43+'9M.I.'!K43</f>
        <v>31194458.98</v>
      </c>
    </row>
    <row r="44" spans="1:11" s="96" customFormat="1" ht="20.25" customHeight="1" x14ac:dyDescent="0.3">
      <c r="A44" s="627">
        <v>45</v>
      </c>
      <c r="B44" s="212">
        <f>'9M.N.'!B44+'9M.E.'!B44+'9M.I.'!B44</f>
        <v>140770237794.60001</v>
      </c>
      <c r="C44" s="213">
        <f>'9M.N.'!C44+'9M.E.'!C44+'9M.I.'!C44</f>
        <v>12095094023</v>
      </c>
      <c r="D44" s="214">
        <f>'9M.N.'!D44+'9M.E.'!D44+'9M.I.'!D44</f>
        <v>39592871374</v>
      </c>
      <c r="E44" s="212">
        <f>'9M.N.'!E44+'9M.E.'!E44+'9M.I.'!E44</f>
        <v>209799251.34</v>
      </c>
      <c r="F44" s="213">
        <f>'9M.N.'!F44+'9M.E.'!F44+'9M.I.'!F44</f>
        <v>1998972.54</v>
      </c>
      <c r="G44" s="214">
        <f>'9M.N.'!G44+'9M.E.'!G44+'9M.I.'!G44</f>
        <v>14215084.25</v>
      </c>
      <c r="H44" s="212">
        <f>'9M.N.'!H44+'9M.E.'!H44+'9M.I.'!H44</f>
        <v>40088182178</v>
      </c>
      <c r="I44" s="214">
        <f>'9M.N.'!I44+'9M.E.'!I44+'9M.I.'!I44</f>
        <v>68749760739</v>
      </c>
      <c r="J44" s="212">
        <f>'9M.N.'!J44+'9M.E.'!J44+'9M.I.'!J44</f>
        <v>3281115</v>
      </c>
      <c r="K44" s="640">
        <f>'9M.N.'!K44+'9M.E.'!K44+'9M.I.'!K44</f>
        <v>34278203.010000005</v>
      </c>
    </row>
    <row r="45" spans="1:11" s="96" customFormat="1" ht="20.25" customHeight="1" x14ac:dyDescent="0.3">
      <c r="A45" s="625">
        <v>46</v>
      </c>
      <c r="B45" s="209">
        <f>'9M.N.'!B45+'9M.E.'!B45+'9M.I.'!B45</f>
        <v>138210876697.10999</v>
      </c>
      <c r="C45" s="210">
        <f>'9M.N.'!C45+'9M.E.'!C45+'9M.I.'!C45</f>
        <v>11828499772</v>
      </c>
      <c r="D45" s="211">
        <f>'9M.N.'!D45+'9M.E.'!D45+'9M.I.'!D45</f>
        <v>39198803541</v>
      </c>
      <c r="E45" s="209">
        <f>'9M.N.'!E45+'9M.E.'!E45+'9M.I.'!E45</f>
        <v>197132838.22</v>
      </c>
      <c r="F45" s="210">
        <f>'9M.N.'!F45+'9M.E.'!F45+'9M.I.'!F45</f>
        <v>4004993.0599999996</v>
      </c>
      <c r="G45" s="211">
        <f>'9M.N.'!G45+'9M.E.'!G45+'9M.I.'!G45</f>
        <v>12089824.42</v>
      </c>
      <c r="H45" s="209">
        <f>'9M.N.'!H45+'9M.E.'!H45+'9M.I.'!H45</f>
        <v>39555617647</v>
      </c>
      <c r="I45" s="211">
        <f>'9M.N.'!I45+'9M.E.'!I45+'9M.I.'!I45</f>
        <v>66855436035</v>
      </c>
      <c r="J45" s="209">
        <f>'9M.N.'!J45+'9M.E.'!J45+'9M.I.'!J45</f>
        <v>3685456</v>
      </c>
      <c r="K45" s="639">
        <f>'9M.N.'!K45+'9M.E.'!K45+'9M.I.'!K45</f>
        <v>39372017.829999998</v>
      </c>
    </row>
    <row r="46" spans="1:11" s="96" customFormat="1" ht="20.25" customHeight="1" x14ac:dyDescent="0.3">
      <c r="A46" s="627">
        <v>47</v>
      </c>
      <c r="B46" s="212">
        <f>'9M.N.'!B46+'9M.E.'!B46+'9M.I.'!B46</f>
        <v>134536202443.74001</v>
      </c>
      <c r="C46" s="213">
        <f>'9M.N.'!C46+'9M.E.'!C46+'9M.I.'!C46</f>
        <v>11400118355</v>
      </c>
      <c r="D46" s="214">
        <f>'9M.N.'!D46+'9M.E.'!D46+'9M.I.'!D46</f>
        <v>37339358179</v>
      </c>
      <c r="E46" s="212">
        <f>'9M.N.'!E46+'9M.E.'!E46+'9M.I.'!E46</f>
        <v>168378802.44</v>
      </c>
      <c r="F46" s="213">
        <f>'9M.N.'!F46+'9M.E.'!F46+'9M.I.'!F46</f>
        <v>4155338.24</v>
      </c>
      <c r="G46" s="214">
        <f>'9M.N.'!G46+'9M.E.'!G46+'9M.I.'!G46</f>
        <v>20072137.5</v>
      </c>
      <c r="H46" s="212">
        <f>'9M.N.'!H46+'9M.E.'!H46+'9M.I.'!H46</f>
        <v>38535049888</v>
      </c>
      <c r="I46" s="214">
        <f>'9M.N.'!I46+'9M.E.'!I46+'9M.I.'!I46</f>
        <v>64604049347</v>
      </c>
      <c r="J46" s="212">
        <f>'9M.N.'!J46+'9M.E.'!J46+'9M.I.'!J46</f>
        <v>3074123</v>
      </c>
      <c r="K46" s="640">
        <f>'9M.N.'!K46+'9M.E.'!K46+'9M.I.'!K46</f>
        <v>45240656.560000002</v>
      </c>
    </row>
    <row r="47" spans="1:11" s="96" customFormat="1" ht="20.25" customHeight="1" x14ac:dyDescent="0.3">
      <c r="A47" s="625">
        <v>48</v>
      </c>
      <c r="B47" s="209">
        <f>'9M.N.'!B47+'9M.E.'!B47+'9M.I.'!B47</f>
        <v>131593950123.18001</v>
      </c>
      <c r="C47" s="210">
        <f>'9M.N.'!C47+'9M.E.'!C47+'9M.I.'!C47</f>
        <v>11301518666</v>
      </c>
      <c r="D47" s="211">
        <f>'9M.N.'!D47+'9M.E.'!D47+'9M.I.'!D47</f>
        <v>34725310309</v>
      </c>
      <c r="E47" s="209">
        <f>'9M.N.'!E47+'9M.E.'!E47+'9M.I.'!E47</f>
        <v>313264302.77000004</v>
      </c>
      <c r="F47" s="210">
        <f>'9M.N.'!F47+'9M.E.'!F47+'9M.I.'!F47</f>
        <v>5019050.8899999997</v>
      </c>
      <c r="G47" s="211">
        <f>'9M.N.'!G47+'9M.E.'!G47+'9M.I.'!G47</f>
        <v>21294745.300000001</v>
      </c>
      <c r="H47" s="209">
        <f>'9M.N.'!H47+'9M.E.'!H47+'9M.I.'!H47</f>
        <v>37525035173</v>
      </c>
      <c r="I47" s="211">
        <f>'9M.N.'!I47+'9M.E.'!I47+'9M.I.'!I47</f>
        <v>62082740940</v>
      </c>
      <c r="J47" s="209">
        <f>'9M.N.'!J47+'9M.E.'!J47+'9M.I.'!J47</f>
        <v>3712928</v>
      </c>
      <c r="K47" s="639">
        <f>'9M.N.'!K47+'9M.E.'!K47+'9M.I.'!K47</f>
        <v>45535202.090000004</v>
      </c>
    </row>
    <row r="48" spans="1:11" s="96" customFormat="1" ht="20.25" customHeight="1" x14ac:dyDescent="0.3">
      <c r="A48" s="627">
        <v>49</v>
      </c>
      <c r="B48" s="212">
        <f>'9M.N.'!B48+'9M.E.'!B48+'9M.I.'!B48</f>
        <v>127106924377.59998</v>
      </c>
      <c r="C48" s="213">
        <f>'9M.N.'!C48+'9M.E.'!C48+'9M.I.'!C48</f>
        <v>10521061773</v>
      </c>
      <c r="D48" s="214">
        <f>'9M.N.'!D48+'9M.E.'!D48+'9M.I.'!D48</f>
        <v>32499661765</v>
      </c>
      <c r="E48" s="212">
        <f>'9M.N.'!E48+'9M.E.'!E48+'9M.I.'!E48</f>
        <v>273501500.87</v>
      </c>
      <c r="F48" s="213">
        <f>'9M.N.'!F48+'9M.E.'!F48+'9M.I.'!F48</f>
        <v>5351102.5600000005</v>
      </c>
      <c r="G48" s="214">
        <f>'9M.N.'!G48+'9M.E.'!G48+'9M.I.'!G48</f>
        <v>16453744.199999999</v>
      </c>
      <c r="H48" s="212">
        <f>'9M.N.'!H48+'9M.E.'!H48+'9M.I.'!H48</f>
        <v>36424346294</v>
      </c>
      <c r="I48" s="214">
        <f>'9M.N.'!I48+'9M.E.'!I48+'9M.I.'!I48</f>
        <v>59415446181</v>
      </c>
      <c r="J48" s="212">
        <f>'9M.N.'!J48+'9M.E.'!J48+'9M.I.'!J48</f>
        <v>7518002</v>
      </c>
      <c r="K48" s="640">
        <f>'9M.N.'!K48+'9M.E.'!K48+'9M.I.'!K48</f>
        <v>45678318.949999996</v>
      </c>
    </row>
    <row r="49" spans="1:11" s="96" customFormat="1" ht="20.25" customHeight="1" x14ac:dyDescent="0.3">
      <c r="A49" s="625">
        <v>50</v>
      </c>
      <c r="B49" s="209">
        <f>'9M.N.'!B49+'9M.E.'!B49+'9M.I.'!B49</f>
        <v>118699107796.47002</v>
      </c>
      <c r="C49" s="210">
        <f>'9M.N.'!C49+'9M.E.'!C49+'9M.I.'!C49</f>
        <v>9603128032</v>
      </c>
      <c r="D49" s="211">
        <f>'9M.N.'!D49+'9M.E.'!D49+'9M.I.'!D49</f>
        <v>29971164290</v>
      </c>
      <c r="E49" s="209">
        <f>'9M.N.'!E49+'9M.E.'!E49+'9M.I.'!E49</f>
        <v>162756564.5</v>
      </c>
      <c r="F49" s="210">
        <f>'9M.N.'!F49+'9M.E.'!F49+'9M.I.'!F49</f>
        <v>8650661.5399999991</v>
      </c>
      <c r="G49" s="211">
        <f>'9M.N.'!G49+'9M.E.'!G49+'9M.I.'!G49</f>
        <v>16365318</v>
      </c>
      <c r="H49" s="209">
        <f>'9M.N.'!H49+'9M.E.'!H49+'9M.I.'!H49</f>
        <v>35288786993</v>
      </c>
      <c r="I49" s="211">
        <f>'9M.N.'!I49+'9M.E.'!I49+'9M.I.'!I49</f>
        <v>55125976469</v>
      </c>
      <c r="J49" s="209">
        <f>'9M.N.'!J49+'9M.E.'!J49+'9M.I.'!J49</f>
        <v>3910642</v>
      </c>
      <c r="K49" s="639">
        <f>'9M.N.'!K49+'9M.E.'!K49+'9M.I.'!K49</f>
        <v>53776083.719999999</v>
      </c>
    </row>
    <row r="50" spans="1:11" s="96" customFormat="1" ht="20.25" customHeight="1" x14ac:dyDescent="0.3">
      <c r="A50" s="627">
        <v>51</v>
      </c>
      <c r="B50" s="212">
        <f>'9M.N.'!B50+'9M.E.'!B50+'9M.I.'!B50</f>
        <v>113296051144.96001</v>
      </c>
      <c r="C50" s="213">
        <f>'9M.N.'!C50+'9M.E.'!C50+'9M.I.'!C50</f>
        <v>9309822550</v>
      </c>
      <c r="D50" s="214">
        <f>'9M.N.'!D50+'9M.E.'!D50+'9M.I.'!D50</f>
        <v>27977882017</v>
      </c>
      <c r="E50" s="212">
        <f>'9M.N.'!E50+'9M.E.'!E50+'9M.I.'!E50</f>
        <v>219527868.19</v>
      </c>
      <c r="F50" s="213">
        <f>'9M.N.'!F50+'9M.E.'!F50+'9M.I.'!F50</f>
        <v>4525345.63</v>
      </c>
      <c r="G50" s="214">
        <f>'9M.N.'!G50+'9M.E.'!G50+'9M.I.'!G50</f>
        <v>15103865.52</v>
      </c>
      <c r="H50" s="212">
        <f>'9M.N.'!H50+'9M.E.'!H50+'9M.I.'!H50</f>
        <v>34812895891</v>
      </c>
      <c r="I50" s="214">
        <f>'9M.N.'!I50+'9M.E.'!I50+'9M.I.'!I50</f>
        <v>52233104443</v>
      </c>
      <c r="J50" s="212">
        <f>'9M.N.'!J50+'9M.E.'!J50+'9M.I.'!J50</f>
        <v>4957549</v>
      </c>
      <c r="K50" s="640">
        <f>'9M.N.'!K50+'9M.E.'!K50+'9M.I.'!K50</f>
        <v>82525983.769999996</v>
      </c>
    </row>
    <row r="51" spans="1:11" s="96" customFormat="1" ht="20.25" customHeight="1" x14ac:dyDescent="0.3">
      <c r="A51" s="625">
        <v>52</v>
      </c>
      <c r="B51" s="209">
        <f>'9M.N.'!B51+'9M.E.'!B51+'9M.I.'!B51</f>
        <v>103653105087.26999</v>
      </c>
      <c r="C51" s="210">
        <f>'9M.N.'!C51+'9M.E.'!C51+'9M.I.'!C51</f>
        <v>8591067831</v>
      </c>
      <c r="D51" s="211">
        <f>'9M.N.'!D51+'9M.E.'!D51+'9M.I.'!D51</f>
        <v>24687695342</v>
      </c>
      <c r="E51" s="209">
        <f>'9M.N.'!E51+'9M.E.'!E51+'9M.I.'!E51</f>
        <v>235960029.31999999</v>
      </c>
      <c r="F51" s="210">
        <f>'9M.N.'!F51+'9M.E.'!F51+'9M.I.'!F51</f>
        <v>3850609.69</v>
      </c>
      <c r="G51" s="211">
        <f>'9M.N.'!G51+'9M.E.'!G51+'9M.I.'!G51</f>
        <v>4196347</v>
      </c>
      <c r="H51" s="209">
        <f>'9M.N.'!H51+'9M.E.'!H51+'9M.I.'!H51</f>
        <v>32760377136</v>
      </c>
      <c r="I51" s="211">
        <f>'9M.N.'!I51+'9M.E.'!I51+'9M.I.'!I51</f>
        <v>47386659681</v>
      </c>
      <c r="J51" s="209">
        <f>'9M.N.'!J51+'9M.E.'!J51+'9M.I.'!J51</f>
        <v>5245890</v>
      </c>
      <c r="K51" s="639">
        <f>'9M.N.'!K51+'9M.E.'!K51+'9M.I.'!K51</f>
        <v>112133670.09999999</v>
      </c>
    </row>
    <row r="52" spans="1:11" s="96" customFormat="1" ht="20.25" customHeight="1" x14ac:dyDescent="0.3">
      <c r="A52" s="627">
        <v>53</v>
      </c>
      <c r="B52" s="212">
        <f>'9M.N.'!B52+'9M.E.'!B52+'9M.I.'!B52</f>
        <v>99397619190.220001</v>
      </c>
      <c r="C52" s="213">
        <f>'9M.N.'!C52+'9M.E.'!C52+'9M.I.'!C52</f>
        <v>7750789831</v>
      </c>
      <c r="D52" s="214">
        <f>'9M.N.'!D52+'9M.E.'!D52+'9M.I.'!D52</f>
        <v>23734286190</v>
      </c>
      <c r="E52" s="212">
        <f>'9M.N.'!E52+'9M.E.'!E52+'9M.I.'!E52</f>
        <v>222620809.82999998</v>
      </c>
      <c r="F52" s="213">
        <f>'9M.N.'!F52+'9M.E.'!F52+'9M.I.'!F52</f>
        <v>29483343.449999999</v>
      </c>
      <c r="G52" s="214">
        <f>'9M.N.'!G52+'9M.E.'!G52+'9M.I.'!G52</f>
        <v>7194867</v>
      </c>
      <c r="H52" s="212">
        <f>'9M.N.'!H52+'9M.E.'!H52+'9M.I.'!H52</f>
        <v>31770392013</v>
      </c>
      <c r="I52" s="214">
        <f>'9M.N.'!I52+'9M.E.'!I52+'9M.I.'!I52</f>
        <v>44252416926</v>
      </c>
      <c r="J52" s="212">
        <f>'9M.N.'!J52+'9M.E.'!J52+'9M.I.'!J52</f>
        <v>3769960</v>
      </c>
      <c r="K52" s="640">
        <f>'9M.N.'!K52+'9M.E.'!K52+'9M.I.'!K52</f>
        <v>101907846.19</v>
      </c>
    </row>
    <row r="53" spans="1:11" s="96" customFormat="1" ht="20.25" customHeight="1" x14ac:dyDescent="0.3">
      <c r="A53" s="625">
        <v>54</v>
      </c>
      <c r="B53" s="209">
        <f>'9M.N.'!B53+'9M.E.'!B53+'9M.I.'!B53</f>
        <v>93477376108.669998</v>
      </c>
      <c r="C53" s="210">
        <f>'9M.N.'!C53+'9M.E.'!C53+'9M.I.'!C53</f>
        <v>7343237453</v>
      </c>
      <c r="D53" s="211">
        <f>'9M.N.'!D53+'9M.E.'!D53+'9M.I.'!D53</f>
        <v>21186916467</v>
      </c>
      <c r="E53" s="209">
        <f>'9M.N.'!E53+'9M.E.'!E53+'9M.I.'!E53</f>
        <v>271396738.81</v>
      </c>
      <c r="F53" s="210">
        <f>'9M.N.'!F53+'9M.E.'!F53+'9M.I.'!F53</f>
        <v>14182781.24</v>
      </c>
      <c r="G53" s="211">
        <f>'9M.N.'!G53+'9M.E.'!G53+'9M.I.'!G53</f>
        <v>6129227.3499999996</v>
      </c>
      <c r="H53" s="209">
        <f>'9M.N.'!H53+'9M.E.'!H53+'9M.I.'!H53</f>
        <v>29317311873</v>
      </c>
      <c r="I53" s="211">
        <f>'9M.N.'!I53+'9M.E.'!I53+'9M.I.'!I53</f>
        <v>38730202362</v>
      </c>
      <c r="J53" s="209">
        <f>'9M.N.'!J53+'9M.E.'!J53+'9M.I.'!J53</f>
        <v>2177797</v>
      </c>
      <c r="K53" s="639">
        <f>'9M.N.'!K53+'9M.E.'!K53+'9M.I.'!K53</f>
        <v>75666818.49000001</v>
      </c>
    </row>
    <row r="54" spans="1:11" s="96" customFormat="1" ht="20.25" customHeight="1" x14ac:dyDescent="0.3">
      <c r="A54" s="627">
        <v>55</v>
      </c>
      <c r="B54" s="212">
        <f>'9M.N.'!B54+'9M.E.'!B54+'9M.I.'!B54</f>
        <v>88492961151.880005</v>
      </c>
      <c r="C54" s="213">
        <f>'9M.N.'!C54+'9M.E.'!C54+'9M.I.'!C54</f>
        <v>6331361970</v>
      </c>
      <c r="D54" s="214">
        <f>'9M.N.'!D54+'9M.E.'!D54+'9M.I.'!D54</f>
        <v>20349784921</v>
      </c>
      <c r="E54" s="212">
        <f>'9M.N.'!E54+'9M.E.'!E54+'9M.I.'!E54</f>
        <v>229790269.19</v>
      </c>
      <c r="F54" s="213">
        <f>'9M.N.'!F54+'9M.E.'!F54+'9M.I.'!F54</f>
        <v>29553970.420000002</v>
      </c>
      <c r="G54" s="214">
        <f>'9M.N.'!G54+'9M.E.'!G54+'9M.I.'!G54</f>
        <v>3928035.46</v>
      </c>
      <c r="H54" s="212">
        <f>'9M.N.'!H54+'9M.E.'!H54+'9M.I.'!H54</f>
        <v>27640003802</v>
      </c>
      <c r="I54" s="214">
        <f>'9M.N.'!I54+'9M.E.'!I54+'9M.I.'!I54</f>
        <v>35376157441</v>
      </c>
      <c r="J54" s="212">
        <f>'9M.N.'!J54+'9M.E.'!J54+'9M.I.'!J54</f>
        <v>3786714</v>
      </c>
      <c r="K54" s="640">
        <f>'9M.N.'!K54+'9M.E.'!K54+'9M.I.'!K54</f>
        <v>64081189.390000008</v>
      </c>
    </row>
    <row r="55" spans="1:11" s="96" customFormat="1" ht="20.25" customHeight="1" x14ac:dyDescent="0.3">
      <c r="A55" s="625">
        <v>56</v>
      </c>
      <c r="B55" s="209">
        <f>'9M.N.'!B55+'9M.E.'!B55+'9M.I.'!B55</f>
        <v>82074811413.420013</v>
      </c>
      <c r="C55" s="210">
        <f>'9M.N.'!C55+'9M.E.'!C55+'9M.I.'!C55</f>
        <v>6456200747</v>
      </c>
      <c r="D55" s="211">
        <f>'9M.N.'!D55+'9M.E.'!D55+'9M.I.'!D55</f>
        <v>18747436907</v>
      </c>
      <c r="E55" s="209">
        <f>'9M.N.'!E55+'9M.E.'!E55+'9M.I.'!E55</f>
        <v>333419895.40000004</v>
      </c>
      <c r="F55" s="210">
        <f>'9M.N.'!F55+'9M.E.'!F55+'9M.I.'!F55</f>
        <v>3651879.71</v>
      </c>
      <c r="G55" s="211">
        <f>'9M.N.'!G55+'9M.E.'!G55+'9M.I.'!G55</f>
        <v>3992341.4</v>
      </c>
      <c r="H55" s="209">
        <f>'9M.N.'!H55+'9M.E.'!H55+'9M.I.'!H55</f>
        <v>26161927313</v>
      </c>
      <c r="I55" s="211">
        <f>'9M.N.'!I55+'9M.E.'!I55+'9M.I.'!I55</f>
        <v>31281673752</v>
      </c>
      <c r="J55" s="209">
        <f>'9M.N.'!J55+'9M.E.'!J55+'9M.I.'!J55</f>
        <v>4685935</v>
      </c>
      <c r="K55" s="639">
        <f>'9M.N.'!K55+'9M.E.'!K55+'9M.I.'!K55</f>
        <v>67390525.310000002</v>
      </c>
    </row>
    <row r="56" spans="1:11" s="96" customFormat="1" ht="20.25" customHeight="1" x14ac:dyDescent="0.3">
      <c r="A56" s="627">
        <v>57</v>
      </c>
      <c r="B56" s="212">
        <f>'9M.N.'!B56+'9M.E.'!B56+'9M.I.'!B56</f>
        <v>76638793931.990005</v>
      </c>
      <c r="C56" s="213">
        <f>'9M.N.'!C56+'9M.E.'!C56+'9M.I.'!C56</f>
        <v>6795185304</v>
      </c>
      <c r="D56" s="214">
        <f>'9M.N.'!D56+'9M.E.'!D56+'9M.I.'!D56</f>
        <v>17205921799</v>
      </c>
      <c r="E56" s="212">
        <f>'9M.N.'!E56+'9M.E.'!E56+'9M.I.'!E56</f>
        <v>249302363.69</v>
      </c>
      <c r="F56" s="213">
        <f>'9M.N.'!F56+'9M.E.'!F56+'9M.I.'!F56</f>
        <v>2713802.3099999996</v>
      </c>
      <c r="G56" s="214">
        <f>'9M.N.'!G56+'9M.E.'!G56+'9M.I.'!G56</f>
        <v>2894656.6</v>
      </c>
      <c r="H56" s="212">
        <f>'9M.N.'!H56+'9M.E.'!H56+'9M.I.'!H56</f>
        <v>23943560014</v>
      </c>
      <c r="I56" s="214">
        <f>'9M.N.'!I56+'9M.E.'!I56+'9M.I.'!I56</f>
        <v>26348832499</v>
      </c>
      <c r="J56" s="212">
        <f>'9M.N.'!J56+'9M.E.'!J56+'9M.I.'!J56</f>
        <v>7503929</v>
      </c>
      <c r="K56" s="640">
        <f>'9M.N.'!K56+'9M.E.'!K56+'9M.I.'!K56</f>
        <v>67587530.599999994</v>
      </c>
    </row>
    <row r="57" spans="1:11" s="96" customFormat="1" ht="20.25" customHeight="1" thickBot="1" x14ac:dyDescent="0.35">
      <c r="A57" s="629">
        <v>58</v>
      </c>
      <c r="B57" s="630">
        <f>'9M.N.'!B57+'9M.E.'!B57+'9M.I.'!B57</f>
        <v>68824366423.619995</v>
      </c>
      <c r="C57" s="641">
        <f>'9M.N.'!C57+'9M.E.'!C57+'9M.I.'!C57</f>
        <v>5951693955</v>
      </c>
      <c r="D57" s="632">
        <f>'9M.N.'!D57+'9M.E.'!D57+'9M.I.'!D57</f>
        <v>15169484294</v>
      </c>
      <c r="E57" s="630">
        <f>'9M.N.'!E57+'9M.E.'!E57+'9M.I.'!E57</f>
        <v>235123802.91999999</v>
      </c>
      <c r="F57" s="641">
        <f>'9M.N.'!F57+'9M.E.'!F57+'9M.I.'!F57</f>
        <v>6381689.5299999993</v>
      </c>
      <c r="G57" s="632">
        <f>'9M.N.'!G57+'9M.E.'!G57+'9M.I.'!G57</f>
        <v>1273437</v>
      </c>
      <c r="H57" s="630">
        <f>'9M.N.'!H57+'9M.E.'!H57+'9M.I.'!H57</f>
        <v>20656009715</v>
      </c>
      <c r="I57" s="632">
        <f>'9M.N.'!I57+'9M.E.'!I57+'9M.I.'!I57</f>
        <v>21381575877</v>
      </c>
      <c r="J57" s="630">
        <f>'9M.N.'!J57+'9M.E.'!J57+'9M.I.'!J57</f>
        <v>6129886</v>
      </c>
      <c r="K57" s="642">
        <f>'9M.N.'!K57+'9M.E.'!K57+'9M.I.'!K57</f>
        <v>50293880.75</v>
      </c>
    </row>
    <row r="58" spans="1:11" s="96" customFormat="1" ht="20.25" customHeight="1" x14ac:dyDescent="0.3">
      <c r="A58" s="117">
        <v>59</v>
      </c>
      <c r="B58" s="212">
        <f>'9M.N.'!B58+'9M.E.'!B58+'9M.I.'!B58</f>
        <v>63726766088.800003</v>
      </c>
      <c r="C58" s="213">
        <f>'9M.N.'!C58+'9M.E.'!C58+'9M.I.'!C58</f>
        <v>5309241376</v>
      </c>
      <c r="D58" s="214">
        <f>'9M.N.'!D58+'9M.E.'!D58+'9M.I.'!D58</f>
        <v>14079373892</v>
      </c>
      <c r="E58" s="212">
        <f>'9M.N.'!E58+'9M.E.'!E58+'9M.I.'!E58</f>
        <v>347991611.39999998</v>
      </c>
      <c r="F58" s="213">
        <f>'9M.N.'!F58+'9M.E.'!F58+'9M.I.'!F58</f>
        <v>44092760.879999995</v>
      </c>
      <c r="G58" s="214">
        <f>'9M.N.'!G58+'9M.E.'!G58+'9M.I.'!G58</f>
        <v>5700803.5700000003</v>
      </c>
      <c r="H58" s="212">
        <f>'9M.N.'!H58+'9M.E.'!H58+'9M.I.'!H58</f>
        <v>18603795833</v>
      </c>
      <c r="I58" s="214">
        <f>'9M.N.'!I58+'9M.E.'!I58+'9M.I.'!I58</f>
        <v>18213616774</v>
      </c>
      <c r="J58" s="212">
        <f>'9M.N.'!J58+'9M.E.'!J58+'9M.I.'!J58</f>
        <v>2340877</v>
      </c>
      <c r="K58" s="214">
        <f>'9M.N.'!K58+'9M.E.'!K58+'9M.I.'!K58</f>
        <v>43659254.270000003</v>
      </c>
    </row>
    <row r="59" spans="1:11" s="96" customFormat="1" ht="20.25" customHeight="1" x14ac:dyDescent="0.3">
      <c r="A59" s="118">
        <v>60</v>
      </c>
      <c r="B59" s="209">
        <f>'9M.N.'!B59+'9M.E.'!B59+'9M.I.'!B59</f>
        <v>56050736867.389999</v>
      </c>
      <c r="C59" s="210">
        <f>'9M.N.'!C59+'9M.E.'!C59+'9M.I.'!C59</f>
        <v>4735994690</v>
      </c>
      <c r="D59" s="211">
        <f>'9M.N.'!D59+'9M.E.'!D59+'9M.I.'!D59</f>
        <v>11847075985</v>
      </c>
      <c r="E59" s="209">
        <f>'9M.N.'!E59+'9M.E.'!E59+'9M.I.'!E59</f>
        <v>291143940.57999998</v>
      </c>
      <c r="F59" s="210">
        <f>'9M.N.'!F59+'9M.E.'!F59+'9M.I.'!F59</f>
        <v>32840279.91</v>
      </c>
      <c r="G59" s="211">
        <f>'9M.N.'!G59+'9M.E.'!G59+'9M.I.'!G59</f>
        <v>4040451.85</v>
      </c>
      <c r="H59" s="209">
        <f>'9M.N.'!H59+'9M.E.'!H59+'9M.I.'!H59</f>
        <v>16050152554</v>
      </c>
      <c r="I59" s="211">
        <f>'9M.N.'!I59+'9M.E.'!I59+'9M.I.'!I59</f>
        <v>11219637822</v>
      </c>
      <c r="J59" s="209">
        <f>'9M.N.'!J59+'9M.E.'!J59+'9M.I.'!J59</f>
        <v>2110793</v>
      </c>
      <c r="K59" s="211">
        <f>'9M.N.'!K59+'9M.E.'!K59+'9M.I.'!K59</f>
        <v>50293590.5</v>
      </c>
    </row>
    <row r="60" spans="1:11" s="96" customFormat="1" ht="20.25" customHeight="1" x14ac:dyDescent="0.3">
      <c r="A60" s="117">
        <v>61</v>
      </c>
      <c r="B60" s="212">
        <f>'9M.N.'!B60+'9M.E.'!B60+'9M.I.'!B60</f>
        <v>48418728368.979996</v>
      </c>
      <c r="C60" s="213">
        <f>'9M.N.'!C60+'9M.E.'!C60+'9M.I.'!C60</f>
        <v>4173782595</v>
      </c>
      <c r="D60" s="214">
        <f>'9M.N.'!D60+'9M.E.'!D60+'9M.I.'!D60</f>
        <v>9643753172</v>
      </c>
      <c r="E60" s="212">
        <f>'9M.N.'!E60+'9M.E.'!E60+'9M.I.'!E60</f>
        <v>236244265.17000002</v>
      </c>
      <c r="F60" s="213">
        <f>'9M.N.'!F60+'9M.E.'!F60+'9M.I.'!F60</f>
        <v>993227.66</v>
      </c>
      <c r="G60" s="214">
        <f>'9M.N.'!G60+'9M.E.'!G60+'9M.I.'!G60</f>
        <v>5382315</v>
      </c>
      <c r="H60" s="212">
        <f>'9M.N.'!H60+'9M.E.'!H60+'9M.I.'!H60</f>
        <v>13506967167</v>
      </c>
      <c r="I60" s="214">
        <f>'9M.N.'!I60+'9M.E.'!I60+'9M.I.'!I60</f>
        <v>6001144509</v>
      </c>
      <c r="J60" s="212">
        <f>'9M.N.'!J60+'9M.E.'!J60+'9M.I.'!J60</f>
        <v>1977123</v>
      </c>
      <c r="K60" s="214">
        <f>'9M.N.'!K60+'9M.E.'!K60+'9M.I.'!K60</f>
        <v>20195259.630000003</v>
      </c>
    </row>
    <row r="61" spans="1:11" s="96" customFormat="1" ht="20.25" customHeight="1" x14ac:dyDescent="0.3">
      <c r="A61" s="118">
        <v>62</v>
      </c>
      <c r="B61" s="209">
        <f>'9M.N.'!B61+'9M.E.'!B61+'9M.I.'!B61</f>
        <v>43744402569.040001</v>
      </c>
      <c r="C61" s="210">
        <f>'9M.N.'!C61+'9M.E.'!C61+'9M.I.'!C61</f>
        <v>4455664661</v>
      </c>
      <c r="D61" s="211">
        <f>'9M.N.'!D61+'9M.E.'!D61+'9M.I.'!D61</f>
        <v>8303126363</v>
      </c>
      <c r="E61" s="209">
        <f>'9M.N.'!E61+'9M.E.'!E61+'9M.I.'!E61</f>
        <v>212579569.47999999</v>
      </c>
      <c r="F61" s="210">
        <f>'9M.N.'!F61+'9M.E.'!F61+'9M.I.'!F61</f>
        <v>2292954.4</v>
      </c>
      <c r="G61" s="211">
        <f>'9M.N.'!G61+'9M.E.'!G61+'9M.I.'!G61</f>
        <v>3622717.29</v>
      </c>
      <c r="H61" s="209">
        <f>'9M.N.'!H61+'9M.E.'!H61+'9M.I.'!H61</f>
        <v>11967287616</v>
      </c>
      <c r="I61" s="211">
        <f>'9M.N.'!I61+'9M.E.'!I61+'9M.I.'!I61</f>
        <v>4514101293</v>
      </c>
      <c r="J61" s="209">
        <f>'9M.N.'!J61+'9M.E.'!J61+'9M.I.'!J61</f>
        <v>518665</v>
      </c>
      <c r="K61" s="211">
        <f>'9M.N.'!K61+'9M.E.'!K61+'9M.I.'!K61</f>
        <v>16200658.170000002</v>
      </c>
    </row>
    <row r="62" spans="1:11" s="96" customFormat="1" ht="20.25" customHeight="1" x14ac:dyDescent="0.3">
      <c r="A62" s="117">
        <v>63</v>
      </c>
      <c r="B62" s="212">
        <f>'9M.N.'!B62+'9M.E.'!B62+'9M.I.'!B62</f>
        <v>37887162877.82</v>
      </c>
      <c r="C62" s="213">
        <f>'9M.N.'!C62+'9M.E.'!C62+'9M.I.'!C62</f>
        <v>3684178884</v>
      </c>
      <c r="D62" s="214">
        <f>'9M.N.'!D62+'9M.E.'!D62+'9M.I.'!D62</f>
        <v>7218941548</v>
      </c>
      <c r="E62" s="212">
        <f>'9M.N.'!E62+'9M.E.'!E62+'9M.I.'!E62</f>
        <v>212658805.03</v>
      </c>
      <c r="F62" s="213">
        <f>'9M.N.'!F62+'9M.E.'!F62+'9M.I.'!F62</f>
        <v>2901684.17</v>
      </c>
      <c r="G62" s="214">
        <f>'9M.N.'!G62+'9M.E.'!G62+'9M.I.'!G62</f>
        <v>2055129</v>
      </c>
      <c r="H62" s="212">
        <f>'9M.N.'!H62+'9M.E.'!H62+'9M.I.'!H62</f>
        <v>9839553068</v>
      </c>
      <c r="I62" s="214">
        <f>'9M.N.'!I62+'9M.E.'!I62+'9M.I.'!I62</f>
        <v>3494850611</v>
      </c>
      <c r="J62" s="212">
        <f>'9M.N.'!J62+'9M.E.'!J62+'9M.I.'!J62</f>
        <v>1250763</v>
      </c>
      <c r="K62" s="214">
        <f>'9M.N.'!K62+'9M.E.'!K62+'9M.I.'!K62</f>
        <v>4751483.58</v>
      </c>
    </row>
    <row r="63" spans="1:11" s="96" customFormat="1" ht="20.25" customHeight="1" x14ac:dyDescent="0.3">
      <c r="A63" s="118">
        <v>64</v>
      </c>
      <c r="B63" s="209">
        <f>'9M.N.'!B63+'9M.E.'!B63+'9M.I.'!B63</f>
        <v>34843694458.919998</v>
      </c>
      <c r="C63" s="210">
        <f>'9M.N.'!C63+'9M.E.'!C63+'9M.I.'!C63</f>
        <v>2857835178</v>
      </c>
      <c r="D63" s="211">
        <f>'9M.N.'!D63+'9M.E.'!D63+'9M.I.'!D63</f>
        <v>6115826935</v>
      </c>
      <c r="E63" s="209">
        <f>'9M.N.'!E63+'9M.E.'!E63+'9M.I.'!E63</f>
        <v>283693605.62</v>
      </c>
      <c r="F63" s="210">
        <f>'9M.N.'!F63+'9M.E.'!F63+'9M.I.'!F63</f>
        <v>237097850.04999998</v>
      </c>
      <c r="G63" s="211">
        <f>'9M.N.'!G63+'9M.E.'!G63+'9M.I.'!G63</f>
        <v>773799</v>
      </c>
      <c r="H63" s="209">
        <f>'9M.N.'!H63+'9M.E.'!H63+'9M.I.'!H63</f>
        <v>8308474632</v>
      </c>
      <c r="I63" s="211">
        <f>'9M.N.'!I63+'9M.E.'!I63+'9M.I.'!I63</f>
        <v>2698024146</v>
      </c>
      <c r="J63" s="209">
        <f>'9M.N.'!J63+'9M.E.'!J63+'9M.I.'!J63</f>
        <v>0</v>
      </c>
      <c r="K63" s="211">
        <f>'9M.N.'!K63+'9M.E.'!K63+'9M.I.'!K63</f>
        <v>785563.08</v>
      </c>
    </row>
    <row r="64" spans="1:11" s="96" customFormat="1" ht="20.25" customHeight="1" x14ac:dyDescent="0.3">
      <c r="A64" s="117">
        <v>65</v>
      </c>
      <c r="B64" s="212">
        <f>'9M.N.'!B64+'9M.E.'!B64+'9M.I.'!B64</f>
        <v>29682303754.759998</v>
      </c>
      <c r="C64" s="213">
        <f>'9M.N.'!C64+'9M.E.'!C64+'9M.I.'!C64</f>
        <v>2843796192</v>
      </c>
      <c r="D64" s="214">
        <f>'9M.N.'!D64+'9M.E.'!D64+'9M.I.'!D64</f>
        <v>4897338032</v>
      </c>
      <c r="E64" s="212">
        <f>'9M.N.'!E64+'9M.E.'!E64+'9M.I.'!E64</f>
        <v>198102582.92999998</v>
      </c>
      <c r="F64" s="213">
        <f>'9M.N.'!F64+'9M.E.'!F64+'9M.I.'!F64</f>
        <v>50242043.660000004</v>
      </c>
      <c r="G64" s="214">
        <f>'9M.N.'!G64+'9M.E.'!G64+'9M.I.'!G64</f>
        <v>1868717.25</v>
      </c>
      <c r="H64" s="212">
        <f>'9M.N.'!H64+'9M.E.'!H64+'9M.I.'!H64</f>
        <v>6745159803</v>
      </c>
      <c r="I64" s="214">
        <f>'9M.N.'!I64+'9M.E.'!I64+'9M.I.'!I64</f>
        <v>1996902041</v>
      </c>
      <c r="J64" s="212">
        <f>'9M.N.'!J64+'9M.E.'!J64+'9M.I.'!J64</f>
        <v>1555954</v>
      </c>
      <c r="K64" s="214">
        <f>'9M.N.'!K64+'9M.E.'!K64+'9M.I.'!K64</f>
        <v>490815.62</v>
      </c>
    </row>
    <row r="65" spans="1:11" s="96" customFormat="1" ht="20.25" customHeight="1" x14ac:dyDescent="0.3">
      <c r="A65" s="118">
        <v>66</v>
      </c>
      <c r="B65" s="209">
        <f>'9M.N.'!B65+'9M.E.'!B65+'9M.I.'!B65</f>
        <v>26819496065.459999</v>
      </c>
      <c r="C65" s="210">
        <f>'9M.N.'!C65+'9M.E.'!C65+'9M.I.'!C65</f>
        <v>2131676472</v>
      </c>
      <c r="D65" s="211">
        <f>'9M.N.'!D65+'9M.E.'!D65+'9M.I.'!D65</f>
        <v>3757022263</v>
      </c>
      <c r="E65" s="209">
        <f>'9M.N.'!E65+'9M.E.'!E65+'9M.I.'!E65</f>
        <v>122960606.11999999</v>
      </c>
      <c r="F65" s="210">
        <f>'9M.N.'!F65+'9M.E.'!F65+'9M.I.'!F65</f>
        <v>4549861.6099999994</v>
      </c>
      <c r="G65" s="211">
        <f>'9M.N.'!G65+'9M.E.'!G65+'9M.I.'!G65</f>
        <v>2270000</v>
      </c>
      <c r="H65" s="209">
        <f>'9M.N.'!H65+'9M.E.'!H65+'9M.I.'!H65</f>
        <v>5207762731</v>
      </c>
      <c r="I65" s="211">
        <f>'9M.N.'!I65+'9M.E.'!I65+'9M.I.'!I65</f>
        <v>1332519463</v>
      </c>
      <c r="J65" s="209">
        <f>'9M.N.'!J65+'9M.E.'!J65+'9M.I.'!J65</f>
        <v>344247</v>
      </c>
      <c r="K65" s="211">
        <f>'9M.N.'!K65+'9M.E.'!K65+'9M.I.'!K65</f>
        <v>931027.06</v>
      </c>
    </row>
    <row r="66" spans="1:11" s="96" customFormat="1" ht="20.25" customHeight="1" x14ac:dyDescent="0.3">
      <c r="A66" s="117">
        <v>67</v>
      </c>
      <c r="B66" s="212">
        <f>'9M.N.'!B66+'9M.E.'!B66+'9M.I.'!B66</f>
        <v>20953191520.16</v>
      </c>
      <c r="C66" s="213">
        <f>'9M.N.'!C66+'9M.E.'!C66+'9M.I.'!C66</f>
        <v>1881530855</v>
      </c>
      <c r="D66" s="214">
        <f>'9M.N.'!D66+'9M.E.'!D66+'9M.I.'!D66</f>
        <v>2846855986</v>
      </c>
      <c r="E66" s="212">
        <f>'9M.N.'!E66+'9M.E.'!E66+'9M.I.'!E66</f>
        <v>154032832.37</v>
      </c>
      <c r="F66" s="213">
        <f>'9M.N.'!F66+'9M.E.'!F66+'9M.I.'!F66</f>
        <v>3221080.3</v>
      </c>
      <c r="G66" s="214">
        <f>'9M.N.'!G66+'9M.E.'!G66+'9M.I.'!G66</f>
        <v>729915</v>
      </c>
      <c r="H66" s="212">
        <f>'9M.N.'!H66+'9M.E.'!H66+'9M.I.'!H66</f>
        <v>4095764832</v>
      </c>
      <c r="I66" s="214">
        <f>'9M.N.'!I66+'9M.E.'!I66+'9M.I.'!I66</f>
        <v>994498753</v>
      </c>
      <c r="J66" s="212">
        <f>'9M.N.'!J66+'9M.E.'!J66+'9M.I.'!J66</f>
        <v>1015528</v>
      </c>
      <c r="K66" s="214">
        <f>'9M.N.'!K66+'9M.E.'!K66+'9M.I.'!K66</f>
        <v>90320</v>
      </c>
    </row>
    <row r="67" spans="1:11" s="96" customFormat="1" ht="20.25" customHeight="1" x14ac:dyDescent="0.3">
      <c r="A67" s="118">
        <v>68</v>
      </c>
      <c r="B67" s="209">
        <f>'9M.N.'!B67+'9M.E.'!B67+'9M.I.'!B67</f>
        <v>17625664150.779999</v>
      </c>
      <c r="C67" s="210">
        <f>'9M.N.'!C67+'9M.E.'!C67+'9M.I.'!C67</f>
        <v>1831620068</v>
      </c>
      <c r="D67" s="211">
        <f>'9M.N.'!D67+'9M.E.'!D67+'9M.I.'!D67</f>
        <v>2144086102</v>
      </c>
      <c r="E67" s="209">
        <f>'9M.N.'!E67+'9M.E.'!E67+'9M.I.'!E67</f>
        <v>147817883.62</v>
      </c>
      <c r="F67" s="210">
        <f>'9M.N.'!F67+'9M.E.'!F67+'9M.I.'!F67</f>
        <v>4847774.3099999996</v>
      </c>
      <c r="G67" s="211">
        <f>'9M.N.'!G67+'9M.E.'!G67+'9M.I.'!G67</f>
        <v>175000</v>
      </c>
      <c r="H67" s="209">
        <f>'9M.N.'!H67+'9M.E.'!H67+'9M.I.'!H67</f>
        <v>3126885791</v>
      </c>
      <c r="I67" s="211">
        <f>'9M.N.'!I67+'9M.E.'!I67+'9M.I.'!I67</f>
        <v>802536005</v>
      </c>
      <c r="J67" s="209">
        <f>'9M.N.'!J67+'9M.E.'!J67+'9M.I.'!J67</f>
        <v>208081</v>
      </c>
      <c r="K67" s="211">
        <f>'9M.N.'!K67+'9M.E.'!K67+'9M.I.'!K67</f>
        <v>0</v>
      </c>
    </row>
    <row r="68" spans="1:11" s="96" customFormat="1" ht="20.25" customHeight="1" x14ac:dyDescent="0.3">
      <c r="A68" s="117">
        <v>69</v>
      </c>
      <c r="B68" s="212">
        <f>'9M.N.'!B68+'9M.E.'!B68+'9M.I.'!B68</f>
        <v>16593178011.039999</v>
      </c>
      <c r="C68" s="213">
        <f>'9M.N.'!C68+'9M.E.'!C68+'9M.I.'!C68</f>
        <v>1820936226</v>
      </c>
      <c r="D68" s="214">
        <f>'9M.N.'!D68+'9M.E.'!D68+'9M.I.'!D68</f>
        <v>1858194044</v>
      </c>
      <c r="E68" s="212">
        <f>'9M.N.'!E68+'9M.E.'!E68+'9M.I.'!E68</f>
        <v>119326814.27</v>
      </c>
      <c r="F68" s="213">
        <f>'9M.N.'!F68+'9M.E.'!F68+'9M.I.'!F68</f>
        <v>12955547.17</v>
      </c>
      <c r="G68" s="214">
        <f>'9M.N.'!G68+'9M.E.'!G68+'9M.I.'!G68</f>
        <v>110000</v>
      </c>
      <c r="H68" s="212">
        <f>'9M.N.'!H68+'9M.E.'!H68+'9M.I.'!H68</f>
        <v>2503307436</v>
      </c>
      <c r="I68" s="214">
        <f>'9M.N.'!I68+'9M.E.'!I68+'9M.I.'!I68</f>
        <v>728295958</v>
      </c>
      <c r="J68" s="212">
        <f>'9M.N.'!J68+'9M.E.'!J68+'9M.I.'!J68</f>
        <v>812422</v>
      </c>
      <c r="K68" s="214">
        <f>'9M.N.'!K68+'9M.E.'!K68+'9M.I.'!K68</f>
        <v>3000</v>
      </c>
    </row>
    <row r="69" spans="1:11" s="96" customFormat="1" ht="20.25" customHeight="1" x14ac:dyDescent="0.3">
      <c r="A69" s="118">
        <v>70</v>
      </c>
      <c r="B69" s="209">
        <f>'9M.N.'!B69+'9M.E.'!B69+'9M.I.'!B69</f>
        <v>13092031359.219999</v>
      </c>
      <c r="C69" s="210">
        <f>'9M.N.'!C69+'9M.E.'!C69+'9M.I.'!C69</f>
        <v>1381063310</v>
      </c>
      <c r="D69" s="211">
        <f>'9M.N.'!D69+'9M.E.'!D69+'9M.I.'!D69</f>
        <v>1361779007</v>
      </c>
      <c r="E69" s="209">
        <f>'9M.N.'!E69+'9M.E.'!E69+'9M.I.'!E69</f>
        <v>123340489.02</v>
      </c>
      <c r="F69" s="210">
        <f>'9M.N.'!F69+'9M.E.'!F69+'9M.I.'!F69</f>
        <v>7235007.4900000002</v>
      </c>
      <c r="G69" s="211">
        <f>'9M.N.'!G69+'9M.E.'!G69+'9M.I.'!G69</f>
        <v>1644323.35</v>
      </c>
      <c r="H69" s="209">
        <f>'9M.N.'!H69+'9M.E.'!H69+'9M.I.'!H69</f>
        <v>1226663977</v>
      </c>
      <c r="I69" s="211">
        <f>'9M.N.'!I69+'9M.E.'!I69+'9M.I.'!I69</f>
        <v>590605798</v>
      </c>
      <c r="J69" s="209">
        <f>'9M.N.'!J69+'9M.E.'!J69+'9M.I.'!J69</f>
        <v>0</v>
      </c>
      <c r="K69" s="211">
        <f>'9M.N.'!K69+'9M.E.'!K69+'9M.I.'!K69</f>
        <v>2526.27</v>
      </c>
    </row>
    <row r="70" spans="1:11" s="96" customFormat="1" ht="20.25" customHeight="1" x14ac:dyDescent="0.3">
      <c r="A70" s="117">
        <v>71</v>
      </c>
      <c r="B70" s="212">
        <f>'9M.N.'!B70+'9M.E.'!B70+'9M.I.'!B70</f>
        <v>11183350937.019999</v>
      </c>
      <c r="C70" s="213">
        <f>'9M.N.'!C70+'9M.E.'!C70+'9M.I.'!C70</f>
        <v>1459027832</v>
      </c>
      <c r="D70" s="214">
        <f>'9M.N.'!D70+'9M.E.'!D70+'9M.I.'!D70</f>
        <v>1102143701</v>
      </c>
      <c r="E70" s="212">
        <f>'9M.N.'!E70+'9M.E.'!E70+'9M.I.'!E70</f>
        <v>105257545.45999999</v>
      </c>
      <c r="F70" s="213">
        <f>'9M.N.'!F70+'9M.E.'!F70+'9M.I.'!F70</f>
        <v>480672.83</v>
      </c>
      <c r="G70" s="214">
        <f>'9M.N.'!G70+'9M.E.'!G70+'9M.I.'!G70</f>
        <v>300000</v>
      </c>
      <c r="H70" s="212">
        <f>'9M.N.'!H70+'9M.E.'!H70+'9M.I.'!H70</f>
        <v>339635512</v>
      </c>
      <c r="I70" s="214">
        <f>'9M.N.'!I70+'9M.E.'!I70+'9M.I.'!I70</f>
        <v>346011884</v>
      </c>
      <c r="J70" s="212">
        <f>'9M.N.'!J70+'9M.E.'!J70+'9M.I.'!J70</f>
        <v>0</v>
      </c>
      <c r="K70" s="214">
        <f>'9M.N.'!K70+'9M.E.'!K70+'9M.I.'!K70</f>
        <v>0</v>
      </c>
    </row>
    <row r="71" spans="1:11" s="96" customFormat="1" ht="20.25" customHeight="1" x14ac:dyDescent="0.3">
      <c r="A71" s="118">
        <v>72</v>
      </c>
      <c r="B71" s="209">
        <f>'9M.N.'!B71+'9M.E.'!B71+'9M.I.'!B71</f>
        <v>8983132039.6399994</v>
      </c>
      <c r="C71" s="210">
        <f>'9M.N.'!C71+'9M.E.'!C71+'9M.I.'!C71</f>
        <v>1416641096</v>
      </c>
      <c r="D71" s="211">
        <f>'9M.N.'!D71+'9M.E.'!D71+'9M.I.'!D71</f>
        <v>689497998</v>
      </c>
      <c r="E71" s="209">
        <f>'9M.N.'!E71+'9M.E.'!E71+'9M.I.'!E71</f>
        <v>64150634.75</v>
      </c>
      <c r="F71" s="210">
        <f>'9M.N.'!F71+'9M.E.'!F71+'9M.I.'!F71</f>
        <v>158380</v>
      </c>
      <c r="G71" s="211">
        <f>'9M.N.'!G71+'9M.E.'!G71+'9M.I.'!G71</f>
        <v>300000</v>
      </c>
      <c r="H71" s="209">
        <f>'9M.N.'!H71+'9M.E.'!H71+'9M.I.'!H71</f>
        <v>177814739</v>
      </c>
      <c r="I71" s="211">
        <f>'9M.N.'!I71+'9M.E.'!I71+'9M.I.'!I71</f>
        <v>199529189</v>
      </c>
      <c r="J71" s="209">
        <f>'9M.N.'!J71+'9M.E.'!J71+'9M.I.'!J71</f>
        <v>0</v>
      </c>
      <c r="K71" s="211">
        <f>'9M.N.'!K71+'9M.E.'!K71+'9M.I.'!K71</f>
        <v>0</v>
      </c>
    </row>
    <row r="72" spans="1:11" s="96" customFormat="1" ht="20.25" customHeight="1" x14ac:dyDescent="0.3">
      <c r="A72" s="117">
        <v>73</v>
      </c>
      <c r="B72" s="212">
        <f>'9M.N.'!B72+'9M.E.'!B72+'9M.I.'!B72</f>
        <v>7578074727.1800003</v>
      </c>
      <c r="C72" s="213">
        <f>'9M.N.'!C72+'9M.E.'!C72+'9M.I.'!C72</f>
        <v>1609634785</v>
      </c>
      <c r="D72" s="214">
        <f>'9M.N.'!D72+'9M.E.'!D72+'9M.I.'!D72</f>
        <v>543101020</v>
      </c>
      <c r="E72" s="212">
        <f>'9M.N.'!E72+'9M.E.'!E72+'9M.I.'!E72</f>
        <v>89329015.459999993</v>
      </c>
      <c r="F72" s="213">
        <f>'9M.N.'!F72+'9M.E.'!F72+'9M.I.'!F72</f>
        <v>956658</v>
      </c>
      <c r="G72" s="214">
        <f>'9M.N.'!G72+'9M.E.'!G72+'9M.I.'!G72</f>
        <v>0</v>
      </c>
      <c r="H72" s="212">
        <f>'9M.N.'!H72+'9M.E.'!H72+'9M.I.'!H72</f>
        <v>121351338</v>
      </c>
      <c r="I72" s="214">
        <f>'9M.N.'!I72+'9M.E.'!I72+'9M.I.'!I72</f>
        <v>159785395</v>
      </c>
      <c r="J72" s="212">
        <f>'9M.N.'!J72+'9M.E.'!J72+'9M.I.'!J72</f>
        <v>0</v>
      </c>
      <c r="K72" s="214">
        <f>'9M.N.'!K72+'9M.E.'!K72+'9M.I.'!K72</f>
        <v>0</v>
      </c>
    </row>
    <row r="73" spans="1:11" s="96" customFormat="1" ht="20.25" customHeight="1" x14ac:dyDescent="0.3">
      <c r="A73" s="118">
        <v>74</v>
      </c>
      <c r="B73" s="209">
        <f>'9M.N.'!B73+'9M.E.'!B73+'9M.I.'!B73</f>
        <v>6644541389.1799994</v>
      </c>
      <c r="C73" s="210">
        <f>'9M.N.'!C73+'9M.E.'!C73+'9M.I.'!C73</f>
        <v>831518875</v>
      </c>
      <c r="D73" s="211">
        <f>'9M.N.'!D73+'9M.E.'!D73+'9M.I.'!D73</f>
        <v>443022967</v>
      </c>
      <c r="E73" s="209">
        <f>'9M.N.'!E73+'9M.E.'!E73+'9M.I.'!E73</f>
        <v>53208229.759999998</v>
      </c>
      <c r="F73" s="210">
        <f>'9M.N.'!F73+'9M.E.'!F73+'9M.I.'!F73</f>
        <v>506777</v>
      </c>
      <c r="G73" s="211">
        <f>'9M.N.'!G73+'9M.E.'!G73+'9M.I.'!G73</f>
        <v>0</v>
      </c>
      <c r="H73" s="209">
        <f>'9M.N.'!H73+'9M.E.'!H73+'9M.I.'!H73</f>
        <v>73873770</v>
      </c>
      <c r="I73" s="211">
        <f>'9M.N.'!I73+'9M.E.'!I73+'9M.I.'!I73</f>
        <v>151029586</v>
      </c>
      <c r="J73" s="209">
        <f>'9M.N.'!J73+'9M.E.'!J73+'9M.I.'!J73</f>
        <v>0</v>
      </c>
      <c r="K73" s="211">
        <f>'9M.N.'!K73+'9M.E.'!K73+'9M.I.'!K73</f>
        <v>0</v>
      </c>
    </row>
    <row r="74" spans="1:11" s="96" customFormat="1" ht="20.25" customHeight="1" x14ac:dyDescent="0.3">
      <c r="A74" s="117">
        <v>75</v>
      </c>
      <c r="B74" s="212">
        <f>'9M.N.'!B74+'9M.E.'!B74+'9M.I.'!B74</f>
        <v>5384269232.4899998</v>
      </c>
      <c r="C74" s="213">
        <f>'9M.N.'!C74+'9M.E.'!C74+'9M.I.'!C74</f>
        <v>715957216</v>
      </c>
      <c r="D74" s="214">
        <f>'9M.N.'!D74+'9M.E.'!D74+'9M.I.'!D74</f>
        <v>285257574</v>
      </c>
      <c r="E74" s="212">
        <f>'9M.N.'!E74+'9M.E.'!E74+'9M.I.'!E74</f>
        <v>49200528.620000005</v>
      </c>
      <c r="F74" s="213">
        <f>'9M.N.'!F74+'9M.E.'!F74+'9M.I.'!F74</f>
        <v>0</v>
      </c>
      <c r="G74" s="214">
        <f>'9M.N.'!G74+'9M.E.'!G74+'9M.I.'!G74</f>
        <v>100000</v>
      </c>
      <c r="H74" s="212">
        <f>'9M.N.'!H74+'9M.E.'!H74+'9M.I.'!H74</f>
        <v>48442417</v>
      </c>
      <c r="I74" s="214">
        <f>'9M.N.'!I74+'9M.E.'!I74+'9M.I.'!I74</f>
        <v>130743025</v>
      </c>
      <c r="J74" s="212">
        <f>'9M.N.'!J74+'9M.E.'!J74+'9M.I.'!J74</f>
        <v>0</v>
      </c>
      <c r="K74" s="214">
        <f>'9M.N.'!K74+'9M.E.'!K74+'9M.I.'!K74</f>
        <v>0</v>
      </c>
    </row>
    <row r="75" spans="1:11" s="96" customFormat="1" ht="20.25" customHeight="1" x14ac:dyDescent="0.3">
      <c r="A75" s="118">
        <v>76</v>
      </c>
      <c r="B75" s="209">
        <f>'9M.N.'!B75+'9M.E.'!B75+'9M.I.'!B75</f>
        <v>4236048139.4499998</v>
      </c>
      <c r="C75" s="210">
        <f>'9M.N.'!C75+'9M.E.'!C75+'9M.I.'!C75</f>
        <v>926225751</v>
      </c>
      <c r="D75" s="211">
        <f>'9M.N.'!D75+'9M.E.'!D75+'9M.I.'!D75</f>
        <v>242331921</v>
      </c>
      <c r="E75" s="209">
        <f>'9M.N.'!E75+'9M.E.'!E75+'9M.I.'!E75</f>
        <v>29599004.210000001</v>
      </c>
      <c r="F75" s="210">
        <f>'9M.N.'!F75+'9M.E.'!F75+'9M.I.'!F75</f>
        <v>272188</v>
      </c>
      <c r="G75" s="211">
        <f>'9M.N.'!G75+'9M.E.'!G75+'9M.I.'!G75</f>
        <v>100000</v>
      </c>
      <c r="H75" s="209">
        <f>'9M.N.'!H75+'9M.E.'!H75+'9M.I.'!H75</f>
        <v>37183713</v>
      </c>
      <c r="I75" s="211">
        <f>'9M.N.'!I75+'9M.E.'!I75+'9M.I.'!I75</f>
        <v>100373382</v>
      </c>
      <c r="J75" s="209">
        <f>'9M.N.'!J75+'9M.E.'!J75+'9M.I.'!J75</f>
        <v>0</v>
      </c>
      <c r="K75" s="211">
        <f>'9M.N.'!K75+'9M.E.'!K75+'9M.I.'!K75</f>
        <v>0</v>
      </c>
    </row>
    <row r="76" spans="1:11" s="96" customFormat="1" ht="20.25" customHeight="1" x14ac:dyDescent="0.3">
      <c r="A76" s="117">
        <v>77</v>
      </c>
      <c r="B76" s="212">
        <f>'9M.N.'!B76+'9M.E.'!B76+'9M.I.'!B76</f>
        <v>3347263053.4499998</v>
      </c>
      <c r="C76" s="213">
        <f>'9M.N.'!C76+'9M.E.'!C76+'9M.I.'!C76</f>
        <v>613145701</v>
      </c>
      <c r="D76" s="214">
        <f>'9M.N.'!D76+'9M.E.'!D76+'9M.I.'!D76</f>
        <v>176842974</v>
      </c>
      <c r="E76" s="212">
        <f>'9M.N.'!E76+'9M.E.'!E76+'9M.I.'!E76</f>
        <v>31796301.949999999</v>
      </c>
      <c r="F76" s="213">
        <f>'9M.N.'!F76+'9M.E.'!F76+'9M.I.'!F76</f>
        <v>0</v>
      </c>
      <c r="G76" s="214">
        <f>'9M.N.'!G76+'9M.E.'!G76+'9M.I.'!G76</f>
        <v>0</v>
      </c>
      <c r="H76" s="212">
        <f>'9M.N.'!H76+'9M.E.'!H76+'9M.I.'!H76</f>
        <v>23569454</v>
      </c>
      <c r="I76" s="214">
        <f>'9M.N.'!I76+'9M.E.'!I76+'9M.I.'!I76</f>
        <v>89911220</v>
      </c>
      <c r="J76" s="212">
        <f>'9M.N.'!J76+'9M.E.'!J76+'9M.I.'!J76</f>
        <v>0</v>
      </c>
      <c r="K76" s="214">
        <f>'9M.N.'!K76+'9M.E.'!K76+'9M.I.'!K76</f>
        <v>0</v>
      </c>
    </row>
    <row r="77" spans="1:11" s="96" customFormat="1" ht="20.25" customHeight="1" x14ac:dyDescent="0.3">
      <c r="A77" s="118">
        <v>78</v>
      </c>
      <c r="B77" s="209">
        <f>'9M.N.'!B77+'9M.E.'!B77+'9M.I.'!B77</f>
        <v>2905457768.79</v>
      </c>
      <c r="C77" s="210">
        <f>'9M.N.'!C77+'9M.E.'!C77+'9M.I.'!C77</f>
        <v>574872594</v>
      </c>
      <c r="D77" s="211">
        <f>'9M.N.'!D77+'9M.E.'!D77+'9M.I.'!D77</f>
        <v>139112035</v>
      </c>
      <c r="E77" s="209">
        <f>'9M.N.'!E77+'9M.E.'!E77+'9M.I.'!E77</f>
        <v>24305054.780000001</v>
      </c>
      <c r="F77" s="210">
        <f>'9M.N.'!F77+'9M.E.'!F77+'9M.I.'!F77</f>
        <v>24700</v>
      </c>
      <c r="G77" s="211">
        <f>'9M.N.'!G77+'9M.E.'!G77+'9M.I.'!G77</f>
        <v>0</v>
      </c>
      <c r="H77" s="209">
        <f>'9M.N.'!H77+'9M.E.'!H77+'9M.I.'!H77</f>
        <v>23321495</v>
      </c>
      <c r="I77" s="211">
        <f>'9M.N.'!I77+'9M.E.'!I77+'9M.I.'!I77</f>
        <v>90748747</v>
      </c>
      <c r="J77" s="209">
        <f>'9M.N.'!J77+'9M.E.'!J77+'9M.I.'!J77</f>
        <v>0</v>
      </c>
      <c r="K77" s="211">
        <f>'9M.N.'!K77+'9M.E.'!K77+'9M.I.'!K77</f>
        <v>0</v>
      </c>
    </row>
    <row r="78" spans="1:11" s="96" customFormat="1" ht="20.25" customHeight="1" x14ac:dyDescent="0.3">
      <c r="A78" s="117">
        <v>79</v>
      </c>
      <c r="B78" s="212">
        <f>'9M.N.'!B78+'9M.E.'!B78+'9M.I.'!B78</f>
        <v>2162333615.4299998</v>
      </c>
      <c r="C78" s="213">
        <f>'9M.N.'!C78+'9M.E.'!C78+'9M.I.'!C78</f>
        <v>525669833</v>
      </c>
      <c r="D78" s="214">
        <f>'9M.N.'!D78+'9M.E.'!D78+'9M.I.'!D78</f>
        <v>119033428</v>
      </c>
      <c r="E78" s="212">
        <f>'9M.N.'!E78+'9M.E.'!E78+'9M.I.'!E78</f>
        <v>43842239.979999997</v>
      </c>
      <c r="F78" s="213">
        <f>'9M.N.'!F78+'9M.E.'!F78+'9M.I.'!F78</f>
        <v>512131</v>
      </c>
      <c r="G78" s="214">
        <f>'9M.N.'!G78+'9M.E.'!G78+'9M.I.'!G78</f>
        <v>0</v>
      </c>
      <c r="H78" s="212">
        <f>'9M.N.'!H78+'9M.E.'!H78+'9M.I.'!H78</f>
        <v>16064600</v>
      </c>
      <c r="I78" s="214">
        <f>'9M.N.'!I78+'9M.E.'!I78+'9M.I.'!I78</f>
        <v>76747661</v>
      </c>
      <c r="J78" s="212">
        <f>'9M.N.'!J78+'9M.E.'!J78+'9M.I.'!J78</f>
        <v>0</v>
      </c>
      <c r="K78" s="214">
        <f>'9M.N.'!K78+'9M.E.'!K78+'9M.I.'!K78</f>
        <v>0</v>
      </c>
    </row>
    <row r="79" spans="1:11" s="96" customFormat="1" ht="20.25" customHeight="1" x14ac:dyDescent="0.3">
      <c r="A79" s="118">
        <v>80</v>
      </c>
      <c r="B79" s="209">
        <f>'9M.N.'!B79+'9M.E.'!B79+'9M.I.'!B79</f>
        <v>2039750705.3200002</v>
      </c>
      <c r="C79" s="210">
        <f>'9M.N.'!C79+'9M.E.'!C79+'9M.I.'!C79</f>
        <v>205524028</v>
      </c>
      <c r="D79" s="211">
        <f>'9M.N.'!D79+'9M.E.'!D79+'9M.I.'!D79</f>
        <v>76217371</v>
      </c>
      <c r="E79" s="209">
        <f>'9M.N.'!E79+'9M.E.'!E79+'9M.I.'!E79</f>
        <v>18978799.530000001</v>
      </c>
      <c r="F79" s="210">
        <f>'9M.N.'!F79+'9M.E.'!F79+'9M.I.'!F79</f>
        <v>39247010</v>
      </c>
      <c r="G79" s="211">
        <f>'9M.N.'!G79+'9M.E.'!G79+'9M.I.'!G79</f>
        <v>0</v>
      </c>
      <c r="H79" s="209">
        <f>'9M.N.'!H79+'9M.E.'!H79+'9M.I.'!H79</f>
        <v>8224706</v>
      </c>
      <c r="I79" s="211">
        <f>'9M.N.'!I79+'9M.E.'!I79+'9M.I.'!I79</f>
        <v>64304000</v>
      </c>
      <c r="J79" s="209">
        <f>'9M.N.'!J79+'9M.E.'!J79+'9M.I.'!J79</f>
        <v>126224</v>
      </c>
      <c r="K79" s="211">
        <f>'9M.N.'!K79+'9M.E.'!K79+'9M.I.'!K79</f>
        <v>0</v>
      </c>
    </row>
    <row r="80" spans="1:11" s="96" customFormat="1" ht="20.25" customHeight="1" x14ac:dyDescent="0.3">
      <c r="A80" s="117">
        <v>81</v>
      </c>
      <c r="B80" s="212">
        <f>'9M.N.'!B80+'9M.E.'!B80+'9M.I.'!B80</f>
        <v>1391279368.9399998</v>
      </c>
      <c r="C80" s="213">
        <f>'9M.N.'!C80+'9M.E.'!C80+'9M.I.'!C80</f>
        <v>455987796</v>
      </c>
      <c r="D80" s="214">
        <f>'9M.N.'!D80+'9M.E.'!D80+'9M.I.'!D80</f>
        <v>58893868</v>
      </c>
      <c r="E80" s="212">
        <f>'9M.N.'!E80+'9M.E.'!E80+'9M.I.'!E80</f>
        <v>15339481.010000002</v>
      </c>
      <c r="F80" s="213">
        <f>'9M.N.'!F80+'9M.E.'!F80+'9M.I.'!F80</f>
        <v>10364</v>
      </c>
      <c r="G80" s="214">
        <f>'9M.N.'!G80+'9M.E.'!G80+'9M.I.'!G80</f>
        <v>0</v>
      </c>
      <c r="H80" s="212">
        <f>'9M.N.'!H80+'9M.E.'!H80+'9M.I.'!H80</f>
        <v>9415675</v>
      </c>
      <c r="I80" s="214">
        <f>'9M.N.'!I80+'9M.E.'!I80+'9M.I.'!I80</f>
        <v>38945212</v>
      </c>
      <c r="J80" s="212">
        <f>'9M.N.'!J80+'9M.E.'!J80+'9M.I.'!J80</f>
        <v>0</v>
      </c>
      <c r="K80" s="214">
        <f>'9M.N.'!K80+'9M.E.'!K80+'9M.I.'!K80</f>
        <v>0</v>
      </c>
    </row>
    <row r="81" spans="1:11" s="96" customFormat="1" ht="20.25" customHeight="1" x14ac:dyDescent="0.3">
      <c r="A81" s="118">
        <v>82</v>
      </c>
      <c r="B81" s="209">
        <f>'9M.N.'!B81+'9M.E.'!B81+'9M.I.'!B81</f>
        <v>885920259.63999999</v>
      </c>
      <c r="C81" s="210">
        <f>'9M.N.'!C81+'9M.E.'!C81+'9M.I.'!C81</f>
        <v>377721872</v>
      </c>
      <c r="D81" s="211">
        <f>'9M.N.'!D81+'9M.E.'!D81+'9M.I.'!D81</f>
        <v>49328556</v>
      </c>
      <c r="E81" s="209">
        <f>'9M.N.'!E81+'9M.E.'!E81+'9M.I.'!E81</f>
        <v>6326810.5599999996</v>
      </c>
      <c r="F81" s="210">
        <f>'9M.N.'!F81+'9M.E.'!F81+'9M.I.'!F81</f>
        <v>3305920</v>
      </c>
      <c r="G81" s="211">
        <f>'9M.N.'!G81+'9M.E.'!G81+'9M.I.'!G81</f>
        <v>10000</v>
      </c>
      <c r="H81" s="209">
        <f>'9M.N.'!H81+'9M.E.'!H81+'9M.I.'!H81</f>
        <v>1465855</v>
      </c>
      <c r="I81" s="211">
        <f>'9M.N.'!I81+'9M.E.'!I81+'9M.I.'!I81</f>
        <v>30599035</v>
      </c>
      <c r="J81" s="209">
        <f>'9M.N.'!J81+'9M.E.'!J81+'9M.I.'!J81</f>
        <v>0</v>
      </c>
      <c r="K81" s="211">
        <f>'9M.N.'!K81+'9M.E.'!K81+'9M.I.'!K81</f>
        <v>0</v>
      </c>
    </row>
    <row r="82" spans="1:11" s="96" customFormat="1" ht="20.25" customHeight="1" x14ac:dyDescent="0.3">
      <c r="A82" s="117">
        <v>83</v>
      </c>
      <c r="B82" s="212">
        <f>'9M.N.'!B82+'9M.E.'!B82+'9M.I.'!B82</f>
        <v>748214599.15999997</v>
      </c>
      <c r="C82" s="213">
        <f>'9M.N.'!C82+'9M.E.'!C82+'9M.I.'!C82</f>
        <v>984106215</v>
      </c>
      <c r="D82" s="214">
        <f>'9M.N.'!D82+'9M.E.'!D82+'9M.I.'!D82</f>
        <v>36844232</v>
      </c>
      <c r="E82" s="212">
        <f>'9M.N.'!E82+'9M.E.'!E82+'9M.I.'!E82</f>
        <v>7806254.8399999999</v>
      </c>
      <c r="F82" s="213">
        <f>'9M.N.'!F82+'9M.E.'!F82+'9M.I.'!F82</f>
        <v>75518717</v>
      </c>
      <c r="G82" s="214">
        <f>'9M.N.'!G82+'9M.E.'!G82+'9M.I.'!G82</f>
        <v>100000</v>
      </c>
      <c r="H82" s="212">
        <f>'9M.N.'!H82+'9M.E.'!H82+'9M.I.'!H82</f>
        <v>2166306</v>
      </c>
      <c r="I82" s="214">
        <f>'9M.N.'!I82+'9M.E.'!I82+'9M.I.'!I82</f>
        <v>27574094</v>
      </c>
      <c r="J82" s="212">
        <f>'9M.N.'!J82+'9M.E.'!J82+'9M.I.'!J82</f>
        <v>0</v>
      </c>
      <c r="K82" s="214">
        <f>'9M.N.'!K82+'9M.E.'!K82+'9M.I.'!K82</f>
        <v>0</v>
      </c>
    </row>
    <row r="83" spans="1:11" s="96" customFormat="1" ht="20.25" customHeight="1" x14ac:dyDescent="0.3">
      <c r="A83" s="118">
        <v>84</v>
      </c>
      <c r="B83" s="209">
        <f>'9M.N.'!B83+'9M.E.'!B83+'9M.I.'!B83</f>
        <v>564192111.90999997</v>
      </c>
      <c r="C83" s="210">
        <f>'9M.N.'!C83+'9M.E.'!C83+'9M.I.'!C83</f>
        <v>153929557</v>
      </c>
      <c r="D83" s="211">
        <f>'9M.N.'!D83+'9M.E.'!D83+'9M.I.'!D83</f>
        <v>37971013</v>
      </c>
      <c r="E83" s="209">
        <f>'9M.N.'!E83+'9M.E.'!E83+'9M.I.'!E83</f>
        <v>7684991.6500000004</v>
      </c>
      <c r="F83" s="210">
        <f>'9M.N.'!F83+'9M.E.'!F83+'9M.I.'!F83</f>
        <v>978566</v>
      </c>
      <c r="G83" s="211">
        <f>'9M.N.'!G83+'9M.E.'!G83+'9M.I.'!G83</f>
        <v>0</v>
      </c>
      <c r="H83" s="209">
        <f>'9M.N.'!H83+'9M.E.'!H83+'9M.I.'!H83</f>
        <v>2249509</v>
      </c>
      <c r="I83" s="211">
        <f>'9M.N.'!I83+'9M.E.'!I83+'9M.I.'!I83</f>
        <v>20838610</v>
      </c>
      <c r="J83" s="209">
        <f>'9M.N.'!J83+'9M.E.'!J83+'9M.I.'!J83</f>
        <v>0</v>
      </c>
      <c r="K83" s="211">
        <f>'9M.N.'!K83+'9M.E.'!K83+'9M.I.'!K83</f>
        <v>0</v>
      </c>
    </row>
    <row r="84" spans="1:11" s="96" customFormat="1" ht="20.25" customHeight="1" x14ac:dyDescent="0.3">
      <c r="A84" s="117">
        <v>85</v>
      </c>
      <c r="B84" s="212">
        <f>'9M.N.'!B84+'9M.E.'!B84+'9M.I.'!B84</f>
        <v>322361772.47000003</v>
      </c>
      <c r="C84" s="213">
        <f>'9M.N.'!C84+'9M.E.'!C84+'9M.I.'!C84</f>
        <v>310612520</v>
      </c>
      <c r="D84" s="214">
        <f>'9M.N.'!D84+'9M.E.'!D84+'9M.I.'!D84</f>
        <v>27240069</v>
      </c>
      <c r="E84" s="212">
        <f>'9M.N.'!E84+'9M.E.'!E84+'9M.I.'!E84</f>
        <v>11462616.02</v>
      </c>
      <c r="F84" s="213">
        <f>'9M.N.'!F84+'9M.E.'!F84+'9M.I.'!F84</f>
        <v>623867</v>
      </c>
      <c r="G84" s="214">
        <f>'9M.N.'!G84+'9M.E.'!G84+'9M.I.'!G84</f>
        <v>0</v>
      </c>
      <c r="H84" s="212">
        <f>'9M.N.'!H84+'9M.E.'!H84+'9M.I.'!H84</f>
        <v>926239</v>
      </c>
      <c r="I84" s="214">
        <f>'9M.N.'!I84+'9M.E.'!I84+'9M.I.'!I84</f>
        <v>13460259</v>
      </c>
      <c r="J84" s="212">
        <f>'9M.N.'!J84+'9M.E.'!J84+'9M.I.'!J84</f>
        <v>0</v>
      </c>
      <c r="K84" s="214">
        <f>'9M.N.'!K84+'9M.E.'!K84+'9M.I.'!K84</f>
        <v>0</v>
      </c>
    </row>
    <row r="85" spans="1:11" s="96" customFormat="1" ht="20.25" customHeight="1" x14ac:dyDescent="0.3">
      <c r="A85" s="118">
        <v>86</v>
      </c>
      <c r="B85" s="209">
        <f>'9M.N.'!B85+'9M.E.'!B85+'9M.I.'!B85</f>
        <v>245987879.69999999</v>
      </c>
      <c r="C85" s="210">
        <f>'9M.N.'!C85+'9M.E.'!C85+'9M.I.'!C85</f>
        <v>81046667</v>
      </c>
      <c r="D85" s="211">
        <f>'9M.N.'!D85+'9M.E.'!D85+'9M.I.'!D85</f>
        <v>20249670</v>
      </c>
      <c r="E85" s="209">
        <f>'9M.N.'!E85+'9M.E.'!E85+'9M.I.'!E85</f>
        <v>5712214.75</v>
      </c>
      <c r="F85" s="210">
        <f>'9M.N.'!F85+'9M.E.'!F85+'9M.I.'!F85</f>
        <v>8284405</v>
      </c>
      <c r="G85" s="211">
        <f>'9M.N.'!G85+'9M.E.'!G85+'9M.I.'!G85</f>
        <v>0</v>
      </c>
      <c r="H85" s="209">
        <f>'9M.N.'!H85+'9M.E.'!H85+'9M.I.'!H85</f>
        <v>1405474</v>
      </c>
      <c r="I85" s="211">
        <f>'9M.N.'!I85+'9M.E.'!I85+'9M.I.'!I85</f>
        <v>5544000</v>
      </c>
      <c r="J85" s="209">
        <f>'9M.N.'!J85+'9M.E.'!J85+'9M.I.'!J85</f>
        <v>0</v>
      </c>
      <c r="K85" s="211">
        <f>'9M.N.'!K85+'9M.E.'!K85+'9M.I.'!K85</f>
        <v>0</v>
      </c>
    </row>
    <row r="86" spans="1:11" s="96" customFormat="1" ht="20.25" customHeight="1" x14ac:dyDescent="0.3">
      <c r="A86" s="117">
        <v>87</v>
      </c>
      <c r="B86" s="212">
        <f>'9M.N.'!B86+'9M.E.'!B86+'9M.I.'!B86</f>
        <v>275273159.94</v>
      </c>
      <c r="C86" s="213">
        <f>'9M.N.'!C86+'9M.E.'!C86+'9M.I.'!C86</f>
        <v>73743937</v>
      </c>
      <c r="D86" s="214">
        <f>'9M.N.'!D86+'9M.E.'!D86+'9M.I.'!D86</f>
        <v>18137001</v>
      </c>
      <c r="E86" s="212">
        <f>'9M.N.'!E86+'9M.E.'!E86+'9M.I.'!E86</f>
        <v>5806962.3300000001</v>
      </c>
      <c r="F86" s="213">
        <f>'9M.N.'!F86+'9M.E.'!F86+'9M.I.'!F86</f>
        <v>0</v>
      </c>
      <c r="G86" s="214">
        <f>'9M.N.'!G86+'9M.E.'!G86+'9M.I.'!G86</f>
        <v>0</v>
      </c>
      <c r="H86" s="212">
        <f>'9M.N.'!H86+'9M.E.'!H86+'9M.I.'!H86</f>
        <v>940336</v>
      </c>
      <c r="I86" s="214">
        <f>'9M.N.'!I86+'9M.E.'!I86+'9M.I.'!I86</f>
        <v>672000</v>
      </c>
      <c r="J86" s="212">
        <f>'9M.N.'!J86+'9M.E.'!J86+'9M.I.'!J86</f>
        <v>0</v>
      </c>
      <c r="K86" s="214">
        <f>'9M.N.'!K86+'9M.E.'!K86+'9M.I.'!K86</f>
        <v>0</v>
      </c>
    </row>
    <row r="87" spans="1:11" s="96" customFormat="1" ht="20.25" customHeight="1" x14ac:dyDescent="0.3">
      <c r="A87" s="118">
        <v>88</v>
      </c>
      <c r="B87" s="209">
        <f>'9M.N.'!B87+'9M.E.'!B87+'9M.I.'!B87</f>
        <v>429617295.20999998</v>
      </c>
      <c r="C87" s="210">
        <f>'9M.N.'!C87+'9M.E.'!C87+'9M.I.'!C87</f>
        <v>145225813</v>
      </c>
      <c r="D87" s="211">
        <f>'9M.N.'!D87+'9M.E.'!D87+'9M.I.'!D87</f>
        <v>19226719</v>
      </c>
      <c r="E87" s="209">
        <f>'9M.N.'!E87+'9M.E.'!E87+'9M.I.'!E87</f>
        <v>6532981.25</v>
      </c>
      <c r="F87" s="210">
        <f>'9M.N.'!F87+'9M.E.'!F87+'9M.I.'!F87</f>
        <v>1342597</v>
      </c>
      <c r="G87" s="211">
        <f>'9M.N.'!G87+'9M.E.'!G87+'9M.I.'!G87</f>
        <v>0</v>
      </c>
      <c r="H87" s="209">
        <f>'9M.N.'!H87+'9M.E.'!H87+'9M.I.'!H87</f>
        <v>424154</v>
      </c>
      <c r="I87" s="211">
        <f>'9M.N.'!I87+'9M.E.'!I87+'9M.I.'!I87</f>
        <v>168000</v>
      </c>
      <c r="J87" s="209">
        <f>'9M.N.'!J87+'9M.E.'!J87+'9M.I.'!J87</f>
        <v>0</v>
      </c>
      <c r="K87" s="211">
        <f>'9M.N.'!K87+'9M.E.'!K87+'9M.I.'!K87</f>
        <v>0</v>
      </c>
    </row>
    <row r="88" spans="1:11" s="96" customFormat="1" ht="20.25" customHeight="1" x14ac:dyDescent="0.3">
      <c r="A88" s="117">
        <v>89</v>
      </c>
      <c r="B88" s="212">
        <f>'9M.N.'!B88+'9M.E.'!B88+'9M.I.'!B88</f>
        <v>157411632.82999998</v>
      </c>
      <c r="C88" s="213">
        <f>'9M.N.'!C88+'9M.E.'!C88+'9M.I.'!C88</f>
        <v>214317282</v>
      </c>
      <c r="D88" s="214">
        <f>'9M.N.'!D88+'9M.E.'!D88+'9M.I.'!D88</f>
        <v>14680713</v>
      </c>
      <c r="E88" s="212">
        <f>'9M.N.'!E88+'9M.E.'!E88+'9M.I.'!E88</f>
        <v>5620194.4100000001</v>
      </c>
      <c r="F88" s="213">
        <f>'9M.N.'!F88+'9M.E.'!F88+'9M.I.'!F88</f>
        <v>6100</v>
      </c>
      <c r="G88" s="214">
        <f>'9M.N.'!G88+'9M.E.'!G88+'9M.I.'!G88</f>
        <v>0</v>
      </c>
      <c r="H88" s="212">
        <f>'9M.N.'!H88+'9M.E.'!H88+'9M.I.'!H88</f>
        <v>400234</v>
      </c>
      <c r="I88" s="214">
        <f>'9M.N.'!I88+'9M.E.'!I88+'9M.I.'!I88</f>
        <v>336000</v>
      </c>
      <c r="J88" s="212">
        <f>'9M.N.'!J88+'9M.E.'!J88+'9M.I.'!J88</f>
        <v>0</v>
      </c>
      <c r="K88" s="214">
        <f>'9M.N.'!K88+'9M.E.'!K88+'9M.I.'!K88</f>
        <v>0</v>
      </c>
    </row>
    <row r="89" spans="1:11" s="96" customFormat="1" ht="20.25" customHeight="1" x14ac:dyDescent="0.3">
      <c r="A89" s="118">
        <v>90</v>
      </c>
      <c r="B89" s="209">
        <f>'9M.N.'!B89+'9M.E.'!B89+'9M.I.'!B89</f>
        <v>72067225.450000003</v>
      </c>
      <c r="C89" s="210">
        <f>'9M.N.'!C89+'9M.E.'!C89+'9M.I.'!C89</f>
        <v>201932371</v>
      </c>
      <c r="D89" s="211">
        <f>'9M.N.'!D89+'9M.E.'!D89+'9M.I.'!D89</f>
        <v>7829394</v>
      </c>
      <c r="E89" s="209">
        <f>'9M.N.'!E89+'9M.E.'!E89+'9M.I.'!E89</f>
        <v>1780746.34</v>
      </c>
      <c r="F89" s="210">
        <f>'9M.N.'!F89+'9M.E.'!F89+'9M.I.'!F89</f>
        <v>0</v>
      </c>
      <c r="G89" s="211">
        <f>'9M.N.'!G89+'9M.E.'!G89+'9M.I.'!G89</f>
        <v>0</v>
      </c>
      <c r="H89" s="209">
        <f>'9M.N.'!H89+'9M.E.'!H89+'9M.I.'!H89</f>
        <v>203324</v>
      </c>
      <c r="I89" s="211">
        <f>'9M.N.'!I89+'9M.E.'!I89+'9M.I.'!I89</f>
        <v>0</v>
      </c>
      <c r="J89" s="209">
        <f>'9M.N.'!J89+'9M.E.'!J89+'9M.I.'!J89</f>
        <v>0</v>
      </c>
      <c r="K89" s="211">
        <f>'9M.N.'!K89+'9M.E.'!K89+'9M.I.'!K89</f>
        <v>0</v>
      </c>
    </row>
    <row r="90" spans="1:11" s="96" customFormat="1" ht="20.25" customHeight="1" x14ac:dyDescent="0.3">
      <c r="A90" s="117">
        <v>91</v>
      </c>
      <c r="B90" s="212">
        <f>'9M.N.'!B90+'9M.E.'!B90+'9M.I.'!B90</f>
        <v>62164224.950000003</v>
      </c>
      <c r="C90" s="213">
        <f>'9M.N.'!C90+'9M.E.'!C90+'9M.I.'!C90</f>
        <v>116572714</v>
      </c>
      <c r="D90" s="214">
        <f>'9M.N.'!D90+'9M.E.'!D90+'9M.I.'!D90</f>
        <v>8763468</v>
      </c>
      <c r="E90" s="212">
        <f>'9M.N.'!E90+'9M.E.'!E90+'9M.I.'!E90</f>
        <v>1038911.79</v>
      </c>
      <c r="F90" s="213">
        <f>'9M.N.'!F90+'9M.E.'!F90+'9M.I.'!F90</f>
        <v>0</v>
      </c>
      <c r="G90" s="214">
        <f>'9M.N.'!G90+'9M.E.'!G90+'9M.I.'!G90</f>
        <v>0</v>
      </c>
      <c r="H90" s="212">
        <f>'9M.N.'!H90+'9M.E.'!H90+'9M.I.'!H90</f>
        <v>129109</v>
      </c>
      <c r="I90" s="214">
        <f>'9M.N.'!I90+'9M.E.'!I90+'9M.I.'!I90</f>
        <v>0</v>
      </c>
      <c r="J90" s="212">
        <f>'9M.N.'!J90+'9M.E.'!J90+'9M.I.'!J90</f>
        <v>0</v>
      </c>
      <c r="K90" s="214">
        <f>'9M.N.'!K90+'9M.E.'!K90+'9M.I.'!K90</f>
        <v>0</v>
      </c>
    </row>
    <row r="91" spans="1:11" s="96" customFormat="1" ht="20.25" customHeight="1" x14ac:dyDescent="0.3">
      <c r="A91" s="118">
        <v>92</v>
      </c>
      <c r="B91" s="209">
        <f>'9M.N.'!B91+'9M.E.'!B91+'9M.I.'!B91</f>
        <v>35546292.159999996</v>
      </c>
      <c r="C91" s="210">
        <f>'9M.N.'!C91+'9M.E.'!C91+'9M.I.'!C91</f>
        <v>91278076</v>
      </c>
      <c r="D91" s="211">
        <f>'9M.N.'!D91+'9M.E.'!D91+'9M.I.'!D91</f>
        <v>4844782</v>
      </c>
      <c r="E91" s="209">
        <f>'9M.N.'!E91+'9M.E.'!E91+'9M.I.'!E91</f>
        <v>2363160.5699999998</v>
      </c>
      <c r="F91" s="210">
        <f>'9M.N.'!F91+'9M.E.'!F91+'9M.I.'!F91</f>
        <v>19392561</v>
      </c>
      <c r="G91" s="211">
        <f>'9M.N.'!G91+'9M.E.'!G91+'9M.I.'!G91</f>
        <v>0</v>
      </c>
      <c r="H91" s="209">
        <f>'9M.N.'!H91+'9M.E.'!H91+'9M.I.'!H91</f>
        <v>158247</v>
      </c>
      <c r="I91" s="211">
        <f>'9M.N.'!I91+'9M.E.'!I91+'9M.I.'!I91</f>
        <v>5403</v>
      </c>
      <c r="J91" s="209">
        <f>'9M.N.'!J91+'9M.E.'!J91+'9M.I.'!J91</f>
        <v>0</v>
      </c>
      <c r="K91" s="211">
        <f>'9M.N.'!K91+'9M.E.'!K91+'9M.I.'!K91</f>
        <v>0</v>
      </c>
    </row>
    <row r="92" spans="1:11" s="96" customFormat="1" ht="20.25" customHeight="1" x14ac:dyDescent="0.3">
      <c r="A92" s="117">
        <v>93</v>
      </c>
      <c r="B92" s="212">
        <f>'9M.N.'!B92+'9M.E.'!B92+'9M.I.'!B92</f>
        <v>39121337.890000001</v>
      </c>
      <c r="C92" s="213">
        <f>'9M.N.'!C92+'9M.E.'!C92+'9M.I.'!C92</f>
        <v>227649482</v>
      </c>
      <c r="D92" s="214">
        <f>'9M.N.'!D92+'9M.E.'!D92+'9M.I.'!D92</f>
        <v>5074723</v>
      </c>
      <c r="E92" s="212">
        <f>'9M.N.'!E92+'9M.E.'!E92+'9M.I.'!E92</f>
        <v>4870189.9800000004</v>
      </c>
      <c r="F92" s="213">
        <f>'9M.N.'!F92+'9M.E.'!F92+'9M.I.'!F92</f>
        <v>7750486</v>
      </c>
      <c r="G92" s="214">
        <f>'9M.N.'!G92+'9M.E.'!G92+'9M.I.'!G92</f>
        <v>0</v>
      </c>
      <c r="H92" s="212">
        <f>'9M.N.'!H92+'9M.E.'!H92+'9M.I.'!H92</f>
        <v>64678</v>
      </c>
      <c r="I92" s="214">
        <f>'9M.N.'!I92+'9M.E.'!I92+'9M.I.'!I92</f>
        <v>168000</v>
      </c>
      <c r="J92" s="212">
        <f>'9M.N.'!J92+'9M.E.'!J92+'9M.I.'!J92</f>
        <v>0</v>
      </c>
      <c r="K92" s="214">
        <f>'9M.N.'!K92+'9M.E.'!K92+'9M.I.'!K92</f>
        <v>0</v>
      </c>
    </row>
    <row r="93" spans="1:11" s="96" customFormat="1" ht="20.25" customHeight="1" x14ac:dyDescent="0.3">
      <c r="A93" s="118">
        <v>94</v>
      </c>
      <c r="B93" s="209">
        <f>'9M.N.'!B93+'9M.E.'!B93+'9M.I.'!B93</f>
        <v>23469241.739999998</v>
      </c>
      <c r="C93" s="210">
        <f>'9M.N.'!C93+'9M.E.'!C93+'9M.I.'!C93</f>
        <v>2428370</v>
      </c>
      <c r="D93" s="211">
        <f>'9M.N.'!D93+'9M.E.'!D93+'9M.I.'!D93</f>
        <v>3880942</v>
      </c>
      <c r="E93" s="209">
        <f>'9M.N.'!E93+'9M.E.'!E93+'9M.I.'!E93</f>
        <v>899928.95000000007</v>
      </c>
      <c r="F93" s="210">
        <f>'9M.N.'!F93+'9M.E.'!F93+'9M.I.'!F93</f>
        <v>0</v>
      </c>
      <c r="G93" s="211">
        <f>'9M.N.'!G93+'9M.E.'!G93+'9M.I.'!G93</f>
        <v>0</v>
      </c>
      <c r="H93" s="209">
        <f>'9M.N.'!H93+'9M.E.'!H93+'9M.I.'!H93</f>
        <v>72560</v>
      </c>
      <c r="I93" s="211">
        <f>'9M.N.'!I93+'9M.E.'!I93+'9M.I.'!I93</f>
        <v>60000</v>
      </c>
      <c r="J93" s="209">
        <f>'9M.N.'!J93+'9M.E.'!J93+'9M.I.'!J93</f>
        <v>0</v>
      </c>
      <c r="K93" s="211">
        <f>'9M.N.'!K93+'9M.E.'!K93+'9M.I.'!K93</f>
        <v>0</v>
      </c>
    </row>
    <row r="94" spans="1:11" s="96" customFormat="1" ht="20.25" customHeight="1" x14ac:dyDescent="0.3">
      <c r="A94" s="117">
        <v>95</v>
      </c>
      <c r="B94" s="212">
        <f>'9M.N.'!B94+'9M.E.'!B94+'9M.I.'!B94</f>
        <v>52605457.919999994</v>
      </c>
      <c r="C94" s="213">
        <f>'9M.N.'!C94+'9M.E.'!C94+'9M.I.'!C94</f>
        <v>22896755</v>
      </c>
      <c r="D94" s="214">
        <f>'9M.N.'!D94+'9M.E.'!D94+'9M.I.'!D94</f>
        <v>3139195</v>
      </c>
      <c r="E94" s="212">
        <f>'9M.N.'!E94+'9M.E.'!E94+'9M.I.'!E94</f>
        <v>306707.39</v>
      </c>
      <c r="F94" s="213">
        <f>'9M.N.'!F94+'9M.E.'!F94+'9M.I.'!F94</f>
        <v>17252458</v>
      </c>
      <c r="G94" s="214">
        <f>'9M.N.'!G94+'9M.E.'!G94+'9M.I.'!G94</f>
        <v>0</v>
      </c>
      <c r="H94" s="212">
        <f>'9M.N.'!H94+'9M.E.'!H94+'9M.I.'!H94</f>
        <v>26110</v>
      </c>
      <c r="I94" s="214">
        <f>'9M.N.'!I94+'9M.E.'!I94+'9M.I.'!I94</f>
        <v>0</v>
      </c>
      <c r="J94" s="212">
        <f>'9M.N.'!J94+'9M.E.'!J94+'9M.I.'!J94</f>
        <v>0</v>
      </c>
      <c r="K94" s="214">
        <f>'9M.N.'!K94+'9M.E.'!K94+'9M.I.'!K94</f>
        <v>0</v>
      </c>
    </row>
    <row r="95" spans="1:11" s="96" customFormat="1" ht="20.25" customHeight="1" x14ac:dyDescent="0.3">
      <c r="A95" s="118">
        <v>96</v>
      </c>
      <c r="B95" s="209">
        <f>'9M.N.'!B95+'9M.E.'!B95+'9M.I.'!B95</f>
        <v>24751456.759999998</v>
      </c>
      <c r="C95" s="210">
        <f>'9M.N.'!C95+'9M.E.'!C95+'9M.I.'!C95</f>
        <v>15422754</v>
      </c>
      <c r="D95" s="211">
        <f>'9M.N.'!D95+'9M.E.'!D95+'9M.I.'!D95</f>
        <v>2848396</v>
      </c>
      <c r="E95" s="209">
        <f>'9M.N.'!E95+'9M.E.'!E95+'9M.I.'!E95</f>
        <v>340620.79999999999</v>
      </c>
      <c r="F95" s="210">
        <f>'9M.N.'!F95+'9M.E.'!F95+'9M.I.'!F95</f>
        <v>0</v>
      </c>
      <c r="G95" s="211">
        <f>'9M.N.'!G95+'9M.E.'!G95+'9M.I.'!G95</f>
        <v>0</v>
      </c>
      <c r="H95" s="209">
        <f>'9M.N.'!H95+'9M.E.'!H95+'9M.I.'!H95</f>
        <v>32977</v>
      </c>
      <c r="I95" s="211">
        <f>'9M.N.'!I95+'9M.E.'!I95+'9M.I.'!I95</f>
        <v>0</v>
      </c>
      <c r="J95" s="209">
        <f>'9M.N.'!J95+'9M.E.'!J95+'9M.I.'!J95</f>
        <v>0</v>
      </c>
      <c r="K95" s="211">
        <f>'9M.N.'!K95+'9M.E.'!K95+'9M.I.'!K95</f>
        <v>0</v>
      </c>
    </row>
    <row r="96" spans="1:11" s="96" customFormat="1" ht="20.25" customHeight="1" x14ac:dyDescent="0.3">
      <c r="A96" s="117">
        <v>97</v>
      </c>
      <c r="B96" s="212">
        <f>'9M.N.'!B96+'9M.E.'!B96+'9M.I.'!B96</f>
        <v>225314939.99000001</v>
      </c>
      <c r="C96" s="213">
        <f>'9M.N.'!C96+'9M.E.'!C96+'9M.I.'!C96</f>
        <v>156193</v>
      </c>
      <c r="D96" s="214">
        <f>'9M.N.'!D96+'9M.E.'!D96+'9M.I.'!D96</f>
        <v>1883773</v>
      </c>
      <c r="E96" s="212">
        <f>'9M.N.'!E96+'9M.E.'!E96+'9M.I.'!E96</f>
        <v>167558.71</v>
      </c>
      <c r="F96" s="213">
        <f>'9M.N.'!F96+'9M.E.'!F96+'9M.I.'!F96</f>
        <v>0</v>
      </c>
      <c r="G96" s="214">
        <f>'9M.N.'!G96+'9M.E.'!G96+'9M.I.'!G96</f>
        <v>0</v>
      </c>
      <c r="H96" s="212">
        <f>'9M.N.'!H96+'9M.E.'!H96+'9M.I.'!H96</f>
        <v>18316</v>
      </c>
      <c r="I96" s="214">
        <f>'9M.N.'!I96+'9M.E.'!I96+'9M.I.'!I96</f>
        <v>0</v>
      </c>
      <c r="J96" s="212">
        <f>'9M.N.'!J96+'9M.E.'!J96+'9M.I.'!J96</f>
        <v>0</v>
      </c>
      <c r="K96" s="214">
        <f>'9M.N.'!K96+'9M.E.'!K96+'9M.I.'!K96</f>
        <v>0</v>
      </c>
    </row>
    <row r="97" spans="1:15" s="96" customFormat="1" ht="20.25" customHeight="1" x14ac:dyDescent="0.3">
      <c r="A97" s="118">
        <v>98</v>
      </c>
      <c r="B97" s="209">
        <f>'9M.N.'!B97+'9M.E.'!B97+'9M.I.'!B97</f>
        <v>11557993.83</v>
      </c>
      <c r="C97" s="210">
        <f>'9M.N.'!C97+'9M.E.'!C97+'9M.I.'!C97</f>
        <v>478926</v>
      </c>
      <c r="D97" s="211">
        <f>'9M.N.'!D97+'9M.E.'!D97+'9M.I.'!D97</f>
        <v>1817157</v>
      </c>
      <c r="E97" s="209">
        <f>'9M.N.'!E97+'9M.E.'!E97+'9M.I.'!E97</f>
        <v>604376.12</v>
      </c>
      <c r="F97" s="210">
        <f>'9M.N.'!F97+'9M.E.'!F97+'9M.I.'!F97</f>
        <v>0</v>
      </c>
      <c r="G97" s="211">
        <f>'9M.N.'!G97+'9M.E.'!G97+'9M.I.'!G97</f>
        <v>0</v>
      </c>
      <c r="H97" s="209">
        <f>'9M.N.'!H97+'9M.E.'!H97+'9M.I.'!H97</f>
        <v>9090</v>
      </c>
      <c r="I97" s="211">
        <f>'9M.N.'!I97+'9M.E.'!I97+'9M.I.'!I97</f>
        <v>0</v>
      </c>
      <c r="J97" s="209">
        <f>'9M.N.'!J97+'9M.E.'!J97+'9M.I.'!J97</f>
        <v>0</v>
      </c>
      <c r="K97" s="211">
        <f>'9M.N.'!K97+'9M.E.'!K97+'9M.I.'!K97</f>
        <v>0</v>
      </c>
    </row>
    <row r="98" spans="1:15" s="96" customFormat="1" ht="20.25" customHeight="1" x14ac:dyDescent="0.3">
      <c r="A98" s="117">
        <v>99</v>
      </c>
      <c r="B98" s="212">
        <f>'9M.N.'!B98+'9M.E.'!B98+'9M.I.'!B98</f>
        <v>2530658.2399999998</v>
      </c>
      <c r="C98" s="213">
        <f>'9M.N.'!C98+'9M.E.'!C98+'9M.I.'!C98</f>
        <v>26340106</v>
      </c>
      <c r="D98" s="214">
        <f>'9M.N.'!D98+'9M.E.'!D98+'9M.I.'!D98</f>
        <v>707313</v>
      </c>
      <c r="E98" s="212">
        <f>'9M.N.'!E98+'9M.E.'!E98+'9M.I.'!E98</f>
        <v>305000</v>
      </c>
      <c r="F98" s="213">
        <f>'9M.N.'!F98+'9M.E.'!F98+'9M.I.'!F98</f>
        <v>0</v>
      </c>
      <c r="G98" s="214">
        <f>'9M.N.'!G98+'9M.E.'!G98+'9M.I.'!G98</f>
        <v>0</v>
      </c>
      <c r="H98" s="212">
        <f>'9M.N.'!H98+'9M.E.'!H98+'9M.I.'!H98</f>
        <v>6096</v>
      </c>
      <c r="I98" s="214">
        <f>'9M.N.'!I98+'9M.E.'!I98+'9M.I.'!I98</f>
        <v>0</v>
      </c>
      <c r="J98" s="212">
        <f>'9M.N.'!J98+'9M.E.'!J98+'9M.I.'!J98</f>
        <v>0</v>
      </c>
      <c r="K98" s="214">
        <f>'9M.N.'!K98+'9M.E.'!K98+'9M.I.'!K98</f>
        <v>0</v>
      </c>
    </row>
    <row r="99" spans="1:15" s="96" customFormat="1" ht="20.25" customHeight="1" x14ac:dyDescent="0.3">
      <c r="A99" s="118" t="s">
        <v>264</v>
      </c>
      <c r="B99" s="209">
        <f>'9M.N.'!B99+'9M.E.'!B99+'9M.I.'!B99</f>
        <v>77068497.299999997</v>
      </c>
      <c r="C99" s="210">
        <f>'9M.N.'!C99+'9M.E.'!C99+'9M.I.'!C99</f>
        <v>699957</v>
      </c>
      <c r="D99" s="211">
        <f>'9M.N.'!D99+'9M.E.'!D99+'9M.I.'!D99</f>
        <v>203095</v>
      </c>
      <c r="E99" s="209">
        <f>'9M.N.'!E99+'9M.E.'!E99+'9M.I.'!E99</f>
        <v>106266.47</v>
      </c>
      <c r="F99" s="210">
        <f>'9M.N.'!F99+'9M.E.'!F99+'9M.I.'!F99</f>
        <v>0</v>
      </c>
      <c r="G99" s="211">
        <f>'9M.N.'!G99+'9M.E.'!G99+'9M.I.'!G99</f>
        <v>0</v>
      </c>
      <c r="H99" s="209">
        <f>'9M.N.'!H99+'9M.E.'!H99+'9M.I.'!H99</f>
        <v>635956</v>
      </c>
      <c r="I99" s="211">
        <f>'9M.N.'!I99+'9M.E.'!I99+'9M.I.'!I99</f>
        <v>634957</v>
      </c>
      <c r="J99" s="209">
        <f>'9M.N.'!J99+'9M.E.'!J99+'9M.I.'!J99</f>
        <v>0</v>
      </c>
      <c r="K99" s="211">
        <f>'9M.N.'!K99+'9M.E.'!K99+'9M.I.'!K99</f>
        <v>0</v>
      </c>
    </row>
    <row r="100" spans="1:15" s="96" customFormat="1" ht="20.25" customHeight="1" thickBot="1" x14ac:dyDescent="0.35">
      <c r="A100" s="553" t="s">
        <v>8</v>
      </c>
      <c r="B100" s="554">
        <f>SUM(B14:B99)</f>
        <v>4256265663290.8237</v>
      </c>
      <c r="C100" s="555">
        <f t="shared" ref="C100:K100" si="0">SUM(C14:C99)</f>
        <v>365987475001</v>
      </c>
      <c r="D100" s="556">
        <f t="shared" si="0"/>
        <v>1165085767349</v>
      </c>
      <c r="E100" s="554">
        <f t="shared" si="0"/>
        <v>8376598444.579998</v>
      </c>
      <c r="F100" s="555">
        <f t="shared" si="0"/>
        <v>754607871.23999989</v>
      </c>
      <c r="G100" s="556">
        <f t="shared" si="0"/>
        <v>476452636.3900001</v>
      </c>
      <c r="H100" s="554">
        <f t="shared" si="0"/>
        <v>1191422616926</v>
      </c>
      <c r="I100" s="556">
        <f t="shared" si="0"/>
        <v>1780252155293</v>
      </c>
      <c r="J100" s="554">
        <f t="shared" si="0"/>
        <v>148236297</v>
      </c>
      <c r="K100" s="556">
        <f t="shared" si="0"/>
        <v>1307980030.7399998</v>
      </c>
    </row>
    <row r="101" spans="1:15" x14ac:dyDescent="0.25">
      <c r="A101" s="880" t="s">
        <v>315</v>
      </c>
      <c r="B101" s="880"/>
      <c r="C101" s="880"/>
      <c r="D101" s="880"/>
      <c r="E101" s="880"/>
      <c r="F101" s="880"/>
      <c r="G101" s="880"/>
      <c r="H101" s="880"/>
      <c r="I101" s="880"/>
      <c r="J101" s="880"/>
      <c r="K101" s="880"/>
      <c r="L101" s="880"/>
      <c r="M101" s="880"/>
      <c r="N101" s="880"/>
      <c r="O101" s="880"/>
    </row>
    <row r="102" spans="1:15" x14ac:dyDescent="0.25">
      <c r="B102" s="49"/>
      <c r="C102" s="49"/>
      <c r="D102" s="49"/>
      <c r="H102" s="24"/>
      <c r="I102" s="24"/>
      <c r="J102" s="24"/>
      <c r="K102" s="49"/>
    </row>
    <row r="103" spans="1:15" ht="13" x14ac:dyDescent="0.3">
      <c r="A103" s="23"/>
      <c r="B103" s="49"/>
      <c r="C103" s="49"/>
      <c r="D103" s="49"/>
      <c r="E103" s="47"/>
      <c r="F103" s="47"/>
      <c r="H103" s="24"/>
      <c r="I103" s="24"/>
      <c r="J103" s="24"/>
      <c r="K103" s="26"/>
    </row>
    <row r="104" spans="1:15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25">
      <c r="B106" s="49"/>
      <c r="C106" s="49"/>
      <c r="D106" s="49"/>
      <c r="H106" s="24"/>
      <c r="I106" s="24"/>
      <c r="J106" s="24"/>
      <c r="K106" s="24"/>
    </row>
    <row r="107" spans="1: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2" firstPageNumber="6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 codeName="Hoja52">
    <pageSetUpPr fitToPage="1"/>
  </sheetPr>
  <dimension ref="A1:O138"/>
  <sheetViews>
    <sheetView showGridLines="0" view="pageBreakPreview" zoomScale="70" zoomScaleNormal="64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23.7265625" style="25" bestFit="1" customWidth="1"/>
    <col min="3" max="3" width="19.90625" style="25" bestFit="1" customWidth="1"/>
    <col min="4" max="4" width="21.36328125" style="25" bestFit="1" customWidth="1"/>
    <col min="5" max="5" width="18.90625" style="25" bestFit="1" customWidth="1"/>
    <col min="6" max="6" width="19.1796875" style="25" bestFit="1" customWidth="1"/>
    <col min="7" max="7" width="17" style="25" bestFit="1" customWidth="1"/>
    <col min="8" max="9" width="21.26953125" style="25" bestFit="1" customWidth="1"/>
    <col min="10" max="10" width="16.453125" style="25" bestFit="1" customWidth="1"/>
    <col min="11" max="11" width="18.26953125" style="25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</row>
    <row r="3" spans="1:13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</row>
    <row r="4" spans="1:13" s="26" customFormat="1" ht="15.7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49"/>
    </row>
    <row r="5" spans="1:13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</row>
    <row r="6" spans="1:13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</row>
    <row r="7" spans="1:13" s="26" customFormat="1" ht="15.5" x14ac:dyDescent="0.35">
      <c r="A7" s="881" t="s">
        <v>141</v>
      </c>
      <c r="B7" s="881"/>
      <c r="C7" s="881"/>
      <c r="D7" s="881"/>
      <c r="E7" s="881"/>
      <c r="F7" s="881"/>
      <c r="G7" s="881"/>
      <c r="H7" s="881"/>
      <c r="I7" s="881"/>
      <c r="J7" s="881"/>
      <c r="K7" s="881"/>
    </row>
    <row r="8" spans="1:13" s="26" customFormat="1" ht="16.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  <c r="J8" s="885"/>
      <c r="K8" s="885"/>
    </row>
    <row r="9" spans="1:13" s="26" customFormat="1" ht="15.5" x14ac:dyDescent="0.35">
      <c r="A9" s="881" t="s">
        <v>19</v>
      </c>
      <c r="B9" s="881"/>
      <c r="C9" s="881"/>
      <c r="D9" s="881"/>
      <c r="E9" s="881"/>
      <c r="F9" s="881"/>
      <c r="G9" s="881"/>
      <c r="H9" s="881"/>
      <c r="I9" s="881"/>
      <c r="J9" s="881"/>
      <c r="K9" s="881"/>
    </row>
    <row r="10" spans="1:13" s="26" customFormat="1" ht="21" customHeight="1" thickBot="1" x14ac:dyDescent="0.25">
      <c r="A10" s="81"/>
      <c r="B10" s="275">
        <v>2</v>
      </c>
      <c r="C10" s="275">
        <v>3</v>
      </c>
      <c r="D10" s="251">
        <v>4</v>
      </c>
      <c r="E10" s="275">
        <v>7</v>
      </c>
      <c r="F10" s="275">
        <v>8</v>
      </c>
      <c r="G10" s="251">
        <v>9</v>
      </c>
      <c r="H10" s="275">
        <v>5</v>
      </c>
      <c r="I10" s="251">
        <v>6</v>
      </c>
      <c r="J10" s="275">
        <v>10</v>
      </c>
      <c r="K10" s="275">
        <v>11</v>
      </c>
    </row>
    <row r="11" spans="1:13" ht="24.75" customHeight="1" x14ac:dyDescent="0.25">
      <c r="A11" s="557" t="s">
        <v>260</v>
      </c>
      <c r="B11" s="886" t="s">
        <v>212</v>
      </c>
      <c r="C11" s="887"/>
      <c r="D11" s="888"/>
      <c r="E11" s="889" t="s">
        <v>213</v>
      </c>
      <c r="F11" s="889"/>
      <c r="G11" s="889"/>
      <c r="H11" s="886" t="s">
        <v>212</v>
      </c>
      <c r="I11" s="888"/>
      <c r="J11" s="886" t="s">
        <v>213</v>
      </c>
      <c r="K11" s="888"/>
      <c r="L11" s="24"/>
    </row>
    <row r="12" spans="1:13" ht="13" x14ac:dyDescent="0.25">
      <c r="A12" s="558" t="s">
        <v>42</v>
      </c>
      <c r="B12" s="872" t="s">
        <v>214</v>
      </c>
      <c r="C12" s="874" t="s">
        <v>215</v>
      </c>
      <c r="D12" s="876" t="s">
        <v>261</v>
      </c>
      <c r="E12" s="872" t="s">
        <v>214</v>
      </c>
      <c r="F12" s="878" t="s">
        <v>215</v>
      </c>
      <c r="G12" s="876" t="s">
        <v>261</v>
      </c>
      <c r="H12" s="890" t="s">
        <v>262</v>
      </c>
      <c r="I12" s="870" t="s">
        <v>263</v>
      </c>
      <c r="J12" s="890" t="s">
        <v>262</v>
      </c>
      <c r="K12" s="870" t="s">
        <v>263</v>
      </c>
      <c r="L12" s="24"/>
      <c r="M12" s="24"/>
    </row>
    <row r="13" spans="1:13" ht="13.5" thickBot="1" x14ac:dyDescent="0.3">
      <c r="A13" s="644"/>
      <c r="B13" s="873"/>
      <c r="C13" s="875"/>
      <c r="D13" s="877"/>
      <c r="E13" s="873"/>
      <c r="F13" s="879"/>
      <c r="G13" s="877"/>
      <c r="H13" s="891"/>
      <c r="I13" s="871"/>
      <c r="J13" s="891"/>
      <c r="K13" s="871"/>
      <c r="L13" s="24"/>
    </row>
    <row r="14" spans="1:13" s="96" customFormat="1" ht="20.25" customHeight="1" x14ac:dyDescent="0.3">
      <c r="A14" s="619" t="s">
        <v>59</v>
      </c>
      <c r="B14" s="620">
        <v>20721830360.200001</v>
      </c>
      <c r="C14" s="637">
        <v>690496441</v>
      </c>
      <c r="D14" s="622">
        <v>17230945</v>
      </c>
      <c r="E14" s="620">
        <v>1328251.28</v>
      </c>
      <c r="F14" s="637">
        <v>0</v>
      </c>
      <c r="G14" s="622">
        <v>0</v>
      </c>
      <c r="H14" s="620">
        <v>6156996</v>
      </c>
      <c r="I14" s="622">
        <v>523373984</v>
      </c>
      <c r="J14" s="620">
        <v>0</v>
      </c>
      <c r="K14" s="638">
        <v>482550</v>
      </c>
    </row>
    <row r="15" spans="1:13" s="96" customFormat="1" ht="20.25" customHeight="1" x14ac:dyDescent="0.3">
      <c r="A15" s="625">
        <v>16</v>
      </c>
      <c r="B15" s="209">
        <v>783044939.13999999</v>
      </c>
      <c r="C15" s="210">
        <v>75876824</v>
      </c>
      <c r="D15" s="211">
        <v>43114207</v>
      </c>
      <c r="E15" s="209">
        <v>57414</v>
      </c>
      <c r="F15" s="210">
        <v>0</v>
      </c>
      <c r="G15" s="211">
        <v>0</v>
      </c>
      <c r="H15" s="209">
        <v>75000</v>
      </c>
      <c r="I15" s="211">
        <v>75675249</v>
      </c>
      <c r="J15" s="209">
        <v>0</v>
      </c>
      <c r="K15" s="639">
        <v>0</v>
      </c>
    </row>
    <row r="16" spans="1:13" s="96" customFormat="1" ht="20.25" customHeight="1" x14ac:dyDescent="0.3">
      <c r="A16" s="627">
        <v>17</v>
      </c>
      <c r="B16" s="212">
        <v>901717055.16999996</v>
      </c>
      <c r="C16" s="213">
        <v>72582098</v>
      </c>
      <c r="D16" s="214">
        <v>65692455</v>
      </c>
      <c r="E16" s="212">
        <v>600000</v>
      </c>
      <c r="F16" s="213">
        <v>0</v>
      </c>
      <c r="G16" s="214">
        <v>0</v>
      </c>
      <c r="H16" s="212">
        <v>7069998</v>
      </c>
      <c r="I16" s="214">
        <v>94324679</v>
      </c>
      <c r="J16" s="212">
        <v>0</v>
      </c>
      <c r="K16" s="640">
        <v>0</v>
      </c>
    </row>
    <row r="17" spans="1:11" s="96" customFormat="1" ht="20.25" customHeight="1" x14ac:dyDescent="0.3">
      <c r="A17" s="625">
        <v>18</v>
      </c>
      <c r="B17" s="209">
        <v>4462507002.71</v>
      </c>
      <c r="C17" s="210">
        <v>25650590</v>
      </c>
      <c r="D17" s="211">
        <v>1446320690</v>
      </c>
      <c r="E17" s="209">
        <v>5110226.32</v>
      </c>
      <c r="F17" s="210">
        <v>0</v>
      </c>
      <c r="G17" s="211">
        <v>1050000</v>
      </c>
      <c r="H17" s="209">
        <v>127993893</v>
      </c>
      <c r="I17" s="211">
        <v>210687869</v>
      </c>
      <c r="J17" s="209">
        <v>0</v>
      </c>
      <c r="K17" s="639">
        <v>270000</v>
      </c>
    </row>
    <row r="18" spans="1:11" s="96" customFormat="1" ht="20.25" customHeight="1" x14ac:dyDescent="0.3">
      <c r="A18" s="627">
        <v>19</v>
      </c>
      <c r="B18" s="212">
        <v>10075860354.440001</v>
      </c>
      <c r="C18" s="213">
        <v>21804058</v>
      </c>
      <c r="D18" s="214">
        <v>3849736247</v>
      </c>
      <c r="E18" s="212">
        <v>7290201.46</v>
      </c>
      <c r="F18" s="213">
        <v>0</v>
      </c>
      <c r="G18" s="214">
        <v>1665000</v>
      </c>
      <c r="H18" s="212">
        <v>583564339</v>
      </c>
      <c r="I18" s="214">
        <v>713569678</v>
      </c>
      <c r="J18" s="212">
        <v>0</v>
      </c>
      <c r="K18" s="640">
        <v>0</v>
      </c>
    </row>
    <row r="19" spans="1:11" s="96" customFormat="1" ht="20.25" customHeight="1" x14ac:dyDescent="0.3">
      <c r="A19" s="625">
        <v>20</v>
      </c>
      <c r="B19" s="209">
        <v>13593147777.51</v>
      </c>
      <c r="C19" s="210">
        <v>32335031</v>
      </c>
      <c r="D19" s="211">
        <v>5072461475</v>
      </c>
      <c r="E19" s="209">
        <v>6659057.3200000003</v>
      </c>
      <c r="F19" s="210">
        <v>0</v>
      </c>
      <c r="G19" s="211">
        <v>2104863.39</v>
      </c>
      <c r="H19" s="209">
        <v>1494681214</v>
      </c>
      <c r="I19" s="211">
        <v>1563563923</v>
      </c>
      <c r="J19" s="209">
        <v>149174</v>
      </c>
      <c r="K19" s="639">
        <v>0</v>
      </c>
    </row>
    <row r="20" spans="1:11" s="96" customFormat="1" ht="20.25" customHeight="1" x14ac:dyDescent="0.3">
      <c r="A20" s="627">
        <v>21</v>
      </c>
      <c r="B20" s="212">
        <v>17765405790.650002</v>
      </c>
      <c r="C20" s="213">
        <v>55150439</v>
      </c>
      <c r="D20" s="214">
        <v>6365539912</v>
      </c>
      <c r="E20" s="212">
        <v>19066375.989999998</v>
      </c>
      <c r="F20" s="213">
        <v>0</v>
      </c>
      <c r="G20" s="214">
        <v>5781750</v>
      </c>
      <c r="H20" s="212">
        <v>2557236448</v>
      </c>
      <c r="I20" s="214">
        <v>2695011322</v>
      </c>
      <c r="J20" s="212">
        <v>114749</v>
      </c>
      <c r="K20" s="640">
        <v>2648.83</v>
      </c>
    </row>
    <row r="21" spans="1:11" s="96" customFormat="1" ht="20.25" customHeight="1" x14ac:dyDescent="0.3">
      <c r="A21" s="625">
        <v>22</v>
      </c>
      <c r="B21" s="209">
        <v>21401634285.580002</v>
      </c>
      <c r="C21" s="210">
        <v>60695303</v>
      </c>
      <c r="D21" s="211">
        <v>7578888449</v>
      </c>
      <c r="E21" s="209">
        <v>15962023.24</v>
      </c>
      <c r="F21" s="210">
        <v>100376</v>
      </c>
      <c r="G21" s="211">
        <v>6927500</v>
      </c>
      <c r="H21" s="209">
        <v>3580795892</v>
      </c>
      <c r="I21" s="211">
        <v>3970530767</v>
      </c>
      <c r="J21" s="209">
        <v>688493</v>
      </c>
      <c r="K21" s="639">
        <v>1127019.8999999999</v>
      </c>
    </row>
    <row r="22" spans="1:11" s="96" customFormat="1" ht="20.25" customHeight="1" x14ac:dyDescent="0.3">
      <c r="A22" s="627">
        <v>23</v>
      </c>
      <c r="B22" s="212">
        <v>25714338128.41</v>
      </c>
      <c r="C22" s="213">
        <v>173979578</v>
      </c>
      <c r="D22" s="214">
        <v>8926050325</v>
      </c>
      <c r="E22" s="212">
        <v>21870601.75</v>
      </c>
      <c r="F22" s="213">
        <v>0</v>
      </c>
      <c r="G22" s="214">
        <v>3315000</v>
      </c>
      <c r="H22" s="212">
        <v>5026673708</v>
      </c>
      <c r="I22" s="214">
        <v>5815909118</v>
      </c>
      <c r="J22" s="212">
        <v>1916307</v>
      </c>
      <c r="K22" s="640">
        <v>85699.4</v>
      </c>
    </row>
    <row r="23" spans="1:11" s="96" customFormat="1" ht="20.25" customHeight="1" x14ac:dyDescent="0.3">
      <c r="A23" s="625">
        <v>24</v>
      </c>
      <c r="B23" s="209">
        <v>38763099739.709999</v>
      </c>
      <c r="C23" s="210">
        <v>119673481</v>
      </c>
      <c r="D23" s="211">
        <v>10496618580</v>
      </c>
      <c r="E23" s="209">
        <v>20252770.52</v>
      </c>
      <c r="F23" s="210">
        <v>0</v>
      </c>
      <c r="G23" s="211">
        <v>5630267</v>
      </c>
      <c r="H23" s="209">
        <v>6855346527</v>
      </c>
      <c r="I23" s="211">
        <v>8134671499</v>
      </c>
      <c r="J23" s="209">
        <v>1262238</v>
      </c>
      <c r="K23" s="639">
        <v>0</v>
      </c>
    </row>
    <row r="24" spans="1:11" s="96" customFormat="1" ht="20.25" customHeight="1" x14ac:dyDescent="0.3">
      <c r="A24" s="627">
        <v>25</v>
      </c>
      <c r="B24" s="212">
        <v>37403853258.220001</v>
      </c>
      <c r="C24" s="213">
        <v>193661253</v>
      </c>
      <c r="D24" s="214">
        <v>12032877085</v>
      </c>
      <c r="E24" s="212">
        <v>22894170.98</v>
      </c>
      <c r="F24" s="213">
        <v>0</v>
      </c>
      <c r="G24" s="214">
        <v>6751500</v>
      </c>
      <c r="H24" s="212">
        <v>8772222873</v>
      </c>
      <c r="I24" s="214">
        <v>10658001603</v>
      </c>
      <c r="J24" s="212">
        <v>1549110</v>
      </c>
      <c r="K24" s="640">
        <v>121459</v>
      </c>
    </row>
    <row r="25" spans="1:11" s="96" customFormat="1" ht="20.25" customHeight="1" x14ac:dyDescent="0.3">
      <c r="A25" s="625">
        <v>26</v>
      </c>
      <c r="B25" s="209">
        <v>42422369124.940002</v>
      </c>
      <c r="C25" s="210">
        <v>215451108</v>
      </c>
      <c r="D25" s="211">
        <v>13433672560</v>
      </c>
      <c r="E25" s="209">
        <v>29530433.030000001</v>
      </c>
      <c r="F25" s="210">
        <v>0</v>
      </c>
      <c r="G25" s="211">
        <v>9720762.5</v>
      </c>
      <c r="H25" s="209">
        <v>10761140333</v>
      </c>
      <c r="I25" s="211">
        <v>13556939210</v>
      </c>
      <c r="J25" s="209">
        <v>2731024</v>
      </c>
      <c r="K25" s="639">
        <v>6967238.8099999996</v>
      </c>
    </row>
    <row r="26" spans="1:11" s="96" customFormat="1" ht="20.25" customHeight="1" x14ac:dyDescent="0.3">
      <c r="A26" s="627">
        <v>27</v>
      </c>
      <c r="B26" s="212">
        <v>47957215901.209999</v>
      </c>
      <c r="C26" s="213">
        <v>260768779</v>
      </c>
      <c r="D26" s="214">
        <v>14719340761</v>
      </c>
      <c r="E26" s="212">
        <v>28500910.41</v>
      </c>
      <c r="F26" s="213">
        <v>0</v>
      </c>
      <c r="G26" s="214">
        <v>3945000</v>
      </c>
      <c r="H26" s="212">
        <v>12712809885</v>
      </c>
      <c r="I26" s="214">
        <v>16134198863</v>
      </c>
      <c r="J26" s="212">
        <v>3378544</v>
      </c>
      <c r="K26" s="640">
        <v>628748.06000000006</v>
      </c>
    </row>
    <row r="27" spans="1:11" s="96" customFormat="1" ht="20.25" customHeight="1" x14ac:dyDescent="0.3">
      <c r="A27" s="625">
        <v>28</v>
      </c>
      <c r="B27" s="209">
        <v>52655097799.099998</v>
      </c>
      <c r="C27" s="210">
        <v>288862864</v>
      </c>
      <c r="D27" s="211">
        <v>15575641496</v>
      </c>
      <c r="E27" s="209">
        <v>33595715.590000004</v>
      </c>
      <c r="F27" s="210">
        <v>57579</v>
      </c>
      <c r="G27" s="211">
        <v>12119781</v>
      </c>
      <c r="H27" s="209">
        <v>14526543106</v>
      </c>
      <c r="I27" s="211">
        <v>18431499789</v>
      </c>
      <c r="J27" s="209">
        <v>1629434</v>
      </c>
      <c r="K27" s="639">
        <v>2216322.41</v>
      </c>
    </row>
    <row r="28" spans="1:11" s="96" customFormat="1" ht="20.25" customHeight="1" x14ac:dyDescent="0.3">
      <c r="A28" s="627">
        <v>29</v>
      </c>
      <c r="B28" s="212">
        <v>57996446476.620003</v>
      </c>
      <c r="C28" s="213">
        <v>402023889</v>
      </c>
      <c r="D28" s="214">
        <v>17218356236</v>
      </c>
      <c r="E28" s="212">
        <v>39990168.119999997</v>
      </c>
      <c r="F28" s="213">
        <v>21855</v>
      </c>
      <c r="G28" s="214">
        <v>8425460.9700000007</v>
      </c>
      <c r="H28" s="212">
        <v>16521969657</v>
      </c>
      <c r="I28" s="214">
        <v>21023081957</v>
      </c>
      <c r="J28" s="212">
        <v>4762079</v>
      </c>
      <c r="K28" s="640">
        <v>577533.87</v>
      </c>
    </row>
    <row r="29" spans="1:11" s="96" customFormat="1" ht="20.25" customHeight="1" x14ac:dyDescent="0.3">
      <c r="A29" s="625">
        <v>30</v>
      </c>
      <c r="B29" s="209">
        <v>61198113182.809998</v>
      </c>
      <c r="C29" s="210">
        <v>489394804</v>
      </c>
      <c r="D29" s="211">
        <v>17584187946</v>
      </c>
      <c r="E29" s="209">
        <v>71495053.459999993</v>
      </c>
      <c r="F29" s="210">
        <v>69423</v>
      </c>
      <c r="G29" s="211">
        <v>6370451.5</v>
      </c>
      <c r="H29" s="209">
        <v>17632268823</v>
      </c>
      <c r="I29" s="211">
        <v>22740100724</v>
      </c>
      <c r="J29" s="209">
        <v>2809821</v>
      </c>
      <c r="K29" s="639">
        <v>1654248.81</v>
      </c>
    </row>
    <row r="30" spans="1:11" s="96" customFormat="1" ht="20.25" customHeight="1" x14ac:dyDescent="0.3">
      <c r="A30" s="627">
        <v>31</v>
      </c>
      <c r="B30" s="212">
        <v>65374216514.239998</v>
      </c>
      <c r="C30" s="213">
        <v>558833790</v>
      </c>
      <c r="D30" s="214">
        <v>18530489196</v>
      </c>
      <c r="E30" s="212">
        <v>63469371.18</v>
      </c>
      <c r="F30" s="213">
        <v>23194</v>
      </c>
      <c r="G30" s="214">
        <v>4167031.56</v>
      </c>
      <c r="H30" s="212">
        <v>19159976447</v>
      </c>
      <c r="I30" s="214">
        <v>24610151907</v>
      </c>
      <c r="J30" s="212">
        <v>3884250</v>
      </c>
      <c r="K30" s="640">
        <v>2799475.68</v>
      </c>
    </row>
    <row r="31" spans="1:11" s="96" customFormat="1" ht="20.25" customHeight="1" x14ac:dyDescent="0.3">
      <c r="A31" s="625">
        <v>32</v>
      </c>
      <c r="B31" s="209">
        <v>68556940230.540001</v>
      </c>
      <c r="C31" s="210">
        <v>674154664</v>
      </c>
      <c r="D31" s="211">
        <v>19109954147</v>
      </c>
      <c r="E31" s="209">
        <v>65412948.210000001</v>
      </c>
      <c r="F31" s="210">
        <v>0</v>
      </c>
      <c r="G31" s="211">
        <v>13325168</v>
      </c>
      <c r="H31" s="209">
        <v>20547726284</v>
      </c>
      <c r="I31" s="211">
        <v>26156680040</v>
      </c>
      <c r="J31" s="209">
        <v>6205620</v>
      </c>
      <c r="K31" s="639">
        <v>3419517.06</v>
      </c>
    </row>
    <row r="32" spans="1:11" s="96" customFormat="1" ht="20.25" customHeight="1" x14ac:dyDescent="0.3">
      <c r="A32" s="627">
        <v>33</v>
      </c>
      <c r="B32" s="212">
        <v>72929135775.889999</v>
      </c>
      <c r="C32" s="213">
        <v>763230444</v>
      </c>
      <c r="D32" s="214">
        <v>20393290328</v>
      </c>
      <c r="E32" s="212">
        <v>59687525.18</v>
      </c>
      <c r="F32" s="213">
        <v>339830</v>
      </c>
      <c r="G32" s="214">
        <v>9688478.2799999993</v>
      </c>
      <c r="H32" s="212">
        <v>21590671550</v>
      </c>
      <c r="I32" s="214">
        <v>27790710088</v>
      </c>
      <c r="J32" s="212">
        <v>4033424</v>
      </c>
      <c r="K32" s="640">
        <v>4875087.7300000004</v>
      </c>
    </row>
    <row r="33" spans="1:11" s="96" customFormat="1" ht="20.25" customHeight="1" x14ac:dyDescent="0.3">
      <c r="A33" s="625">
        <v>34</v>
      </c>
      <c r="B33" s="209">
        <v>75325370762.889999</v>
      </c>
      <c r="C33" s="210">
        <v>881796842</v>
      </c>
      <c r="D33" s="211">
        <v>20978208844</v>
      </c>
      <c r="E33" s="209">
        <v>86751402.900000006</v>
      </c>
      <c r="F33" s="210">
        <v>39425</v>
      </c>
      <c r="G33" s="211">
        <v>8437500</v>
      </c>
      <c r="H33" s="209">
        <v>22523093988</v>
      </c>
      <c r="I33" s="211">
        <v>28703108594</v>
      </c>
      <c r="J33" s="209">
        <v>1549110</v>
      </c>
      <c r="K33" s="639">
        <v>4032608.84</v>
      </c>
    </row>
    <row r="34" spans="1:11" s="96" customFormat="1" ht="20.25" customHeight="1" x14ac:dyDescent="0.3">
      <c r="A34" s="627">
        <v>35</v>
      </c>
      <c r="B34" s="212">
        <v>77129816539</v>
      </c>
      <c r="C34" s="213">
        <v>971891795</v>
      </c>
      <c r="D34" s="214">
        <v>21744393857</v>
      </c>
      <c r="E34" s="212">
        <v>81250164.480000004</v>
      </c>
      <c r="F34" s="213">
        <v>0</v>
      </c>
      <c r="G34" s="214">
        <v>7146997.79</v>
      </c>
      <c r="H34" s="212">
        <v>23121617163</v>
      </c>
      <c r="I34" s="214">
        <v>29342032126</v>
      </c>
      <c r="J34" s="212">
        <v>1198622</v>
      </c>
      <c r="K34" s="640">
        <v>3525710.96</v>
      </c>
    </row>
    <row r="35" spans="1:11" s="96" customFormat="1" ht="20.25" customHeight="1" x14ac:dyDescent="0.3">
      <c r="A35" s="625">
        <v>36</v>
      </c>
      <c r="B35" s="209">
        <v>79044873882.990005</v>
      </c>
      <c r="C35" s="210">
        <v>1030305537</v>
      </c>
      <c r="D35" s="211">
        <v>21442410555</v>
      </c>
      <c r="E35" s="209">
        <v>53632597.479999997</v>
      </c>
      <c r="F35" s="210">
        <v>86543</v>
      </c>
      <c r="G35" s="211">
        <v>6929387.2599999998</v>
      </c>
      <c r="H35" s="209">
        <v>23948697924</v>
      </c>
      <c r="I35" s="211">
        <v>30485304886</v>
      </c>
      <c r="J35" s="209">
        <v>1950731</v>
      </c>
      <c r="K35" s="639">
        <v>6571669.1900000004</v>
      </c>
    </row>
    <row r="36" spans="1:11" s="96" customFormat="1" ht="20.25" customHeight="1" x14ac:dyDescent="0.3">
      <c r="A36" s="627">
        <v>37</v>
      </c>
      <c r="B36" s="212">
        <v>77895987007.559998</v>
      </c>
      <c r="C36" s="213">
        <v>1159875422</v>
      </c>
      <c r="D36" s="214">
        <v>20428254961</v>
      </c>
      <c r="E36" s="212">
        <v>64520941.439999998</v>
      </c>
      <c r="F36" s="213">
        <v>0</v>
      </c>
      <c r="G36" s="214">
        <v>14790299</v>
      </c>
      <c r="H36" s="212">
        <v>23725693071</v>
      </c>
      <c r="I36" s="214">
        <v>30392860311</v>
      </c>
      <c r="J36" s="212">
        <v>3844088</v>
      </c>
      <c r="K36" s="640">
        <v>10191854.699999999</v>
      </c>
    </row>
    <row r="37" spans="1:11" s="96" customFormat="1" ht="20.25" customHeight="1" x14ac:dyDescent="0.3">
      <c r="A37" s="625">
        <v>38</v>
      </c>
      <c r="B37" s="209">
        <v>77299853109.869995</v>
      </c>
      <c r="C37" s="210">
        <v>1241213851</v>
      </c>
      <c r="D37" s="211">
        <v>19621455463</v>
      </c>
      <c r="E37" s="209">
        <v>70318848.549999997</v>
      </c>
      <c r="F37" s="210">
        <v>885095</v>
      </c>
      <c r="G37" s="211">
        <v>17682534.690000001</v>
      </c>
      <c r="H37" s="209">
        <v>23771702837</v>
      </c>
      <c r="I37" s="211">
        <v>30273217579</v>
      </c>
      <c r="J37" s="209">
        <v>2157279</v>
      </c>
      <c r="K37" s="639">
        <v>5131872.7300000004</v>
      </c>
    </row>
    <row r="38" spans="1:11" s="96" customFormat="1" ht="20.25" customHeight="1" x14ac:dyDescent="0.3">
      <c r="A38" s="627">
        <v>39</v>
      </c>
      <c r="B38" s="212">
        <v>78491478256.740005</v>
      </c>
      <c r="C38" s="213">
        <v>1328859870</v>
      </c>
      <c r="D38" s="214">
        <v>19045392537</v>
      </c>
      <c r="E38" s="212">
        <v>78964455.159999996</v>
      </c>
      <c r="F38" s="213">
        <v>0</v>
      </c>
      <c r="G38" s="214">
        <v>2918625</v>
      </c>
      <c r="H38" s="212">
        <v>23717396095</v>
      </c>
      <c r="I38" s="214">
        <v>30483096486</v>
      </c>
      <c r="J38" s="212">
        <v>2745488</v>
      </c>
      <c r="K38" s="640">
        <v>8647801.4600000009</v>
      </c>
    </row>
    <row r="39" spans="1:11" s="96" customFormat="1" ht="20.25" customHeight="1" x14ac:dyDescent="0.3">
      <c r="A39" s="625">
        <v>40</v>
      </c>
      <c r="B39" s="209">
        <v>77198360420.429993</v>
      </c>
      <c r="C39" s="210">
        <v>1304262624</v>
      </c>
      <c r="D39" s="211">
        <v>18245373190</v>
      </c>
      <c r="E39" s="209">
        <v>70907969.549999997</v>
      </c>
      <c r="F39" s="210">
        <v>106266</v>
      </c>
      <c r="G39" s="211">
        <v>6321202.5</v>
      </c>
      <c r="H39" s="209">
        <v>23845388047</v>
      </c>
      <c r="I39" s="211">
        <v>30326608413</v>
      </c>
      <c r="J39" s="209">
        <v>5226812</v>
      </c>
      <c r="K39" s="639">
        <v>13839185.130000001</v>
      </c>
    </row>
    <row r="40" spans="1:11" s="96" customFormat="1" ht="20.25" customHeight="1" x14ac:dyDescent="0.3">
      <c r="A40" s="627">
        <v>41</v>
      </c>
      <c r="B40" s="212">
        <v>76820912323.009995</v>
      </c>
      <c r="C40" s="213">
        <v>1336264047</v>
      </c>
      <c r="D40" s="214">
        <v>17612405226</v>
      </c>
      <c r="E40" s="212">
        <v>83894800.739999995</v>
      </c>
      <c r="F40" s="213">
        <v>66595</v>
      </c>
      <c r="G40" s="214">
        <v>3888575</v>
      </c>
      <c r="H40" s="212">
        <v>24105898618</v>
      </c>
      <c r="I40" s="214">
        <v>30130365091</v>
      </c>
      <c r="J40" s="212">
        <v>3572133</v>
      </c>
      <c r="K40" s="640">
        <v>14356221.65</v>
      </c>
    </row>
    <row r="41" spans="1:11" s="96" customFormat="1" ht="20.25" customHeight="1" x14ac:dyDescent="0.3">
      <c r="A41" s="625">
        <v>42</v>
      </c>
      <c r="B41" s="209">
        <v>77348851749.050003</v>
      </c>
      <c r="C41" s="210">
        <v>1312897990</v>
      </c>
      <c r="D41" s="211">
        <v>17330974689</v>
      </c>
      <c r="E41" s="209">
        <v>90807771.5</v>
      </c>
      <c r="F41" s="210">
        <v>0</v>
      </c>
      <c r="G41" s="211">
        <v>8336849</v>
      </c>
      <c r="H41" s="209">
        <v>24817896964</v>
      </c>
      <c r="I41" s="211">
        <v>30762217494</v>
      </c>
      <c r="J41" s="209">
        <v>4827592</v>
      </c>
      <c r="K41" s="639">
        <v>17983405.969999999</v>
      </c>
    </row>
    <row r="42" spans="1:11" s="96" customFormat="1" ht="20.25" customHeight="1" x14ac:dyDescent="0.3">
      <c r="A42" s="627">
        <v>43</v>
      </c>
      <c r="B42" s="212">
        <v>76621799594.839996</v>
      </c>
      <c r="C42" s="213">
        <v>1434770783</v>
      </c>
      <c r="D42" s="214">
        <v>17123441837</v>
      </c>
      <c r="E42" s="212">
        <v>117383591.28</v>
      </c>
      <c r="F42" s="213">
        <v>27669</v>
      </c>
      <c r="G42" s="214">
        <v>10185217.6</v>
      </c>
      <c r="H42" s="212">
        <v>24814371292</v>
      </c>
      <c r="I42" s="214">
        <v>30589564378</v>
      </c>
      <c r="J42" s="212">
        <v>5705530</v>
      </c>
      <c r="K42" s="640">
        <v>21906052.07</v>
      </c>
    </row>
    <row r="43" spans="1:11" s="96" customFormat="1" ht="20.25" customHeight="1" x14ac:dyDescent="0.3">
      <c r="A43" s="625">
        <v>44</v>
      </c>
      <c r="B43" s="209">
        <v>77797054139.389999</v>
      </c>
      <c r="C43" s="210">
        <v>1423187287</v>
      </c>
      <c r="D43" s="211">
        <v>17272260179</v>
      </c>
      <c r="E43" s="209">
        <v>109190296.40000001</v>
      </c>
      <c r="F43" s="210">
        <v>100414</v>
      </c>
      <c r="G43" s="211">
        <v>10688775</v>
      </c>
      <c r="H43" s="209">
        <v>25106930230</v>
      </c>
      <c r="I43" s="211">
        <v>30684080721</v>
      </c>
      <c r="J43" s="209">
        <v>4080670</v>
      </c>
      <c r="K43" s="639">
        <v>22478894.030000001</v>
      </c>
    </row>
    <row r="44" spans="1:11" s="96" customFormat="1" ht="20.25" customHeight="1" x14ac:dyDescent="0.3">
      <c r="A44" s="627">
        <v>45</v>
      </c>
      <c r="B44" s="212">
        <v>78579527005.520004</v>
      </c>
      <c r="C44" s="213">
        <v>1612102100</v>
      </c>
      <c r="D44" s="214">
        <v>17526398981</v>
      </c>
      <c r="E44" s="212">
        <v>136198402.34999999</v>
      </c>
      <c r="F44" s="213">
        <v>84221</v>
      </c>
      <c r="G44" s="214">
        <v>12239749.25</v>
      </c>
      <c r="H44" s="212">
        <v>25301007497</v>
      </c>
      <c r="I44" s="214">
        <v>30826864367</v>
      </c>
      <c r="J44" s="212">
        <v>3281115</v>
      </c>
      <c r="K44" s="640">
        <v>27773752.030000001</v>
      </c>
    </row>
    <row r="45" spans="1:11" s="96" customFormat="1" ht="20.25" customHeight="1" x14ac:dyDescent="0.3">
      <c r="A45" s="625">
        <v>46</v>
      </c>
      <c r="B45" s="209">
        <v>76941730460.600006</v>
      </c>
      <c r="C45" s="210">
        <v>1549663702</v>
      </c>
      <c r="D45" s="211">
        <v>17245899055</v>
      </c>
      <c r="E45" s="209">
        <v>129398265.25</v>
      </c>
      <c r="F45" s="210">
        <v>19416</v>
      </c>
      <c r="G45" s="211">
        <v>7848480</v>
      </c>
      <c r="H45" s="209">
        <v>24887894176</v>
      </c>
      <c r="I45" s="211">
        <v>30228767518</v>
      </c>
      <c r="J45" s="209">
        <v>3568691</v>
      </c>
      <c r="K45" s="639">
        <v>30614215.640000001</v>
      </c>
    </row>
    <row r="46" spans="1:11" s="96" customFormat="1" ht="20.25" customHeight="1" x14ac:dyDescent="0.3">
      <c r="A46" s="627">
        <v>47</v>
      </c>
      <c r="B46" s="212">
        <v>75108656313.669998</v>
      </c>
      <c r="C46" s="213">
        <v>1620709435</v>
      </c>
      <c r="D46" s="214">
        <v>16130398188</v>
      </c>
      <c r="E46" s="212">
        <v>114959925.95</v>
      </c>
      <c r="F46" s="213">
        <v>0</v>
      </c>
      <c r="G46" s="214">
        <v>12009132.310000001</v>
      </c>
      <c r="H46" s="212">
        <v>24661519310</v>
      </c>
      <c r="I46" s="214">
        <v>29654424511</v>
      </c>
      <c r="J46" s="212">
        <v>3074123</v>
      </c>
      <c r="K46" s="640">
        <v>38227437.700000003</v>
      </c>
    </row>
    <row r="47" spans="1:11" s="96" customFormat="1" ht="20.25" customHeight="1" x14ac:dyDescent="0.3">
      <c r="A47" s="625">
        <v>48</v>
      </c>
      <c r="B47" s="209">
        <v>72431037840.910004</v>
      </c>
      <c r="C47" s="210">
        <v>1561425973</v>
      </c>
      <c r="D47" s="211">
        <v>15014244616</v>
      </c>
      <c r="E47" s="209">
        <v>155179068.18000001</v>
      </c>
      <c r="F47" s="210">
        <v>0</v>
      </c>
      <c r="G47" s="211">
        <v>8554648.25</v>
      </c>
      <c r="H47" s="209">
        <v>24476646584</v>
      </c>
      <c r="I47" s="211">
        <v>29065629781</v>
      </c>
      <c r="J47" s="209">
        <v>3712928</v>
      </c>
      <c r="K47" s="639">
        <v>33471373.66</v>
      </c>
    </row>
    <row r="48" spans="1:11" s="96" customFormat="1" ht="20.25" customHeight="1" x14ac:dyDescent="0.3">
      <c r="A48" s="627">
        <v>49</v>
      </c>
      <c r="B48" s="212">
        <v>70454901702.009995</v>
      </c>
      <c r="C48" s="213">
        <v>1605742274</v>
      </c>
      <c r="D48" s="214">
        <v>13693088337</v>
      </c>
      <c r="E48" s="212">
        <v>159091515.08000001</v>
      </c>
      <c r="F48" s="213">
        <v>63871</v>
      </c>
      <c r="G48" s="214">
        <v>12340288</v>
      </c>
      <c r="H48" s="212">
        <v>24381841493</v>
      </c>
      <c r="I48" s="214">
        <v>28445282900</v>
      </c>
      <c r="J48" s="212">
        <v>7518002</v>
      </c>
      <c r="K48" s="640">
        <v>43646915.979999997</v>
      </c>
    </row>
    <row r="49" spans="1:11" s="96" customFormat="1" ht="20.25" customHeight="1" x14ac:dyDescent="0.3">
      <c r="A49" s="625">
        <v>50</v>
      </c>
      <c r="B49" s="209">
        <v>68986559990.570007</v>
      </c>
      <c r="C49" s="210">
        <v>1456138759</v>
      </c>
      <c r="D49" s="211">
        <v>13126439099</v>
      </c>
      <c r="E49" s="209">
        <v>134539352.16</v>
      </c>
      <c r="F49" s="210">
        <v>508100</v>
      </c>
      <c r="G49" s="211">
        <v>9826853</v>
      </c>
      <c r="H49" s="209">
        <v>24802173610</v>
      </c>
      <c r="I49" s="211">
        <v>28046716209</v>
      </c>
      <c r="J49" s="209">
        <v>3910642</v>
      </c>
      <c r="K49" s="639">
        <v>45944750.479999997</v>
      </c>
    </row>
    <row r="50" spans="1:11" s="96" customFormat="1" ht="20.25" customHeight="1" x14ac:dyDescent="0.3">
      <c r="A50" s="627">
        <v>51</v>
      </c>
      <c r="B50" s="212">
        <v>65958690816.230003</v>
      </c>
      <c r="C50" s="213">
        <v>1685624259</v>
      </c>
      <c r="D50" s="214">
        <v>12398782746</v>
      </c>
      <c r="E50" s="212">
        <v>147549159.59999999</v>
      </c>
      <c r="F50" s="213">
        <v>17490</v>
      </c>
      <c r="G50" s="214">
        <v>2574925.83</v>
      </c>
      <c r="H50" s="212">
        <v>25109372486</v>
      </c>
      <c r="I50" s="214">
        <v>27864807346</v>
      </c>
      <c r="J50" s="212">
        <v>4957549</v>
      </c>
      <c r="K50" s="640">
        <v>58685895.850000001</v>
      </c>
    </row>
    <row r="51" spans="1:11" s="96" customFormat="1" ht="20.25" customHeight="1" x14ac:dyDescent="0.3">
      <c r="A51" s="625">
        <v>52</v>
      </c>
      <c r="B51" s="209">
        <v>61979049209.110001</v>
      </c>
      <c r="C51" s="210">
        <v>1773649628</v>
      </c>
      <c r="D51" s="211">
        <v>11539413599</v>
      </c>
      <c r="E51" s="209">
        <v>175940403.19</v>
      </c>
      <c r="F51" s="210">
        <v>0</v>
      </c>
      <c r="G51" s="211">
        <v>3455584</v>
      </c>
      <c r="H51" s="209">
        <v>24705409372</v>
      </c>
      <c r="I51" s="211">
        <v>26396695175</v>
      </c>
      <c r="J51" s="209">
        <v>4907925</v>
      </c>
      <c r="K51" s="639">
        <v>69823394.379999995</v>
      </c>
    </row>
    <row r="52" spans="1:11" s="96" customFormat="1" ht="20.25" customHeight="1" x14ac:dyDescent="0.3">
      <c r="A52" s="627">
        <v>53</v>
      </c>
      <c r="B52" s="212">
        <v>59975000126.470001</v>
      </c>
      <c r="C52" s="213">
        <v>1504066639</v>
      </c>
      <c r="D52" s="214">
        <v>11082759342</v>
      </c>
      <c r="E52" s="212">
        <v>145850036.28999999</v>
      </c>
      <c r="F52" s="213">
        <v>27309544</v>
      </c>
      <c r="G52" s="214">
        <v>3678096</v>
      </c>
      <c r="H52" s="212">
        <v>24118649225</v>
      </c>
      <c r="I52" s="214">
        <v>25111743411</v>
      </c>
      <c r="J52" s="212">
        <v>3769960</v>
      </c>
      <c r="K52" s="640">
        <v>81490970.109999999</v>
      </c>
    </row>
    <row r="53" spans="1:11" s="96" customFormat="1" ht="20.25" customHeight="1" x14ac:dyDescent="0.3">
      <c r="A53" s="625">
        <v>54</v>
      </c>
      <c r="B53" s="209">
        <v>57590954051.620003</v>
      </c>
      <c r="C53" s="210">
        <v>1725831805</v>
      </c>
      <c r="D53" s="211">
        <v>10557355694</v>
      </c>
      <c r="E53" s="209">
        <v>199008963.77000001</v>
      </c>
      <c r="F53" s="210">
        <v>78393</v>
      </c>
      <c r="G53" s="211">
        <v>4405407</v>
      </c>
      <c r="H53" s="209">
        <v>22997721588</v>
      </c>
      <c r="I53" s="211">
        <v>22763303458</v>
      </c>
      <c r="J53" s="209">
        <v>2177797</v>
      </c>
      <c r="K53" s="639">
        <v>64517332.25</v>
      </c>
    </row>
    <row r="54" spans="1:11" s="96" customFormat="1" ht="20.25" customHeight="1" x14ac:dyDescent="0.3">
      <c r="A54" s="627">
        <v>55</v>
      </c>
      <c r="B54" s="212">
        <v>55101561046.440002</v>
      </c>
      <c r="C54" s="213">
        <v>1206470483</v>
      </c>
      <c r="D54" s="214">
        <v>10066541643</v>
      </c>
      <c r="E54" s="212">
        <v>175314303.03</v>
      </c>
      <c r="F54" s="213">
        <v>2002350</v>
      </c>
      <c r="G54" s="214">
        <v>2137493</v>
      </c>
      <c r="H54" s="212">
        <v>21651821855</v>
      </c>
      <c r="I54" s="214">
        <v>20670594519</v>
      </c>
      <c r="J54" s="212">
        <v>3786714</v>
      </c>
      <c r="K54" s="640">
        <v>57161009.990000002</v>
      </c>
    </row>
    <row r="55" spans="1:11" s="96" customFormat="1" ht="20.25" customHeight="1" x14ac:dyDescent="0.3">
      <c r="A55" s="625">
        <v>56</v>
      </c>
      <c r="B55" s="209">
        <v>52267022908.360001</v>
      </c>
      <c r="C55" s="210">
        <v>1443114681</v>
      </c>
      <c r="D55" s="211">
        <v>9480544587</v>
      </c>
      <c r="E55" s="209">
        <v>163156217.05000001</v>
      </c>
      <c r="F55" s="210">
        <v>426013</v>
      </c>
      <c r="G55" s="211">
        <v>1637005.4</v>
      </c>
      <c r="H55" s="209">
        <v>20570113346</v>
      </c>
      <c r="I55" s="211">
        <v>18578652786</v>
      </c>
      <c r="J55" s="209">
        <v>4709385</v>
      </c>
      <c r="K55" s="639">
        <v>58121834.450000003</v>
      </c>
    </row>
    <row r="56" spans="1:11" s="96" customFormat="1" ht="20.25" customHeight="1" x14ac:dyDescent="0.3">
      <c r="A56" s="627">
        <v>57</v>
      </c>
      <c r="B56" s="212">
        <v>48097673627.400002</v>
      </c>
      <c r="C56" s="213">
        <v>2007640558</v>
      </c>
      <c r="D56" s="214">
        <v>8433285365</v>
      </c>
      <c r="E56" s="212">
        <v>193489300.77000001</v>
      </c>
      <c r="F56" s="213">
        <v>487525</v>
      </c>
      <c r="G56" s="214">
        <v>4255041</v>
      </c>
      <c r="H56" s="212">
        <v>18522058070</v>
      </c>
      <c r="I56" s="214">
        <v>15755150826</v>
      </c>
      <c r="J56" s="212">
        <v>7503929</v>
      </c>
      <c r="K56" s="640">
        <v>54914594.530000001</v>
      </c>
    </row>
    <row r="57" spans="1:11" s="96" customFormat="1" ht="20.25" customHeight="1" thickBot="1" x14ac:dyDescent="0.35">
      <c r="A57" s="629">
        <v>58</v>
      </c>
      <c r="B57" s="630">
        <v>43513329040.139999</v>
      </c>
      <c r="C57" s="641">
        <v>1893297536</v>
      </c>
      <c r="D57" s="632">
        <v>7544341179</v>
      </c>
      <c r="E57" s="630">
        <v>168220946.43000001</v>
      </c>
      <c r="F57" s="641">
        <v>331147</v>
      </c>
      <c r="G57" s="632">
        <v>1273437</v>
      </c>
      <c r="H57" s="630">
        <v>16245093329</v>
      </c>
      <c r="I57" s="632">
        <v>12591007626</v>
      </c>
      <c r="J57" s="630">
        <v>6129886</v>
      </c>
      <c r="K57" s="642">
        <v>35025165.460000001</v>
      </c>
    </row>
    <row r="58" spans="1:11" s="96" customFormat="1" ht="20.25" customHeight="1" x14ac:dyDescent="0.3">
      <c r="A58" s="117">
        <v>59</v>
      </c>
      <c r="B58" s="212">
        <v>39869580401.540001</v>
      </c>
      <c r="C58" s="213">
        <v>1514268088</v>
      </c>
      <c r="D58" s="214">
        <v>6923591246</v>
      </c>
      <c r="E58" s="212">
        <v>185945406.72</v>
      </c>
      <c r="F58" s="213">
        <v>407034</v>
      </c>
      <c r="G58" s="214">
        <v>312711.49</v>
      </c>
      <c r="H58" s="212">
        <v>14587809318</v>
      </c>
      <c r="I58" s="214">
        <v>10595512128</v>
      </c>
      <c r="J58" s="212">
        <v>2340877</v>
      </c>
      <c r="K58" s="214">
        <v>32415451.460000001</v>
      </c>
    </row>
    <row r="59" spans="1:11" s="96" customFormat="1" ht="20.25" customHeight="1" x14ac:dyDescent="0.3">
      <c r="A59" s="118">
        <v>60</v>
      </c>
      <c r="B59" s="209">
        <v>36196002030.160004</v>
      </c>
      <c r="C59" s="210">
        <v>1416492883</v>
      </c>
      <c r="D59" s="211">
        <v>6122982532</v>
      </c>
      <c r="E59" s="209">
        <v>168790581.53999999</v>
      </c>
      <c r="F59" s="210">
        <v>186711</v>
      </c>
      <c r="G59" s="211">
        <v>2226195.35</v>
      </c>
      <c r="H59" s="209">
        <v>12676704908</v>
      </c>
      <c r="I59" s="211">
        <v>6145765654</v>
      </c>
      <c r="J59" s="209">
        <v>1150358</v>
      </c>
      <c r="K59" s="211">
        <v>42937006.649999999</v>
      </c>
    </row>
    <row r="60" spans="1:11" s="96" customFormat="1" ht="20.25" customHeight="1" x14ac:dyDescent="0.3">
      <c r="A60" s="117">
        <v>61</v>
      </c>
      <c r="B60" s="212">
        <v>31036552001.07</v>
      </c>
      <c r="C60" s="213">
        <v>1336019962</v>
      </c>
      <c r="D60" s="214">
        <v>5018310129</v>
      </c>
      <c r="E60" s="212">
        <v>157080300.08000001</v>
      </c>
      <c r="F60" s="213">
        <v>251552</v>
      </c>
      <c r="G60" s="214">
        <v>3626345</v>
      </c>
      <c r="H60" s="212">
        <v>10928254493</v>
      </c>
      <c r="I60" s="214">
        <v>2878226732</v>
      </c>
      <c r="J60" s="212">
        <v>1977123</v>
      </c>
      <c r="K60" s="214">
        <v>12501985.939999999</v>
      </c>
    </row>
    <row r="61" spans="1:11" s="96" customFormat="1" ht="20.25" customHeight="1" x14ac:dyDescent="0.3">
      <c r="A61" s="118">
        <v>62</v>
      </c>
      <c r="B61" s="209">
        <v>27810893446.119999</v>
      </c>
      <c r="C61" s="210">
        <v>2033638422</v>
      </c>
      <c r="D61" s="211">
        <v>4329753536</v>
      </c>
      <c r="E61" s="209">
        <v>140352347.59999999</v>
      </c>
      <c r="F61" s="210">
        <v>374910</v>
      </c>
      <c r="G61" s="211">
        <v>3510024.9</v>
      </c>
      <c r="H61" s="209">
        <v>9546919226</v>
      </c>
      <c r="I61" s="211">
        <v>2442335057</v>
      </c>
      <c r="J61" s="209">
        <v>518665</v>
      </c>
      <c r="K61" s="211">
        <v>657720.15</v>
      </c>
    </row>
    <row r="62" spans="1:11" s="96" customFormat="1" ht="20.25" customHeight="1" x14ac:dyDescent="0.3">
      <c r="A62" s="117">
        <v>63</v>
      </c>
      <c r="B62" s="212">
        <v>25233437274.880001</v>
      </c>
      <c r="C62" s="213">
        <v>1692792530</v>
      </c>
      <c r="D62" s="214">
        <v>3735511776</v>
      </c>
      <c r="E62" s="212">
        <v>138869153.18000001</v>
      </c>
      <c r="F62" s="213">
        <v>0</v>
      </c>
      <c r="G62" s="214">
        <v>2055129</v>
      </c>
      <c r="H62" s="212">
        <v>7959906782</v>
      </c>
      <c r="I62" s="214">
        <v>2146283731</v>
      </c>
      <c r="J62" s="212">
        <v>1250763</v>
      </c>
      <c r="K62" s="214">
        <v>2521751.41</v>
      </c>
    </row>
    <row r="63" spans="1:11" s="96" customFormat="1" ht="20.25" customHeight="1" x14ac:dyDescent="0.3">
      <c r="A63" s="118">
        <v>64</v>
      </c>
      <c r="B63" s="209">
        <v>22628943737.09</v>
      </c>
      <c r="C63" s="210">
        <v>1303216288</v>
      </c>
      <c r="D63" s="211">
        <v>3292823556</v>
      </c>
      <c r="E63" s="209">
        <v>125064460.11</v>
      </c>
      <c r="F63" s="210">
        <v>176215735</v>
      </c>
      <c r="G63" s="211">
        <v>773799</v>
      </c>
      <c r="H63" s="209">
        <v>6744124280</v>
      </c>
      <c r="I63" s="211">
        <v>1850126145</v>
      </c>
      <c r="J63" s="209">
        <v>0</v>
      </c>
      <c r="K63" s="211">
        <v>383731.7</v>
      </c>
    </row>
    <row r="64" spans="1:11" s="96" customFormat="1" ht="20.25" customHeight="1" x14ac:dyDescent="0.3">
      <c r="A64" s="117">
        <v>65</v>
      </c>
      <c r="B64" s="212">
        <v>20107117003.439999</v>
      </c>
      <c r="C64" s="213">
        <v>1528067251</v>
      </c>
      <c r="D64" s="214">
        <v>2860267595</v>
      </c>
      <c r="E64" s="212">
        <v>115154568.95999999</v>
      </c>
      <c r="F64" s="213">
        <v>554424</v>
      </c>
      <c r="G64" s="214">
        <v>899752.25</v>
      </c>
      <c r="H64" s="212">
        <v>5831955867</v>
      </c>
      <c r="I64" s="214">
        <v>1527580805</v>
      </c>
      <c r="J64" s="212">
        <v>1555954</v>
      </c>
      <c r="K64" s="214">
        <v>445676.93</v>
      </c>
    </row>
    <row r="65" spans="1:11" s="96" customFormat="1" ht="20.25" customHeight="1" x14ac:dyDescent="0.3">
      <c r="A65" s="118">
        <v>66</v>
      </c>
      <c r="B65" s="209">
        <v>18161476780.77</v>
      </c>
      <c r="C65" s="210">
        <v>1028758831</v>
      </c>
      <c r="D65" s="211">
        <v>2345270390</v>
      </c>
      <c r="E65" s="209">
        <v>101282543.19</v>
      </c>
      <c r="F65" s="210">
        <v>1337991</v>
      </c>
      <c r="G65" s="211">
        <v>2270000</v>
      </c>
      <c r="H65" s="209">
        <v>4758908327</v>
      </c>
      <c r="I65" s="211">
        <v>1167740397</v>
      </c>
      <c r="J65" s="209">
        <v>344247</v>
      </c>
      <c r="K65" s="211">
        <v>663595.06000000006</v>
      </c>
    </row>
    <row r="66" spans="1:11" s="96" customFormat="1" ht="20.25" customHeight="1" x14ac:dyDescent="0.3">
      <c r="A66" s="117">
        <v>67</v>
      </c>
      <c r="B66" s="212">
        <v>13842286693.07</v>
      </c>
      <c r="C66" s="213">
        <v>1048251891</v>
      </c>
      <c r="D66" s="214">
        <v>1742295076</v>
      </c>
      <c r="E66" s="212">
        <v>106203916.44</v>
      </c>
      <c r="F66" s="213">
        <v>1639477</v>
      </c>
      <c r="G66" s="214">
        <v>612750</v>
      </c>
      <c r="H66" s="212">
        <v>3764740115</v>
      </c>
      <c r="I66" s="214">
        <v>899876587</v>
      </c>
      <c r="J66" s="212">
        <v>1015528</v>
      </c>
      <c r="K66" s="214">
        <v>90320</v>
      </c>
    </row>
    <row r="67" spans="1:11" s="96" customFormat="1" ht="20.25" customHeight="1" x14ac:dyDescent="0.3">
      <c r="A67" s="118">
        <v>68</v>
      </c>
      <c r="B67" s="209">
        <v>11911569232.639999</v>
      </c>
      <c r="C67" s="210">
        <v>1247609408</v>
      </c>
      <c r="D67" s="211">
        <v>1387996711</v>
      </c>
      <c r="E67" s="209">
        <v>93595017.659999996</v>
      </c>
      <c r="F67" s="210">
        <v>111917</v>
      </c>
      <c r="G67" s="211">
        <v>175000</v>
      </c>
      <c r="H67" s="209">
        <v>2955508315</v>
      </c>
      <c r="I67" s="211">
        <v>779309576</v>
      </c>
      <c r="J67" s="209">
        <v>208081</v>
      </c>
      <c r="K67" s="211">
        <v>0</v>
      </c>
    </row>
    <row r="68" spans="1:11" s="96" customFormat="1" ht="20.25" customHeight="1" x14ac:dyDescent="0.3">
      <c r="A68" s="117">
        <v>69</v>
      </c>
      <c r="B68" s="212">
        <v>10632492101.709999</v>
      </c>
      <c r="C68" s="213">
        <v>1082662233</v>
      </c>
      <c r="D68" s="214">
        <v>1192996441</v>
      </c>
      <c r="E68" s="212">
        <v>89470925.819999993</v>
      </c>
      <c r="F68" s="213">
        <v>61876</v>
      </c>
      <c r="G68" s="214">
        <v>110000</v>
      </c>
      <c r="H68" s="212">
        <v>2341470295</v>
      </c>
      <c r="I68" s="214">
        <v>717142945</v>
      </c>
      <c r="J68" s="212">
        <v>812422</v>
      </c>
      <c r="K68" s="214">
        <v>3000</v>
      </c>
    </row>
    <row r="69" spans="1:11" s="96" customFormat="1" ht="20.25" customHeight="1" x14ac:dyDescent="0.3">
      <c r="A69" s="118">
        <v>70</v>
      </c>
      <c r="B69" s="209">
        <v>9027766119.3299999</v>
      </c>
      <c r="C69" s="210">
        <v>982967209</v>
      </c>
      <c r="D69" s="211">
        <v>914122983</v>
      </c>
      <c r="E69" s="209">
        <v>68185214.689999998</v>
      </c>
      <c r="F69" s="210">
        <v>0</v>
      </c>
      <c r="G69" s="211">
        <v>629874</v>
      </c>
      <c r="H69" s="209">
        <v>1110536499</v>
      </c>
      <c r="I69" s="211">
        <v>582717045</v>
      </c>
      <c r="J69" s="209">
        <v>0</v>
      </c>
      <c r="K69" s="211">
        <v>2526.27</v>
      </c>
    </row>
    <row r="70" spans="1:11" s="96" customFormat="1" ht="20.25" customHeight="1" x14ac:dyDescent="0.3">
      <c r="A70" s="117">
        <v>71</v>
      </c>
      <c r="B70" s="212">
        <v>7703760371.3800001</v>
      </c>
      <c r="C70" s="213">
        <v>849850591</v>
      </c>
      <c r="D70" s="214">
        <v>650809138</v>
      </c>
      <c r="E70" s="212">
        <v>64896781.299999997</v>
      </c>
      <c r="F70" s="213">
        <v>0</v>
      </c>
      <c r="G70" s="214">
        <v>300000</v>
      </c>
      <c r="H70" s="212">
        <v>243927106</v>
      </c>
      <c r="I70" s="214">
        <v>330383724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6182037481.9499998</v>
      </c>
      <c r="C71" s="210">
        <v>1042338330</v>
      </c>
      <c r="D71" s="211">
        <v>442328371</v>
      </c>
      <c r="E71" s="209">
        <v>42313698.609999999</v>
      </c>
      <c r="F71" s="210">
        <v>158380</v>
      </c>
      <c r="G71" s="211">
        <v>300000</v>
      </c>
      <c r="H71" s="209">
        <v>157983416</v>
      </c>
      <c r="I71" s="211">
        <v>196598909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5116966644.6199999</v>
      </c>
      <c r="C72" s="213">
        <v>1453540266</v>
      </c>
      <c r="D72" s="214">
        <v>325056285</v>
      </c>
      <c r="E72" s="212">
        <v>48043432.289999999</v>
      </c>
      <c r="F72" s="213">
        <v>956658</v>
      </c>
      <c r="G72" s="214">
        <v>0</v>
      </c>
      <c r="H72" s="212">
        <v>94789276</v>
      </c>
      <c r="I72" s="214">
        <v>159570508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4380187270.7299995</v>
      </c>
      <c r="C73" s="210">
        <v>572564285</v>
      </c>
      <c r="D73" s="211">
        <v>286258640</v>
      </c>
      <c r="E73" s="209">
        <v>32424208.710000001</v>
      </c>
      <c r="F73" s="210">
        <v>506777</v>
      </c>
      <c r="G73" s="211">
        <v>0</v>
      </c>
      <c r="H73" s="209">
        <v>53341791</v>
      </c>
      <c r="I73" s="211">
        <v>148880714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3607737335.1199999</v>
      </c>
      <c r="C74" s="213">
        <v>495709891</v>
      </c>
      <c r="D74" s="214">
        <v>220584333</v>
      </c>
      <c r="E74" s="212">
        <v>27554714.510000002</v>
      </c>
      <c r="F74" s="213">
        <v>0</v>
      </c>
      <c r="G74" s="214">
        <v>100000</v>
      </c>
      <c r="H74" s="212">
        <v>37576356</v>
      </c>
      <c r="I74" s="214">
        <v>130617129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2980776075.3499999</v>
      </c>
      <c r="C75" s="210">
        <v>754767341</v>
      </c>
      <c r="D75" s="211">
        <v>182915098</v>
      </c>
      <c r="E75" s="209">
        <v>18242473.260000002</v>
      </c>
      <c r="F75" s="210">
        <v>272188</v>
      </c>
      <c r="G75" s="211">
        <v>100000</v>
      </c>
      <c r="H75" s="209">
        <v>24800415</v>
      </c>
      <c r="I75" s="211">
        <v>98996622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2407307071.2800002</v>
      </c>
      <c r="C76" s="213">
        <v>395776970</v>
      </c>
      <c r="D76" s="214">
        <v>135976557</v>
      </c>
      <c r="E76" s="212">
        <v>15405887.43</v>
      </c>
      <c r="F76" s="213">
        <v>0</v>
      </c>
      <c r="G76" s="214">
        <v>0</v>
      </c>
      <c r="H76" s="212">
        <v>18837151</v>
      </c>
      <c r="I76" s="214">
        <v>89911220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1982988958.51</v>
      </c>
      <c r="C77" s="210">
        <v>509470080</v>
      </c>
      <c r="D77" s="211">
        <v>114962964</v>
      </c>
      <c r="E77" s="209">
        <v>15095734.6</v>
      </c>
      <c r="F77" s="210">
        <v>0</v>
      </c>
      <c r="G77" s="211">
        <v>0</v>
      </c>
      <c r="H77" s="209">
        <v>15458912</v>
      </c>
      <c r="I77" s="211">
        <v>90748747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1623442312.8299999</v>
      </c>
      <c r="C78" s="213">
        <v>470726509</v>
      </c>
      <c r="D78" s="214">
        <v>99703514</v>
      </c>
      <c r="E78" s="212">
        <v>11014992.4</v>
      </c>
      <c r="F78" s="213">
        <v>512131</v>
      </c>
      <c r="G78" s="214">
        <v>0</v>
      </c>
      <c r="H78" s="212">
        <v>10846776</v>
      </c>
      <c r="I78" s="214">
        <v>76747661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1433918365.73</v>
      </c>
      <c r="C79" s="210">
        <v>174292820</v>
      </c>
      <c r="D79" s="211">
        <v>60268086</v>
      </c>
      <c r="E79" s="209">
        <v>7812782.2400000002</v>
      </c>
      <c r="F79" s="210">
        <v>39247010</v>
      </c>
      <c r="G79" s="211">
        <v>0</v>
      </c>
      <c r="H79" s="209">
        <v>2327880</v>
      </c>
      <c r="I79" s="211">
        <v>64304000</v>
      </c>
      <c r="J79" s="209">
        <v>126224</v>
      </c>
      <c r="K79" s="211">
        <v>0</v>
      </c>
    </row>
    <row r="80" spans="1:11" s="96" customFormat="1" ht="20.25" customHeight="1" x14ac:dyDescent="0.3">
      <c r="A80" s="117">
        <v>81</v>
      </c>
      <c r="B80" s="212">
        <v>945619817.25999999</v>
      </c>
      <c r="C80" s="213">
        <v>430833655</v>
      </c>
      <c r="D80" s="214">
        <v>43760439</v>
      </c>
      <c r="E80" s="212">
        <v>5269844.66</v>
      </c>
      <c r="F80" s="213">
        <v>10364</v>
      </c>
      <c r="G80" s="214">
        <v>0</v>
      </c>
      <c r="H80" s="212">
        <v>1627069</v>
      </c>
      <c r="I80" s="214">
        <v>38945212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622401603.42999995</v>
      </c>
      <c r="C81" s="210">
        <v>335780867</v>
      </c>
      <c r="D81" s="211">
        <v>42053148</v>
      </c>
      <c r="E81" s="209">
        <v>4266013.67</v>
      </c>
      <c r="F81" s="210">
        <v>3305920</v>
      </c>
      <c r="G81" s="211">
        <v>10000</v>
      </c>
      <c r="H81" s="209">
        <v>769762</v>
      </c>
      <c r="I81" s="211">
        <v>30599035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560228922.16999996</v>
      </c>
      <c r="C82" s="213">
        <v>968937748</v>
      </c>
      <c r="D82" s="214">
        <v>33616044</v>
      </c>
      <c r="E82" s="212">
        <v>6736512.04</v>
      </c>
      <c r="F82" s="213">
        <v>75518717</v>
      </c>
      <c r="G82" s="214">
        <v>100000</v>
      </c>
      <c r="H82" s="212">
        <v>1553202</v>
      </c>
      <c r="I82" s="214">
        <v>27574094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429794762.33999997</v>
      </c>
      <c r="C83" s="210">
        <v>126173364</v>
      </c>
      <c r="D83" s="211">
        <v>26030572</v>
      </c>
      <c r="E83" s="209">
        <v>5729832.8399999999</v>
      </c>
      <c r="F83" s="210">
        <v>978566</v>
      </c>
      <c r="G83" s="211">
        <v>0</v>
      </c>
      <c r="H83" s="209">
        <v>1307499</v>
      </c>
      <c r="I83" s="211">
        <v>20838610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252462974.61000001</v>
      </c>
      <c r="C84" s="213">
        <v>211411894</v>
      </c>
      <c r="D84" s="214">
        <v>24881424</v>
      </c>
      <c r="E84" s="212">
        <v>7439094.2800000003</v>
      </c>
      <c r="F84" s="213">
        <v>623867</v>
      </c>
      <c r="G84" s="214">
        <v>0</v>
      </c>
      <c r="H84" s="212">
        <v>510780</v>
      </c>
      <c r="I84" s="214">
        <v>13460259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172642109.69999999</v>
      </c>
      <c r="C85" s="210">
        <v>78679224</v>
      </c>
      <c r="D85" s="211">
        <v>16839819</v>
      </c>
      <c r="E85" s="209">
        <v>3075662.09</v>
      </c>
      <c r="F85" s="210">
        <v>8284405</v>
      </c>
      <c r="G85" s="211">
        <v>0</v>
      </c>
      <c r="H85" s="209">
        <v>262590</v>
      </c>
      <c r="I85" s="211">
        <v>5544000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148541751.91999999</v>
      </c>
      <c r="C86" s="213">
        <v>67441023</v>
      </c>
      <c r="D86" s="214">
        <v>15343573</v>
      </c>
      <c r="E86" s="212">
        <v>5225163.8</v>
      </c>
      <c r="F86" s="213">
        <v>0</v>
      </c>
      <c r="G86" s="214">
        <v>0</v>
      </c>
      <c r="H86" s="212">
        <v>177101</v>
      </c>
      <c r="I86" s="214">
        <v>672000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386716966.69</v>
      </c>
      <c r="C87" s="210">
        <v>143176150</v>
      </c>
      <c r="D87" s="211">
        <v>17558083</v>
      </c>
      <c r="E87" s="209">
        <v>5929194.9199999999</v>
      </c>
      <c r="F87" s="210">
        <v>1342597</v>
      </c>
      <c r="G87" s="211">
        <v>0</v>
      </c>
      <c r="H87" s="209">
        <v>288016</v>
      </c>
      <c r="I87" s="211">
        <v>168000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104216508.89</v>
      </c>
      <c r="C88" s="213">
        <v>45804145</v>
      </c>
      <c r="D88" s="214">
        <v>13579715</v>
      </c>
      <c r="E88" s="212">
        <v>1681707.53</v>
      </c>
      <c r="F88" s="213">
        <v>6100</v>
      </c>
      <c r="G88" s="214">
        <v>0</v>
      </c>
      <c r="H88" s="212">
        <v>347340</v>
      </c>
      <c r="I88" s="214">
        <v>336000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56094852.25</v>
      </c>
      <c r="C89" s="210">
        <v>195437821</v>
      </c>
      <c r="D89" s="211">
        <v>7041680</v>
      </c>
      <c r="E89" s="209">
        <v>1752220.27</v>
      </c>
      <c r="F89" s="210">
        <v>0</v>
      </c>
      <c r="G89" s="211">
        <v>0</v>
      </c>
      <c r="H89" s="209">
        <v>173444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52941992.289999999</v>
      </c>
      <c r="C90" s="213">
        <v>97485280</v>
      </c>
      <c r="D90" s="214">
        <v>8089578</v>
      </c>
      <c r="E90" s="212">
        <v>729523.89</v>
      </c>
      <c r="F90" s="213">
        <v>0</v>
      </c>
      <c r="G90" s="214">
        <v>0</v>
      </c>
      <c r="H90" s="212">
        <v>119541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29825488.5</v>
      </c>
      <c r="C91" s="210">
        <v>91278076</v>
      </c>
      <c r="D91" s="211">
        <v>4835449</v>
      </c>
      <c r="E91" s="209">
        <v>2294997</v>
      </c>
      <c r="F91" s="210">
        <v>19392561</v>
      </c>
      <c r="G91" s="211">
        <v>0</v>
      </c>
      <c r="H91" s="209">
        <v>130154</v>
      </c>
      <c r="I91" s="211">
        <v>5403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33712483.310000002</v>
      </c>
      <c r="C92" s="213">
        <v>227590103</v>
      </c>
      <c r="D92" s="214">
        <v>4696560</v>
      </c>
      <c r="E92" s="212">
        <v>4798358.54</v>
      </c>
      <c r="F92" s="213">
        <v>7750486</v>
      </c>
      <c r="G92" s="214">
        <v>0</v>
      </c>
      <c r="H92" s="212">
        <v>64678</v>
      </c>
      <c r="I92" s="214">
        <v>168000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20507041.539999999</v>
      </c>
      <c r="C93" s="210">
        <v>1539827</v>
      </c>
      <c r="D93" s="211">
        <v>3880942</v>
      </c>
      <c r="E93" s="209">
        <v>631431.29</v>
      </c>
      <c r="F93" s="210">
        <v>0</v>
      </c>
      <c r="G93" s="211">
        <v>0</v>
      </c>
      <c r="H93" s="209">
        <v>72560</v>
      </c>
      <c r="I93" s="211">
        <v>60000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50003854.439999998</v>
      </c>
      <c r="C94" s="213">
        <v>22843339</v>
      </c>
      <c r="D94" s="214">
        <v>3139195</v>
      </c>
      <c r="E94" s="212">
        <v>270134</v>
      </c>
      <c r="F94" s="213">
        <v>17252458</v>
      </c>
      <c r="G94" s="214">
        <v>0</v>
      </c>
      <c r="H94" s="212">
        <v>26110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23108513.629999999</v>
      </c>
      <c r="C95" s="210">
        <v>15422754</v>
      </c>
      <c r="D95" s="211">
        <v>2848396</v>
      </c>
      <c r="E95" s="209">
        <v>340620.79999999999</v>
      </c>
      <c r="F95" s="210">
        <v>0</v>
      </c>
      <c r="G95" s="211">
        <v>0</v>
      </c>
      <c r="H95" s="209">
        <v>32977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222928576.65000001</v>
      </c>
      <c r="C96" s="213">
        <v>156193</v>
      </c>
      <c r="D96" s="214">
        <v>1883773</v>
      </c>
      <c r="E96" s="212">
        <v>167558.71</v>
      </c>
      <c r="F96" s="213">
        <v>0</v>
      </c>
      <c r="G96" s="214">
        <v>0</v>
      </c>
      <c r="H96" s="212">
        <v>18316</v>
      </c>
      <c r="I96" s="214">
        <v>0</v>
      </c>
      <c r="J96" s="212">
        <v>0</v>
      </c>
      <c r="K96" s="214">
        <v>0</v>
      </c>
    </row>
    <row r="97" spans="1:15" s="96" customFormat="1" ht="20.25" customHeight="1" x14ac:dyDescent="0.3">
      <c r="A97" s="118">
        <v>98</v>
      </c>
      <c r="B97" s="209">
        <v>10915817.83</v>
      </c>
      <c r="C97" s="210">
        <v>478926</v>
      </c>
      <c r="D97" s="211">
        <v>1817157</v>
      </c>
      <c r="E97" s="209">
        <v>0</v>
      </c>
      <c r="F97" s="210">
        <v>0</v>
      </c>
      <c r="G97" s="211">
        <v>0</v>
      </c>
      <c r="H97" s="209">
        <v>9090</v>
      </c>
      <c r="I97" s="211">
        <v>0</v>
      </c>
      <c r="J97" s="209">
        <v>0</v>
      </c>
      <c r="K97" s="211">
        <v>0</v>
      </c>
    </row>
    <row r="98" spans="1:15" s="96" customFormat="1" ht="20.25" customHeight="1" x14ac:dyDescent="0.3">
      <c r="A98" s="117">
        <v>99</v>
      </c>
      <c r="B98" s="212">
        <v>2272252.84</v>
      </c>
      <c r="C98" s="213">
        <v>26340106</v>
      </c>
      <c r="D98" s="214">
        <v>707313</v>
      </c>
      <c r="E98" s="212">
        <v>305000</v>
      </c>
      <c r="F98" s="213">
        <v>0</v>
      </c>
      <c r="G98" s="214">
        <v>0</v>
      </c>
      <c r="H98" s="212">
        <v>6096</v>
      </c>
      <c r="I98" s="214">
        <v>0</v>
      </c>
      <c r="J98" s="212">
        <v>0</v>
      </c>
      <c r="K98" s="214">
        <v>0</v>
      </c>
    </row>
    <row r="99" spans="1:15" s="96" customFormat="1" ht="20.25" customHeight="1" x14ac:dyDescent="0.3">
      <c r="A99" s="118" t="s">
        <v>264</v>
      </c>
      <c r="B99" s="209">
        <v>71787682.030000001</v>
      </c>
      <c r="C99" s="210">
        <v>165301</v>
      </c>
      <c r="D99" s="211">
        <v>203095</v>
      </c>
      <c r="E99" s="209">
        <v>106266.47</v>
      </c>
      <c r="F99" s="210">
        <v>0</v>
      </c>
      <c r="G99" s="211">
        <v>0</v>
      </c>
      <c r="H99" s="209">
        <v>635956</v>
      </c>
      <c r="I99" s="211">
        <v>634957</v>
      </c>
      <c r="J99" s="209">
        <v>0</v>
      </c>
      <c r="K99" s="211">
        <v>0</v>
      </c>
    </row>
    <row r="100" spans="1:15" s="96" customFormat="1" ht="20.25" customHeight="1" thickBot="1" x14ac:dyDescent="0.35">
      <c r="A100" s="553" t="s">
        <v>8</v>
      </c>
      <c r="B100" s="554">
        <f>SUM(B14:B99)</f>
        <v>2706709988303.5493</v>
      </c>
      <c r="C100" s="555">
        <f t="shared" ref="C100:K100" si="0">SUM(C14:C99)</f>
        <v>67266187193</v>
      </c>
      <c r="D100" s="556">
        <f t="shared" si="0"/>
        <v>619801117721</v>
      </c>
      <c r="E100" s="554">
        <f t="shared" si="0"/>
        <v>5447840194.7599993</v>
      </c>
      <c r="F100" s="555">
        <f t="shared" si="0"/>
        <v>390513146</v>
      </c>
      <c r="G100" s="556">
        <f t="shared" si="0"/>
        <v>302661698.06999999</v>
      </c>
      <c r="H100" s="554">
        <f t="shared" si="0"/>
        <v>832269790928</v>
      </c>
      <c r="I100" s="556">
        <f t="shared" si="0"/>
        <v>916329160387</v>
      </c>
      <c r="J100" s="554">
        <f t="shared" si="0"/>
        <v>146281210</v>
      </c>
      <c r="K100" s="556">
        <f t="shared" si="0"/>
        <v>945934234.37000012</v>
      </c>
    </row>
    <row r="101" spans="1:15" x14ac:dyDescent="0.25">
      <c r="A101" s="880" t="s">
        <v>315</v>
      </c>
      <c r="B101" s="880"/>
      <c r="C101" s="880"/>
      <c r="D101" s="880"/>
      <c r="E101" s="880"/>
      <c r="F101" s="880"/>
      <c r="G101" s="880"/>
      <c r="H101" s="880"/>
      <c r="I101" s="880"/>
      <c r="J101" s="880"/>
      <c r="K101" s="880"/>
      <c r="L101" s="880"/>
      <c r="M101" s="880"/>
      <c r="N101" s="880"/>
      <c r="O101" s="880"/>
    </row>
    <row r="102" spans="1:15" x14ac:dyDescent="0.25">
      <c r="B102" s="49"/>
      <c r="C102" s="49"/>
      <c r="D102" s="49"/>
      <c r="H102" s="24"/>
      <c r="I102" s="24"/>
      <c r="J102" s="24"/>
      <c r="K102" s="49"/>
    </row>
    <row r="103" spans="1:15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5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25">
      <c r="B106" s="49"/>
      <c r="C106" s="49"/>
      <c r="D106" s="49"/>
      <c r="H106" s="24"/>
      <c r="I106" s="24"/>
      <c r="J106" s="24"/>
      <c r="K106" s="24"/>
    </row>
    <row r="107" spans="1: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25">
      <c r="A112" s="24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48" firstPageNumber="63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syncVertical="1" syncRef="A1" transitionEvaluation="1" codeName="Hoja53">
    <pageSetUpPr fitToPage="1"/>
  </sheetPr>
  <dimension ref="A1:M138"/>
  <sheetViews>
    <sheetView showGridLines="0" view="pageBreakPreview" zoomScale="70" zoomScaleNormal="75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19.7265625" style="25" bestFit="1" customWidth="1"/>
    <col min="3" max="3" width="19.1796875" style="25" bestFit="1" customWidth="1"/>
    <col min="4" max="4" width="18.81640625" style="25" bestFit="1" customWidth="1"/>
    <col min="5" max="5" width="14.7265625" style="25" bestFit="1" customWidth="1"/>
    <col min="6" max="6" width="17.453125" style="25" bestFit="1" customWidth="1"/>
    <col min="7" max="7" width="14.54296875" style="25" bestFit="1" customWidth="1"/>
    <col min="8" max="9" width="18.81640625" style="25" bestFit="1" customWidth="1"/>
    <col min="10" max="10" width="12.9062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</row>
    <row r="3" spans="1:13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</row>
    <row r="4" spans="1:13" s="26" customFormat="1" ht="15.7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49"/>
    </row>
    <row r="5" spans="1:13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</row>
    <row r="6" spans="1:13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</row>
    <row r="7" spans="1:13" s="26" customFormat="1" ht="15.5" x14ac:dyDescent="0.35">
      <c r="A7" s="881" t="s">
        <v>141</v>
      </c>
      <c r="B7" s="881"/>
      <c r="C7" s="881"/>
      <c r="D7" s="881"/>
      <c r="E7" s="881"/>
      <c r="F7" s="881"/>
      <c r="G7" s="881"/>
      <c r="H7" s="881"/>
      <c r="I7" s="881"/>
      <c r="J7" s="881"/>
      <c r="K7" s="881"/>
    </row>
    <row r="8" spans="1:13" s="26" customFormat="1" ht="16.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  <c r="J8" s="885"/>
      <c r="K8" s="885"/>
    </row>
    <row r="9" spans="1:13" s="26" customFormat="1" ht="15.5" x14ac:dyDescent="0.35">
      <c r="A9" s="881" t="s">
        <v>20</v>
      </c>
      <c r="B9" s="881"/>
      <c r="C9" s="881"/>
      <c r="D9" s="881"/>
      <c r="E9" s="881"/>
      <c r="F9" s="881"/>
      <c r="G9" s="881"/>
      <c r="H9" s="881"/>
      <c r="I9" s="881"/>
      <c r="J9" s="881"/>
      <c r="K9" s="881"/>
    </row>
    <row r="10" spans="1:13" s="26" customFormat="1" ht="21" customHeight="1" thickBot="1" x14ac:dyDescent="0.25">
      <c r="A10" s="81"/>
      <c r="B10" s="275">
        <v>2</v>
      </c>
      <c r="C10" s="275">
        <v>3</v>
      </c>
      <c r="D10" s="251">
        <v>4</v>
      </c>
      <c r="E10" s="275">
        <v>7</v>
      </c>
      <c r="F10" s="275">
        <v>8</v>
      </c>
      <c r="G10" s="251">
        <v>9</v>
      </c>
      <c r="H10" s="275">
        <v>5</v>
      </c>
      <c r="I10" s="251">
        <v>6</v>
      </c>
      <c r="J10" s="275">
        <v>10</v>
      </c>
      <c r="K10" s="275">
        <v>11</v>
      </c>
    </row>
    <row r="11" spans="1:13" ht="24.75" customHeight="1" x14ac:dyDescent="0.3">
      <c r="A11" s="559" t="s">
        <v>260</v>
      </c>
      <c r="B11" s="886" t="s">
        <v>212</v>
      </c>
      <c r="C11" s="887"/>
      <c r="D11" s="888"/>
      <c r="E11" s="889" t="s">
        <v>213</v>
      </c>
      <c r="F11" s="889"/>
      <c r="G11" s="889"/>
      <c r="H11" s="886" t="s">
        <v>212</v>
      </c>
      <c r="I11" s="888"/>
      <c r="J11" s="886" t="s">
        <v>213</v>
      </c>
      <c r="K11" s="888"/>
      <c r="L11" s="24"/>
    </row>
    <row r="12" spans="1:13" ht="13" x14ac:dyDescent="0.25">
      <c r="A12" s="560" t="s">
        <v>42</v>
      </c>
      <c r="B12" s="872" t="s">
        <v>214</v>
      </c>
      <c r="C12" s="874" t="s">
        <v>215</v>
      </c>
      <c r="D12" s="876" t="s">
        <v>261</v>
      </c>
      <c r="E12" s="872" t="s">
        <v>214</v>
      </c>
      <c r="F12" s="878" t="s">
        <v>215</v>
      </c>
      <c r="G12" s="876" t="s">
        <v>261</v>
      </c>
      <c r="H12" s="890" t="s">
        <v>262</v>
      </c>
      <c r="I12" s="870" t="s">
        <v>263</v>
      </c>
      <c r="J12" s="890" t="s">
        <v>262</v>
      </c>
      <c r="K12" s="870" t="s">
        <v>263</v>
      </c>
      <c r="L12" s="24"/>
      <c r="M12" s="24"/>
    </row>
    <row r="13" spans="1:13" ht="13.5" thickBot="1" x14ac:dyDescent="0.3">
      <c r="A13" s="643"/>
      <c r="B13" s="873"/>
      <c r="C13" s="875"/>
      <c r="D13" s="877"/>
      <c r="E13" s="873"/>
      <c r="F13" s="879"/>
      <c r="G13" s="877"/>
      <c r="H13" s="891"/>
      <c r="I13" s="871"/>
      <c r="J13" s="891"/>
      <c r="K13" s="871"/>
      <c r="L13" s="24"/>
    </row>
    <row r="14" spans="1:13" s="96" customFormat="1" ht="20.25" customHeight="1" x14ac:dyDescent="0.3">
      <c r="A14" s="619" t="s">
        <v>59</v>
      </c>
      <c r="B14" s="620">
        <v>18844426874.68</v>
      </c>
      <c r="C14" s="637">
        <v>16237048879</v>
      </c>
      <c r="D14" s="622">
        <v>28249352</v>
      </c>
      <c r="E14" s="620">
        <v>1674678</v>
      </c>
      <c r="F14" s="637">
        <v>1202473</v>
      </c>
      <c r="G14" s="622">
        <v>0</v>
      </c>
      <c r="H14" s="620">
        <v>20897350</v>
      </c>
      <c r="I14" s="622">
        <v>3324429891</v>
      </c>
      <c r="J14" s="620">
        <v>0</v>
      </c>
      <c r="K14" s="638">
        <v>230325</v>
      </c>
    </row>
    <row r="15" spans="1:13" s="96" customFormat="1" ht="20.25" customHeight="1" x14ac:dyDescent="0.3">
      <c r="A15" s="625">
        <v>16</v>
      </c>
      <c r="B15" s="209">
        <v>1673551542.1800001</v>
      </c>
      <c r="C15" s="210">
        <v>2638827871</v>
      </c>
      <c r="D15" s="211">
        <v>5201839</v>
      </c>
      <c r="E15" s="209">
        <v>0</v>
      </c>
      <c r="F15" s="210">
        <v>0</v>
      </c>
      <c r="G15" s="211">
        <v>0</v>
      </c>
      <c r="H15" s="209">
        <v>0</v>
      </c>
      <c r="I15" s="211">
        <v>463847756</v>
      </c>
      <c r="J15" s="209">
        <v>0</v>
      </c>
      <c r="K15" s="639">
        <v>0</v>
      </c>
    </row>
    <row r="16" spans="1:13" s="96" customFormat="1" ht="20.25" customHeight="1" x14ac:dyDescent="0.3">
      <c r="A16" s="627">
        <v>17</v>
      </c>
      <c r="B16" s="212">
        <v>1636275016.6099999</v>
      </c>
      <c r="C16" s="213">
        <v>2324680850</v>
      </c>
      <c r="D16" s="214">
        <v>9253355</v>
      </c>
      <c r="E16" s="212">
        <v>493362.5</v>
      </c>
      <c r="F16" s="213">
        <v>0</v>
      </c>
      <c r="G16" s="214">
        <v>0</v>
      </c>
      <c r="H16" s="212">
        <v>0</v>
      </c>
      <c r="I16" s="214">
        <v>382386001</v>
      </c>
      <c r="J16" s="212">
        <v>0</v>
      </c>
      <c r="K16" s="640">
        <v>0</v>
      </c>
    </row>
    <row r="17" spans="1:11" s="96" customFormat="1" ht="20.25" customHeight="1" x14ac:dyDescent="0.3">
      <c r="A17" s="625">
        <v>18</v>
      </c>
      <c r="B17" s="209">
        <v>1275223378.78</v>
      </c>
      <c r="C17" s="210">
        <v>1170384125</v>
      </c>
      <c r="D17" s="211">
        <v>69985116</v>
      </c>
      <c r="E17" s="209">
        <v>0</v>
      </c>
      <c r="F17" s="210">
        <v>957625</v>
      </c>
      <c r="G17" s="211">
        <v>0</v>
      </c>
      <c r="H17" s="209">
        <v>49802042</v>
      </c>
      <c r="I17" s="211">
        <v>252792824</v>
      </c>
      <c r="J17" s="209">
        <v>0</v>
      </c>
      <c r="K17" s="639">
        <v>0</v>
      </c>
    </row>
    <row r="18" spans="1:11" s="96" customFormat="1" ht="20.25" customHeight="1" x14ac:dyDescent="0.3">
      <c r="A18" s="627">
        <v>19</v>
      </c>
      <c r="B18" s="212">
        <v>1231582499.8499999</v>
      </c>
      <c r="C18" s="213">
        <v>374961686</v>
      </c>
      <c r="D18" s="214">
        <v>200380759</v>
      </c>
      <c r="E18" s="212">
        <v>0</v>
      </c>
      <c r="F18" s="213">
        <v>0</v>
      </c>
      <c r="G18" s="214">
        <v>0</v>
      </c>
      <c r="H18" s="212">
        <v>163561878</v>
      </c>
      <c r="I18" s="214">
        <v>200168490</v>
      </c>
      <c r="J18" s="212">
        <v>0</v>
      </c>
      <c r="K18" s="640">
        <v>0</v>
      </c>
    </row>
    <row r="19" spans="1:11" s="96" customFormat="1" ht="20.25" customHeight="1" x14ac:dyDescent="0.3">
      <c r="A19" s="625">
        <v>20</v>
      </c>
      <c r="B19" s="209">
        <v>1629229661.03</v>
      </c>
      <c r="C19" s="210">
        <v>382952906</v>
      </c>
      <c r="D19" s="211">
        <v>268013675</v>
      </c>
      <c r="E19" s="209">
        <v>269181.46999999997</v>
      </c>
      <c r="F19" s="210">
        <v>0</v>
      </c>
      <c r="G19" s="211">
        <v>0</v>
      </c>
      <c r="H19" s="209">
        <v>177872764</v>
      </c>
      <c r="I19" s="211">
        <v>416789614</v>
      </c>
      <c r="J19" s="209">
        <v>0</v>
      </c>
      <c r="K19" s="639">
        <v>0</v>
      </c>
    </row>
    <row r="20" spans="1:11" s="96" customFormat="1" ht="20.25" customHeight="1" x14ac:dyDescent="0.3">
      <c r="A20" s="627">
        <v>21</v>
      </c>
      <c r="B20" s="212">
        <v>1525899268.24</v>
      </c>
      <c r="C20" s="213">
        <v>470011513</v>
      </c>
      <c r="D20" s="214">
        <v>386774995</v>
      </c>
      <c r="E20" s="212">
        <v>133271.6</v>
      </c>
      <c r="F20" s="213">
        <v>0</v>
      </c>
      <c r="G20" s="214">
        <v>0</v>
      </c>
      <c r="H20" s="212">
        <v>267776176</v>
      </c>
      <c r="I20" s="214">
        <v>429442084</v>
      </c>
      <c r="J20" s="212">
        <v>0</v>
      </c>
      <c r="K20" s="640">
        <v>0</v>
      </c>
    </row>
    <row r="21" spans="1:11" s="96" customFormat="1" ht="20.25" customHeight="1" x14ac:dyDescent="0.3">
      <c r="A21" s="625">
        <v>22</v>
      </c>
      <c r="B21" s="209">
        <v>2210489296.6999998</v>
      </c>
      <c r="C21" s="210">
        <v>439527548</v>
      </c>
      <c r="D21" s="211">
        <v>562443941</v>
      </c>
      <c r="E21" s="209">
        <v>0</v>
      </c>
      <c r="F21" s="210">
        <v>0</v>
      </c>
      <c r="G21" s="211">
        <v>0</v>
      </c>
      <c r="H21" s="209">
        <v>362110133</v>
      </c>
      <c r="I21" s="211">
        <v>697268702</v>
      </c>
      <c r="J21" s="209">
        <v>0</v>
      </c>
      <c r="K21" s="639">
        <v>0</v>
      </c>
    </row>
    <row r="22" spans="1:11" s="96" customFormat="1" ht="20.25" customHeight="1" x14ac:dyDescent="0.3">
      <c r="A22" s="627">
        <v>23</v>
      </c>
      <c r="B22" s="212">
        <v>2247882698.25</v>
      </c>
      <c r="C22" s="213">
        <v>409090247</v>
      </c>
      <c r="D22" s="214">
        <v>559022410</v>
      </c>
      <c r="E22" s="212">
        <v>0</v>
      </c>
      <c r="F22" s="213">
        <v>0</v>
      </c>
      <c r="G22" s="214">
        <v>0</v>
      </c>
      <c r="H22" s="212">
        <v>403067174</v>
      </c>
      <c r="I22" s="214">
        <v>823691057</v>
      </c>
      <c r="J22" s="212">
        <v>0</v>
      </c>
      <c r="K22" s="640">
        <v>0</v>
      </c>
    </row>
    <row r="23" spans="1:11" s="96" customFormat="1" ht="20.25" customHeight="1" x14ac:dyDescent="0.3">
      <c r="A23" s="625">
        <v>24</v>
      </c>
      <c r="B23" s="209">
        <v>2429819141.1700001</v>
      </c>
      <c r="C23" s="210">
        <v>526161356</v>
      </c>
      <c r="D23" s="211">
        <v>699297489</v>
      </c>
      <c r="E23" s="209">
        <v>13814933.82</v>
      </c>
      <c r="F23" s="210">
        <v>0</v>
      </c>
      <c r="G23" s="211">
        <v>0</v>
      </c>
      <c r="H23" s="209">
        <v>479907854</v>
      </c>
      <c r="I23" s="211">
        <v>982273464</v>
      </c>
      <c r="J23" s="209">
        <v>0</v>
      </c>
      <c r="K23" s="639">
        <v>0</v>
      </c>
    </row>
    <row r="24" spans="1:11" s="96" customFormat="1" ht="20.25" customHeight="1" x14ac:dyDescent="0.3">
      <c r="A24" s="627">
        <v>25</v>
      </c>
      <c r="B24" s="212">
        <v>3798362252.8699999</v>
      </c>
      <c r="C24" s="213">
        <v>578156453</v>
      </c>
      <c r="D24" s="214">
        <v>909193228</v>
      </c>
      <c r="E24" s="212">
        <v>7948236.5</v>
      </c>
      <c r="F24" s="213">
        <v>0</v>
      </c>
      <c r="G24" s="214">
        <v>0</v>
      </c>
      <c r="H24" s="212">
        <v>634639662</v>
      </c>
      <c r="I24" s="214">
        <v>1258535617</v>
      </c>
      <c r="J24" s="212">
        <v>0</v>
      </c>
      <c r="K24" s="640">
        <v>0</v>
      </c>
    </row>
    <row r="25" spans="1:11" s="96" customFormat="1" ht="20.25" customHeight="1" x14ac:dyDescent="0.3">
      <c r="A25" s="625">
        <v>26</v>
      </c>
      <c r="B25" s="209">
        <v>3578793321.48</v>
      </c>
      <c r="C25" s="210">
        <v>697340925</v>
      </c>
      <c r="D25" s="211">
        <v>1199850415</v>
      </c>
      <c r="E25" s="209">
        <v>1342243</v>
      </c>
      <c r="F25" s="210">
        <v>0</v>
      </c>
      <c r="G25" s="211">
        <v>0</v>
      </c>
      <c r="H25" s="209">
        <v>811915633</v>
      </c>
      <c r="I25" s="211">
        <v>1673839383</v>
      </c>
      <c r="J25" s="209">
        <v>0</v>
      </c>
      <c r="K25" s="639">
        <v>0</v>
      </c>
    </row>
    <row r="26" spans="1:11" s="96" customFormat="1" ht="20.25" customHeight="1" x14ac:dyDescent="0.3">
      <c r="A26" s="627">
        <v>27</v>
      </c>
      <c r="B26" s="212">
        <v>4658428928.4499998</v>
      </c>
      <c r="C26" s="213">
        <v>868659915</v>
      </c>
      <c r="D26" s="214">
        <v>1333086079</v>
      </c>
      <c r="E26" s="212">
        <v>4616951.46</v>
      </c>
      <c r="F26" s="213">
        <v>0</v>
      </c>
      <c r="G26" s="214">
        <v>0</v>
      </c>
      <c r="H26" s="212">
        <v>949172399</v>
      </c>
      <c r="I26" s="214">
        <v>1960315371</v>
      </c>
      <c r="J26" s="212">
        <v>0</v>
      </c>
      <c r="K26" s="640">
        <v>0</v>
      </c>
    </row>
    <row r="27" spans="1:11" s="96" customFormat="1" ht="20.25" customHeight="1" x14ac:dyDescent="0.3">
      <c r="A27" s="625">
        <v>28</v>
      </c>
      <c r="B27" s="209">
        <v>5209707579.8299999</v>
      </c>
      <c r="C27" s="210">
        <v>953562326</v>
      </c>
      <c r="D27" s="211">
        <v>1691246106</v>
      </c>
      <c r="E27" s="209">
        <v>4418541.62</v>
      </c>
      <c r="F27" s="210">
        <v>1182504</v>
      </c>
      <c r="G27" s="211">
        <v>0</v>
      </c>
      <c r="H27" s="209">
        <v>1142428268</v>
      </c>
      <c r="I27" s="211">
        <v>2309381048</v>
      </c>
      <c r="J27" s="209">
        <v>0</v>
      </c>
      <c r="K27" s="639">
        <v>0</v>
      </c>
    </row>
    <row r="28" spans="1:11" s="96" customFormat="1" ht="20.25" customHeight="1" x14ac:dyDescent="0.3">
      <c r="A28" s="627">
        <v>29</v>
      </c>
      <c r="B28" s="212">
        <v>6259024721.6899996</v>
      </c>
      <c r="C28" s="213">
        <v>1068726982</v>
      </c>
      <c r="D28" s="214">
        <v>2061385908</v>
      </c>
      <c r="E28" s="212">
        <v>6707655.0300000003</v>
      </c>
      <c r="F28" s="213">
        <v>0</v>
      </c>
      <c r="G28" s="214">
        <v>0</v>
      </c>
      <c r="H28" s="212">
        <v>1352257015</v>
      </c>
      <c r="I28" s="214">
        <v>2979668635</v>
      </c>
      <c r="J28" s="212">
        <v>0</v>
      </c>
      <c r="K28" s="640">
        <v>0</v>
      </c>
    </row>
    <row r="29" spans="1:11" s="96" customFormat="1" ht="20.25" customHeight="1" x14ac:dyDescent="0.3">
      <c r="A29" s="625">
        <v>30</v>
      </c>
      <c r="B29" s="209">
        <v>6784937135.5699997</v>
      </c>
      <c r="C29" s="210">
        <v>1222901001</v>
      </c>
      <c r="D29" s="211">
        <v>2162327114</v>
      </c>
      <c r="E29" s="209">
        <v>1084763.6499999999</v>
      </c>
      <c r="F29" s="210">
        <v>0</v>
      </c>
      <c r="G29" s="211">
        <v>1572252.35</v>
      </c>
      <c r="H29" s="209">
        <v>1458237143</v>
      </c>
      <c r="I29" s="211">
        <v>3280936088</v>
      </c>
      <c r="J29" s="209">
        <v>0</v>
      </c>
      <c r="K29" s="639">
        <v>0</v>
      </c>
    </row>
    <row r="30" spans="1:11" s="96" customFormat="1" ht="20.25" customHeight="1" x14ac:dyDescent="0.3">
      <c r="A30" s="627">
        <v>31</v>
      </c>
      <c r="B30" s="212">
        <v>8266292460.8599997</v>
      </c>
      <c r="C30" s="213">
        <v>1582290303</v>
      </c>
      <c r="D30" s="214">
        <v>2555236509</v>
      </c>
      <c r="E30" s="212">
        <v>5398340.0700000003</v>
      </c>
      <c r="F30" s="213">
        <v>0</v>
      </c>
      <c r="G30" s="214">
        <v>1937790</v>
      </c>
      <c r="H30" s="212">
        <v>1679478405</v>
      </c>
      <c r="I30" s="214">
        <v>4225363387</v>
      </c>
      <c r="J30" s="212">
        <v>0</v>
      </c>
      <c r="K30" s="640">
        <v>1902738.07</v>
      </c>
    </row>
    <row r="31" spans="1:11" s="96" customFormat="1" ht="20.25" customHeight="1" x14ac:dyDescent="0.3">
      <c r="A31" s="625">
        <v>32</v>
      </c>
      <c r="B31" s="209">
        <v>9549239625.0900002</v>
      </c>
      <c r="C31" s="210">
        <v>1626971658</v>
      </c>
      <c r="D31" s="211">
        <v>3065045725</v>
      </c>
      <c r="E31" s="209">
        <v>9142961.1999999993</v>
      </c>
      <c r="F31" s="210">
        <v>941873.54</v>
      </c>
      <c r="G31" s="211">
        <v>-38920</v>
      </c>
      <c r="H31" s="209">
        <v>2074356185</v>
      </c>
      <c r="I31" s="211">
        <v>4926830265</v>
      </c>
      <c r="J31" s="209">
        <v>0</v>
      </c>
      <c r="K31" s="639">
        <v>3824720</v>
      </c>
    </row>
    <row r="32" spans="1:11" s="96" customFormat="1" ht="20.25" customHeight="1" x14ac:dyDescent="0.3">
      <c r="A32" s="627">
        <v>33</v>
      </c>
      <c r="B32" s="212">
        <v>11320868866.4</v>
      </c>
      <c r="C32" s="213">
        <v>1937611904</v>
      </c>
      <c r="D32" s="214">
        <v>3831687223</v>
      </c>
      <c r="E32" s="212">
        <v>7941725.1100000003</v>
      </c>
      <c r="F32" s="213">
        <v>0</v>
      </c>
      <c r="G32" s="214">
        <v>7814080</v>
      </c>
      <c r="H32" s="212">
        <v>2454892145</v>
      </c>
      <c r="I32" s="214">
        <v>6097963879</v>
      </c>
      <c r="J32" s="212">
        <v>0</v>
      </c>
      <c r="K32" s="640">
        <v>0</v>
      </c>
    </row>
    <row r="33" spans="1:11" s="96" customFormat="1" ht="20.25" customHeight="1" x14ac:dyDescent="0.3">
      <c r="A33" s="625">
        <v>34</v>
      </c>
      <c r="B33" s="209">
        <v>12495259192.75</v>
      </c>
      <c r="C33" s="210">
        <v>2305086967</v>
      </c>
      <c r="D33" s="211">
        <v>4435679089</v>
      </c>
      <c r="E33" s="209">
        <v>6676131.04</v>
      </c>
      <c r="F33" s="210">
        <v>393906</v>
      </c>
      <c r="G33" s="211">
        <v>2360833.48</v>
      </c>
      <c r="H33" s="209">
        <v>2757926567</v>
      </c>
      <c r="I33" s="211">
        <v>6954231231</v>
      </c>
      <c r="J33" s="209">
        <v>0</v>
      </c>
      <c r="K33" s="639">
        <v>0</v>
      </c>
    </row>
    <row r="34" spans="1:11" s="96" customFormat="1" ht="20.25" customHeight="1" x14ac:dyDescent="0.3">
      <c r="A34" s="627">
        <v>35</v>
      </c>
      <c r="B34" s="212">
        <v>14233451606.27</v>
      </c>
      <c r="C34" s="213">
        <v>2437682161</v>
      </c>
      <c r="D34" s="214">
        <v>4829235943</v>
      </c>
      <c r="E34" s="212">
        <v>6336501.9100000001</v>
      </c>
      <c r="F34" s="213">
        <v>0</v>
      </c>
      <c r="G34" s="214">
        <v>1903880</v>
      </c>
      <c r="H34" s="212">
        <v>3134455630</v>
      </c>
      <c r="I34" s="214">
        <v>7934168681</v>
      </c>
      <c r="J34" s="212">
        <v>0</v>
      </c>
      <c r="K34" s="640">
        <v>0</v>
      </c>
    </row>
    <row r="35" spans="1:11" s="96" customFormat="1" ht="20.25" customHeight="1" x14ac:dyDescent="0.3">
      <c r="A35" s="625">
        <v>36</v>
      </c>
      <c r="B35" s="209">
        <v>16035108547.120001</v>
      </c>
      <c r="C35" s="210">
        <v>3038982720</v>
      </c>
      <c r="D35" s="211">
        <v>5552447681</v>
      </c>
      <c r="E35" s="209">
        <v>6263083.46</v>
      </c>
      <c r="F35" s="210">
        <v>0</v>
      </c>
      <c r="G35" s="211">
        <v>0</v>
      </c>
      <c r="H35" s="209">
        <v>3362997769</v>
      </c>
      <c r="I35" s="211">
        <v>9007286910</v>
      </c>
      <c r="J35" s="209">
        <v>0</v>
      </c>
      <c r="K35" s="639">
        <v>6614563</v>
      </c>
    </row>
    <row r="36" spans="1:11" s="96" customFormat="1" ht="20.25" customHeight="1" x14ac:dyDescent="0.3">
      <c r="A36" s="627">
        <v>37</v>
      </c>
      <c r="B36" s="212">
        <v>17826480758.099998</v>
      </c>
      <c r="C36" s="213">
        <v>3586430720</v>
      </c>
      <c r="D36" s="214">
        <v>5822903246</v>
      </c>
      <c r="E36" s="212">
        <v>688096.13</v>
      </c>
      <c r="F36" s="213">
        <v>951545</v>
      </c>
      <c r="G36" s="214">
        <v>951545</v>
      </c>
      <c r="H36" s="212">
        <v>3727445182</v>
      </c>
      <c r="I36" s="214">
        <v>9944252346</v>
      </c>
      <c r="J36" s="212">
        <v>0</v>
      </c>
      <c r="K36" s="640">
        <v>44120309.469999999</v>
      </c>
    </row>
    <row r="37" spans="1:11" s="96" customFormat="1" ht="20.25" customHeight="1" x14ac:dyDescent="0.3">
      <c r="A37" s="625">
        <v>38</v>
      </c>
      <c r="B37" s="209">
        <v>19910229689.310001</v>
      </c>
      <c r="C37" s="210">
        <v>3685972540</v>
      </c>
      <c r="D37" s="211">
        <v>6839987105</v>
      </c>
      <c r="E37" s="209">
        <v>24466294.140000001</v>
      </c>
      <c r="F37" s="210">
        <v>778416</v>
      </c>
      <c r="G37" s="211">
        <v>2531389.81</v>
      </c>
      <c r="H37" s="209">
        <v>4470807483</v>
      </c>
      <c r="I37" s="211">
        <v>10872521513</v>
      </c>
      <c r="J37" s="209">
        <v>0</v>
      </c>
      <c r="K37" s="639">
        <v>3038257.37</v>
      </c>
    </row>
    <row r="38" spans="1:11" s="96" customFormat="1" ht="20.25" customHeight="1" x14ac:dyDescent="0.3">
      <c r="A38" s="627">
        <v>39</v>
      </c>
      <c r="B38" s="212">
        <v>22375840714.049999</v>
      </c>
      <c r="C38" s="213">
        <v>4124266634</v>
      </c>
      <c r="D38" s="214">
        <v>7642067335</v>
      </c>
      <c r="E38" s="212">
        <v>9013935.0299999993</v>
      </c>
      <c r="F38" s="213">
        <v>0</v>
      </c>
      <c r="G38" s="214">
        <v>0</v>
      </c>
      <c r="H38" s="212">
        <v>4645960254</v>
      </c>
      <c r="I38" s="214">
        <v>12406538738</v>
      </c>
      <c r="J38" s="212">
        <v>0</v>
      </c>
      <c r="K38" s="640">
        <v>12043.21</v>
      </c>
    </row>
    <row r="39" spans="1:11" s="96" customFormat="1" ht="20.25" customHeight="1" x14ac:dyDescent="0.3">
      <c r="A39" s="625">
        <v>40</v>
      </c>
      <c r="B39" s="209">
        <v>23785888992.639999</v>
      </c>
      <c r="C39" s="210">
        <v>4205329772</v>
      </c>
      <c r="D39" s="211">
        <v>7778254704</v>
      </c>
      <c r="E39" s="209">
        <v>22752944.530000001</v>
      </c>
      <c r="F39" s="210">
        <v>0</v>
      </c>
      <c r="G39" s="211">
        <v>4783410</v>
      </c>
      <c r="H39" s="209">
        <v>4927965428</v>
      </c>
      <c r="I39" s="211">
        <v>13355964763</v>
      </c>
      <c r="J39" s="209">
        <v>0</v>
      </c>
      <c r="K39" s="639">
        <v>5428355.2699999996</v>
      </c>
    </row>
    <row r="40" spans="1:11" s="96" customFormat="1" ht="20.25" customHeight="1" x14ac:dyDescent="0.3">
      <c r="A40" s="627">
        <v>41</v>
      </c>
      <c r="B40" s="212">
        <v>25858014326.200001</v>
      </c>
      <c r="C40" s="213">
        <v>4568114792</v>
      </c>
      <c r="D40" s="214">
        <v>8449632380</v>
      </c>
      <c r="E40" s="212">
        <v>29356401.280000001</v>
      </c>
      <c r="F40" s="213">
        <v>1025045</v>
      </c>
      <c r="G40" s="214">
        <v>6275480</v>
      </c>
      <c r="H40" s="212">
        <v>5382071222</v>
      </c>
      <c r="I40" s="214">
        <v>14069501604</v>
      </c>
      <c r="J40" s="212">
        <v>0</v>
      </c>
      <c r="K40" s="640">
        <v>6763875.2199999997</v>
      </c>
    </row>
    <row r="41" spans="1:11" s="96" customFormat="1" ht="20.25" customHeight="1" x14ac:dyDescent="0.3">
      <c r="A41" s="625">
        <v>42</v>
      </c>
      <c r="B41" s="209">
        <v>28960303862.549999</v>
      </c>
      <c r="C41" s="210">
        <v>4998812724</v>
      </c>
      <c r="D41" s="211">
        <v>9185049676</v>
      </c>
      <c r="E41" s="209">
        <v>30700417.350000001</v>
      </c>
      <c r="F41" s="210">
        <v>3142866.44</v>
      </c>
      <c r="G41" s="211">
        <v>1964260</v>
      </c>
      <c r="H41" s="209">
        <v>5781957159</v>
      </c>
      <c r="I41" s="211">
        <v>15541734605</v>
      </c>
      <c r="J41" s="209">
        <v>0</v>
      </c>
      <c r="K41" s="639">
        <v>38515.21</v>
      </c>
    </row>
    <row r="42" spans="1:11" s="96" customFormat="1" ht="20.25" customHeight="1" x14ac:dyDescent="0.3">
      <c r="A42" s="627">
        <v>43</v>
      </c>
      <c r="B42" s="212">
        <v>31039703529.540001</v>
      </c>
      <c r="C42" s="213">
        <v>5155930180</v>
      </c>
      <c r="D42" s="214">
        <v>9630092727</v>
      </c>
      <c r="E42" s="212">
        <v>39680671.549999997</v>
      </c>
      <c r="F42" s="213">
        <v>2647864.75</v>
      </c>
      <c r="G42" s="214">
        <v>1458700</v>
      </c>
      <c r="H42" s="212">
        <v>6177804967</v>
      </c>
      <c r="I42" s="214">
        <v>15840111063</v>
      </c>
      <c r="J42" s="212">
        <v>0</v>
      </c>
      <c r="K42" s="640">
        <v>3834861.03</v>
      </c>
    </row>
    <row r="43" spans="1:11" s="96" customFormat="1" ht="20.25" customHeight="1" x14ac:dyDescent="0.3">
      <c r="A43" s="625">
        <v>44</v>
      </c>
      <c r="B43" s="209">
        <v>34739987580.279999</v>
      </c>
      <c r="C43" s="210">
        <v>5834183681</v>
      </c>
      <c r="D43" s="211">
        <v>10503308718</v>
      </c>
      <c r="E43" s="209">
        <v>37552609.380000003</v>
      </c>
      <c r="F43" s="210">
        <v>7576466.75</v>
      </c>
      <c r="G43" s="211">
        <v>5894040</v>
      </c>
      <c r="H43" s="209">
        <v>6956786115</v>
      </c>
      <c r="I43" s="211">
        <v>18015700248</v>
      </c>
      <c r="J43" s="209">
        <v>0</v>
      </c>
      <c r="K43" s="639">
        <v>1823060.64</v>
      </c>
    </row>
    <row r="44" spans="1:11" s="96" customFormat="1" ht="20.25" customHeight="1" x14ac:dyDescent="0.3">
      <c r="A44" s="627">
        <v>45</v>
      </c>
      <c r="B44" s="212">
        <v>37151661408.089996</v>
      </c>
      <c r="C44" s="213">
        <v>6133217833</v>
      </c>
      <c r="D44" s="214">
        <v>11224244014</v>
      </c>
      <c r="E44" s="212">
        <v>56487033.340000004</v>
      </c>
      <c r="F44" s="213">
        <v>1905825</v>
      </c>
      <c r="G44" s="214">
        <v>1975335</v>
      </c>
      <c r="H44" s="212">
        <v>7280427973</v>
      </c>
      <c r="I44" s="214">
        <v>18836766942</v>
      </c>
      <c r="J44" s="212">
        <v>0</v>
      </c>
      <c r="K44" s="640">
        <v>847768.42</v>
      </c>
    </row>
    <row r="45" spans="1:11" s="96" customFormat="1" ht="20.25" customHeight="1" x14ac:dyDescent="0.3">
      <c r="A45" s="625">
        <v>46</v>
      </c>
      <c r="B45" s="209">
        <v>37820687237.089996</v>
      </c>
      <c r="C45" s="210">
        <v>6133715021</v>
      </c>
      <c r="D45" s="211">
        <v>11505912432</v>
      </c>
      <c r="E45" s="209">
        <v>31219448.309999999</v>
      </c>
      <c r="F45" s="210">
        <v>2353467.36</v>
      </c>
      <c r="G45" s="211">
        <v>-68070</v>
      </c>
      <c r="H45" s="209">
        <v>7637856556</v>
      </c>
      <c r="I45" s="211">
        <v>18772476734</v>
      </c>
      <c r="J45" s="209">
        <v>0</v>
      </c>
      <c r="K45" s="639">
        <v>1286686.6299999999</v>
      </c>
    </row>
    <row r="46" spans="1:11" s="96" customFormat="1" ht="20.25" customHeight="1" x14ac:dyDescent="0.3">
      <c r="A46" s="627">
        <v>47</v>
      </c>
      <c r="B46" s="212">
        <v>37683501861.900002</v>
      </c>
      <c r="C46" s="213">
        <v>6095066994</v>
      </c>
      <c r="D46" s="214">
        <v>11640648973</v>
      </c>
      <c r="E46" s="212">
        <v>35541884.32</v>
      </c>
      <c r="F46" s="213">
        <v>0</v>
      </c>
      <c r="G46" s="214">
        <v>4633326</v>
      </c>
      <c r="H46" s="212">
        <v>7793777672</v>
      </c>
      <c r="I46" s="214">
        <v>18678166806</v>
      </c>
      <c r="J46" s="212">
        <v>0</v>
      </c>
      <c r="K46" s="640">
        <v>3909527.51</v>
      </c>
    </row>
    <row r="47" spans="1:11" s="96" customFormat="1" ht="20.25" customHeight="1" x14ac:dyDescent="0.3">
      <c r="A47" s="625">
        <v>48</v>
      </c>
      <c r="B47" s="209">
        <v>38992211458.25</v>
      </c>
      <c r="C47" s="210">
        <v>6237927065</v>
      </c>
      <c r="D47" s="211">
        <v>11253739340</v>
      </c>
      <c r="E47" s="209">
        <v>129658547.42</v>
      </c>
      <c r="F47" s="210">
        <v>1486499.32</v>
      </c>
      <c r="G47" s="211">
        <v>12574545.550000001</v>
      </c>
      <c r="H47" s="209">
        <v>7486854295</v>
      </c>
      <c r="I47" s="211">
        <v>18239361453</v>
      </c>
      <c r="J47" s="209">
        <v>0</v>
      </c>
      <c r="K47" s="639">
        <v>9552247.6500000004</v>
      </c>
    </row>
    <row r="48" spans="1:11" s="96" customFormat="1" ht="20.25" customHeight="1" x14ac:dyDescent="0.3">
      <c r="A48" s="627">
        <v>49</v>
      </c>
      <c r="B48" s="212">
        <v>37425460366.629997</v>
      </c>
      <c r="C48" s="213">
        <v>5930259845</v>
      </c>
      <c r="D48" s="214">
        <v>10700272598</v>
      </c>
      <c r="E48" s="212">
        <v>83687641.180000007</v>
      </c>
      <c r="F48" s="213">
        <v>4605845.9800000004</v>
      </c>
      <c r="G48" s="214">
        <v>2226687.5</v>
      </c>
      <c r="H48" s="212">
        <v>6880209112</v>
      </c>
      <c r="I48" s="214">
        <v>17552122834</v>
      </c>
      <c r="J48" s="212">
        <v>0</v>
      </c>
      <c r="K48" s="640">
        <v>1953250.29</v>
      </c>
    </row>
    <row r="49" spans="1:11" s="96" customFormat="1" ht="20.25" customHeight="1" x14ac:dyDescent="0.3">
      <c r="A49" s="625">
        <v>50</v>
      </c>
      <c r="B49" s="209">
        <v>33070986489.77</v>
      </c>
      <c r="C49" s="210">
        <v>5518286936</v>
      </c>
      <c r="D49" s="211">
        <v>9904036184</v>
      </c>
      <c r="E49" s="209">
        <v>22614983.719999999</v>
      </c>
      <c r="F49" s="210">
        <v>3405872.84</v>
      </c>
      <c r="G49" s="211">
        <v>6389721</v>
      </c>
      <c r="H49" s="209">
        <v>6300249125</v>
      </c>
      <c r="I49" s="211">
        <v>15740229694</v>
      </c>
      <c r="J49" s="209">
        <v>0</v>
      </c>
      <c r="K49" s="639">
        <v>3296559.64</v>
      </c>
    </row>
    <row r="50" spans="1:11" s="96" customFormat="1" ht="20.25" customHeight="1" x14ac:dyDescent="0.3">
      <c r="A50" s="627">
        <v>51</v>
      </c>
      <c r="B50" s="212">
        <v>31988808326.990002</v>
      </c>
      <c r="C50" s="213">
        <v>5286362688</v>
      </c>
      <c r="D50" s="214">
        <v>9208001904</v>
      </c>
      <c r="E50" s="212">
        <v>41916428.530000001</v>
      </c>
      <c r="F50" s="213">
        <v>952879.5</v>
      </c>
      <c r="G50" s="214">
        <v>1962910</v>
      </c>
      <c r="H50" s="212">
        <v>5808931820</v>
      </c>
      <c r="I50" s="214">
        <v>14149666654</v>
      </c>
      <c r="J50" s="212">
        <v>0</v>
      </c>
      <c r="K50" s="640">
        <v>19721527.18</v>
      </c>
    </row>
    <row r="51" spans="1:11" s="96" customFormat="1" ht="20.25" customHeight="1" x14ac:dyDescent="0.3">
      <c r="A51" s="625">
        <v>52</v>
      </c>
      <c r="B51" s="209">
        <v>28530196391.23</v>
      </c>
      <c r="C51" s="210">
        <v>4753633329</v>
      </c>
      <c r="D51" s="211">
        <v>7688357853</v>
      </c>
      <c r="E51" s="209">
        <v>40476848.340000004</v>
      </c>
      <c r="F51" s="210">
        <v>2004779.56</v>
      </c>
      <c r="G51" s="211">
        <v>0</v>
      </c>
      <c r="H51" s="209">
        <v>4786056229</v>
      </c>
      <c r="I51" s="211">
        <v>12387009318</v>
      </c>
      <c r="J51" s="209">
        <v>0</v>
      </c>
      <c r="K51" s="639">
        <v>30792709.170000002</v>
      </c>
    </row>
    <row r="52" spans="1:11" s="96" customFormat="1" ht="20.25" customHeight="1" x14ac:dyDescent="0.3">
      <c r="A52" s="627">
        <v>53</v>
      </c>
      <c r="B52" s="212">
        <v>27399611827.41</v>
      </c>
      <c r="C52" s="213">
        <v>4412477449</v>
      </c>
      <c r="D52" s="214">
        <v>7717526652</v>
      </c>
      <c r="E52" s="212">
        <v>59379739.609999999</v>
      </c>
      <c r="F52" s="213">
        <v>1143320.8799999999</v>
      </c>
      <c r="G52" s="214">
        <v>190004</v>
      </c>
      <c r="H52" s="212">
        <v>4850349435</v>
      </c>
      <c r="I52" s="214">
        <v>11722817088</v>
      </c>
      <c r="J52" s="212">
        <v>0</v>
      </c>
      <c r="K52" s="640">
        <v>15688802.33</v>
      </c>
    </row>
    <row r="53" spans="1:11" s="96" customFormat="1" ht="20.25" customHeight="1" x14ac:dyDescent="0.3">
      <c r="A53" s="625">
        <v>54</v>
      </c>
      <c r="B53" s="209">
        <v>25195647151.68</v>
      </c>
      <c r="C53" s="210">
        <v>3942187825</v>
      </c>
      <c r="D53" s="211">
        <v>6302272783</v>
      </c>
      <c r="E53" s="209">
        <v>43706348.100000001</v>
      </c>
      <c r="F53" s="210">
        <v>8682077.6699999999</v>
      </c>
      <c r="G53" s="211">
        <v>0</v>
      </c>
      <c r="H53" s="209">
        <v>3773755038</v>
      </c>
      <c r="I53" s="211">
        <v>9480713196</v>
      </c>
      <c r="J53" s="209">
        <v>0</v>
      </c>
      <c r="K53" s="639">
        <v>8341775.0599999996</v>
      </c>
    </row>
    <row r="54" spans="1:11" s="96" customFormat="1" ht="20.25" customHeight="1" x14ac:dyDescent="0.3">
      <c r="A54" s="627">
        <v>55</v>
      </c>
      <c r="B54" s="212">
        <v>23593120088.189999</v>
      </c>
      <c r="C54" s="213">
        <v>3606691048</v>
      </c>
      <c r="D54" s="214">
        <v>6468973199</v>
      </c>
      <c r="E54" s="212">
        <v>32661884.5</v>
      </c>
      <c r="F54" s="213">
        <v>25649236.350000001</v>
      </c>
      <c r="G54" s="214">
        <v>2367117.92</v>
      </c>
      <c r="H54" s="212">
        <v>3826351159</v>
      </c>
      <c r="I54" s="214">
        <v>8993231503</v>
      </c>
      <c r="J54" s="212">
        <v>0</v>
      </c>
      <c r="K54" s="640">
        <v>4793215.88</v>
      </c>
    </row>
    <row r="55" spans="1:11" s="96" customFormat="1" ht="20.25" customHeight="1" x14ac:dyDescent="0.3">
      <c r="A55" s="625">
        <v>56</v>
      </c>
      <c r="B55" s="209">
        <v>21128377343.130001</v>
      </c>
      <c r="C55" s="210">
        <v>3747602224</v>
      </c>
      <c r="D55" s="211">
        <v>5934382249</v>
      </c>
      <c r="E55" s="209">
        <v>142354142.16999999</v>
      </c>
      <c r="F55" s="210">
        <v>3225866.71</v>
      </c>
      <c r="G55" s="211">
        <v>355336</v>
      </c>
      <c r="H55" s="209">
        <v>3683604823</v>
      </c>
      <c r="I55" s="211">
        <v>7971611393</v>
      </c>
      <c r="J55" s="209">
        <v>-23450</v>
      </c>
      <c r="K55" s="639">
        <v>5147982.05</v>
      </c>
    </row>
    <row r="56" spans="1:11" s="96" customFormat="1" ht="20.25" customHeight="1" x14ac:dyDescent="0.3">
      <c r="A56" s="627">
        <v>57</v>
      </c>
      <c r="B56" s="212">
        <v>19957597127.490002</v>
      </c>
      <c r="C56" s="213">
        <v>3536445067</v>
      </c>
      <c r="D56" s="214">
        <v>5538638180</v>
      </c>
      <c r="E56" s="212">
        <v>41344709.75</v>
      </c>
      <c r="F56" s="213">
        <v>578370.31999999995</v>
      </c>
      <c r="G56" s="214">
        <v>0</v>
      </c>
      <c r="H56" s="212">
        <v>3518521375</v>
      </c>
      <c r="I56" s="214">
        <v>6584070508</v>
      </c>
      <c r="J56" s="212">
        <v>0</v>
      </c>
      <c r="K56" s="640">
        <v>7363164.6600000001</v>
      </c>
    </row>
    <row r="57" spans="1:11" s="96" customFormat="1" ht="20.25" customHeight="1" thickBot="1" x14ac:dyDescent="0.35">
      <c r="A57" s="629">
        <v>58</v>
      </c>
      <c r="B57" s="630">
        <v>18167532293.07</v>
      </c>
      <c r="C57" s="641">
        <v>3138415444</v>
      </c>
      <c r="D57" s="632">
        <v>5005231462</v>
      </c>
      <c r="E57" s="630">
        <v>49480681.009999998</v>
      </c>
      <c r="F57" s="641">
        <v>3238634.36</v>
      </c>
      <c r="G57" s="632">
        <v>0</v>
      </c>
      <c r="H57" s="630">
        <v>3005684671</v>
      </c>
      <c r="I57" s="632">
        <v>5738589509</v>
      </c>
      <c r="J57" s="630">
        <v>0</v>
      </c>
      <c r="K57" s="642">
        <v>8658141.5800000001</v>
      </c>
    </row>
    <row r="58" spans="1:11" s="96" customFormat="1" ht="20.25" customHeight="1" x14ac:dyDescent="0.3">
      <c r="A58" s="117">
        <v>59</v>
      </c>
      <c r="B58" s="212">
        <v>16895310312.190001</v>
      </c>
      <c r="C58" s="213">
        <v>3034190573</v>
      </c>
      <c r="D58" s="214">
        <v>4730380002</v>
      </c>
      <c r="E58" s="212">
        <v>125117836.36</v>
      </c>
      <c r="F58" s="213">
        <v>29508408.129999999</v>
      </c>
      <c r="G58" s="214">
        <v>5335148.08</v>
      </c>
      <c r="H58" s="212">
        <v>2768318162</v>
      </c>
      <c r="I58" s="214">
        <v>5062914487</v>
      </c>
      <c r="J58" s="212">
        <v>0</v>
      </c>
      <c r="K58" s="214">
        <v>5787237</v>
      </c>
    </row>
    <row r="59" spans="1:11" s="96" customFormat="1" ht="20.25" customHeight="1" x14ac:dyDescent="0.3">
      <c r="A59" s="118">
        <v>60</v>
      </c>
      <c r="B59" s="209">
        <v>14503476012</v>
      </c>
      <c r="C59" s="210">
        <v>2652531625</v>
      </c>
      <c r="D59" s="211">
        <v>3822737707</v>
      </c>
      <c r="E59" s="209">
        <v>107761714.51000001</v>
      </c>
      <c r="F59" s="210">
        <v>16270172.35</v>
      </c>
      <c r="G59" s="211">
        <v>1814256.5</v>
      </c>
      <c r="H59" s="209">
        <v>2333372795</v>
      </c>
      <c r="I59" s="211">
        <v>3541241487</v>
      </c>
      <c r="J59" s="209">
        <v>960435</v>
      </c>
      <c r="K59" s="211">
        <v>4810371.01</v>
      </c>
    </row>
    <row r="60" spans="1:11" s="96" customFormat="1" ht="20.25" customHeight="1" x14ac:dyDescent="0.3">
      <c r="A60" s="117">
        <v>61</v>
      </c>
      <c r="B60" s="212">
        <v>12308285649.809999</v>
      </c>
      <c r="C60" s="213">
        <v>2164371002</v>
      </c>
      <c r="D60" s="214">
        <v>3118716645</v>
      </c>
      <c r="E60" s="212">
        <v>43947690.509999998</v>
      </c>
      <c r="F60" s="213">
        <v>0</v>
      </c>
      <c r="G60" s="214">
        <v>0</v>
      </c>
      <c r="H60" s="212">
        <v>1721904216</v>
      </c>
      <c r="I60" s="214">
        <v>2196518490</v>
      </c>
      <c r="J60" s="212">
        <v>0</v>
      </c>
      <c r="K60" s="214">
        <v>5873963.1100000003</v>
      </c>
    </row>
    <row r="61" spans="1:11" s="96" customFormat="1" ht="20.25" customHeight="1" x14ac:dyDescent="0.3">
      <c r="A61" s="118">
        <v>62</v>
      </c>
      <c r="B61" s="209">
        <v>11609952670.370001</v>
      </c>
      <c r="C61" s="210">
        <v>1931140320</v>
      </c>
      <c r="D61" s="211">
        <v>2624328126</v>
      </c>
      <c r="E61" s="209">
        <v>35907588.859999999</v>
      </c>
      <c r="F61" s="210">
        <v>186124.64</v>
      </c>
      <c r="G61" s="211">
        <v>0</v>
      </c>
      <c r="H61" s="209">
        <v>1659823789</v>
      </c>
      <c r="I61" s="211">
        <v>1506456613</v>
      </c>
      <c r="J61" s="209">
        <v>0</v>
      </c>
      <c r="K61" s="211">
        <v>14741451.800000001</v>
      </c>
    </row>
    <row r="62" spans="1:11" s="96" customFormat="1" ht="20.25" customHeight="1" x14ac:dyDescent="0.3">
      <c r="A62" s="117">
        <v>63</v>
      </c>
      <c r="B62" s="212">
        <v>8984314899.2399998</v>
      </c>
      <c r="C62" s="213">
        <v>1628122539</v>
      </c>
      <c r="D62" s="214">
        <v>2449348283</v>
      </c>
      <c r="E62" s="212">
        <v>54959473.899999999</v>
      </c>
      <c r="F62" s="213">
        <v>1975258.89</v>
      </c>
      <c r="G62" s="214">
        <v>0</v>
      </c>
      <c r="H62" s="212">
        <v>1333343685</v>
      </c>
      <c r="I62" s="214">
        <v>904388496</v>
      </c>
      <c r="J62" s="212">
        <v>0</v>
      </c>
      <c r="K62" s="214">
        <v>2229732.17</v>
      </c>
    </row>
    <row r="63" spans="1:11" s="96" customFormat="1" ht="20.25" customHeight="1" x14ac:dyDescent="0.3">
      <c r="A63" s="118">
        <v>64</v>
      </c>
      <c r="B63" s="209">
        <v>8843659507.3899994</v>
      </c>
      <c r="C63" s="210">
        <v>1267218836</v>
      </c>
      <c r="D63" s="211">
        <v>1923311130</v>
      </c>
      <c r="E63" s="209">
        <v>147748043.81999999</v>
      </c>
      <c r="F63" s="210">
        <v>34885330.259999998</v>
      </c>
      <c r="G63" s="211">
        <v>0</v>
      </c>
      <c r="H63" s="209">
        <v>1103737017</v>
      </c>
      <c r="I63" s="211">
        <v>629770698</v>
      </c>
      <c r="J63" s="209">
        <v>0</v>
      </c>
      <c r="K63" s="211">
        <v>263193.73</v>
      </c>
    </row>
    <row r="64" spans="1:11" s="96" customFormat="1" ht="20.25" customHeight="1" x14ac:dyDescent="0.3">
      <c r="A64" s="117">
        <v>65</v>
      </c>
      <c r="B64" s="212">
        <v>6944290269.04</v>
      </c>
      <c r="C64" s="213">
        <v>1075345587</v>
      </c>
      <c r="D64" s="214">
        <v>1532966239</v>
      </c>
      <c r="E64" s="212">
        <v>60052109.43</v>
      </c>
      <c r="F64" s="213">
        <v>37229616.170000002</v>
      </c>
      <c r="G64" s="214">
        <v>968965</v>
      </c>
      <c r="H64" s="212">
        <v>728884166</v>
      </c>
      <c r="I64" s="214">
        <v>367784385</v>
      </c>
      <c r="J64" s="212">
        <v>0</v>
      </c>
      <c r="K64" s="214">
        <v>0</v>
      </c>
    </row>
    <row r="65" spans="1:11" s="96" customFormat="1" ht="20.25" customHeight="1" x14ac:dyDescent="0.3">
      <c r="A65" s="118">
        <v>66</v>
      </c>
      <c r="B65" s="209">
        <v>6457580218.5699997</v>
      </c>
      <c r="C65" s="210">
        <v>939817863</v>
      </c>
      <c r="D65" s="211">
        <v>983646168</v>
      </c>
      <c r="E65" s="209">
        <v>17347635.32</v>
      </c>
      <c r="F65" s="210">
        <v>193987</v>
      </c>
      <c r="G65" s="211">
        <v>0</v>
      </c>
      <c r="H65" s="209">
        <v>364896693</v>
      </c>
      <c r="I65" s="211">
        <v>127013390</v>
      </c>
      <c r="J65" s="209">
        <v>0</v>
      </c>
      <c r="K65" s="211">
        <v>267432</v>
      </c>
    </row>
    <row r="66" spans="1:11" s="96" customFormat="1" ht="20.25" customHeight="1" x14ac:dyDescent="0.3">
      <c r="A66" s="117">
        <v>67</v>
      </c>
      <c r="B66" s="212">
        <v>5216328598.1800003</v>
      </c>
      <c r="C66" s="213">
        <v>717090512</v>
      </c>
      <c r="D66" s="214">
        <v>809357255</v>
      </c>
      <c r="E66" s="212">
        <v>22751293.109999999</v>
      </c>
      <c r="F66" s="213">
        <v>953513</v>
      </c>
      <c r="G66" s="214">
        <v>0</v>
      </c>
      <c r="H66" s="212">
        <v>274355630</v>
      </c>
      <c r="I66" s="214">
        <v>81086845</v>
      </c>
      <c r="J66" s="212">
        <v>0</v>
      </c>
      <c r="K66" s="214">
        <v>0</v>
      </c>
    </row>
    <row r="67" spans="1:11" s="96" customFormat="1" ht="20.25" customHeight="1" x14ac:dyDescent="0.3">
      <c r="A67" s="118">
        <v>68</v>
      </c>
      <c r="B67" s="209">
        <v>4031580630.6199999</v>
      </c>
      <c r="C67" s="210">
        <v>484073691</v>
      </c>
      <c r="D67" s="211">
        <v>546517042</v>
      </c>
      <c r="E67" s="209">
        <v>45933833.75</v>
      </c>
      <c r="F67" s="210">
        <v>4735857.3099999996</v>
      </c>
      <c r="G67" s="211">
        <v>0</v>
      </c>
      <c r="H67" s="209">
        <v>151731063</v>
      </c>
      <c r="I67" s="211">
        <v>10631535</v>
      </c>
      <c r="J67" s="209">
        <v>0</v>
      </c>
      <c r="K67" s="211">
        <v>0</v>
      </c>
    </row>
    <row r="68" spans="1:11" s="96" customFormat="1" ht="20.25" customHeight="1" x14ac:dyDescent="0.3">
      <c r="A68" s="117">
        <v>69</v>
      </c>
      <c r="B68" s="212">
        <v>4527847823.8500004</v>
      </c>
      <c r="C68" s="213">
        <v>671178395</v>
      </c>
      <c r="D68" s="214">
        <v>486822993</v>
      </c>
      <c r="E68" s="212">
        <v>21907440.09</v>
      </c>
      <c r="F68" s="213">
        <v>7690135.1500000004</v>
      </c>
      <c r="G68" s="214">
        <v>0</v>
      </c>
      <c r="H68" s="212">
        <v>137667242</v>
      </c>
      <c r="I68" s="214">
        <v>9470945</v>
      </c>
      <c r="J68" s="212">
        <v>0</v>
      </c>
      <c r="K68" s="214">
        <v>0</v>
      </c>
    </row>
    <row r="69" spans="1:11" s="96" customFormat="1" ht="20.25" customHeight="1" x14ac:dyDescent="0.3">
      <c r="A69" s="118">
        <v>70</v>
      </c>
      <c r="B69" s="209">
        <v>2869392727.54</v>
      </c>
      <c r="C69" s="210">
        <v>342701556</v>
      </c>
      <c r="D69" s="211">
        <v>262022482</v>
      </c>
      <c r="E69" s="209">
        <v>45146608.100000001</v>
      </c>
      <c r="F69" s="210">
        <v>3264709.84</v>
      </c>
      <c r="G69" s="211">
        <v>1014449.35</v>
      </c>
      <c r="H69" s="209">
        <v>103537175</v>
      </c>
      <c r="I69" s="211">
        <v>6882869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2465153197.5100002</v>
      </c>
      <c r="C70" s="213">
        <v>569025227</v>
      </c>
      <c r="D70" s="214">
        <v>305730557</v>
      </c>
      <c r="E70" s="212">
        <v>20286425.390000001</v>
      </c>
      <c r="F70" s="213">
        <v>480672.83</v>
      </c>
      <c r="G70" s="214">
        <v>0</v>
      </c>
      <c r="H70" s="212">
        <v>88634066</v>
      </c>
      <c r="I70" s="214">
        <v>15628160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1944910286.3299999</v>
      </c>
      <c r="C71" s="210">
        <v>345537063</v>
      </c>
      <c r="D71" s="211">
        <v>129073795</v>
      </c>
      <c r="E71" s="209">
        <v>14118187.07</v>
      </c>
      <c r="F71" s="210">
        <v>0</v>
      </c>
      <c r="G71" s="211">
        <v>0</v>
      </c>
      <c r="H71" s="209">
        <v>13280896</v>
      </c>
      <c r="I71" s="211">
        <v>2930280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1826028218.1300001</v>
      </c>
      <c r="C72" s="213">
        <v>138089011</v>
      </c>
      <c r="D72" s="214">
        <v>139204874</v>
      </c>
      <c r="E72" s="212">
        <v>34813010.039999999</v>
      </c>
      <c r="F72" s="213">
        <v>0</v>
      </c>
      <c r="G72" s="214">
        <v>0</v>
      </c>
      <c r="H72" s="212">
        <v>18983067</v>
      </c>
      <c r="I72" s="214">
        <v>214887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1655926604.1500001</v>
      </c>
      <c r="C73" s="210">
        <v>238135086</v>
      </c>
      <c r="D73" s="211">
        <v>103495545</v>
      </c>
      <c r="E73" s="209">
        <v>18261292.93</v>
      </c>
      <c r="F73" s="210">
        <v>0</v>
      </c>
      <c r="G73" s="211">
        <v>0</v>
      </c>
      <c r="H73" s="209">
        <v>14177457</v>
      </c>
      <c r="I73" s="211">
        <v>2148872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1208368700.6800001</v>
      </c>
      <c r="C74" s="213">
        <v>136543221</v>
      </c>
      <c r="D74" s="214">
        <v>26418682</v>
      </c>
      <c r="E74" s="212">
        <v>19449255.170000002</v>
      </c>
      <c r="F74" s="213">
        <v>0</v>
      </c>
      <c r="G74" s="214">
        <v>0</v>
      </c>
      <c r="H74" s="212">
        <v>4727046</v>
      </c>
      <c r="I74" s="214">
        <v>125896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966286032.53999996</v>
      </c>
      <c r="C75" s="210">
        <v>129167418</v>
      </c>
      <c r="D75" s="211">
        <v>26389430</v>
      </c>
      <c r="E75" s="209">
        <v>3472403</v>
      </c>
      <c r="F75" s="210">
        <v>0</v>
      </c>
      <c r="G75" s="211">
        <v>0</v>
      </c>
      <c r="H75" s="209">
        <v>10399501</v>
      </c>
      <c r="I75" s="211">
        <v>976760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700651112.97000003</v>
      </c>
      <c r="C76" s="213">
        <v>207087933</v>
      </c>
      <c r="D76" s="214">
        <v>16229603</v>
      </c>
      <c r="E76" s="212">
        <v>10336778</v>
      </c>
      <c r="F76" s="213">
        <v>0</v>
      </c>
      <c r="G76" s="214">
        <v>0</v>
      </c>
      <c r="H76" s="212">
        <v>1890819</v>
      </c>
      <c r="I76" s="214">
        <v>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699253229.88999999</v>
      </c>
      <c r="C77" s="210">
        <v>54791105</v>
      </c>
      <c r="D77" s="211">
        <v>7941437</v>
      </c>
      <c r="E77" s="209">
        <v>6114046.1900000004</v>
      </c>
      <c r="F77" s="210">
        <v>0</v>
      </c>
      <c r="G77" s="211">
        <v>0</v>
      </c>
      <c r="H77" s="209">
        <v>6145159</v>
      </c>
      <c r="I77" s="211">
        <v>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322543752.38999999</v>
      </c>
      <c r="C78" s="213">
        <v>33399888</v>
      </c>
      <c r="D78" s="214">
        <v>3307834</v>
      </c>
      <c r="E78" s="212">
        <v>31171447.32</v>
      </c>
      <c r="F78" s="213">
        <v>0</v>
      </c>
      <c r="G78" s="214">
        <v>0</v>
      </c>
      <c r="H78" s="212">
        <v>2836229</v>
      </c>
      <c r="I78" s="214">
        <v>0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407745489.70999998</v>
      </c>
      <c r="C79" s="210">
        <v>26849947</v>
      </c>
      <c r="D79" s="211">
        <v>6182976</v>
      </c>
      <c r="E79" s="209">
        <v>5126182.1100000003</v>
      </c>
      <c r="F79" s="210">
        <v>0</v>
      </c>
      <c r="G79" s="211">
        <v>0</v>
      </c>
      <c r="H79" s="209">
        <v>3781638</v>
      </c>
      <c r="I79" s="211">
        <v>0</v>
      </c>
      <c r="J79" s="209">
        <v>0</v>
      </c>
      <c r="K79" s="211">
        <v>0</v>
      </c>
    </row>
    <row r="80" spans="1:11" s="96" customFormat="1" ht="20.25" customHeight="1" x14ac:dyDescent="0.3">
      <c r="A80" s="117">
        <v>81</v>
      </c>
      <c r="B80" s="212">
        <v>350847989.58999997</v>
      </c>
      <c r="C80" s="213">
        <v>24274232</v>
      </c>
      <c r="D80" s="214">
        <v>6936793</v>
      </c>
      <c r="E80" s="212">
        <v>9504200.5500000007</v>
      </c>
      <c r="F80" s="213">
        <v>0</v>
      </c>
      <c r="G80" s="214">
        <v>0</v>
      </c>
      <c r="H80" s="212">
        <v>6936793</v>
      </c>
      <c r="I80" s="214">
        <v>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187574028.88</v>
      </c>
      <c r="C81" s="210">
        <v>41399813</v>
      </c>
      <c r="D81" s="211">
        <v>945409</v>
      </c>
      <c r="E81" s="209">
        <v>1672382.52</v>
      </c>
      <c r="F81" s="210">
        <v>0</v>
      </c>
      <c r="G81" s="211">
        <v>0</v>
      </c>
      <c r="H81" s="209">
        <v>0</v>
      </c>
      <c r="I81" s="211">
        <v>0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140678410.99000001</v>
      </c>
      <c r="C82" s="213">
        <v>13607893</v>
      </c>
      <c r="D82" s="214">
        <v>0</v>
      </c>
      <c r="E82" s="212">
        <v>711969.58</v>
      </c>
      <c r="F82" s="213">
        <v>0</v>
      </c>
      <c r="G82" s="214">
        <v>0</v>
      </c>
      <c r="H82" s="212">
        <v>0</v>
      </c>
      <c r="I82" s="214">
        <v>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99480615.700000003</v>
      </c>
      <c r="C83" s="210">
        <v>22287742</v>
      </c>
      <c r="D83" s="211">
        <v>5948818</v>
      </c>
      <c r="E83" s="209">
        <v>1153606</v>
      </c>
      <c r="F83" s="210">
        <v>0</v>
      </c>
      <c r="G83" s="211">
        <v>0</v>
      </c>
      <c r="H83" s="209">
        <v>472704</v>
      </c>
      <c r="I83" s="211">
        <v>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46793240.859999999</v>
      </c>
      <c r="C84" s="213">
        <v>1131852</v>
      </c>
      <c r="D84" s="214">
        <v>0</v>
      </c>
      <c r="E84" s="212">
        <v>2882264.8</v>
      </c>
      <c r="F84" s="213">
        <v>0</v>
      </c>
      <c r="G84" s="214">
        <v>0</v>
      </c>
      <c r="H84" s="212">
        <v>0</v>
      </c>
      <c r="I84" s="214">
        <v>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39337393</v>
      </c>
      <c r="C85" s="210">
        <v>1371780</v>
      </c>
      <c r="D85" s="211">
        <v>945409</v>
      </c>
      <c r="E85" s="209">
        <v>1300322.5</v>
      </c>
      <c r="F85" s="210">
        <v>0</v>
      </c>
      <c r="G85" s="211">
        <v>0</v>
      </c>
      <c r="H85" s="209">
        <v>945409</v>
      </c>
      <c r="I85" s="211">
        <v>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34867494.020000003</v>
      </c>
      <c r="C86" s="213">
        <v>2829630</v>
      </c>
      <c r="D86" s="214">
        <v>235690</v>
      </c>
      <c r="E86" s="212">
        <v>0</v>
      </c>
      <c r="F86" s="213">
        <v>0</v>
      </c>
      <c r="G86" s="214">
        <v>0</v>
      </c>
      <c r="H86" s="212">
        <v>0</v>
      </c>
      <c r="I86" s="214">
        <v>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20690841.449999999</v>
      </c>
      <c r="C87" s="210">
        <v>1697778</v>
      </c>
      <c r="D87" s="211">
        <v>0</v>
      </c>
      <c r="E87" s="209">
        <v>96043.5</v>
      </c>
      <c r="F87" s="210">
        <v>0</v>
      </c>
      <c r="G87" s="211">
        <v>0</v>
      </c>
      <c r="H87" s="209">
        <v>0</v>
      </c>
      <c r="I87" s="211">
        <v>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26897395.940000001</v>
      </c>
      <c r="C88" s="213">
        <v>166877357</v>
      </c>
      <c r="D88" s="214">
        <v>0</v>
      </c>
      <c r="E88" s="212">
        <v>3818160</v>
      </c>
      <c r="F88" s="213">
        <v>0</v>
      </c>
      <c r="G88" s="214">
        <v>0</v>
      </c>
      <c r="H88" s="212">
        <v>0</v>
      </c>
      <c r="I88" s="214">
        <v>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7496951.2000000002</v>
      </c>
      <c r="C89" s="210">
        <v>293028</v>
      </c>
      <c r="D89" s="211">
        <v>0</v>
      </c>
      <c r="E89" s="209">
        <v>0</v>
      </c>
      <c r="F89" s="210">
        <v>0</v>
      </c>
      <c r="G89" s="211">
        <v>0</v>
      </c>
      <c r="H89" s="209">
        <v>0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4674303.66</v>
      </c>
      <c r="C90" s="213">
        <v>17838490</v>
      </c>
      <c r="D90" s="214">
        <v>0</v>
      </c>
      <c r="E90" s="212">
        <v>306887.90000000002</v>
      </c>
      <c r="F90" s="213">
        <v>0</v>
      </c>
      <c r="G90" s="214">
        <v>0</v>
      </c>
      <c r="H90" s="212">
        <v>0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3090473.66</v>
      </c>
      <c r="C91" s="210">
        <v>0</v>
      </c>
      <c r="D91" s="211">
        <v>0</v>
      </c>
      <c r="E91" s="209">
        <v>0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3255906.58</v>
      </c>
      <c r="C92" s="213">
        <v>0</v>
      </c>
      <c r="D92" s="214">
        <v>378163</v>
      </c>
      <c r="E92" s="212">
        <v>0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844587.2</v>
      </c>
      <c r="C93" s="210">
        <v>0</v>
      </c>
      <c r="D93" s="211">
        <v>0</v>
      </c>
      <c r="E93" s="209">
        <v>100348</v>
      </c>
      <c r="F93" s="210">
        <v>0</v>
      </c>
      <c r="G93" s="211">
        <v>0</v>
      </c>
      <c r="H93" s="209">
        <v>0</v>
      </c>
      <c r="I93" s="211">
        <v>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1315034.48</v>
      </c>
      <c r="C94" s="213">
        <v>53416</v>
      </c>
      <c r="D94" s="214">
        <v>0</v>
      </c>
      <c r="E94" s="212">
        <v>0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183201.13</v>
      </c>
      <c r="C95" s="210">
        <v>0</v>
      </c>
      <c r="D95" s="211">
        <v>0</v>
      </c>
      <c r="E95" s="209">
        <v>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2011710.34</v>
      </c>
      <c r="C96" s="213">
        <v>0</v>
      </c>
      <c r="D96" s="214">
        <v>0</v>
      </c>
      <c r="E96" s="212">
        <v>0</v>
      </c>
      <c r="F96" s="213">
        <v>0</v>
      </c>
      <c r="G96" s="214">
        <v>0</v>
      </c>
      <c r="H96" s="212">
        <v>0</v>
      </c>
      <c r="I96" s="214">
        <v>0</v>
      </c>
      <c r="J96" s="212">
        <v>0</v>
      </c>
      <c r="K96" s="214">
        <v>0</v>
      </c>
    </row>
    <row r="97" spans="1:11" s="96" customFormat="1" ht="20.25" customHeight="1" x14ac:dyDescent="0.3">
      <c r="A97" s="118">
        <v>98</v>
      </c>
      <c r="B97" s="209">
        <v>0</v>
      </c>
      <c r="C97" s="210">
        <v>0</v>
      </c>
      <c r="D97" s="211">
        <v>0</v>
      </c>
      <c r="E97" s="209">
        <v>604376.12</v>
      </c>
      <c r="F97" s="210">
        <v>0</v>
      </c>
      <c r="G97" s="211">
        <v>0</v>
      </c>
      <c r="H97" s="209">
        <v>0</v>
      </c>
      <c r="I97" s="211">
        <v>0</v>
      </c>
      <c r="J97" s="209">
        <v>0</v>
      </c>
      <c r="K97" s="211">
        <v>0</v>
      </c>
    </row>
    <row r="98" spans="1:11" s="96" customFormat="1" ht="20.25" customHeight="1" x14ac:dyDescent="0.3">
      <c r="A98" s="117">
        <v>99</v>
      </c>
      <c r="B98" s="212">
        <v>32758.400000000001</v>
      </c>
      <c r="C98" s="213">
        <v>0</v>
      </c>
      <c r="D98" s="214">
        <v>0</v>
      </c>
      <c r="E98" s="212">
        <v>0</v>
      </c>
      <c r="F98" s="213">
        <v>0</v>
      </c>
      <c r="G98" s="214">
        <v>0</v>
      </c>
      <c r="H98" s="212">
        <v>0</v>
      </c>
      <c r="I98" s="214">
        <v>0</v>
      </c>
      <c r="J98" s="212">
        <v>0</v>
      </c>
      <c r="K98" s="214">
        <v>0</v>
      </c>
    </row>
    <row r="99" spans="1:11" s="96" customFormat="1" ht="20.25" customHeight="1" x14ac:dyDescent="0.3">
      <c r="A99" s="118" t="s">
        <v>264</v>
      </c>
      <c r="B99" s="209">
        <v>2052264.27</v>
      </c>
      <c r="C99" s="210">
        <v>0</v>
      </c>
      <c r="D99" s="211">
        <v>0</v>
      </c>
      <c r="E99" s="209">
        <v>0</v>
      </c>
      <c r="F99" s="210">
        <v>0</v>
      </c>
      <c r="G99" s="211">
        <v>0</v>
      </c>
      <c r="H99" s="209">
        <v>0</v>
      </c>
      <c r="I99" s="211">
        <v>0</v>
      </c>
      <c r="J99" s="209">
        <v>0</v>
      </c>
      <c r="K99" s="211">
        <v>0</v>
      </c>
    </row>
    <row r="100" spans="1:11" s="98" customFormat="1" ht="20.25" customHeight="1" thickBot="1" x14ac:dyDescent="0.35">
      <c r="A100" s="553" t="s">
        <v>8</v>
      </c>
      <c r="B100" s="554">
        <f>SUM(B14:B99)</f>
        <v>875856712983.90967</v>
      </c>
      <c r="C100" s="555">
        <f t="shared" ref="C100:K100" si="0">SUM(C14:C99)</f>
        <v>167003021516</v>
      </c>
      <c r="D100" s="556">
        <f t="shared" si="0"/>
        <v>246428096752</v>
      </c>
      <c r="E100" s="554">
        <f t="shared" si="0"/>
        <v>2002885107.5799994</v>
      </c>
      <c r="F100" s="555">
        <f t="shared" si="0"/>
        <v>217407046.90000001</v>
      </c>
      <c r="G100" s="556">
        <f t="shared" si="0"/>
        <v>81148472.539999992</v>
      </c>
      <c r="H100" s="554">
        <f t="shared" si="0"/>
        <v>155295961702</v>
      </c>
      <c r="I100" s="556">
        <f t="shared" si="0"/>
        <v>369940953985</v>
      </c>
      <c r="J100" s="554">
        <f t="shared" si="0"/>
        <v>936985</v>
      </c>
      <c r="K100" s="556">
        <f t="shared" si="0"/>
        <v>232958362.36000004</v>
      </c>
    </row>
    <row r="101" spans="1:11" x14ac:dyDescent="0.25">
      <c r="A101" s="25" t="s">
        <v>315</v>
      </c>
      <c r="G101" s="49"/>
      <c r="H101" s="24"/>
      <c r="I101" s="24"/>
      <c r="J101" s="24"/>
      <c r="K101" s="24"/>
    </row>
    <row r="102" spans="1:11" x14ac:dyDescent="0.25">
      <c r="B102" s="49"/>
      <c r="C102" s="49"/>
      <c r="D102" s="49"/>
      <c r="H102" s="24"/>
      <c r="I102" s="24"/>
      <c r="J102" s="24"/>
      <c r="K102" s="49"/>
    </row>
    <row r="103" spans="1:11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25">
      <c r="B106" s="49"/>
      <c r="C106" s="49"/>
      <c r="D106" s="49"/>
      <c r="H106" s="24"/>
      <c r="I106" s="24"/>
      <c r="J106" s="24"/>
      <c r="K106" s="24"/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4" firstPageNumber="65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syncVertical="1" syncRef="A1" transitionEvaluation="1" codeName="Hoja54">
    <pageSetUpPr fitToPage="1"/>
  </sheetPr>
  <dimension ref="A1:M138"/>
  <sheetViews>
    <sheetView showGridLines="0" view="pageBreakPreview" zoomScale="70" zoomScaleNormal="77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18.90625" style="25" bestFit="1" customWidth="1"/>
    <col min="3" max="4" width="19.1796875" style="25" bestFit="1" customWidth="1"/>
    <col min="5" max="5" width="14.54296875" style="25" bestFit="1" customWidth="1"/>
    <col min="6" max="6" width="17.453125" style="25" bestFit="1" customWidth="1"/>
    <col min="7" max="7" width="13.7265625" style="25" bestFit="1" customWidth="1"/>
    <col min="8" max="8" width="18.81640625" style="25" bestFit="1" customWidth="1"/>
    <col min="9" max="9" width="19.1796875" style="25" bestFit="1" customWidth="1"/>
    <col min="10" max="10" width="11.8164062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  <c r="J2" s="882"/>
      <c r="K2" s="882"/>
    </row>
    <row r="3" spans="1:13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</row>
    <row r="4" spans="1:13" s="26" customFormat="1" ht="15.7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883"/>
      <c r="K4" s="883"/>
      <c r="L4" s="49"/>
    </row>
    <row r="5" spans="1:13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  <c r="J5" s="884"/>
      <c r="K5" s="884"/>
    </row>
    <row r="6" spans="1:13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</row>
    <row r="7" spans="1:13" s="26" customFormat="1" ht="15.5" x14ac:dyDescent="0.35">
      <c r="A7" s="881" t="s">
        <v>141</v>
      </c>
      <c r="B7" s="881"/>
      <c r="C7" s="881"/>
      <c r="D7" s="881"/>
      <c r="E7" s="881"/>
      <c r="F7" s="881"/>
      <c r="G7" s="881"/>
      <c r="H7" s="881"/>
      <c r="I7" s="881"/>
      <c r="J7" s="881"/>
      <c r="K7" s="881"/>
    </row>
    <row r="8" spans="1:13" s="26" customFormat="1" ht="16.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  <c r="J8" s="885"/>
      <c r="K8" s="885"/>
    </row>
    <row r="9" spans="1:13" s="26" customFormat="1" ht="15.5" x14ac:dyDescent="0.35">
      <c r="A9" s="881" t="s">
        <v>11</v>
      </c>
      <c r="B9" s="881"/>
      <c r="C9" s="881"/>
      <c r="D9" s="881"/>
      <c r="E9" s="881"/>
      <c r="F9" s="881"/>
      <c r="G9" s="881"/>
      <c r="H9" s="881"/>
      <c r="I9" s="881"/>
      <c r="J9" s="881"/>
      <c r="K9" s="881"/>
    </row>
    <row r="10" spans="1:13" s="26" customFormat="1" ht="21" customHeight="1" thickBot="1" x14ac:dyDescent="0.25">
      <c r="A10" s="81"/>
      <c r="B10" s="275">
        <v>2</v>
      </c>
      <c r="C10" s="275">
        <v>3</v>
      </c>
      <c r="D10" s="251">
        <v>4</v>
      </c>
      <c r="E10" s="275">
        <v>7</v>
      </c>
      <c r="F10" s="275">
        <v>8</v>
      </c>
      <c r="G10" s="251">
        <v>9</v>
      </c>
      <c r="H10" s="275">
        <v>5</v>
      </c>
      <c r="I10" s="251">
        <v>6</v>
      </c>
      <c r="J10" s="275">
        <v>10</v>
      </c>
      <c r="K10" s="275">
        <v>11</v>
      </c>
    </row>
    <row r="11" spans="1:13" ht="24.75" customHeight="1" x14ac:dyDescent="0.3">
      <c r="A11" s="561" t="s">
        <v>260</v>
      </c>
      <c r="B11" s="886" t="s">
        <v>212</v>
      </c>
      <c r="C11" s="887"/>
      <c r="D11" s="888"/>
      <c r="E11" s="889" t="s">
        <v>213</v>
      </c>
      <c r="F11" s="889"/>
      <c r="G11" s="889"/>
      <c r="H11" s="886" t="s">
        <v>212</v>
      </c>
      <c r="I11" s="888"/>
      <c r="J11" s="886" t="s">
        <v>213</v>
      </c>
      <c r="K11" s="888"/>
      <c r="L11" s="24"/>
    </row>
    <row r="12" spans="1:13" ht="13" x14ac:dyDescent="0.25">
      <c r="A12" s="552" t="s">
        <v>42</v>
      </c>
      <c r="B12" s="872" t="s">
        <v>214</v>
      </c>
      <c r="C12" s="874" t="s">
        <v>215</v>
      </c>
      <c r="D12" s="876" t="s">
        <v>261</v>
      </c>
      <c r="E12" s="872" t="s">
        <v>214</v>
      </c>
      <c r="F12" s="878" t="s">
        <v>215</v>
      </c>
      <c r="G12" s="876" t="s">
        <v>261</v>
      </c>
      <c r="H12" s="890" t="s">
        <v>262</v>
      </c>
      <c r="I12" s="870" t="s">
        <v>263</v>
      </c>
      <c r="J12" s="890" t="s">
        <v>262</v>
      </c>
      <c r="K12" s="870" t="s">
        <v>263</v>
      </c>
      <c r="L12" s="24"/>
      <c r="M12" s="24"/>
    </row>
    <row r="13" spans="1:13" ht="13.5" thickBot="1" x14ac:dyDescent="0.3">
      <c r="A13" s="618"/>
      <c r="B13" s="873"/>
      <c r="C13" s="875"/>
      <c r="D13" s="877"/>
      <c r="E13" s="873"/>
      <c r="F13" s="879"/>
      <c r="G13" s="877"/>
      <c r="H13" s="891"/>
      <c r="I13" s="871"/>
      <c r="J13" s="891"/>
      <c r="K13" s="871"/>
      <c r="L13" s="24"/>
    </row>
    <row r="14" spans="1:13" s="96" customFormat="1" ht="20.25" customHeight="1" x14ac:dyDescent="0.3">
      <c r="A14" s="619" t="s">
        <v>59</v>
      </c>
      <c r="B14" s="620">
        <v>7992413259.8299999</v>
      </c>
      <c r="C14" s="637">
        <v>12756386799</v>
      </c>
      <c r="D14" s="622">
        <v>59000169</v>
      </c>
      <c r="E14" s="620">
        <v>5142755</v>
      </c>
      <c r="F14" s="637">
        <v>401228.95</v>
      </c>
      <c r="G14" s="622">
        <v>0</v>
      </c>
      <c r="H14" s="620">
        <v>8923285</v>
      </c>
      <c r="I14" s="622">
        <v>429353577</v>
      </c>
      <c r="J14" s="620">
        <v>0</v>
      </c>
      <c r="K14" s="638">
        <v>318652</v>
      </c>
    </row>
    <row r="15" spans="1:13" s="96" customFormat="1" ht="20.25" customHeight="1" x14ac:dyDescent="0.3">
      <c r="A15" s="625">
        <v>16</v>
      </c>
      <c r="B15" s="209">
        <v>694809050.64999998</v>
      </c>
      <c r="C15" s="210">
        <v>785392751</v>
      </c>
      <c r="D15" s="211">
        <v>66904273</v>
      </c>
      <c r="E15" s="209">
        <v>432178</v>
      </c>
      <c r="F15" s="210">
        <v>157221.85</v>
      </c>
      <c r="G15" s="211">
        <v>0</v>
      </c>
      <c r="H15" s="209">
        <v>0</v>
      </c>
      <c r="I15" s="211">
        <v>90345933</v>
      </c>
      <c r="J15" s="209">
        <v>0</v>
      </c>
      <c r="K15" s="639">
        <v>33781</v>
      </c>
    </row>
    <row r="16" spans="1:13" s="96" customFormat="1" ht="20.25" customHeight="1" x14ac:dyDescent="0.3">
      <c r="A16" s="627">
        <v>17</v>
      </c>
      <c r="B16" s="212">
        <v>719396820.94000006</v>
      </c>
      <c r="C16" s="213">
        <v>678009124</v>
      </c>
      <c r="D16" s="214">
        <v>84517006</v>
      </c>
      <c r="E16" s="212">
        <v>248707</v>
      </c>
      <c r="F16" s="213">
        <v>0</v>
      </c>
      <c r="G16" s="214">
        <v>0</v>
      </c>
      <c r="H16" s="212">
        <v>0</v>
      </c>
      <c r="I16" s="214">
        <v>103428748</v>
      </c>
      <c r="J16" s="212">
        <v>0</v>
      </c>
      <c r="K16" s="640">
        <v>96707</v>
      </c>
    </row>
    <row r="17" spans="1:11" s="96" customFormat="1" ht="20.25" customHeight="1" x14ac:dyDescent="0.3">
      <c r="A17" s="625">
        <v>18</v>
      </c>
      <c r="B17" s="209">
        <v>851517189.16999996</v>
      </c>
      <c r="C17" s="210">
        <v>372917365</v>
      </c>
      <c r="D17" s="211">
        <v>176687063</v>
      </c>
      <c r="E17" s="209">
        <v>0</v>
      </c>
      <c r="F17" s="210">
        <v>0</v>
      </c>
      <c r="G17" s="211">
        <v>0</v>
      </c>
      <c r="H17" s="209">
        <v>56345396</v>
      </c>
      <c r="I17" s="211">
        <v>223801628</v>
      </c>
      <c r="J17" s="209">
        <v>0</v>
      </c>
      <c r="K17" s="639">
        <v>52000</v>
      </c>
    </row>
    <row r="18" spans="1:11" s="96" customFormat="1" ht="20.25" customHeight="1" x14ac:dyDescent="0.3">
      <c r="A18" s="627">
        <v>19</v>
      </c>
      <c r="B18" s="212">
        <v>1099357054.1900001</v>
      </c>
      <c r="C18" s="213">
        <v>190639147</v>
      </c>
      <c r="D18" s="214">
        <v>372360514</v>
      </c>
      <c r="E18" s="212">
        <v>0</v>
      </c>
      <c r="F18" s="213">
        <v>0</v>
      </c>
      <c r="G18" s="214">
        <v>0</v>
      </c>
      <c r="H18" s="212">
        <v>184102987</v>
      </c>
      <c r="I18" s="214">
        <v>502768031</v>
      </c>
      <c r="J18" s="212">
        <v>0</v>
      </c>
      <c r="K18" s="640">
        <v>0</v>
      </c>
    </row>
    <row r="19" spans="1:11" s="96" customFormat="1" ht="20.25" customHeight="1" x14ac:dyDescent="0.3">
      <c r="A19" s="625">
        <v>20</v>
      </c>
      <c r="B19" s="209">
        <v>1446907163.3099999</v>
      </c>
      <c r="C19" s="210">
        <v>301590843</v>
      </c>
      <c r="D19" s="211">
        <v>554736343</v>
      </c>
      <c r="E19" s="209">
        <v>295232.15000000002</v>
      </c>
      <c r="F19" s="210">
        <v>0</v>
      </c>
      <c r="G19" s="211">
        <v>0</v>
      </c>
      <c r="H19" s="209">
        <v>313293458</v>
      </c>
      <c r="I19" s="211">
        <v>750956948</v>
      </c>
      <c r="J19" s="209">
        <v>0</v>
      </c>
      <c r="K19" s="639">
        <v>0</v>
      </c>
    </row>
    <row r="20" spans="1:11" s="96" customFormat="1" ht="20.25" customHeight="1" x14ac:dyDescent="0.3">
      <c r="A20" s="627">
        <v>21</v>
      </c>
      <c r="B20" s="212">
        <v>1816994104.1099999</v>
      </c>
      <c r="C20" s="213">
        <v>376507652</v>
      </c>
      <c r="D20" s="214">
        <v>714055068</v>
      </c>
      <c r="E20" s="212">
        <v>513612.67</v>
      </c>
      <c r="F20" s="213">
        <v>0</v>
      </c>
      <c r="G20" s="214">
        <v>0</v>
      </c>
      <c r="H20" s="212">
        <v>435890376</v>
      </c>
      <c r="I20" s="214">
        <v>1012722523</v>
      </c>
      <c r="J20" s="212">
        <v>0</v>
      </c>
      <c r="K20" s="640">
        <v>0</v>
      </c>
    </row>
    <row r="21" spans="1:11" s="96" customFormat="1" ht="20.25" customHeight="1" x14ac:dyDescent="0.3">
      <c r="A21" s="625">
        <v>22</v>
      </c>
      <c r="B21" s="209">
        <v>2085507559.2</v>
      </c>
      <c r="C21" s="210">
        <v>386355736</v>
      </c>
      <c r="D21" s="211">
        <v>863168565</v>
      </c>
      <c r="E21" s="209">
        <v>5046002.24</v>
      </c>
      <c r="F21" s="210">
        <v>0</v>
      </c>
      <c r="G21" s="211">
        <v>4000000</v>
      </c>
      <c r="H21" s="209">
        <v>543455412</v>
      </c>
      <c r="I21" s="211">
        <v>1197024535</v>
      </c>
      <c r="J21" s="209">
        <v>0</v>
      </c>
      <c r="K21" s="639">
        <v>0</v>
      </c>
    </row>
    <row r="22" spans="1:11" s="96" customFormat="1" ht="20.25" customHeight="1" x14ac:dyDescent="0.3">
      <c r="A22" s="627">
        <v>23</v>
      </c>
      <c r="B22" s="212">
        <v>2813213403.6500001</v>
      </c>
      <c r="C22" s="213">
        <v>532824826</v>
      </c>
      <c r="D22" s="214">
        <v>1331760902</v>
      </c>
      <c r="E22" s="212">
        <v>0</v>
      </c>
      <c r="F22" s="213">
        <v>628650.1</v>
      </c>
      <c r="G22" s="214">
        <v>0</v>
      </c>
      <c r="H22" s="212">
        <v>887173771</v>
      </c>
      <c r="I22" s="214">
        <v>1972739777</v>
      </c>
      <c r="J22" s="212">
        <v>0</v>
      </c>
      <c r="K22" s="640">
        <v>0</v>
      </c>
    </row>
    <row r="23" spans="1:11" s="96" customFormat="1" ht="20.25" customHeight="1" x14ac:dyDescent="0.3">
      <c r="A23" s="625">
        <v>24</v>
      </c>
      <c r="B23" s="209">
        <v>3740729101.9299998</v>
      </c>
      <c r="C23" s="210">
        <v>810041512</v>
      </c>
      <c r="D23" s="211">
        <v>1913108643</v>
      </c>
      <c r="E23" s="209">
        <v>4877495</v>
      </c>
      <c r="F23" s="210">
        <v>0</v>
      </c>
      <c r="G23" s="211">
        <v>566483</v>
      </c>
      <c r="H23" s="209">
        <v>1235619930</v>
      </c>
      <c r="I23" s="211">
        <v>2919647820</v>
      </c>
      <c r="J23" s="209">
        <v>0</v>
      </c>
      <c r="K23" s="639">
        <v>525897</v>
      </c>
    </row>
    <row r="24" spans="1:11" s="96" customFormat="1" ht="20.25" customHeight="1" x14ac:dyDescent="0.3">
      <c r="A24" s="627">
        <v>25</v>
      </c>
      <c r="B24" s="212">
        <v>5348223919.0699997</v>
      </c>
      <c r="C24" s="213">
        <v>1065918424</v>
      </c>
      <c r="D24" s="214">
        <v>2634124859</v>
      </c>
      <c r="E24" s="212">
        <v>1763644.94</v>
      </c>
      <c r="F24" s="213">
        <v>0</v>
      </c>
      <c r="G24" s="214">
        <v>0</v>
      </c>
      <c r="H24" s="212">
        <v>1806939610</v>
      </c>
      <c r="I24" s="214">
        <v>4248676452</v>
      </c>
      <c r="J24" s="212">
        <v>0</v>
      </c>
      <c r="K24" s="640">
        <v>246523</v>
      </c>
    </row>
    <row r="25" spans="1:11" s="96" customFormat="1" ht="20.25" customHeight="1" x14ac:dyDescent="0.3">
      <c r="A25" s="625">
        <v>26</v>
      </c>
      <c r="B25" s="209">
        <v>6744673895.9700003</v>
      </c>
      <c r="C25" s="210">
        <v>1356894347</v>
      </c>
      <c r="D25" s="211">
        <v>3374704474</v>
      </c>
      <c r="E25" s="209">
        <v>1971675.52</v>
      </c>
      <c r="F25" s="210">
        <v>0</v>
      </c>
      <c r="G25" s="211">
        <v>0</v>
      </c>
      <c r="H25" s="209">
        <v>2279873202</v>
      </c>
      <c r="I25" s="211">
        <v>5743907565</v>
      </c>
      <c r="J25" s="209">
        <v>0</v>
      </c>
      <c r="K25" s="639">
        <v>0</v>
      </c>
    </row>
    <row r="26" spans="1:11" s="96" customFormat="1" ht="20.25" customHeight="1" x14ac:dyDescent="0.3">
      <c r="A26" s="627">
        <v>27</v>
      </c>
      <c r="B26" s="212">
        <v>8342916109.5900002</v>
      </c>
      <c r="C26" s="213">
        <v>1819151570</v>
      </c>
      <c r="D26" s="214">
        <v>4258658006</v>
      </c>
      <c r="E26" s="212">
        <v>8062960.1200000001</v>
      </c>
      <c r="F26" s="213">
        <v>9000</v>
      </c>
      <c r="G26" s="214">
        <v>2731749.2</v>
      </c>
      <c r="H26" s="212">
        <v>2983229919</v>
      </c>
      <c r="I26" s="214">
        <v>7331052917</v>
      </c>
      <c r="J26" s="212">
        <v>0</v>
      </c>
      <c r="K26" s="640">
        <v>1346057</v>
      </c>
    </row>
    <row r="27" spans="1:11" s="96" customFormat="1" ht="20.25" customHeight="1" x14ac:dyDescent="0.3">
      <c r="A27" s="625">
        <v>28</v>
      </c>
      <c r="B27" s="209">
        <v>9947895905.5100002</v>
      </c>
      <c r="C27" s="210">
        <v>2223178926</v>
      </c>
      <c r="D27" s="211">
        <v>5186897155</v>
      </c>
      <c r="E27" s="209">
        <v>2064996.65</v>
      </c>
      <c r="F27" s="210">
        <v>2120369.46</v>
      </c>
      <c r="G27" s="211">
        <v>688020.8</v>
      </c>
      <c r="H27" s="209">
        <v>3667652252</v>
      </c>
      <c r="I27" s="211">
        <v>8933778410</v>
      </c>
      <c r="J27" s="209">
        <v>0</v>
      </c>
      <c r="K27" s="639">
        <v>491113.11</v>
      </c>
    </row>
    <row r="28" spans="1:11" s="96" customFormat="1" ht="20.25" customHeight="1" x14ac:dyDescent="0.3">
      <c r="A28" s="627">
        <v>29</v>
      </c>
      <c r="B28" s="212">
        <v>12109773607.799999</v>
      </c>
      <c r="C28" s="213">
        <v>2553976410</v>
      </c>
      <c r="D28" s="214">
        <v>6218026757</v>
      </c>
      <c r="E28" s="212">
        <v>4817184.47</v>
      </c>
      <c r="F28" s="213">
        <v>2782734.57</v>
      </c>
      <c r="G28" s="214">
        <v>2454842.88</v>
      </c>
      <c r="H28" s="212">
        <v>4544976745</v>
      </c>
      <c r="I28" s="214">
        <v>10903293112</v>
      </c>
      <c r="J28" s="212">
        <v>0</v>
      </c>
      <c r="K28" s="640">
        <v>449988</v>
      </c>
    </row>
    <row r="29" spans="1:11" s="96" customFormat="1" ht="20.25" customHeight="1" x14ac:dyDescent="0.3">
      <c r="A29" s="625">
        <v>30</v>
      </c>
      <c r="B29" s="209">
        <v>14331517996.299999</v>
      </c>
      <c r="C29" s="210">
        <v>2940298939</v>
      </c>
      <c r="D29" s="211">
        <v>7245235891</v>
      </c>
      <c r="E29" s="209">
        <v>8171196.79</v>
      </c>
      <c r="F29" s="210">
        <v>2019865.71</v>
      </c>
      <c r="G29" s="211">
        <v>7792930.3399999999</v>
      </c>
      <c r="H29" s="209">
        <v>5318352793</v>
      </c>
      <c r="I29" s="211">
        <v>12714545020</v>
      </c>
      <c r="J29" s="209">
        <v>0</v>
      </c>
      <c r="K29" s="639">
        <v>0</v>
      </c>
    </row>
    <row r="30" spans="1:11" s="96" customFormat="1" ht="20.25" customHeight="1" x14ac:dyDescent="0.3">
      <c r="A30" s="627">
        <v>31</v>
      </c>
      <c r="B30" s="212">
        <v>16520676699.879999</v>
      </c>
      <c r="C30" s="213">
        <v>3314564906</v>
      </c>
      <c r="D30" s="214">
        <v>8460878513</v>
      </c>
      <c r="E30" s="212">
        <v>3482594</v>
      </c>
      <c r="F30" s="213">
        <v>933179.09</v>
      </c>
      <c r="G30" s="214">
        <v>676087</v>
      </c>
      <c r="H30" s="212">
        <v>6268226543</v>
      </c>
      <c r="I30" s="214">
        <v>14793621608</v>
      </c>
      <c r="J30" s="212">
        <v>0</v>
      </c>
      <c r="K30" s="640">
        <v>1781773.67</v>
      </c>
    </row>
    <row r="31" spans="1:11" s="96" customFormat="1" ht="20.25" customHeight="1" x14ac:dyDescent="0.3">
      <c r="A31" s="625">
        <v>32</v>
      </c>
      <c r="B31" s="209">
        <v>17877172201.91</v>
      </c>
      <c r="C31" s="210">
        <v>3876409587</v>
      </c>
      <c r="D31" s="211">
        <v>9266575456</v>
      </c>
      <c r="E31" s="209">
        <v>12704268.640000001</v>
      </c>
      <c r="F31" s="210">
        <v>0</v>
      </c>
      <c r="G31" s="211">
        <v>3135103</v>
      </c>
      <c r="H31" s="209">
        <v>6871022053</v>
      </c>
      <c r="I31" s="211">
        <v>16058032716</v>
      </c>
      <c r="J31" s="209">
        <v>0</v>
      </c>
      <c r="K31" s="639">
        <v>2520740.6</v>
      </c>
    </row>
    <row r="32" spans="1:11" s="96" customFormat="1" ht="20.25" customHeight="1" x14ac:dyDescent="0.3">
      <c r="A32" s="627">
        <v>33</v>
      </c>
      <c r="B32" s="212">
        <v>20664134119.34</v>
      </c>
      <c r="C32" s="213">
        <v>4189219236</v>
      </c>
      <c r="D32" s="214">
        <v>10630460574</v>
      </c>
      <c r="E32" s="212">
        <v>16231503.199999999</v>
      </c>
      <c r="F32" s="213">
        <v>3968121.21</v>
      </c>
      <c r="G32" s="214">
        <v>-834858.6</v>
      </c>
      <c r="H32" s="212">
        <v>7902623829</v>
      </c>
      <c r="I32" s="214">
        <v>18634787390</v>
      </c>
      <c r="J32" s="212">
        <v>0</v>
      </c>
      <c r="K32" s="640">
        <v>0</v>
      </c>
    </row>
    <row r="33" spans="1:11" s="96" customFormat="1" ht="20.25" customHeight="1" x14ac:dyDescent="0.3">
      <c r="A33" s="625">
        <v>34</v>
      </c>
      <c r="B33" s="209">
        <v>22830739975.169998</v>
      </c>
      <c r="C33" s="210">
        <v>4657190437</v>
      </c>
      <c r="D33" s="211">
        <v>11832464608</v>
      </c>
      <c r="E33" s="209">
        <v>17948679.23</v>
      </c>
      <c r="F33" s="210">
        <v>0</v>
      </c>
      <c r="G33" s="211">
        <v>4972715</v>
      </c>
      <c r="H33" s="209">
        <v>8798967240</v>
      </c>
      <c r="I33" s="211">
        <v>20405353027</v>
      </c>
      <c r="J33" s="209">
        <v>0</v>
      </c>
      <c r="K33" s="639">
        <v>2620918.69</v>
      </c>
    </row>
    <row r="34" spans="1:11" s="96" customFormat="1" ht="20.25" customHeight="1" x14ac:dyDescent="0.3">
      <c r="A34" s="627">
        <v>35</v>
      </c>
      <c r="B34" s="212">
        <v>24414556290.650002</v>
      </c>
      <c r="C34" s="213">
        <v>4714975298</v>
      </c>
      <c r="D34" s="214">
        <v>12260945705</v>
      </c>
      <c r="E34" s="212">
        <v>40930933.159999996</v>
      </c>
      <c r="F34" s="213">
        <v>0</v>
      </c>
      <c r="G34" s="214">
        <v>4897822.7</v>
      </c>
      <c r="H34" s="212">
        <v>9088748379</v>
      </c>
      <c r="I34" s="214">
        <v>21689665303</v>
      </c>
      <c r="J34" s="212">
        <v>0</v>
      </c>
      <c r="K34" s="640">
        <v>2018728.72</v>
      </c>
    </row>
    <row r="35" spans="1:11" s="96" customFormat="1" ht="20.25" customHeight="1" x14ac:dyDescent="0.3">
      <c r="A35" s="625">
        <v>36</v>
      </c>
      <c r="B35" s="209">
        <v>26634540627.599998</v>
      </c>
      <c r="C35" s="210">
        <v>5176989978</v>
      </c>
      <c r="D35" s="211">
        <v>13090444553</v>
      </c>
      <c r="E35" s="209">
        <v>10462825.83</v>
      </c>
      <c r="F35" s="210">
        <v>1939402.46</v>
      </c>
      <c r="G35" s="211">
        <v>6693802</v>
      </c>
      <c r="H35" s="209">
        <v>9601951811</v>
      </c>
      <c r="I35" s="211">
        <v>23230587075</v>
      </c>
      <c r="J35" s="209">
        <v>-1334</v>
      </c>
      <c r="K35" s="639">
        <v>2695076.16</v>
      </c>
    </row>
    <row r="36" spans="1:11" s="96" customFormat="1" ht="20.25" customHeight="1" x14ac:dyDescent="0.3">
      <c r="A36" s="627">
        <v>37</v>
      </c>
      <c r="B36" s="212">
        <v>26575206420.040001</v>
      </c>
      <c r="C36" s="213">
        <v>5110974289</v>
      </c>
      <c r="D36" s="214">
        <v>13167356675</v>
      </c>
      <c r="E36" s="212">
        <v>19891748.609999999</v>
      </c>
      <c r="F36" s="213">
        <v>1560558.05</v>
      </c>
      <c r="G36" s="214">
        <v>1849389.69</v>
      </c>
      <c r="H36" s="212">
        <v>9646105855</v>
      </c>
      <c r="I36" s="214">
        <v>22905506059</v>
      </c>
      <c r="J36" s="212">
        <v>0</v>
      </c>
      <c r="K36" s="640">
        <v>4378907.6900000004</v>
      </c>
    </row>
    <row r="37" spans="1:11" s="96" customFormat="1" ht="20.25" customHeight="1" x14ac:dyDescent="0.3">
      <c r="A37" s="625">
        <v>38</v>
      </c>
      <c r="B37" s="209">
        <v>26582777850.220001</v>
      </c>
      <c r="C37" s="210">
        <v>5011484392</v>
      </c>
      <c r="D37" s="211">
        <v>12941638876</v>
      </c>
      <c r="E37" s="209">
        <v>9548736.0099999998</v>
      </c>
      <c r="F37" s="210">
        <v>3147928.07</v>
      </c>
      <c r="G37" s="211">
        <v>3007325.13</v>
      </c>
      <c r="H37" s="209">
        <v>9481395218</v>
      </c>
      <c r="I37" s="211">
        <v>22660733866</v>
      </c>
      <c r="J37" s="209">
        <v>0</v>
      </c>
      <c r="K37" s="639">
        <v>9636507.3200000003</v>
      </c>
    </row>
    <row r="38" spans="1:11" s="96" customFormat="1" ht="20.25" customHeight="1" x14ac:dyDescent="0.3">
      <c r="A38" s="627">
        <v>39</v>
      </c>
      <c r="B38" s="212">
        <v>27447793053.220001</v>
      </c>
      <c r="C38" s="213">
        <v>4893443660</v>
      </c>
      <c r="D38" s="214">
        <v>13282627167</v>
      </c>
      <c r="E38" s="212">
        <v>28753963.059999999</v>
      </c>
      <c r="F38" s="213">
        <v>2867760.77</v>
      </c>
      <c r="G38" s="214">
        <v>-1027329.6</v>
      </c>
      <c r="H38" s="212">
        <v>9718388732</v>
      </c>
      <c r="I38" s="214">
        <v>22816867329</v>
      </c>
      <c r="J38" s="212">
        <v>0</v>
      </c>
      <c r="K38" s="640">
        <v>2816613.16</v>
      </c>
    </row>
    <row r="39" spans="1:11" s="96" customFormat="1" ht="20.25" customHeight="1" x14ac:dyDescent="0.3">
      <c r="A39" s="625">
        <v>40</v>
      </c>
      <c r="B39" s="209">
        <v>25928611875.450001</v>
      </c>
      <c r="C39" s="210">
        <v>4802737830</v>
      </c>
      <c r="D39" s="211">
        <v>12207065585</v>
      </c>
      <c r="E39" s="209">
        <v>19047116.129999999</v>
      </c>
      <c r="F39" s="210">
        <v>929430.58</v>
      </c>
      <c r="G39" s="211">
        <v>7154249.1699999999</v>
      </c>
      <c r="H39" s="209">
        <v>8838576238</v>
      </c>
      <c r="I39" s="211">
        <v>21431531897</v>
      </c>
      <c r="J39" s="209">
        <v>0</v>
      </c>
      <c r="K39" s="639">
        <v>3750976.38</v>
      </c>
    </row>
    <row r="40" spans="1:11" s="96" customFormat="1" ht="20.25" customHeight="1" x14ac:dyDescent="0.3">
      <c r="A40" s="627">
        <v>41</v>
      </c>
      <c r="B40" s="212">
        <v>25802116890.130001</v>
      </c>
      <c r="C40" s="213">
        <v>4690379617</v>
      </c>
      <c r="D40" s="214">
        <v>11995279340</v>
      </c>
      <c r="E40" s="212">
        <v>30488774.559999999</v>
      </c>
      <c r="F40" s="213">
        <v>252221.36</v>
      </c>
      <c r="G40" s="214">
        <v>7653579.7999999998</v>
      </c>
      <c r="H40" s="212">
        <v>8472799738</v>
      </c>
      <c r="I40" s="214">
        <v>20944289174</v>
      </c>
      <c r="J40" s="212">
        <v>0</v>
      </c>
      <c r="K40" s="640">
        <v>1369143.33</v>
      </c>
    </row>
    <row r="41" spans="1:11" s="96" customFormat="1" ht="20.25" customHeight="1" x14ac:dyDescent="0.3">
      <c r="A41" s="625">
        <v>42</v>
      </c>
      <c r="B41" s="209">
        <v>25361261815.98</v>
      </c>
      <c r="C41" s="210">
        <v>4726262894</v>
      </c>
      <c r="D41" s="211">
        <v>11865645346</v>
      </c>
      <c r="E41" s="209">
        <v>11803895.83</v>
      </c>
      <c r="F41" s="210">
        <v>1673259.4</v>
      </c>
      <c r="G41" s="211">
        <v>941176.95</v>
      </c>
      <c r="H41" s="209">
        <v>8368678582</v>
      </c>
      <c r="I41" s="211">
        <v>20564940941</v>
      </c>
      <c r="J41" s="209">
        <v>0</v>
      </c>
      <c r="K41" s="639">
        <v>8135147.4699999997</v>
      </c>
    </row>
    <row r="42" spans="1:11" s="96" customFormat="1" ht="20.25" customHeight="1" x14ac:dyDescent="0.3">
      <c r="A42" s="627">
        <v>43</v>
      </c>
      <c r="B42" s="212">
        <v>25239078722.740002</v>
      </c>
      <c r="C42" s="213">
        <v>4530844226</v>
      </c>
      <c r="D42" s="214">
        <v>11532445747</v>
      </c>
      <c r="E42" s="212">
        <v>11173141.369999999</v>
      </c>
      <c r="F42" s="213">
        <v>874451.4</v>
      </c>
      <c r="G42" s="214">
        <v>1613019</v>
      </c>
      <c r="H42" s="212">
        <v>7985077181</v>
      </c>
      <c r="I42" s="214">
        <v>19816576820</v>
      </c>
      <c r="J42" s="212">
        <v>564706</v>
      </c>
      <c r="K42" s="640">
        <v>1406400.41</v>
      </c>
    </row>
    <row r="43" spans="1:11" s="96" customFormat="1" ht="20.25" customHeight="1" x14ac:dyDescent="0.3">
      <c r="A43" s="625">
        <v>44</v>
      </c>
      <c r="B43" s="209">
        <v>24940099264.790001</v>
      </c>
      <c r="C43" s="210">
        <v>4324435612</v>
      </c>
      <c r="D43" s="211">
        <v>11327543504</v>
      </c>
      <c r="E43" s="209">
        <v>35241264.509999998</v>
      </c>
      <c r="F43" s="210">
        <v>2199468.48</v>
      </c>
      <c r="G43" s="211">
        <v>5277008.9400000004</v>
      </c>
      <c r="H43" s="209">
        <v>7790563828</v>
      </c>
      <c r="I43" s="211">
        <v>19563589962</v>
      </c>
      <c r="J43" s="209">
        <v>0</v>
      </c>
      <c r="K43" s="639">
        <v>6892504.3099999996</v>
      </c>
    </row>
    <row r="44" spans="1:11" s="96" customFormat="1" ht="20.25" customHeight="1" x14ac:dyDescent="0.3">
      <c r="A44" s="627">
        <v>45</v>
      </c>
      <c r="B44" s="212">
        <v>25039049380.990002</v>
      </c>
      <c r="C44" s="213">
        <v>4349774090</v>
      </c>
      <c r="D44" s="214">
        <v>10842228379</v>
      </c>
      <c r="E44" s="212">
        <v>17113815.649999999</v>
      </c>
      <c r="F44" s="213">
        <v>8926.5400000000009</v>
      </c>
      <c r="G44" s="214">
        <v>0</v>
      </c>
      <c r="H44" s="212">
        <v>7506746708</v>
      </c>
      <c r="I44" s="214">
        <v>19086129430</v>
      </c>
      <c r="J44" s="212">
        <v>0</v>
      </c>
      <c r="K44" s="640">
        <v>5656682.5599999996</v>
      </c>
    </row>
    <row r="45" spans="1:11" s="96" customFormat="1" ht="20.25" customHeight="1" x14ac:dyDescent="0.3">
      <c r="A45" s="625">
        <v>46</v>
      </c>
      <c r="B45" s="209">
        <v>23448458999.419998</v>
      </c>
      <c r="C45" s="210">
        <v>4145121049</v>
      </c>
      <c r="D45" s="211">
        <v>10446992054</v>
      </c>
      <c r="E45" s="209">
        <v>36515124.659999996</v>
      </c>
      <c r="F45" s="210">
        <v>1632109.7</v>
      </c>
      <c r="G45" s="211">
        <v>4309414.42</v>
      </c>
      <c r="H45" s="209">
        <v>7029866915</v>
      </c>
      <c r="I45" s="211">
        <v>17854191783</v>
      </c>
      <c r="J45" s="209">
        <v>116765</v>
      </c>
      <c r="K45" s="639">
        <v>7471115.5599999996</v>
      </c>
    </row>
    <row r="46" spans="1:11" s="96" customFormat="1" ht="20.25" customHeight="1" x14ac:dyDescent="0.3">
      <c r="A46" s="627">
        <v>47</v>
      </c>
      <c r="B46" s="212">
        <v>21744044268.169998</v>
      </c>
      <c r="C46" s="213">
        <v>3684341926</v>
      </c>
      <c r="D46" s="214">
        <v>9568311018</v>
      </c>
      <c r="E46" s="212">
        <v>17876992.170000002</v>
      </c>
      <c r="F46" s="213">
        <v>4155338.24</v>
      </c>
      <c r="G46" s="214">
        <v>3429679.19</v>
      </c>
      <c r="H46" s="212">
        <v>6079752906</v>
      </c>
      <c r="I46" s="214">
        <v>16271458030</v>
      </c>
      <c r="J46" s="212">
        <v>0</v>
      </c>
      <c r="K46" s="640">
        <v>3103691.35</v>
      </c>
    </row>
    <row r="47" spans="1:11" s="96" customFormat="1" ht="20.25" customHeight="1" x14ac:dyDescent="0.3">
      <c r="A47" s="625">
        <v>48</v>
      </c>
      <c r="B47" s="209">
        <v>20170700824.02</v>
      </c>
      <c r="C47" s="210">
        <v>3502165628</v>
      </c>
      <c r="D47" s="211">
        <v>8457326353</v>
      </c>
      <c r="E47" s="209">
        <v>28426687.170000002</v>
      </c>
      <c r="F47" s="210">
        <v>3532551.57</v>
      </c>
      <c r="G47" s="211">
        <v>165551.5</v>
      </c>
      <c r="H47" s="209">
        <v>5561534294</v>
      </c>
      <c r="I47" s="211">
        <v>14777749706</v>
      </c>
      <c r="J47" s="209">
        <v>0</v>
      </c>
      <c r="K47" s="639">
        <v>2511580.7799999998</v>
      </c>
    </row>
    <row r="48" spans="1:11" s="96" customFormat="1" ht="20.25" customHeight="1" x14ac:dyDescent="0.3">
      <c r="A48" s="627">
        <v>49</v>
      </c>
      <c r="B48" s="212">
        <v>19226562308.959999</v>
      </c>
      <c r="C48" s="213">
        <v>2985059654</v>
      </c>
      <c r="D48" s="214">
        <v>8106300830</v>
      </c>
      <c r="E48" s="212">
        <v>30722344.609999999</v>
      </c>
      <c r="F48" s="213">
        <v>681385.58</v>
      </c>
      <c r="G48" s="214">
        <v>1886768.7</v>
      </c>
      <c r="H48" s="212">
        <v>5162295689</v>
      </c>
      <c r="I48" s="214">
        <v>13418040447</v>
      </c>
      <c r="J48" s="212">
        <v>0</v>
      </c>
      <c r="K48" s="640">
        <v>78152.679999999993</v>
      </c>
    </row>
    <row r="49" spans="1:11" s="96" customFormat="1" ht="20.25" customHeight="1" x14ac:dyDescent="0.3">
      <c r="A49" s="625">
        <v>50</v>
      </c>
      <c r="B49" s="209">
        <v>16641561316.129999</v>
      </c>
      <c r="C49" s="210">
        <v>2628702337</v>
      </c>
      <c r="D49" s="211">
        <v>6940689007</v>
      </c>
      <c r="E49" s="209">
        <v>5602228.6200000001</v>
      </c>
      <c r="F49" s="210">
        <v>4736688.7</v>
      </c>
      <c r="G49" s="211">
        <v>148744</v>
      </c>
      <c r="H49" s="209">
        <v>4186364258</v>
      </c>
      <c r="I49" s="211">
        <v>11339030566</v>
      </c>
      <c r="J49" s="209">
        <v>0</v>
      </c>
      <c r="K49" s="639">
        <v>4534773.5999999996</v>
      </c>
    </row>
    <row r="50" spans="1:11" s="96" customFormat="1" ht="20.25" customHeight="1" x14ac:dyDescent="0.3">
      <c r="A50" s="627">
        <v>51</v>
      </c>
      <c r="B50" s="212">
        <v>15348552001.74</v>
      </c>
      <c r="C50" s="213">
        <v>2337835603</v>
      </c>
      <c r="D50" s="214">
        <v>6371097367</v>
      </c>
      <c r="E50" s="212">
        <v>30062280.059999999</v>
      </c>
      <c r="F50" s="213">
        <v>3554976.13</v>
      </c>
      <c r="G50" s="214">
        <v>10566029.689999999</v>
      </c>
      <c r="H50" s="212">
        <v>3894591585</v>
      </c>
      <c r="I50" s="214">
        <v>10218630443</v>
      </c>
      <c r="J50" s="212">
        <v>0</v>
      </c>
      <c r="K50" s="640">
        <v>4118560.74</v>
      </c>
    </row>
    <row r="51" spans="1:11" s="96" customFormat="1" ht="20.25" customHeight="1" x14ac:dyDescent="0.3">
      <c r="A51" s="625">
        <v>52</v>
      </c>
      <c r="B51" s="209">
        <v>13143859486.93</v>
      </c>
      <c r="C51" s="210">
        <v>2063784874</v>
      </c>
      <c r="D51" s="211">
        <v>5459923890</v>
      </c>
      <c r="E51" s="209">
        <v>19542777.789999999</v>
      </c>
      <c r="F51" s="210">
        <v>1845830.13</v>
      </c>
      <c r="G51" s="211">
        <v>740763</v>
      </c>
      <c r="H51" s="209">
        <v>3268911535</v>
      </c>
      <c r="I51" s="211">
        <v>8602955188</v>
      </c>
      <c r="J51" s="209">
        <v>337965</v>
      </c>
      <c r="K51" s="639">
        <v>11517566.550000001</v>
      </c>
    </row>
    <row r="52" spans="1:11" s="96" customFormat="1" ht="20.25" customHeight="1" x14ac:dyDescent="0.3">
      <c r="A52" s="627">
        <v>53</v>
      </c>
      <c r="B52" s="212">
        <v>12023007236.34</v>
      </c>
      <c r="C52" s="213">
        <v>1834245743</v>
      </c>
      <c r="D52" s="214">
        <v>4934000196</v>
      </c>
      <c r="E52" s="212">
        <v>17391033.93</v>
      </c>
      <c r="F52" s="213">
        <v>1030478.57</v>
      </c>
      <c r="G52" s="214">
        <v>3326767</v>
      </c>
      <c r="H52" s="212">
        <v>2801393353</v>
      </c>
      <c r="I52" s="214">
        <v>7417856427</v>
      </c>
      <c r="J52" s="212">
        <v>0</v>
      </c>
      <c r="K52" s="640">
        <v>4728073.75</v>
      </c>
    </row>
    <row r="53" spans="1:11" s="96" customFormat="1" ht="20.25" customHeight="1" x14ac:dyDescent="0.3">
      <c r="A53" s="625">
        <v>54</v>
      </c>
      <c r="B53" s="209">
        <v>10690774905.370001</v>
      </c>
      <c r="C53" s="210">
        <v>1675217823</v>
      </c>
      <c r="D53" s="211">
        <v>4327287990</v>
      </c>
      <c r="E53" s="209">
        <v>28681426.940000001</v>
      </c>
      <c r="F53" s="210">
        <v>5422310.5700000003</v>
      </c>
      <c r="G53" s="211">
        <v>1723820.35</v>
      </c>
      <c r="H53" s="209">
        <v>2545835247</v>
      </c>
      <c r="I53" s="211">
        <v>6486185708</v>
      </c>
      <c r="J53" s="209">
        <v>0</v>
      </c>
      <c r="K53" s="639">
        <v>2807711.18</v>
      </c>
    </row>
    <row r="54" spans="1:11" s="96" customFormat="1" ht="20.25" customHeight="1" x14ac:dyDescent="0.3">
      <c r="A54" s="627">
        <v>55</v>
      </c>
      <c r="B54" s="212">
        <v>9798280017.25</v>
      </c>
      <c r="C54" s="213">
        <v>1518200439</v>
      </c>
      <c r="D54" s="214">
        <v>3814270079</v>
      </c>
      <c r="E54" s="212">
        <v>21814081.66</v>
      </c>
      <c r="F54" s="213">
        <v>1902384.07</v>
      </c>
      <c r="G54" s="214">
        <v>-576575.46</v>
      </c>
      <c r="H54" s="212">
        <v>2161830788</v>
      </c>
      <c r="I54" s="214">
        <v>5712331419</v>
      </c>
      <c r="J54" s="212">
        <v>0</v>
      </c>
      <c r="K54" s="640">
        <v>2126963.52</v>
      </c>
    </row>
    <row r="55" spans="1:11" s="96" customFormat="1" ht="20.25" customHeight="1" x14ac:dyDescent="0.3">
      <c r="A55" s="625">
        <v>56</v>
      </c>
      <c r="B55" s="209">
        <v>8679411161.9300003</v>
      </c>
      <c r="C55" s="210">
        <v>1265483842</v>
      </c>
      <c r="D55" s="211">
        <v>3332510071</v>
      </c>
      <c r="E55" s="209">
        <v>27909536.18</v>
      </c>
      <c r="F55" s="210">
        <v>0</v>
      </c>
      <c r="G55" s="211">
        <v>2000000</v>
      </c>
      <c r="H55" s="209">
        <v>1908209144</v>
      </c>
      <c r="I55" s="211">
        <v>4731409573</v>
      </c>
      <c r="J55" s="209">
        <v>0</v>
      </c>
      <c r="K55" s="639">
        <v>4120708.81</v>
      </c>
    </row>
    <row r="56" spans="1:11" s="96" customFormat="1" ht="20.25" customHeight="1" x14ac:dyDescent="0.3">
      <c r="A56" s="627">
        <v>57</v>
      </c>
      <c r="B56" s="212">
        <v>8583523177.1000004</v>
      </c>
      <c r="C56" s="213">
        <v>1251099679</v>
      </c>
      <c r="D56" s="214">
        <v>3233998254</v>
      </c>
      <c r="E56" s="212">
        <v>14468353.17</v>
      </c>
      <c r="F56" s="213">
        <v>1647906.99</v>
      </c>
      <c r="G56" s="214">
        <v>-1360384.4</v>
      </c>
      <c r="H56" s="212">
        <v>1902980569</v>
      </c>
      <c r="I56" s="214">
        <v>4009611165</v>
      </c>
      <c r="J56" s="212">
        <v>0</v>
      </c>
      <c r="K56" s="640">
        <v>5309771.41</v>
      </c>
    </row>
    <row r="57" spans="1:11" s="96" customFormat="1" ht="20.25" customHeight="1" thickBot="1" x14ac:dyDescent="0.35">
      <c r="A57" s="629">
        <v>58</v>
      </c>
      <c r="B57" s="630">
        <v>7143505090.4099998</v>
      </c>
      <c r="C57" s="641">
        <v>919980975</v>
      </c>
      <c r="D57" s="632">
        <v>2619911653</v>
      </c>
      <c r="E57" s="630">
        <v>17422175.48</v>
      </c>
      <c r="F57" s="641">
        <v>2811908.17</v>
      </c>
      <c r="G57" s="632">
        <v>0</v>
      </c>
      <c r="H57" s="630">
        <v>1405231715</v>
      </c>
      <c r="I57" s="632">
        <v>3051978742</v>
      </c>
      <c r="J57" s="630">
        <v>0</v>
      </c>
      <c r="K57" s="642">
        <v>6610573.71</v>
      </c>
    </row>
    <row r="58" spans="1:11" s="96" customFormat="1" ht="20.25" customHeight="1" x14ac:dyDescent="0.3">
      <c r="A58" s="117">
        <v>59</v>
      </c>
      <c r="B58" s="212">
        <v>6961875375.0699997</v>
      </c>
      <c r="C58" s="213">
        <v>760782715</v>
      </c>
      <c r="D58" s="214">
        <v>2425402644</v>
      </c>
      <c r="E58" s="212">
        <v>36928368.32</v>
      </c>
      <c r="F58" s="213">
        <v>14177318.75</v>
      </c>
      <c r="G58" s="214">
        <v>52944</v>
      </c>
      <c r="H58" s="212">
        <v>1247668353</v>
      </c>
      <c r="I58" s="214">
        <v>2555190159</v>
      </c>
      <c r="J58" s="212">
        <v>0</v>
      </c>
      <c r="K58" s="214">
        <v>5456565.8099999996</v>
      </c>
    </row>
    <row r="59" spans="1:11" s="96" customFormat="1" ht="20.25" customHeight="1" x14ac:dyDescent="0.3">
      <c r="A59" s="118">
        <v>60</v>
      </c>
      <c r="B59" s="209">
        <v>5351258825.2299995</v>
      </c>
      <c r="C59" s="210">
        <v>666970182</v>
      </c>
      <c r="D59" s="211">
        <v>1901355746</v>
      </c>
      <c r="E59" s="209">
        <v>14591644.529999999</v>
      </c>
      <c r="F59" s="210">
        <v>16383396.560000001</v>
      </c>
      <c r="G59" s="211">
        <v>0</v>
      </c>
      <c r="H59" s="209">
        <v>1040074851</v>
      </c>
      <c r="I59" s="211">
        <v>1532630681</v>
      </c>
      <c r="J59" s="209">
        <v>0</v>
      </c>
      <c r="K59" s="211">
        <v>2546212.84</v>
      </c>
    </row>
    <row r="60" spans="1:11" s="96" customFormat="1" ht="20.25" customHeight="1" x14ac:dyDescent="0.3">
      <c r="A60" s="117">
        <v>61</v>
      </c>
      <c r="B60" s="212">
        <v>5073890718.1000004</v>
      </c>
      <c r="C60" s="213">
        <v>673391631</v>
      </c>
      <c r="D60" s="214">
        <v>1506726398</v>
      </c>
      <c r="E60" s="212">
        <v>35216274.579999998</v>
      </c>
      <c r="F60" s="213">
        <v>741675.66</v>
      </c>
      <c r="G60" s="214">
        <v>1755970</v>
      </c>
      <c r="H60" s="212">
        <v>856808458</v>
      </c>
      <c r="I60" s="214">
        <v>926399287</v>
      </c>
      <c r="J60" s="212">
        <v>0</v>
      </c>
      <c r="K60" s="214">
        <v>1819310.58</v>
      </c>
    </row>
    <row r="61" spans="1:11" s="96" customFormat="1" ht="20.25" customHeight="1" x14ac:dyDescent="0.3">
      <c r="A61" s="118">
        <v>62</v>
      </c>
      <c r="B61" s="209">
        <v>4323556452.5500002</v>
      </c>
      <c r="C61" s="210">
        <v>490885919</v>
      </c>
      <c r="D61" s="211">
        <v>1349044701</v>
      </c>
      <c r="E61" s="209">
        <v>36319633.020000003</v>
      </c>
      <c r="F61" s="210">
        <v>1731919.76</v>
      </c>
      <c r="G61" s="211">
        <v>112692.39</v>
      </c>
      <c r="H61" s="209">
        <v>760544601</v>
      </c>
      <c r="I61" s="211">
        <v>565309623</v>
      </c>
      <c r="J61" s="209">
        <v>0</v>
      </c>
      <c r="K61" s="211">
        <v>801486.22</v>
      </c>
    </row>
    <row r="62" spans="1:11" s="96" customFormat="1" ht="20.25" customHeight="1" x14ac:dyDescent="0.3">
      <c r="A62" s="117">
        <v>63</v>
      </c>
      <c r="B62" s="212">
        <v>3669410703.6999998</v>
      </c>
      <c r="C62" s="213">
        <v>363263815</v>
      </c>
      <c r="D62" s="214">
        <v>1034081489</v>
      </c>
      <c r="E62" s="212">
        <v>18830177.949999999</v>
      </c>
      <c r="F62" s="213">
        <v>926425.28</v>
      </c>
      <c r="G62" s="214">
        <v>0</v>
      </c>
      <c r="H62" s="212">
        <v>546302601</v>
      </c>
      <c r="I62" s="214">
        <v>444178384</v>
      </c>
      <c r="J62" s="212">
        <v>0</v>
      </c>
      <c r="K62" s="214">
        <v>0</v>
      </c>
    </row>
    <row r="63" spans="1:11" s="96" customFormat="1" ht="20.25" customHeight="1" x14ac:dyDescent="0.3">
      <c r="A63" s="118">
        <v>64</v>
      </c>
      <c r="B63" s="209">
        <v>3371091214.4400001</v>
      </c>
      <c r="C63" s="210">
        <v>287400054</v>
      </c>
      <c r="D63" s="211">
        <v>899692249</v>
      </c>
      <c r="E63" s="209">
        <v>10881101.689999999</v>
      </c>
      <c r="F63" s="210">
        <v>25996784.789999999</v>
      </c>
      <c r="G63" s="211">
        <v>0</v>
      </c>
      <c r="H63" s="209">
        <v>460613335</v>
      </c>
      <c r="I63" s="211">
        <v>218127303</v>
      </c>
      <c r="J63" s="209">
        <v>0</v>
      </c>
      <c r="K63" s="211">
        <v>138637.65</v>
      </c>
    </row>
    <row r="64" spans="1:11" s="96" customFormat="1" ht="20.25" customHeight="1" x14ac:dyDescent="0.3">
      <c r="A64" s="117">
        <v>65</v>
      </c>
      <c r="B64" s="212">
        <v>2630896482.2800002</v>
      </c>
      <c r="C64" s="213">
        <v>240383354</v>
      </c>
      <c r="D64" s="214">
        <v>504104198</v>
      </c>
      <c r="E64" s="212">
        <v>22895904.539999999</v>
      </c>
      <c r="F64" s="213">
        <v>12458003.49</v>
      </c>
      <c r="G64" s="214">
        <v>0</v>
      </c>
      <c r="H64" s="212">
        <v>184319770</v>
      </c>
      <c r="I64" s="214">
        <v>101536851</v>
      </c>
      <c r="J64" s="212">
        <v>0</v>
      </c>
      <c r="K64" s="214">
        <v>45138.69</v>
      </c>
    </row>
    <row r="65" spans="1:11" s="96" customFormat="1" ht="20.25" customHeight="1" x14ac:dyDescent="0.3">
      <c r="A65" s="118">
        <v>66</v>
      </c>
      <c r="B65" s="209">
        <v>2200439066.1199999</v>
      </c>
      <c r="C65" s="210">
        <v>163099778</v>
      </c>
      <c r="D65" s="211">
        <v>428105705</v>
      </c>
      <c r="E65" s="209">
        <v>4330427.6100000003</v>
      </c>
      <c r="F65" s="210">
        <v>3017883.61</v>
      </c>
      <c r="G65" s="211">
        <v>0</v>
      </c>
      <c r="H65" s="209">
        <v>83957711</v>
      </c>
      <c r="I65" s="211">
        <v>37765676</v>
      </c>
      <c r="J65" s="209">
        <v>0</v>
      </c>
      <c r="K65" s="211">
        <v>0</v>
      </c>
    </row>
    <row r="66" spans="1:11" s="96" customFormat="1" ht="20.25" customHeight="1" x14ac:dyDescent="0.3">
      <c r="A66" s="117">
        <v>67</v>
      </c>
      <c r="B66" s="212">
        <v>1894576228.9100001</v>
      </c>
      <c r="C66" s="213">
        <v>116188452</v>
      </c>
      <c r="D66" s="214">
        <v>295203655</v>
      </c>
      <c r="E66" s="212">
        <v>25077622.82</v>
      </c>
      <c r="F66" s="213">
        <v>628090.30000000005</v>
      </c>
      <c r="G66" s="214">
        <v>117165</v>
      </c>
      <c r="H66" s="212">
        <v>56669087</v>
      </c>
      <c r="I66" s="214">
        <v>13535321</v>
      </c>
      <c r="J66" s="212">
        <v>0</v>
      </c>
      <c r="K66" s="214">
        <v>0</v>
      </c>
    </row>
    <row r="67" spans="1:11" s="96" customFormat="1" ht="20.25" customHeight="1" x14ac:dyDescent="0.3">
      <c r="A67" s="118">
        <v>68</v>
      </c>
      <c r="B67" s="209">
        <v>1682514287.52</v>
      </c>
      <c r="C67" s="210">
        <v>99936969</v>
      </c>
      <c r="D67" s="211">
        <v>209572349</v>
      </c>
      <c r="E67" s="209">
        <v>8289032.21</v>
      </c>
      <c r="F67" s="210">
        <v>0</v>
      </c>
      <c r="G67" s="211">
        <v>0</v>
      </c>
      <c r="H67" s="209">
        <v>19646413</v>
      </c>
      <c r="I67" s="211">
        <v>12594894</v>
      </c>
      <c r="J67" s="209">
        <v>0</v>
      </c>
      <c r="K67" s="211">
        <v>0</v>
      </c>
    </row>
    <row r="68" spans="1:11" s="96" customFormat="1" ht="20.25" customHeight="1" x14ac:dyDescent="0.3">
      <c r="A68" s="117">
        <v>69</v>
      </c>
      <c r="B68" s="212">
        <v>1432838085.48</v>
      </c>
      <c r="C68" s="213">
        <v>67095598</v>
      </c>
      <c r="D68" s="214">
        <v>178374610</v>
      </c>
      <c r="E68" s="212">
        <v>7948448.3600000003</v>
      </c>
      <c r="F68" s="213">
        <v>5203536.0199999996</v>
      </c>
      <c r="G68" s="214">
        <v>0</v>
      </c>
      <c r="H68" s="212">
        <v>24169899</v>
      </c>
      <c r="I68" s="214">
        <v>1682068</v>
      </c>
      <c r="J68" s="212">
        <v>0</v>
      </c>
      <c r="K68" s="214">
        <v>0</v>
      </c>
    </row>
    <row r="69" spans="1:11" s="96" customFormat="1" ht="20.25" customHeight="1" x14ac:dyDescent="0.3">
      <c r="A69" s="118">
        <v>70</v>
      </c>
      <c r="B69" s="209">
        <v>1194872512.3499999</v>
      </c>
      <c r="C69" s="210">
        <v>55394545</v>
      </c>
      <c r="D69" s="211">
        <v>185633542</v>
      </c>
      <c r="E69" s="209">
        <v>10008666.23</v>
      </c>
      <c r="F69" s="210">
        <v>3970297.65</v>
      </c>
      <c r="G69" s="211">
        <v>0</v>
      </c>
      <c r="H69" s="209">
        <v>12590303</v>
      </c>
      <c r="I69" s="211">
        <v>1005884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1014437368.13</v>
      </c>
      <c r="C70" s="213">
        <v>40152014</v>
      </c>
      <c r="D70" s="214">
        <v>145604006</v>
      </c>
      <c r="E70" s="212">
        <v>20074338.77</v>
      </c>
      <c r="F70" s="213">
        <v>0</v>
      </c>
      <c r="G70" s="214">
        <v>0</v>
      </c>
      <c r="H70" s="212">
        <v>7074340</v>
      </c>
      <c r="I70" s="214">
        <v>0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856184271.36000001</v>
      </c>
      <c r="C71" s="210">
        <v>28765703</v>
      </c>
      <c r="D71" s="211">
        <v>118095832</v>
      </c>
      <c r="E71" s="209">
        <v>7718749.0700000003</v>
      </c>
      <c r="F71" s="210">
        <v>0</v>
      </c>
      <c r="G71" s="211">
        <v>0</v>
      </c>
      <c r="H71" s="209">
        <v>6550427</v>
      </c>
      <c r="I71" s="211">
        <v>0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635079864.42999995</v>
      </c>
      <c r="C72" s="213">
        <v>18005508</v>
      </c>
      <c r="D72" s="214">
        <v>78839861</v>
      </c>
      <c r="E72" s="212">
        <v>6472573.1299999999</v>
      </c>
      <c r="F72" s="213">
        <v>0</v>
      </c>
      <c r="G72" s="214">
        <v>0</v>
      </c>
      <c r="H72" s="212">
        <v>7578995</v>
      </c>
      <c r="I72" s="214">
        <v>0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608427514.29999995</v>
      </c>
      <c r="C73" s="210">
        <v>20819504</v>
      </c>
      <c r="D73" s="211">
        <v>53268782</v>
      </c>
      <c r="E73" s="209">
        <v>2522728.12</v>
      </c>
      <c r="F73" s="210">
        <v>0</v>
      </c>
      <c r="G73" s="211">
        <v>0</v>
      </c>
      <c r="H73" s="209">
        <v>6354522</v>
      </c>
      <c r="I73" s="211">
        <v>0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568163196.69000006</v>
      </c>
      <c r="C74" s="213">
        <v>83704104</v>
      </c>
      <c r="D74" s="214">
        <v>38254559</v>
      </c>
      <c r="E74" s="212">
        <v>2196558.94</v>
      </c>
      <c r="F74" s="213">
        <v>0</v>
      </c>
      <c r="G74" s="214">
        <v>0</v>
      </c>
      <c r="H74" s="212">
        <v>6139015</v>
      </c>
      <c r="I74" s="214">
        <v>0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288986031.56</v>
      </c>
      <c r="C75" s="210">
        <v>42290992</v>
      </c>
      <c r="D75" s="211">
        <v>33027393</v>
      </c>
      <c r="E75" s="209">
        <v>7884127.9500000002</v>
      </c>
      <c r="F75" s="210">
        <v>0</v>
      </c>
      <c r="G75" s="211">
        <v>0</v>
      </c>
      <c r="H75" s="209">
        <v>1983797</v>
      </c>
      <c r="I75" s="211">
        <v>400000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239304869.19999999</v>
      </c>
      <c r="C76" s="213">
        <v>10280798</v>
      </c>
      <c r="D76" s="214">
        <v>24636814</v>
      </c>
      <c r="E76" s="212">
        <v>6053636.5199999996</v>
      </c>
      <c r="F76" s="213">
        <v>0</v>
      </c>
      <c r="G76" s="214">
        <v>0</v>
      </c>
      <c r="H76" s="212">
        <v>2841484</v>
      </c>
      <c r="I76" s="214">
        <v>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223215580.38999999</v>
      </c>
      <c r="C77" s="210">
        <v>10611409</v>
      </c>
      <c r="D77" s="211">
        <v>16207634</v>
      </c>
      <c r="E77" s="209">
        <v>3095273.99</v>
      </c>
      <c r="F77" s="210">
        <v>24700</v>
      </c>
      <c r="G77" s="211">
        <v>0</v>
      </c>
      <c r="H77" s="209">
        <v>1717424</v>
      </c>
      <c r="I77" s="211">
        <v>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216347550.21000001</v>
      </c>
      <c r="C78" s="213">
        <v>21543436</v>
      </c>
      <c r="D78" s="214">
        <v>16022080</v>
      </c>
      <c r="E78" s="212">
        <v>1655800.26</v>
      </c>
      <c r="F78" s="213">
        <v>0</v>
      </c>
      <c r="G78" s="214">
        <v>0</v>
      </c>
      <c r="H78" s="212">
        <v>2381595</v>
      </c>
      <c r="I78" s="214">
        <v>0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198086849.88</v>
      </c>
      <c r="C79" s="210">
        <v>4381261</v>
      </c>
      <c r="D79" s="211">
        <v>9766309</v>
      </c>
      <c r="E79" s="209">
        <v>6039835.1799999997</v>
      </c>
      <c r="F79" s="210">
        <v>0</v>
      </c>
      <c r="G79" s="211">
        <v>0</v>
      </c>
      <c r="H79" s="209">
        <v>2115188</v>
      </c>
      <c r="I79" s="211">
        <v>0</v>
      </c>
      <c r="J79" s="209">
        <v>0</v>
      </c>
      <c r="K79" s="211">
        <v>0</v>
      </c>
    </row>
    <row r="80" spans="1:11" s="96" customFormat="1" ht="20.25" customHeight="1" x14ac:dyDescent="0.3">
      <c r="A80" s="117">
        <v>81</v>
      </c>
      <c r="B80" s="212">
        <v>94811562.090000004</v>
      </c>
      <c r="C80" s="213">
        <v>879909</v>
      </c>
      <c r="D80" s="214">
        <v>8196636</v>
      </c>
      <c r="E80" s="212">
        <v>565435.80000000005</v>
      </c>
      <c r="F80" s="213">
        <v>0</v>
      </c>
      <c r="G80" s="214">
        <v>0</v>
      </c>
      <c r="H80" s="212">
        <v>851813</v>
      </c>
      <c r="I80" s="214">
        <v>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75944627.329999998</v>
      </c>
      <c r="C81" s="210">
        <v>541192</v>
      </c>
      <c r="D81" s="211">
        <v>6329999</v>
      </c>
      <c r="E81" s="209">
        <v>388414.37</v>
      </c>
      <c r="F81" s="210">
        <v>0</v>
      </c>
      <c r="G81" s="211">
        <v>0</v>
      </c>
      <c r="H81" s="209">
        <v>696093</v>
      </c>
      <c r="I81" s="211">
        <v>0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47307266</v>
      </c>
      <c r="C82" s="213">
        <v>1560574</v>
      </c>
      <c r="D82" s="214">
        <v>3228188</v>
      </c>
      <c r="E82" s="212">
        <v>357773.22</v>
      </c>
      <c r="F82" s="213">
        <v>0</v>
      </c>
      <c r="G82" s="214">
        <v>0</v>
      </c>
      <c r="H82" s="212">
        <v>613104</v>
      </c>
      <c r="I82" s="214">
        <v>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34916733.869999997</v>
      </c>
      <c r="C83" s="210">
        <v>5468451</v>
      </c>
      <c r="D83" s="211">
        <v>5991623</v>
      </c>
      <c r="E83" s="209">
        <v>801552.81</v>
      </c>
      <c r="F83" s="210">
        <v>0</v>
      </c>
      <c r="G83" s="211">
        <v>0</v>
      </c>
      <c r="H83" s="209">
        <v>469306</v>
      </c>
      <c r="I83" s="211">
        <v>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23105557</v>
      </c>
      <c r="C84" s="213">
        <v>98068774</v>
      </c>
      <c r="D84" s="214">
        <v>2358645</v>
      </c>
      <c r="E84" s="212">
        <v>1141256.94</v>
      </c>
      <c r="F84" s="213">
        <v>0</v>
      </c>
      <c r="G84" s="214">
        <v>0</v>
      </c>
      <c r="H84" s="212">
        <v>415459</v>
      </c>
      <c r="I84" s="214">
        <v>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34008377</v>
      </c>
      <c r="C85" s="210">
        <v>995663</v>
      </c>
      <c r="D85" s="211">
        <v>2464442</v>
      </c>
      <c r="E85" s="209">
        <v>1336230.1599999999</v>
      </c>
      <c r="F85" s="210">
        <v>0</v>
      </c>
      <c r="G85" s="211">
        <v>0</v>
      </c>
      <c r="H85" s="209">
        <v>197475</v>
      </c>
      <c r="I85" s="211">
        <v>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91863914</v>
      </c>
      <c r="C86" s="213">
        <v>3473284</v>
      </c>
      <c r="D86" s="214">
        <v>2557738</v>
      </c>
      <c r="E86" s="212">
        <v>581798.53</v>
      </c>
      <c r="F86" s="213">
        <v>0</v>
      </c>
      <c r="G86" s="214">
        <v>0</v>
      </c>
      <c r="H86" s="212">
        <v>763235</v>
      </c>
      <c r="I86" s="214">
        <v>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22209487.07</v>
      </c>
      <c r="C87" s="210">
        <v>351885</v>
      </c>
      <c r="D87" s="211">
        <v>1668636</v>
      </c>
      <c r="E87" s="209">
        <v>507742.83</v>
      </c>
      <c r="F87" s="210">
        <v>0</v>
      </c>
      <c r="G87" s="211">
        <v>0</v>
      </c>
      <c r="H87" s="209">
        <v>136138</v>
      </c>
      <c r="I87" s="211">
        <v>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26297728</v>
      </c>
      <c r="C88" s="213">
        <v>1635780</v>
      </c>
      <c r="D88" s="214">
        <v>1100998</v>
      </c>
      <c r="E88" s="212">
        <v>120326.88</v>
      </c>
      <c r="F88" s="213">
        <v>0</v>
      </c>
      <c r="G88" s="214">
        <v>0</v>
      </c>
      <c r="H88" s="212">
        <v>52894</v>
      </c>
      <c r="I88" s="214">
        <v>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8475422</v>
      </c>
      <c r="C89" s="210">
        <v>6201522</v>
      </c>
      <c r="D89" s="211">
        <v>787714</v>
      </c>
      <c r="E89" s="209">
        <v>28526.07</v>
      </c>
      <c r="F89" s="210">
        <v>0</v>
      </c>
      <c r="G89" s="211">
        <v>0</v>
      </c>
      <c r="H89" s="209">
        <v>29880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4547929</v>
      </c>
      <c r="C90" s="213">
        <v>1248944</v>
      </c>
      <c r="D90" s="214">
        <v>673890</v>
      </c>
      <c r="E90" s="212">
        <v>2500</v>
      </c>
      <c r="F90" s="213">
        <v>0</v>
      </c>
      <c r="G90" s="214">
        <v>0</v>
      </c>
      <c r="H90" s="212">
        <v>9568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2630330</v>
      </c>
      <c r="C91" s="210">
        <v>0</v>
      </c>
      <c r="D91" s="211">
        <v>9333</v>
      </c>
      <c r="E91" s="209">
        <v>68163.570000000007</v>
      </c>
      <c r="F91" s="210">
        <v>0</v>
      </c>
      <c r="G91" s="211">
        <v>0</v>
      </c>
      <c r="H91" s="209">
        <v>28093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2152948</v>
      </c>
      <c r="C92" s="213">
        <v>59379</v>
      </c>
      <c r="D92" s="214">
        <v>0</v>
      </c>
      <c r="E92" s="212">
        <v>71831.44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2117613</v>
      </c>
      <c r="C93" s="210">
        <v>888543</v>
      </c>
      <c r="D93" s="211">
        <v>0</v>
      </c>
      <c r="E93" s="209">
        <v>168149.66</v>
      </c>
      <c r="F93" s="210">
        <v>0</v>
      </c>
      <c r="G93" s="211">
        <v>0</v>
      </c>
      <c r="H93" s="209">
        <v>0</v>
      </c>
      <c r="I93" s="211">
        <v>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1286569</v>
      </c>
      <c r="C94" s="213">
        <v>0</v>
      </c>
      <c r="D94" s="214">
        <v>0</v>
      </c>
      <c r="E94" s="212">
        <v>36573.39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1459742</v>
      </c>
      <c r="C95" s="210">
        <v>0</v>
      </c>
      <c r="D95" s="211">
        <v>0</v>
      </c>
      <c r="E95" s="209">
        <v>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374653</v>
      </c>
      <c r="C96" s="213">
        <v>0</v>
      </c>
      <c r="D96" s="214">
        <v>0</v>
      </c>
      <c r="E96" s="212">
        <v>0</v>
      </c>
      <c r="F96" s="213">
        <v>0</v>
      </c>
      <c r="G96" s="214">
        <v>0</v>
      </c>
      <c r="H96" s="212">
        <v>0</v>
      </c>
      <c r="I96" s="214">
        <v>0</v>
      </c>
      <c r="J96" s="212">
        <v>0</v>
      </c>
      <c r="K96" s="214">
        <v>0</v>
      </c>
    </row>
    <row r="97" spans="1:11" s="96" customFormat="1" ht="20.25" customHeight="1" x14ac:dyDescent="0.3">
      <c r="A97" s="118">
        <v>98</v>
      </c>
      <c r="B97" s="209">
        <v>642176</v>
      </c>
      <c r="C97" s="210">
        <v>0</v>
      </c>
      <c r="D97" s="211">
        <v>0</v>
      </c>
      <c r="E97" s="209">
        <v>0</v>
      </c>
      <c r="F97" s="210">
        <v>0</v>
      </c>
      <c r="G97" s="211">
        <v>0</v>
      </c>
      <c r="H97" s="209">
        <v>0</v>
      </c>
      <c r="I97" s="211">
        <v>0</v>
      </c>
      <c r="J97" s="209">
        <v>0</v>
      </c>
      <c r="K97" s="211">
        <v>0</v>
      </c>
    </row>
    <row r="98" spans="1:11" s="96" customFormat="1" ht="20.25" customHeight="1" x14ac:dyDescent="0.3">
      <c r="A98" s="117">
        <v>99</v>
      </c>
      <c r="B98" s="212">
        <v>225647</v>
      </c>
      <c r="C98" s="213">
        <v>0</v>
      </c>
      <c r="D98" s="214">
        <v>0</v>
      </c>
      <c r="E98" s="212">
        <v>0</v>
      </c>
      <c r="F98" s="213">
        <v>0</v>
      </c>
      <c r="G98" s="214">
        <v>0</v>
      </c>
      <c r="H98" s="212">
        <v>0</v>
      </c>
      <c r="I98" s="214">
        <v>0</v>
      </c>
      <c r="J98" s="212">
        <v>0</v>
      </c>
      <c r="K98" s="214">
        <v>0</v>
      </c>
    </row>
    <row r="99" spans="1:11" s="96" customFormat="1" ht="20.25" customHeight="1" x14ac:dyDescent="0.3">
      <c r="A99" s="118" t="s">
        <v>264</v>
      </c>
      <c r="B99" s="209">
        <v>3228551</v>
      </c>
      <c r="C99" s="210">
        <v>534656</v>
      </c>
      <c r="D99" s="211">
        <v>0</v>
      </c>
      <c r="E99" s="209">
        <v>0</v>
      </c>
      <c r="F99" s="210">
        <v>0</v>
      </c>
      <c r="G99" s="211">
        <v>0</v>
      </c>
      <c r="H99" s="209">
        <v>0</v>
      </c>
      <c r="I99" s="211">
        <v>0</v>
      </c>
      <c r="J99" s="209">
        <v>0</v>
      </c>
      <c r="K99" s="211">
        <v>0</v>
      </c>
    </row>
    <row r="100" spans="1:11" s="98" customFormat="1" ht="20.25" customHeight="1" thickBot="1" x14ac:dyDescent="0.35">
      <c r="A100" s="553" t="s">
        <v>8</v>
      </c>
      <c r="B100" s="554">
        <f>SUM(B14:B99)</f>
        <v>673698962003.35986</v>
      </c>
      <c r="C100" s="555">
        <f t="shared" ref="C100:K100" si="0">SUM(C14:C99)</f>
        <v>131718266292</v>
      </c>
      <c r="D100" s="556">
        <f t="shared" si="0"/>
        <v>298856552876</v>
      </c>
      <c r="E100" s="554">
        <f t="shared" si="0"/>
        <v>925873142.24000037</v>
      </c>
      <c r="F100" s="555">
        <f t="shared" si="0"/>
        <v>146687678.34000003</v>
      </c>
      <c r="G100" s="556">
        <f t="shared" si="0"/>
        <v>92642465.779999986</v>
      </c>
      <c r="H100" s="554">
        <f t="shared" si="0"/>
        <v>203856864296</v>
      </c>
      <c r="I100" s="556">
        <f t="shared" si="0"/>
        <v>493982040921</v>
      </c>
      <c r="J100" s="554">
        <f t="shared" si="0"/>
        <v>1018102</v>
      </c>
      <c r="K100" s="556">
        <f t="shared" si="0"/>
        <v>129087434.00999999</v>
      </c>
    </row>
    <row r="101" spans="1:11" x14ac:dyDescent="0.25">
      <c r="A101" s="25" t="s">
        <v>315</v>
      </c>
      <c r="G101" s="49"/>
      <c r="H101" s="24"/>
      <c r="I101" s="24"/>
      <c r="J101" s="24"/>
      <c r="K101" s="24"/>
    </row>
    <row r="102" spans="1:11" x14ac:dyDescent="0.25">
      <c r="B102" s="49"/>
      <c r="C102" s="49"/>
      <c r="D102" s="49"/>
      <c r="H102" s="24"/>
      <c r="I102" s="24"/>
      <c r="J102" s="24"/>
      <c r="K102" s="49"/>
    </row>
    <row r="103" spans="1:11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25">
      <c r="B106" s="49"/>
      <c r="C106" s="49"/>
      <c r="D106" s="49"/>
      <c r="H106" s="24"/>
      <c r="I106" s="24"/>
      <c r="J106" s="24"/>
      <c r="K106" s="24"/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5" firstPageNumber="67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E13" transitionEvaluation="1" codeName="Hoja4">
    <pageSetUpPr fitToPage="1"/>
  </sheetPr>
  <dimension ref="A1:IU85"/>
  <sheetViews>
    <sheetView showGridLines="0" view="pageBreakPreview" zoomScale="55" zoomScaleNormal="75" zoomScaleSheetLayoutView="55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44" sqref="E44:N44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20.36328125" style="1" customWidth="1"/>
    <col min="7" max="7" width="22.7265625" style="1" customWidth="1"/>
    <col min="8" max="8" width="21.54296875" style="1" customWidth="1"/>
    <col min="9" max="9" width="18.6328125" style="1" customWidth="1"/>
    <col min="10" max="10" width="15.1796875" style="1" customWidth="1"/>
    <col min="11" max="11" width="19.81640625" style="1" customWidth="1"/>
    <col min="12" max="12" width="18.90625" style="1" customWidth="1"/>
    <col min="13" max="13" width="19" style="1" customWidth="1"/>
    <col min="14" max="14" width="15.7265625" style="1" customWidth="1"/>
    <col min="15" max="15" width="16.7265625" style="1" customWidth="1"/>
    <col min="16" max="16384" width="9.7265625" style="1"/>
  </cols>
  <sheetData>
    <row r="1" spans="1:255" s="6" customFormat="1" ht="20" customHeight="1" x14ac:dyDescent="0.3">
      <c r="A1" s="721" t="s">
        <v>22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711" t="str">
        <f>'1 Total'!A4:N4</f>
        <v>DICIEMBRE DE 2019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3" customHeight="1" x14ac:dyDescent="0.25">
      <c r="A5" s="712" t="s">
        <v>19</v>
      </c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9"/>
    </row>
    <row r="6" spans="1:255" ht="4.5" hidden="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8.5" customHeight="1" x14ac:dyDescent="0.25">
      <c r="A7" s="712"/>
      <c r="B7" s="712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10"/>
    </row>
    <row r="8" spans="1:255" ht="13" thickBot="1" x14ac:dyDescent="0.3">
      <c r="A8" s="12"/>
      <c r="B8" s="12"/>
      <c r="C8" s="12"/>
      <c r="D8" s="12"/>
      <c r="E8" s="247">
        <v>4</v>
      </c>
      <c r="F8" s="247">
        <v>5</v>
      </c>
      <c r="G8" s="247">
        <v>6</v>
      </c>
      <c r="H8" s="247">
        <v>7</v>
      </c>
      <c r="I8" s="247">
        <v>8</v>
      </c>
      <c r="J8" s="247">
        <v>9</v>
      </c>
      <c r="K8" s="247">
        <v>10</v>
      </c>
      <c r="L8" s="247">
        <v>11</v>
      </c>
      <c r="M8" s="247">
        <v>12</v>
      </c>
      <c r="N8" s="247">
        <v>13</v>
      </c>
    </row>
    <row r="9" spans="1:255" ht="13" x14ac:dyDescent="0.3">
      <c r="A9" s="610"/>
      <c r="B9" s="611"/>
      <c r="C9" s="611"/>
      <c r="D9" s="612"/>
      <c r="E9" s="713" t="s">
        <v>308</v>
      </c>
      <c r="F9" s="716" t="s">
        <v>9</v>
      </c>
      <c r="G9" s="702" t="s">
        <v>23</v>
      </c>
      <c r="H9" s="702" t="s">
        <v>24</v>
      </c>
      <c r="I9" s="702" t="s">
        <v>13</v>
      </c>
      <c r="J9" s="702" t="s">
        <v>307</v>
      </c>
      <c r="K9" s="702" t="s">
        <v>14</v>
      </c>
      <c r="L9" s="702" t="s">
        <v>1</v>
      </c>
      <c r="M9" s="702" t="s">
        <v>2</v>
      </c>
      <c r="N9" s="705" t="s">
        <v>15</v>
      </c>
    </row>
    <row r="10" spans="1:255" ht="13" x14ac:dyDescent="0.3">
      <c r="A10" s="613"/>
      <c r="B10" s="391"/>
      <c r="C10" s="389" t="s">
        <v>0</v>
      </c>
      <c r="D10" s="390"/>
      <c r="E10" s="714"/>
      <c r="F10" s="717"/>
      <c r="G10" s="719"/>
      <c r="H10" s="719"/>
      <c r="I10" s="703"/>
      <c r="J10" s="703"/>
      <c r="K10" s="703" t="s">
        <v>10</v>
      </c>
      <c r="L10" s="703"/>
      <c r="M10" s="703" t="s">
        <v>10</v>
      </c>
      <c r="N10" s="706"/>
    </row>
    <row r="11" spans="1:255" ht="10.5" customHeight="1" x14ac:dyDescent="0.3">
      <c r="A11" s="613"/>
      <c r="B11" s="391"/>
      <c r="C11" s="391"/>
      <c r="D11" s="390"/>
      <c r="E11" s="714"/>
      <c r="F11" s="717"/>
      <c r="G11" s="719"/>
      <c r="H11" s="719"/>
      <c r="I11" s="703"/>
      <c r="J11" s="703"/>
      <c r="K11" s="703"/>
      <c r="L11" s="703"/>
      <c r="M11" s="703"/>
      <c r="N11" s="706"/>
    </row>
    <row r="12" spans="1:255" ht="11.15" customHeight="1" thickBot="1" x14ac:dyDescent="0.35">
      <c r="A12" s="614"/>
      <c r="B12" s="615"/>
      <c r="C12" s="615"/>
      <c r="D12" s="616"/>
      <c r="E12" s="715"/>
      <c r="F12" s="718"/>
      <c r="G12" s="720"/>
      <c r="H12" s="720"/>
      <c r="I12" s="704"/>
      <c r="J12" s="704"/>
      <c r="K12" s="704"/>
      <c r="L12" s="704"/>
      <c r="M12" s="704"/>
      <c r="N12" s="707"/>
    </row>
    <row r="13" spans="1:255" ht="14.25" customHeight="1" x14ac:dyDescent="0.3">
      <c r="A13" s="580" t="s">
        <v>8</v>
      </c>
      <c r="B13" s="581"/>
      <c r="C13" s="581"/>
      <c r="D13" s="582"/>
      <c r="E13" s="583">
        <f>E14+E40</f>
        <v>9066567</v>
      </c>
      <c r="F13" s="583">
        <f t="shared" ref="F13:N13" si="0">F14+F40</f>
        <v>83899705</v>
      </c>
      <c r="G13" s="583">
        <f t="shared" si="0"/>
        <v>24605570075108.801</v>
      </c>
      <c r="H13" s="583">
        <f t="shared" si="0"/>
        <v>67281998380</v>
      </c>
      <c r="I13" s="583">
        <f t="shared" si="0"/>
        <v>174319814324.15002</v>
      </c>
      <c r="J13" s="583">
        <f t="shared" si="0"/>
        <v>476251</v>
      </c>
      <c r="K13" s="583">
        <f t="shared" si="0"/>
        <v>38372658605.350006</v>
      </c>
      <c r="L13" s="583">
        <f t="shared" si="0"/>
        <v>42010014144.660004</v>
      </c>
      <c r="M13" s="583">
        <f t="shared" si="0"/>
        <v>9595080374.7399998</v>
      </c>
      <c r="N13" s="583">
        <f t="shared" si="0"/>
        <v>828616472.06000006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9030600</v>
      </c>
      <c r="F14" s="292">
        <f t="shared" ref="F14:N14" si="1">F15+F20+F25+F30+F35</f>
        <v>9059653</v>
      </c>
      <c r="G14" s="292">
        <f t="shared" si="1"/>
        <v>2706709988302.4097</v>
      </c>
      <c r="H14" s="292">
        <f t="shared" si="1"/>
        <v>67266187193</v>
      </c>
      <c r="I14" s="292">
        <f t="shared" si="1"/>
        <v>120240456429.5</v>
      </c>
      <c r="J14" s="292">
        <f t="shared" si="1"/>
        <v>36992</v>
      </c>
      <c r="K14" s="292">
        <f t="shared" si="1"/>
        <v>10330904223.850002</v>
      </c>
      <c r="L14" s="292">
        <f t="shared" si="1"/>
        <v>34595541799.590004</v>
      </c>
      <c r="M14" s="292">
        <f t="shared" si="1"/>
        <v>9399175853.3500004</v>
      </c>
      <c r="N14" s="292">
        <f t="shared" si="1"/>
        <v>2672717.4</v>
      </c>
    </row>
    <row r="15" spans="1:255" ht="14.25" customHeight="1" x14ac:dyDescent="0.3">
      <c r="A15" s="392"/>
      <c r="B15" s="393" t="s">
        <v>6</v>
      </c>
      <c r="C15" s="394"/>
      <c r="D15" s="394"/>
      <c r="E15" s="395">
        <f>E16+E17+E18+E19</f>
        <v>6261802</v>
      </c>
      <c r="F15" s="395">
        <f t="shared" ref="F15:N15" si="2">F16+F17+F18+F19</f>
        <v>6279651</v>
      </c>
      <c r="G15" s="395">
        <f t="shared" si="2"/>
        <v>1804620757850.9702</v>
      </c>
      <c r="H15" s="395">
        <f t="shared" si="2"/>
        <v>20434993860</v>
      </c>
      <c r="I15" s="395">
        <f t="shared" si="2"/>
        <v>15450878920.110001</v>
      </c>
      <c r="J15" s="395">
        <f>J16+J17+J18+J19</f>
        <v>13846</v>
      </c>
      <c r="K15" s="395">
        <f t="shared" si="2"/>
        <v>3299585856.3799996</v>
      </c>
      <c r="L15" s="395">
        <f t="shared" si="2"/>
        <v>804469001.36000001</v>
      </c>
      <c r="M15" s="395">
        <f t="shared" si="2"/>
        <v>978406051.38999999</v>
      </c>
      <c r="N15" s="395">
        <f t="shared" si="2"/>
        <v>2398253.4</v>
      </c>
    </row>
    <row r="16" spans="1:255" ht="14.25" customHeight="1" x14ac:dyDescent="0.25">
      <c r="A16" s="3"/>
      <c r="C16" s="4" t="s">
        <v>5</v>
      </c>
      <c r="E16" s="294">
        <v>1901908</v>
      </c>
      <c r="F16" s="294">
        <v>1902838</v>
      </c>
      <c r="G16" s="294">
        <v>870299569053.68994</v>
      </c>
      <c r="H16" s="294">
        <v>2755092952</v>
      </c>
      <c r="I16" s="294">
        <v>6173011218.75</v>
      </c>
      <c r="J16" s="294">
        <v>2971</v>
      </c>
      <c r="K16" s="294">
        <v>833911104.64999998</v>
      </c>
      <c r="L16" s="294">
        <v>220518964.65000001</v>
      </c>
      <c r="M16" s="294">
        <v>32505659.359999999</v>
      </c>
      <c r="N16" s="294">
        <v>59406.99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v>3781867</v>
      </c>
      <c r="F17" s="293">
        <v>3798765</v>
      </c>
      <c r="G17" s="293">
        <v>900266002032.93005</v>
      </c>
      <c r="H17" s="293">
        <v>17027173954</v>
      </c>
      <c r="I17" s="293">
        <v>8042392429.9300003</v>
      </c>
      <c r="J17" s="293">
        <v>8430</v>
      </c>
      <c r="K17" s="293">
        <v>2053790214.3</v>
      </c>
      <c r="L17" s="293">
        <v>540827729.83000004</v>
      </c>
      <c r="M17" s="293">
        <v>949658378.80999994</v>
      </c>
      <c r="N17" s="293">
        <v>2333483.5699999998</v>
      </c>
    </row>
    <row r="18" spans="1:14" s="18" customFormat="1" ht="14.25" customHeight="1" x14ac:dyDescent="0.25">
      <c r="A18" s="17"/>
      <c r="C18" s="19" t="s">
        <v>21</v>
      </c>
      <c r="E18" s="294">
        <v>578027</v>
      </c>
      <c r="F18" s="294">
        <v>578048</v>
      </c>
      <c r="G18" s="294">
        <v>34055186764.349998</v>
      </c>
      <c r="H18" s="294">
        <v>652726954</v>
      </c>
      <c r="I18" s="294">
        <v>1235475271.4300001</v>
      </c>
      <c r="J18" s="294">
        <v>1156</v>
      </c>
      <c r="K18" s="294">
        <v>97783460.200000003</v>
      </c>
      <c r="L18" s="294">
        <v>43122306.880000003</v>
      </c>
      <c r="M18" s="294">
        <v>-3757986.78</v>
      </c>
      <c r="N18" s="294">
        <v>5362.84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1289</v>
      </c>
      <c r="K19" s="293">
        <v>314101077.23000002</v>
      </c>
      <c r="L19" s="293">
        <v>0</v>
      </c>
      <c r="M19" s="293">
        <v>0</v>
      </c>
      <c r="N19" s="293">
        <v>0</v>
      </c>
    </row>
    <row r="20" spans="1:14" s="21" customFormat="1" ht="14.25" customHeight="1" x14ac:dyDescent="0.3">
      <c r="A20" s="397"/>
      <c r="B20" s="398" t="s">
        <v>7</v>
      </c>
      <c r="C20" s="399"/>
      <c r="D20" s="399"/>
      <c r="E20" s="400">
        <f>E21+E22+E23+E24</f>
        <v>196420</v>
      </c>
      <c r="F20" s="400">
        <f t="shared" ref="F20" si="3">F21+F22+F23+F24</f>
        <v>198356</v>
      </c>
      <c r="G20" s="400">
        <f t="shared" ref="G20" si="4">G21+G22+G23+G24</f>
        <v>57089544236.150002</v>
      </c>
      <c r="H20" s="400">
        <f t="shared" ref="H20" si="5">H21+H22+H23+H24</f>
        <v>6314551759</v>
      </c>
      <c r="I20" s="400">
        <f t="shared" ref="I20" si="6">I21+I22+I23+I24</f>
        <v>5395672424.54</v>
      </c>
      <c r="J20" s="400">
        <f>J21+J22+J23+J24</f>
        <v>463</v>
      </c>
      <c r="K20" s="400">
        <f t="shared" ref="K20" si="7">K21+K22+K23+K24</f>
        <v>129732329.56</v>
      </c>
      <c r="L20" s="400">
        <f t="shared" ref="L20" si="8">L21+L22+L23+L24</f>
        <v>6139393180.3699999</v>
      </c>
      <c r="M20" s="400">
        <f t="shared" ref="M20" si="9">M21+M22+M23+M24</f>
        <v>360940223.73000002</v>
      </c>
      <c r="N20" s="400">
        <f t="shared" ref="N20" si="10">N21+N22+N23+N24</f>
        <v>37504.620000000003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v>46534</v>
      </c>
      <c r="F21" s="293">
        <v>47599</v>
      </c>
      <c r="G21" s="293">
        <v>13751920768.15</v>
      </c>
      <c r="H21" s="293">
        <v>105328136</v>
      </c>
      <c r="I21" s="293">
        <v>3314789066.54</v>
      </c>
      <c r="J21" s="293">
        <v>62</v>
      </c>
      <c r="K21" s="293">
        <v>23725096</v>
      </c>
      <c r="L21" s="293">
        <v>344607520.42000002</v>
      </c>
      <c r="M21" s="293">
        <v>26825569.059999999</v>
      </c>
      <c r="N21" s="293">
        <v>0</v>
      </c>
    </row>
    <row r="22" spans="1:14" s="18" customFormat="1" ht="14.25" customHeight="1" x14ac:dyDescent="0.25">
      <c r="A22" s="17"/>
      <c r="C22" s="19" t="s">
        <v>3</v>
      </c>
      <c r="E22" s="294">
        <v>99644</v>
      </c>
      <c r="F22" s="294">
        <v>100514</v>
      </c>
      <c r="G22" s="294">
        <v>26888872791.400002</v>
      </c>
      <c r="H22" s="294">
        <v>6206803941</v>
      </c>
      <c r="I22" s="294">
        <v>1649772057.3800001</v>
      </c>
      <c r="J22" s="294">
        <v>335</v>
      </c>
      <c r="K22" s="294">
        <v>84544530.409999996</v>
      </c>
      <c r="L22" s="294">
        <v>4631528041.3299999</v>
      </c>
      <c r="M22" s="294">
        <v>334118650.67000002</v>
      </c>
      <c r="N22" s="294">
        <v>37504.620000000003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v>50242</v>
      </c>
      <c r="F23" s="293">
        <v>50243</v>
      </c>
      <c r="G23" s="293">
        <v>16448750676.6</v>
      </c>
      <c r="H23" s="293">
        <v>2419682</v>
      </c>
      <c r="I23" s="293">
        <v>431111300.62</v>
      </c>
      <c r="J23" s="293">
        <v>66</v>
      </c>
      <c r="K23" s="293">
        <v>21462703.149999999</v>
      </c>
      <c r="L23" s="293">
        <v>1163257618.6199999</v>
      </c>
      <c r="M23" s="293">
        <v>-3996</v>
      </c>
      <c r="N23" s="293">
        <v>0</v>
      </c>
    </row>
    <row r="24" spans="1:14" s="18" customFormat="1" ht="14.25" customHeight="1" x14ac:dyDescent="0.25">
      <c r="A24" s="17"/>
      <c r="C24" s="19" t="s">
        <v>300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0</v>
      </c>
      <c r="K24" s="294">
        <v>0</v>
      </c>
      <c r="L24" s="294">
        <v>0</v>
      </c>
      <c r="M24" s="294">
        <v>0</v>
      </c>
      <c r="N24" s="294">
        <v>0</v>
      </c>
    </row>
    <row r="25" spans="1:14" ht="14.25" customHeight="1" x14ac:dyDescent="0.3">
      <c r="A25" s="392"/>
      <c r="B25" s="393" t="s">
        <v>16</v>
      </c>
      <c r="C25" s="394"/>
      <c r="D25" s="394"/>
      <c r="E25" s="395">
        <f>E26+E27+E28+E29</f>
        <v>2536059</v>
      </c>
      <c r="F25" s="395">
        <f t="shared" ref="F25" si="11">F26+F27+F28+F29</f>
        <v>2544870</v>
      </c>
      <c r="G25" s="395">
        <f t="shared" ref="G25" si="12">G26+G27+G28+G29</f>
        <v>841801699307.96997</v>
      </c>
      <c r="H25" s="395">
        <f t="shared" ref="H25" si="13">H26+H27+H28+H29</f>
        <v>40211057726</v>
      </c>
      <c r="I25" s="395">
        <f t="shared" ref="I25" si="14">I26+I27+I28+I29</f>
        <v>99345527977.830017</v>
      </c>
      <c r="J25" s="395">
        <f>J26+J27+J28+J29</f>
        <v>22267</v>
      </c>
      <c r="K25" s="395">
        <f t="shared" ref="K25" si="15">K26+K27+K28+K29</f>
        <v>6879109224.710001</v>
      </c>
      <c r="L25" s="395">
        <f t="shared" ref="L25" si="16">L26+L27+L28+L29</f>
        <v>27644129057.350002</v>
      </c>
      <c r="M25" s="395">
        <f t="shared" ref="M25" si="17">M26+M27+M28+M29</f>
        <v>8044761887.9499998</v>
      </c>
      <c r="N25" s="395">
        <f t="shared" ref="N25" si="18">N26+N27+N28+N29</f>
        <v>235635.8</v>
      </c>
    </row>
    <row r="26" spans="1:14" ht="14.25" customHeight="1" x14ac:dyDescent="0.25">
      <c r="A26" s="3"/>
      <c r="C26" s="4" t="s">
        <v>5</v>
      </c>
      <c r="E26" s="294">
        <v>250873</v>
      </c>
      <c r="F26" s="294">
        <v>251179</v>
      </c>
      <c r="G26" s="294">
        <v>76497942948.350006</v>
      </c>
      <c r="H26" s="294">
        <v>589553933</v>
      </c>
      <c r="I26" s="294">
        <v>52123311259.260002</v>
      </c>
      <c r="J26" s="294">
        <v>790</v>
      </c>
      <c r="K26" s="294">
        <v>739466058.44000006</v>
      </c>
      <c r="L26" s="294">
        <v>7537965235.5600004</v>
      </c>
      <c r="M26" s="294">
        <v>0</v>
      </c>
      <c r="N26" s="294">
        <v>88.08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v>2270891</v>
      </c>
      <c r="F27" s="293">
        <v>2279233</v>
      </c>
      <c r="G27" s="293">
        <v>759468032727.22998</v>
      </c>
      <c r="H27" s="293">
        <v>13013333263</v>
      </c>
      <c r="I27" s="293">
        <v>42005850980.25</v>
      </c>
      <c r="J27" s="293">
        <v>21148</v>
      </c>
      <c r="K27" s="293">
        <v>5418223760.2399998</v>
      </c>
      <c r="L27" s="293">
        <v>17465711578.720001</v>
      </c>
      <c r="M27" s="293">
        <v>7667740553.9499998</v>
      </c>
      <c r="N27" s="293">
        <v>235547.72</v>
      </c>
    </row>
    <row r="28" spans="1:14" s="18" customFormat="1" ht="14.25" customHeight="1" x14ac:dyDescent="0.25">
      <c r="A28" s="17"/>
      <c r="C28" s="19" t="s">
        <v>21</v>
      </c>
      <c r="E28" s="294">
        <v>14295</v>
      </c>
      <c r="F28" s="294">
        <v>14458</v>
      </c>
      <c r="G28" s="294">
        <v>5835723632.3900003</v>
      </c>
      <c r="H28" s="294">
        <v>26608170530</v>
      </c>
      <c r="I28" s="294">
        <v>5216365738.3199997</v>
      </c>
      <c r="J28" s="294">
        <v>28</v>
      </c>
      <c r="K28" s="294">
        <v>379154540.43000001</v>
      </c>
      <c r="L28" s="294">
        <v>2640452243.0700002</v>
      </c>
      <c r="M28" s="294">
        <v>377021334</v>
      </c>
      <c r="N28" s="294"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301</v>
      </c>
      <c r="K29" s="293">
        <v>342264865.60000002</v>
      </c>
      <c r="L29" s="293">
        <v>0</v>
      </c>
      <c r="M29" s="293">
        <v>0</v>
      </c>
      <c r="N29" s="293">
        <v>0</v>
      </c>
    </row>
    <row r="30" spans="1:14" s="21" customFormat="1" ht="14.25" customHeight="1" x14ac:dyDescent="0.3">
      <c r="A30" s="397"/>
      <c r="B30" s="398" t="s">
        <v>17</v>
      </c>
      <c r="C30" s="399"/>
      <c r="D30" s="399"/>
      <c r="E30" s="400">
        <f>E31+E32+E33+E34</f>
        <v>2271</v>
      </c>
      <c r="F30" s="400">
        <f t="shared" ref="F30" si="19">F31+F32+F33+F34</f>
        <v>2728</v>
      </c>
      <c r="G30" s="400">
        <f t="shared" ref="G30" si="20">G31+G32+G33+G34</f>
        <v>897733739.31999993</v>
      </c>
      <c r="H30" s="400">
        <f t="shared" ref="H30" si="21">H31+H32+H33+H34</f>
        <v>291119100</v>
      </c>
      <c r="I30" s="400">
        <f t="shared" ref="I30" si="22">I31+I32+I33+I34</f>
        <v>25786527.370000001</v>
      </c>
      <c r="J30" s="400">
        <f>J31+J32+J33+J34</f>
        <v>15</v>
      </c>
      <c r="K30" s="400">
        <f t="shared" ref="K30" si="23">K31+K32+K33+K34</f>
        <v>3798662.2</v>
      </c>
      <c r="L30" s="400">
        <f t="shared" ref="L30" si="24">L31+L32+L33+L34</f>
        <v>7550560.5099999998</v>
      </c>
      <c r="M30" s="400">
        <f t="shared" ref="M30" si="25">M31+M32+M33+M34</f>
        <v>15067690.279999999</v>
      </c>
      <c r="N30" s="400">
        <f t="shared" ref="N30" si="26">N31+N32+N33+N34</f>
        <v>1323.58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v>0</v>
      </c>
      <c r="F31" s="293">
        <v>0</v>
      </c>
      <c r="G31" s="293">
        <v>0</v>
      </c>
      <c r="H31" s="293">
        <v>0</v>
      </c>
      <c r="I31" s="293">
        <v>0</v>
      </c>
      <c r="J31" s="293">
        <v>1</v>
      </c>
      <c r="K31" s="293">
        <v>14804.9</v>
      </c>
      <c r="L31" s="293">
        <v>0</v>
      </c>
      <c r="M31" s="293">
        <v>0</v>
      </c>
      <c r="N31" s="293">
        <v>0</v>
      </c>
    </row>
    <row r="32" spans="1:14" s="18" customFormat="1" ht="14.25" customHeight="1" x14ac:dyDescent="0.25">
      <c r="A32" s="17"/>
      <c r="C32" s="19" t="s">
        <v>3</v>
      </c>
      <c r="E32" s="294">
        <v>2173</v>
      </c>
      <c r="F32" s="294">
        <v>2630</v>
      </c>
      <c r="G32" s="294">
        <v>892738472.79999995</v>
      </c>
      <c r="H32" s="294">
        <v>291119100</v>
      </c>
      <c r="I32" s="294">
        <v>25786527.370000001</v>
      </c>
      <c r="J32" s="294">
        <v>10</v>
      </c>
      <c r="K32" s="294">
        <v>3503108.06</v>
      </c>
      <c r="L32" s="294">
        <v>7550560.5099999998</v>
      </c>
      <c r="M32" s="294">
        <v>15067690.279999999</v>
      </c>
      <c r="N32" s="294">
        <v>1323.58</v>
      </c>
    </row>
    <row r="33" spans="1:14" ht="14.25" customHeight="1" x14ac:dyDescent="0.25">
      <c r="A33" s="13"/>
      <c r="B33" s="14"/>
      <c r="C33" s="15" t="s">
        <v>21</v>
      </c>
      <c r="D33" s="14"/>
      <c r="E33" s="293">
        <v>98</v>
      </c>
      <c r="F33" s="293">
        <v>98</v>
      </c>
      <c r="G33" s="293">
        <v>4995266.5199999996</v>
      </c>
      <c r="H33" s="293">
        <v>0</v>
      </c>
      <c r="I33" s="293">
        <v>0</v>
      </c>
      <c r="J33" s="293">
        <v>3</v>
      </c>
      <c r="K33" s="293">
        <v>280749.24</v>
      </c>
      <c r="L33" s="293">
        <v>0</v>
      </c>
      <c r="M33" s="293">
        <v>0</v>
      </c>
      <c r="N33" s="293">
        <v>0</v>
      </c>
    </row>
    <row r="34" spans="1:14" s="18" customFormat="1" ht="14.25" customHeight="1" x14ac:dyDescent="0.25">
      <c r="A34" s="17"/>
      <c r="C34" s="19" t="s">
        <v>300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1</v>
      </c>
      <c r="K34" s="294">
        <v>0</v>
      </c>
      <c r="L34" s="294">
        <v>0</v>
      </c>
      <c r="M34" s="294">
        <v>0</v>
      </c>
      <c r="N34" s="294">
        <v>0</v>
      </c>
    </row>
    <row r="35" spans="1:14" ht="14.25" customHeight="1" x14ac:dyDescent="0.3">
      <c r="A35" s="392"/>
      <c r="B35" s="393" t="s">
        <v>18</v>
      </c>
      <c r="C35" s="394"/>
      <c r="D35" s="394"/>
      <c r="E35" s="395">
        <f>E36+E37+E38+E39</f>
        <v>34048</v>
      </c>
      <c r="F35" s="395">
        <f t="shared" ref="F35" si="27">F36+F37+F38+F39</f>
        <v>34048</v>
      </c>
      <c r="G35" s="395">
        <f t="shared" ref="G35" si="28">G36+G37+G38+G39</f>
        <v>2300253168</v>
      </c>
      <c r="H35" s="395">
        <f t="shared" ref="H35" si="29">H36+H37+H38+H39</f>
        <v>14464748</v>
      </c>
      <c r="I35" s="395">
        <f t="shared" ref="I35" si="30">I36+I37+I38+I39</f>
        <v>22590579.649999999</v>
      </c>
      <c r="J35" s="395">
        <f t="shared" ref="J35" si="31">J36+J37+J38+J39</f>
        <v>401</v>
      </c>
      <c r="K35" s="395">
        <f t="shared" ref="K35" si="32">K36+K37+K38+K39</f>
        <v>18678151</v>
      </c>
      <c r="L35" s="395">
        <f t="shared" ref="L35" si="33">L36+L37+L38+L39</f>
        <v>0</v>
      </c>
      <c r="M35" s="395">
        <f t="shared" ref="M35" si="34">M36+M37+M38+M39</f>
        <v>0</v>
      </c>
      <c r="N35" s="395">
        <f t="shared" ref="N35" si="35">N36+N37+N38+N39</f>
        <v>0</v>
      </c>
    </row>
    <row r="36" spans="1:14" ht="14.25" customHeight="1" x14ac:dyDescent="0.25">
      <c r="A36" s="3"/>
      <c r="C36" s="4" t="s">
        <v>5</v>
      </c>
      <c r="E36" s="294">
        <v>33297</v>
      </c>
      <c r="F36" s="294">
        <v>33297</v>
      </c>
      <c r="G36" s="294">
        <v>2294783712</v>
      </c>
      <c r="H36" s="294">
        <v>0</v>
      </c>
      <c r="I36" s="294">
        <v>20013648.02</v>
      </c>
      <c r="J36" s="294">
        <v>272</v>
      </c>
      <c r="K36" s="294">
        <v>12498142</v>
      </c>
      <c r="L36" s="294">
        <v>0</v>
      </c>
      <c r="M36" s="294">
        <v>0</v>
      </c>
      <c r="N36" s="294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3">
        <v>4</v>
      </c>
      <c r="F37" s="293">
        <v>4</v>
      </c>
      <c r="G37" s="293">
        <v>1100000</v>
      </c>
      <c r="H37" s="293">
        <v>0</v>
      </c>
      <c r="I37" s="293">
        <v>1501.63</v>
      </c>
      <c r="J37" s="293">
        <v>6</v>
      </c>
      <c r="K37" s="293">
        <v>2761615</v>
      </c>
      <c r="L37" s="293">
        <v>0</v>
      </c>
      <c r="M37" s="293">
        <v>0</v>
      </c>
      <c r="N37" s="293">
        <v>0</v>
      </c>
    </row>
    <row r="38" spans="1:14" s="18" customFormat="1" ht="14.25" customHeight="1" x14ac:dyDescent="0.25">
      <c r="A38" s="17"/>
      <c r="C38" s="19" t="s">
        <v>21</v>
      </c>
      <c r="E38" s="294">
        <v>747</v>
      </c>
      <c r="F38" s="294">
        <v>747</v>
      </c>
      <c r="G38" s="294">
        <v>4369456</v>
      </c>
      <c r="H38" s="294">
        <v>14464748</v>
      </c>
      <c r="I38" s="294">
        <v>2575430</v>
      </c>
      <c r="J38" s="294">
        <v>2</v>
      </c>
      <c r="K38" s="294">
        <v>353630</v>
      </c>
      <c r="L38" s="294">
        <v>0</v>
      </c>
      <c r="M38" s="294">
        <v>0</v>
      </c>
      <c r="N38" s="294">
        <v>0</v>
      </c>
    </row>
    <row r="39" spans="1:14" ht="14.25" customHeight="1" x14ac:dyDescent="0.25">
      <c r="A39" s="13"/>
      <c r="B39" s="14"/>
      <c r="C39" s="15" t="s">
        <v>300</v>
      </c>
      <c r="D39" s="14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121</v>
      </c>
      <c r="K39" s="293">
        <v>3064764</v>
      </c>
      <c r="L39" s="293">
        <v>0</v>
      </c>
      <c r="M39" s="293">
        <v>0</v>
      </c>
      <c r="N39" s="293">
        <v>0</v>
      </c>
    </row>
    <row r="40" spans="1:14" s="21" customFormat="1" ht="14.25" customHeight="1" x14ac:dyDescent="0.3">
      <c r="A40" s="22"/>
      <c r="B40" s="20" t="s">
        <v>26</v>
      </c>
      <c r="E40" s="339">
        <f>E41+E46+E51+E56+E61+E67+E72+E77+E66</f>
        <v>35967</v>
      </c>
      <c r="F40" s="339">
        <f>F41+F46+F51+F56+F61+F67+F72+F77+F66</f>
        <v>74840052</v>
      </c>
      <c r="G40" s="339">
        <f t="shared" ref="G40:N40" si="36">G41+G46+G51+G56+G61+G67+G72+G77+G66</f>
        <v>21898860086806.391</v>
      </c>
      <c r="H40" s="339">
        <f t="shared" si="36"/>
        <v>15811187</v>
      </c>
      <c r="I40" s="339">
        <f t="shared" si="36"/>
        <v>54079357894.650009</v>
      </c>
      <c r="J40" s="339">
        <f t="shared" si="36"/>
        <v>439259</v>
      </c>
      <c r="K40" s="339">
        <f t="shared" si="36"/>
        <v>28041754381.5</v>
      </c>
      <c r="L40" s="339">
        <f t="shared" si="36"/>
        <v>7414472345.0699997</v>
      </c>
      <c r="M40" s="339">
        <f t="shared" si="36"/>
        <v>195904521.38999999</v>
      </c>
      <c r="N40" s="339">
        <f t="shared" si="36"/>
        <v>825943754.66000009</v>
      </c>
    </row>
    <row r="41" spans="1:14" ht="14.25" customHeight="1" x14ac:dyDescent="0.3">
      <c r="A41" s="392"/>
      <c r="B41" s="393" t="s">
        <v>27</v>
      </c>
      <c r="C41" s="394"/>
      <c r="D41" s="394"/>
      <c r="E41" s="395">
        <f>E42+E43+E44+E45</f>
        <v>26070</v>
      </c>
      <c r="F41" s="395">
        <f t="shared" ref="F41" si="37">F42+F43+F44+F45</f>
        <v>17437424</v>
      </c>
      <c r="G41" s="395">
        <f t="shared" ref="G41" si="38">G42+G43+G44+G45</f>
        <v>17247691102330</v>
      </c>
      <c r="H41" s="395">
        <f t="shared" ref="H41" si="39">H42+H43+H44+H45</f>
        <v>15811187</v>
      </c>
      <c r="I41" s="395">
        <f t="shared" ref="I41" si="40">I42+I43+I44+I45</f>
        <v>22763469818.920002</v>
      </c>
      <c r="J41" s="395">
        <f>J42+J43+J44+J45</f>
        <v>131927</v>
      </c>
      <c r="K41" s="395">
        <f t="shared" ref="K41" si="41">K42+K43+K44+K45</f>
        <v>12693724995.529999</v>
      </c>
      <c r="L41" s="395">
        <f t="shared" ref="L41" si="42">L42+L43+L44+L45</f>
        <v>1830857.89</v>
      </c>
      <c r="M41" s="395">
        <f t="shared" ref="M41" si="43">M42+M43+M44+M45</f>
        <v>0</v>
      </c>
      <c r="N41" s="395">
        <f t="shared" ref="N41" si="44">N42+N43+N44+N45</f>
        <v>496101698.09000003</v>
      </c>
    </row>
    <row r="42" spans="1:14" ht="14.25" customHeight="1" x14ac:dyDescent="0.25">
      <c r="A42" s="3"/>
      <c r="C42" s="4" t="s">
        <v>5</v>
      </c>
      <c r="E42" s="294">
        <v>12954</v>
      </c>
      <c r="F42" s="294">
        <v>6206113</v>
      </c>
      <c r="G42" s="294">
        <v>12810710873485</v>
      </c>
      <c r="H42" s="294">
        <v>3900689</v>
      </c>
      <c r="I42" s="294">
        <v>6323394614.7700005</v>
      </c>
      <c r="J42" s="294">
        <v>80711</v>
      </c>
      <c r="K42" s="294">
        <v>2387144991.3000002</v>
      </c>
      <c r="L42" s="294">
        <v>0</v>
      </c>
      <c r="M42" s="294">
        <v>0</v>
      </c>
      <c r="N42" s="294">
        <v>98849762.579999998</v>
      </c>
    </row>
    <row r="43" spans="1:14" ht="14.25" customHeight="1" x14ac:dyDescent="0.25">
      <c r="A43" s="13"/>
      <c r="B43" s="14"/>
      <c r="C43" s="15" t="s">
        <v>3</v>
      </c>
      <c r="D43" s="14"/>
      <c r="E43" s="293">
        <v>12857</v>
      </c>
      <c r="F43" s="293">
        <v>10530895</v>
      </c>
      <c r="G43" s="293">
        <v>3986564855491</v>
      </c>
      <c r="H43" s="293">
        <v>6268622</v>
      </c>
      <c r="I43" s="293">
        <v>15447603604.780001</v>
      </c>
      <c r="J43" s="293">
        <v>46192</v>
      </c>
      <c r="K43" s="293">
        <v>9876865331.0699997</v>
      </c>
      <c r="L43" s="293">
        <v>1489590.89</v>
      </c>
      <c r="M43" s="293">
        <v>0</v>
      </c>
      <c r="N43" s="293">
        <v>355994991.47000003</v>
      </c>
    </row>
    <row r="44" spans="1:14" s="18" customFormat="1" ht="14.25" customHeight="1" x14ac:dyDescent="0.25">
      <c r="A44" s="17"/>
      <c r="C44" s="19" t="s">
        <v>21</v>
      </c>
      <c r="E44" s="294">
        <v>259</v>
      </c>
      <c r="F44" s="294">
        <v>700416</v>
      </c>
      <c r="G44" s="294">
        <v>450415373354</v>
      </c>
      <c r="H44" s="294">
        <v>5641876</v>
      </c>
      <c r="I44" s="294">
        <v>992471599.37</v>
      </c>
      <c r="J44" s="294">
        <v>5024</v>
      </c>
      <c r="K44" s="294">
        <v>429714673.16000003</v>
      </c>
      <c r="L44" s="294">
        <v>341267</v>
      </c>
      <c r="M44" s="294">
        <v>0</v>
      </c>
      <c r="N44" s="294">
        <v>41256944.039999999</v>
      </c>
    </row>
    <row r="45" spans="1:14" ht="14.25" customHeight="1" x14ac:dyDescent="0.25">
      <c r="A45" s="13"/>
      <c r="B45" s="14"/>
      <c r="C45" s="15" t="s">
        <v>300</v>
      </c>
      <c r="D45" s="14"/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0</v>
      </c>
      <c r="K45" s="293">
        <v>0</v>
      </c>
      <c r="L45" s="293">
        <v>0</v>
      </c>
      <c r="M45" s="293">
        <v>0</v>
      </c>
      <c r="N45" s="293">
        <v>0</v>
      </c>
    </row>
    <row r="46" spans="1:14" s="21" customFormat="1" ht="14.25" customHeight="1" x14ac:dyDescent="0.3">
      <c r="A46" s="397"/>
      <c r="B46" s="398" t="s">
        <v>28</v>
      </c>
      <c r="C46" s="399"/>
      <c r="D46" s="399"/>
      <c r="E46" s="400">
        <f>E47+E48+E49+E50</f>
        <v>0</v>
      </c>
      <c r="F46" s="400">
        <f t="shared" ref="F46" si="45">F47+F48+F49+F50</f>
        <v>0</v>
      </c>
      <c r="G46" s="400">
        <f t="shared" ref="G46" si="46">G47+G48+G49+G50</f>
        <v>0</v>
      </c>
      <c r="H46" s="400">
        <f t="shared" ref="H46" si="47">H47+H48+H49+H50</f>
        <v>0</v>
      </c>
      <c r="I46" s="400">
        <f t="shared" ref="I46" si="48">I47+I48+I49+I50</f>
        <v>0</v>
      </c>
      <c r="J46" s="400">
        <f t="shared" ref="J46" si="49">J47+J48+J49+J50</f>
        <v>0</v>
      </c>
      <c r="K46" s="400">
        <f t="shared" ref="K46" si="50">K47+K48+K49+K50</f>
        <v>0</v>
      </c>
      <c r="L46" s="400">
        <f t="shared" ref="L46" si="51">L47+L48+L49+L50</f>
        <v>0</v>
      </c>
      <c r="M46" s="400">
        <f t="shared" ref="M46" si="52">M47+M48+M49+M50</f>
        <v>0</v>
      </c>
      <c r="N46" s="400">
        <f t="shared" ref="N46" si="53">N47+N48+N49+N50</f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</row>
    <row r="48" spans="1:14" s="18" customFormat="1" ht="14.25" customHeight="1" x14ac:dyDescent="0.25">
      <c r="A48" s="17"/>
      <c r="C48" s="19" t="s">
        <v>3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</row>
    <row r="50" spans="1:14" s="18" customFormat="1" ht="14.25" customHeight="1" x14ac:dyDescent="0.25">
      <c r="A50" s="17"/>
      <c r="C50" s="19" t="s">
        <v>300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</row>
    <row r="51" spans="1:14" ht="14.25" customHeight="1" x14ac:dyDescent="0.3">
      <c r="A51" s="392"/>
      <c r="B51" s="393" t="s">
        <v>29</v>
      </c>
      <c r="C51" s="394"/>
      <c r="D51" s="394"/>
      <c r="E51" s="395">
        <f>E52+E53+E54+E55</f>
        <v>421</v>
      </c>
      <c r="F51" s="395">
        <f t="shared" ref="F51" si="54">F52+F53+F54+F55</f>
        <v>78694</v>
      </c>
      <c r="G51" s="395">
        <f t="shared" ref="G51" si="55">G52+G53+G54+G55</f>
        <v>12090450487</v>
      </c>
      <c r="H51" s="395">
        <f t="shared" ref="H51" si="56">H52+H53+H54+H55</f>
        <v>0</v>
      </c>
      <c r="I51" s="395">
        <f t="shared" ref="I51" si="57">I52+I53+I54+I55</f>
        <v>513629993.24000001</v>
      </c>
      <c r="J51" s="395">
        <f t="shared" ref="J51" si="58">J52+J53+J54+J55</f>
        <v>65</v>
      </c>
      <c r="K51" s="395">
        <f t="shared" ref="K51" si="59">K52+K53+K54+K55</f>
        <v>39136682.359999999</v>
      </c>
      <c r="L51" s="395">
        <f t="shared" ref="L51" si="60">L52+L53+L54+L55</f>
        <v>410697357.74000001</v>
      </c>
      <c r="M51" s="395">
        <f t="shared" ref="M51" si="61">M52+M53+M54+M55</f>
        <v>0</v>
      </c>
      <c r="N51" s="395">
        <f t="shared" ref="N51" si="62">N52+N53+N54+N55</f>
        <v>258</v>
      </c>
    </row>
    <row r="52" spans="1:14" ht="14.25" customHeight="1" x14ac:dyDescent="0.25">
      <c r="A52" s="3"/>
      <c r="C52" s="4" t="s">
        <v>5</v>
      </c>
      <c r="E52" s="294">
        <v>133</v>
      </c>
      <c r="F52" s="294">
        <v>30264</v>
      </c>
      <c r="G52" s="294">
        <v>525126477</v>
      </c>
      <c r="H52" s="294">
        <v>0</v>
      </c>
      <c r="I52" s="294">
        <v>18935318.859999999</v>
      </c>
      <c r="J52" s="294">
        <v>7</v>
      </c>
      <c r="K52" s="294">
        <v>425239</v>
      </c>
      <c r="L52" s="294">
        <v>12260722.99</v>
      </c>
      <c r="M52" s="294">
        <v>0</v>
      </c>
      <c r="N52" s="294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v>282</v>
      </c>
      <c r="F53" s="293">
        <v>37695</v>
      </c>
      <c r="G53" s="293">
        <v>11140384310</v>
      </c>
      <c r="H53" s="293">
        <v>0</v>
      </c>
      <c r="I53" s="293">
        <v>494693380.99000001</v>
      </c>
      <c r="J53" s="293">
        <v>54</v>
      </c>
      <c r="K53" s="293">
        <v>38511963.159999996</v>
      </c>
      <c r="L53" s="293">
        <v>398351243.69999999</v>
      </c>
      <c r="M53" s="293">
        <v>0</v>
      </c>
      <c r="N53" s="293">
        <v>258</v>
      </c>
    </row>
    <row r="54" spans="1:14" s="18" customFormat="1" ht="14.25" customHeight="1" x14ac:dyDescent="0.25">
      <c r="A54" s="17"/>
      <c r="C54" s="19" t="s">
        <v>21</v>
      </c>
      <c r="E54" s="294">
        <v>6</v>
      </c>
      <c r="F54" s="294">
        <v>10735</v>
      </c>
      <c r="G54" s="294">
        <v>424939700</v>
      </c>
      <c r="H54" s="294">
        <v>0</v>
      </c>
      <c r="I54" s="294">
        <v>1293.3900000000001</v>
      </c>
      <c r="J54" s="294">
        <v>0</v>
      </c>
      <c r="K54" s="294">
        <v>0</v>
      </c>
      <c r="L54" s="294">
        <v>85391.05</v>
      </c>
      <c r="M54" s="294">
        <v>0</v>
      </c>
      <c r="N54" s="294"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4</v>
      </c>
      <c r="K55" s="293">
        <v>199480.2</v>
      </c>
      <c r="L55" s="293">
        <v>0</v>
      </c>
      <c r="M55" s="293">
        <v>0</v>
      </c>
      <c r="N55" s="293">
        <v>0</v>
      </c>
    </row>
    <row r="56" spans="1:14" s="21" customFormat="1" ht="14.25" customHeight="1" x14ac:dyDescent="0.3">
      <c r="A56" s="397"/>
      <c r="B56" s="398" t="s">
        <v>30</v>
      </c>
      <c r="C56" s="399"/>
      <c r="D56" s="399"/>
      <c r="E56" s="400">
        <f>E57+E58+E59+E60</f>
        <v>237</v>
      </c>
      <c r="F56" s="400">
        <f t="shared" ref="F56" si="63">F57+F58+F59+F60</f>
        <v>262504</v>
      </c>
      <c r="G56" s="400">
        <f t="shared" ref="G56" si="64">G57+G58+G59+G60</f>
        <v>0</v>
      </c>
      <c r="H56" s="400">
        <f t="shared" ref="H56" si="65">H57+H58+H59+H60</f>
        <v>0</v>
      </c>
      <c r="I56" s="400">
        <f t="shared" ref="I56" si="66">I57+I58+I59+I60</f>
        <v>3559080755.7800002</v>
      </c>
      <c r="J56" s="400">
        <f t="shared" ref="J56" si="67">J57+J58+J59+J60</f>
        <v>6829</v>
      </c>
      <c r="K56" s="400">
        <f t="shared" ref="K56" si="68">K57+K58+K59+K60</f>
        <v>2521551833.0799999</v>
      </c>
      <c r="L56" s="400">
        <f t="shared" ref="L56" si="69">L57+L58+L59+L60</f>
        <v>6991698741.1399994</v>
      </c>
      <c r="M56" s="400">
        <f t="shared" ref="M56" si="70">M57+M58+M59+M60</f>
        <v>0</v>
      </c>
      <c r="N56" s="400">
        <f t="shared" ref="N56" si="71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v>43</v>
      </c>
      <c r="F57" s="293">
        <v>37379</v>
      </c>
      <c r="G57" s="293">
        <v>0</v>
      </c>
      <c r="H57" s="293">
        <v>0</v>
      </c>
      <c r="I57" s="293">
        <v>400002030</v>
      </c>
      <c r="J57" s="293">
        <v>809</v>
      </c>
      <c r="K57" s="293">
        <v>90997607.859999999</v>
      </c>
      <c r="L57" s="293">
        <v>3848872810.9699998</v>
      </c>
      <c r="M57" s="293">
        <v>0</v>
      </c>
      <c r="N57" s="293">
        <v>0</v>
      </c>
    </row>
    <row r="58" spans="1:14" s="18" customFormat="1" ht="14.25" customHeight="1" x14ac:dyDescent="0.25">
      <c r="A58" s="17"/>
      <c r="C58" s="19" t="s">
        <v>3</v>
      </c>
      <c r="E58" s="294">
        <v>194</v>
      </c>
      <c r="F58" s="294">
        <v>225125</v>
      </c>
      <c r="G58" s="294">
        <v>0</v>
      </c>
      <c r="H58" s="294">
        <v>0</v>
      </c>
      <c r="I58" s="294">
        <v>3159078725.7800002</v>
      </c>
      <c r="J58" s="294">
        <v>6020</v>
      </c>
      <c r="K58" s="294">
        <v>2430554225.2199998</v>
      </c>
      <c r="L58" s="294">
        <v>3142825930.1700001</v>
      </c>
      <c r="M58" s="294">
        <v>0</v>
      </c>
      <c r="N58" s="294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</row>
    <row r="60" spans="1:14" s="18" customFormat="1" ht="14.25" customHeight="1" x14ac:dyDescent="0.25">
      <c r="A60" s="17"/>
      <c r="C60" s="19" t="s">
        <v>300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</row>
    <row r="61" spans="1:14" ht="14.25" customHeight="1" x14ac:dyDescent="0.3">
      <c r="A61" s="392"/>
      <c r="B61" s="393" t="s">
        <v>31</v>
      </c>
      <c r="C61" s="394"/>
      <c r="D61" s="394"/>
      <c r="E61" s="395">
        <f>E62+E63+E64+E65</f>
        <v>3972</v>
      </c>
      <c r="F61" s="395">
        <f t="shared" ref="F61" si="72">F62+F63+F64+F65</f>
        <v>16424619</v>
      </c>
      <c r="G61" s="395">
        <f t="shared" ref="G61" si="73">G62+G63+G64+G65</f>
        <v>1520066374206.8901</v>
      </c>
      <c r="H61" s="395">
        <f t="shared" ref="H61" si="74">H62+H63+H64+H65</f>
        <v>0</v>
      </c>
      <c r="I61" s="395">
        <f t="shared" ref="I61" si="75">I62+I63+I64+I65</f>
        <v>12113226805.690001</v>
      </c>
      <c r="J61" s="395">
        <f t="shared" ref="J61" si="76">J62+J63+J64+J65</f>
        <v>253035</v>
      </c>
      <c r="K61" s="395">
        <f t="shared" ref="K61" si="77">K62+K63+K64+K65</f>
        <v>5957783725.3800001</v>
      </c>
      <c r="L61" s="395">
        <f t="shared" ref="L61" si="78">L62+L63+L64+L65</f>
        <v>1916021.12</v>
      </c>
      <c r="M61" s="395">
        <f t="shared" ref="M61" si="79">M62+M63+M64+M65</f>
        <v>0</v>
      </c>
      <c r="N61" s="395">
        <f t="shared" ref="N61" si="80">N62+N63+N64+N65</f>
        <v>192668854.16000003</v>
      </c>
    </row>
    <row r="62" spans="1:14" ht="14.25" customHeight="1" x14ac:dyDescent="0.25">
      <c r="A62" s="3"/>
      <c r="C62" s="4" t="s">
        <v>5</v>
      </c>
      <c r="E62" s="294">
        <v>353</v>
      </c>
      <c r="F62" s="294">
        <v>8043478</v>
      </c>
      <c r="G62" s="294">
        <v>260897556765</v>
      </c>
      <c r="H62" s="294">
        <v>0</v>
      </c>
      <c r="I62" s="294">
        <v>2729292133.5300002</v>
      </c>
      <c r="J62" s="294">
        <v>81003</v>
      </c>
      <c r="K62" s="294">
        <v>1223819412.9300001</v>
      </c>
      <c r="L62" s="294">
        <v>0</v>
      </c>
      <c r="M62" s="294">
        <v>0</v>
      </c>
      <c r="N62" s="294">
        <v>17621464.420000002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v>560</v>
      </c>
      <c r="F63" s="293">
        <v>4324674</v>
      </c>
      <c r="G63" s="293">
        <v>763722548832.89001</v>
      </c>
      <c r="H63" s="293">
        <v>0</v>
      </c>
      <c r="I63" s="293">
        <v>5909071990.1599998</v>
      </c>
      <c r="J63" s="293">
        <v>32292</v>
      </c>
      <c r="K63" s="293">
        <v>2530400170.96</v>
      </c>
      <c r="L63" s="293">
        <v>0</v>
      </c>
      <c r="M63" s="293">
        <v>0</v>
      </c>
      <c r="N63" s="293">
        <v>175047389.74000001</v>
      </c>
    </row>
    <row r="64" spans="1:14" s="18" customFormat="1" ht="14.25" customHeight="1" x14ac:dyDescent="0.25">
      <c r="A64" s="17"/>
      <c r="C64" s="19" t="s">
        <v>21</v>
      </c>
      <c r="E64" s="294">
        <v>3059</v>
      </c>
      <c r="F64" s="294">
        <v>4056467</v>
      </c>
      <c r="G64" s="294">
        <v>495446268609</v>
      </c>
      <c r="H64" s="294">
        <v>0</v>
      </c>
      <c r="I64" s="294">
        <v>3474862682</v>
      </c>
      <c r="J64" s="294">
        <v>12931</v>
      </c>
      <c r="K64" s="294">
        <v>878597987.53999996</v>
      </c>
      <c r="L64" s="294">
        <v>1916021.12</v>
      </c>
      <c r="M64" s="294">
        <v>0</v>
      </c>
      <c r="N64" s="294"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126809</v>
      </c>
      <c r="K65" s="293">
        <v>1324966153.95</v>
      </c>
      <c r="L65" s="293">
        <v>0</v>
      </c>
      <c r="M65" s="293">
        <v>0</v>
      </c>
      <c r="N65" s="293">
        <v>0</v>
      </c>
    </row>
    <row r="66" spans="1:14" s="18" customFormat="1" ht="14.25" customHeight="1" x14ac:dyDescent="0.3">
      <c r="A66" s="17"/>
      <c r="B66" s="398" t="s">
        <v>316</v>
      </c>
      <c r="C66" s="19"/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</row>
    <row r="67" spans="1:14" s="21" customFormat="1" ht="14.25" customHeight="1" x14ac:dyDescent="0.3">
      <c r="A67" s="397"/>
      <c r="B67" s="398" t="s">
        <v>32</v>
      </c>
      <c r="C67" s="399"/>
      <c r="D67" s="399"/>
      <c r="E67" s="400">
        <f>E68+E69+E70+E71</f>
        <v>893</v>
      </c>
      <c r="F67" s="400">
        <f t="shared" ref="F67" si="81">F68+F69+F70+F71</f>
        <v>2726006</v>
      </c>
      <c r="G67" s="400">
        <f>G68+G69+G70+G71</f>
        <v>1442997021864.48</v>
      </c>
      <c r="H67" s="400">
        <f t="shared" ref="H67" si="82">H68+H69+H70+H71</f>
        <v>0</v>
      </c>
      <c r="I67" s="400">
        <f t="shared" ref="I67" si="83">I68+I69+I70+I71</f>
        <v>4247087270.5100002</v>
      </c>
      <c r="J67" s="400">
        <f t="shared" ref="J67" si="84">J68+J69+J70+J71</f>
        <v>7003</v>
      </c>
      <c r="K67" s="400">
        <f t="shared" ref="K67" si="85">K68+K69+K70+K71</f>
        <v>1126344017.22</v>
      </c>
      <c r="L67" s="400">
        <f t="shared" ref="L67" si="86">L68+L69+L70+L71</f>
        <v>0</v>
      </c>
      <c r="M67" s="400">
        <f t="shared" ref="M67" si="87">M68+M69+M70+M71</f>
        <v>195904521.38999999</v>
      </c>
      <c r="N67" s="400">
        <f t="shared" ref="N67" si="88">N68+N69+N70+N71</f>
        <v>-112975048.91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v>90</v>
      </c>
      <c r="F68" s="293">
        <v>612613</v>
      </c>
      <c r="G68" s="293">
        <v>158743269381</v>
      </c>
      <c r="H68" s="293">
        <v>0</v>
      </c>
      <c r="I68" s="293">
        <v>1457608764.1400001</v>
      </c>
      <c r="J68" s="293">
        <v>4714</v>
      </c>
      <c r="K68" s="293">
        <v>596321074.35000002</v>
      </c>
      <c r="L68" s="293">
        <v>0</v>
      </c>
      <c r="M68" s="293">
        <v>0</v>
      </c>
      <c r="N68" s="293">
        <v>-62453.42</v>
      </c>
    </row>
    <row r="69" spans="1:14" s="18" customFormat="1" ht="14.25" customHeight="1" x14ac:dyDescent="0.25">
      <c r="A69" s="17"/>
      <c r="C69" s="19" t="s">
        <v>3</v>
      </c>
      <c r="E69" s="294">
        <v>803</v>
      </c>
      <c r="F69" s="294">
        <v>2113393</v>
      </c>
      <c r="G69" s="294">
        <v>1284253752483.48</v>
      </c>
      <c r="H69" s="294">
        <v>0</v>
      </c>
      <c r="I69" s="294">
        <v>2789478506.3699999</v>
      </c>
      <c r="J69" s="294">
        <v>1317</v>
      </c>
      <c r="K69" s="294">
        <v>159503052.31999999</v>
      </c>
      <c r="L69" s="294">
        <v>0</v>
      </c>
      <c r="M69" s="294">
        <v>195904521.38999999</v>
      </c>
      <c r="N69" s="294">
        <v>-112912595.48999999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v>0</v>
      </c>
      <c r="F70" s="293">
        <v>0</v>
      </c>
      <c r="G70" s="293">
        <v>0</v>
      </c>
      <c r="H70" s="293">
        <v>0</v>
      </c>
      <c r="I70" s="293">
        <v>0</v>
      </c>
      <c r="J70" s="293">
        <v>0</v>
      </c>
      <c r="K70" s="293">
        <v>0</v>
      </c>
      <c r="L70" s="293">
        <v>0</v>
      </c>
      <c r="M70" s="293">
        <v>0</v>
      </c>
      <c r="N70" s="293">
        <v>0</v>
      </c>
    </row>
    <row r="71" spans="1:14" s="18" customFormat="1" ht="14.25" customHeight="1" x14ac:dyDescent="0.25">
      <c r="A71" s="17"/>
      <c r="C71" s="19" t="s">
        <v>300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972</v>
      </c>
      <c r="K71" s="294">
        <v>370519890.55000001</v>
      </c>
      <c r="L71" s="294">
        <v>0</v>
      </c>
      <c r="M71" s="294">
        <v>0</v>
      </c>
      <c r="N71" s="294">
        <v>0</v>
      </c>
    </row>
    <row r="72" spans="1:14" ht="14.25" customHeight="1" x14ac:dyDescent="0.3">
      <c r="A72" s="392"/>
      <c r="B72" s="393" t="s">
        <v>33</v>
      </c>
      <c r="C72" s="394"/>
      <c r="D72" s="394"/>
      <c r="E72" s="395">
        <f>E73+E74+E75+E76</f>
        <v>3183</v>
      </c>
      <c r="F72" s="395">
        <f t="shared" ref="F72" si="89">F73+F74+F75+F76</f>
        <v>1542298</v>
      </c>
      <c r="G72" s="395">
        <f t="shared" ref="G72" si="90">G73+G74+G75+G76</f>
        <v>305640315068.27002</v>
      </c>
      <c r="H72" s="395">
        <f t="shared" ref="H72" si="91">H73+H74+H75+H76</f>
        <v>0</v>
      </c>
      <c r="I72" s="395">
        <f t="shared" ref="I72" si="92">I73+I74+I75+I76</f>
        <v>2899518583.25</v>
      </c>
      <c r="J72" s="395">
        <f t="shared" ref="J72" si="93">J73+J74+J75+J76</f>
        <v>9430</v>
      </c>
      <c r="K72" s="395">
        <f t="shared" ref="K72" si="94">K73+K74+K75+K76</f>
        <v>3762597369.8100004</v>
      </c>
      <c r="L72" s="395">
        <f t="shared" ref="L72" si="95">L73+L74+L75+L76</f>
        <v>0</v>
      </c>
      <c r="M72" s="395">
        <f t="shared" ref="M72" si="96">M73+M74+M75+M76</f>
        <v>0</v>
      </c>
      <c r="N72" s="395">
        <f t="shared" ref="N72" si="97">N73+N74+N75+N76</f>
        <v>189713935.00999999</v>
      </c>
    </row>
    <row r="73" spans="1:14" ht="14.25" customHeight="1" x14ac:dyDescent="0.25">
      <c r="A73" s="3"/>
      <c r="C73" s="4" t="s">
        <v>5</v>
      </c>
      <c r="E73" s="294">
        <v>1863</v>
      </c>
      <c r="F73" s="294">
        <v>834955</v>
      </c>
      <c r="G73" s="294">
        <v>236334658685.45001</v>
      </c>
      <c r="H73" s="294">
        <v>0</v>
      </c>
      <c r="I73" s="294">
        <v>1199605860.45</v>
      </c>
      <c r="J73" s="294">
        <v>4019</v>
      </c>
      <c r="K73" s="294">
        <v>979235819.47000003</v>
      </c>
      <c r="L73" s="294">
        <v>0</v>
      </c>
      <c r="M73" s="294">
        <v>0</v>
      </c>
      <c r="N73" s="294">
        <v>157354943.88999999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v>1320</v>
      </c>
      <c r="F74" s="293">
        <v>707343</v>
      </c>
      <c r="G74" s="293">
        <v>69305656382.820007</v>
      </c>
      <c r="H74" s="293">
        <v>0</v>
      </c>
      <c r="I74" s="293">
        <v>1662942161.1600001</v>
      </c>
      <c r="J74" s="293">
        <v>4008</v>
      </c>
      <c r="K74" s="293">
        <v>1003516214.1</v>
      </c>
      <c r="L74" s="293">
        <v>0</v>
      </c>
      <c r="M74" s="293">
        <v>0</v>
      </c>
      <c r="N74" s="293">
        <v>32358991.120000001</v>
      </c>
    </row>
    <row r="75" spans="1:14" s="18" customFormat="1" ht="14.25" customHeight="1" x14ac:dyDescent="0.25">
      <c r="A75" s="17"/>
      <c r="C75" s="19" t="s">
        <v>21</v>
      </c>
      <c r="E75" s="294">
        <v>0</v>
      </c>
      <c r="F75" s="294">
        <v>0</v>
      </c>
      <c r="G75" s="294">
        <v>0</v>
      </c>
      <c r="H75" s="294">
        <v>0</v>
      </c>
      <c r="I75" s="294">
        <v>36970561.640000001</v>
      </c>
      <c r="J75" s="294">
        <v>269</v>
      </c>
      <c r="K75" s="294">
        <v>17613899.719999999</v>
      </c>
      <c r="L75" s="294">
        <v>0</v>
      </c>
      <c r="M75" s="294">
        <v>0</v>
      </c>
      <c r="N75" s="294">
        <v>0</v>
      </c>
    </row>
    <row r="76" spans="1:14" ht="14.25" customHeight="1" x14ac:dyDescent="0.25">
      <c r="A76" s="13"/>
      <c r="B76" s="14"/>
      <c r="C76" s="15" t="s">
        <v>300</v>
      </c>
      <c r="D76" s="14"/>
      <c r="E76" s="293">
        <v>0</v>
      </c>
      <c r="F76" s="293">
        <v>0</v>
      </c>
      <c r="G76" s="293">
        <v>0</v>
      </c>
      <c r="H76" s="293">
        <v>0</v>
      </c>
      <c r="I76" s="293">
        <v>0</v>
      </c>
      <c r="J76" s="293">
        <v>1134</v>
      </c>
      <c r="K76" s="293">
        <v>1762231436.52</v>
      </c>
      <c r="L76" s="293">
        <v>0</v>
      </c>
      <c r="M76" s="293">
        <v>0</v>
      </c>
      <c r="N76" s="293">
        <v>0</v>
      </c>
    </row>
    <row r="77" spans="1:14" ht="14.25" customHeight="1" thickBot="1" x14ac:dyDescent="0.35">
      <c r="A77" s="401"/>
      <c r="B77" s="291" t="s">
        <v>35</v>
      </c>
      <c r="C77" s="402"/>
      <c r="D77" s="402"/>
      <c r="E77" s="403">
        <v>1191</v>
      </c>
      <c r="F77" s="403">
        <v>36368507</v>
      </c>
      <c r="G77" s="403">
        <v>1370374822849.75</v>
      </c>
      <c r="H77" s="403">
        <v>0</v>
      </c>
      <c r="I77" s="403">
        <v>7983344667.2600002</v>
      </c>
      <c r="J77" s="403">
        <v>30970</v>
      </c>
      <c r="K77" s="403">
        <v>1940615758.1199999</v>
      </c>
      <c r="L77" s="403">
        <v>8329367.1799999997</v>
      </c>
      <c r="M77" s="403">
        <v>0</v>
      </c>
      <c r="N77" s="605">
        <v>60434058.310000002</v>
      </c>
    </row>
    <row r="78" spans="1:14" s="24" customFormat="1" ht="12.75" customHeight="1" x14ac:dyDescent="0.2">
      <c r="B78" s="708" t="s">
        <v>309</v>
      </c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</row>
    <row r="79" spans="1:14" s="24" customFormat="1" ht="7.5" customHeight="1" x14ac:dyDescent="0.2"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</row>
    <row r="80" spans="1:14" s="24" customFormat="1" ht="9" x14ac:dyDescent="0.2">
      <c r="B80" s="24" t="s">
        <v>315</v>
      </c>
    </row>
    <row r="81" spans="1:14" ht="13" thickBot="1" x14ac:dyDescent="0.3">
      <c r="I81" s="301"/>
    </row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34776</v>
      </c>
      <c r="F82" s="298">
        <f>F40-F77</f>
        <v>38471545</v>
      </c>
      <c r="G82" s="298">
        <f t="shared" ref="G82:N82" si="98">G40-G77</f>
        <v>20528485263956.641</v>
      </c>
      <c r="H82" s="298">
        <f t="shared" si="98"/>
        <v>15811187</v>
      </c>
      <c r="I82" s="298">
        <f t="shared" si="98"/>
        <v>46096013227.390007</v>
      </c>
      <c r="J82" s="298">
        <f t="shared" si="98"/>
        <v>408289</v>
      </c>
      <c r="K82" s="298">
        <f>K40-K77</f>
        <v>26101138623.380001</v>
      </c>
      <c r="L82" s="298">
        <f t="shared" si="98"/>
        <v>7406142977.8899994</v>
      </c>
      <c r="M82" s="298">
        <f t="shared" si="98"/>
        <v>195904521.38999999</v>
      </c>
      <c r="N82" s="299">
        <f t="shared" si="98"/>
        <v>765509696.35000014</v>
      </c>
    </row>
    <row r="84" spans="1:14" x14ac:dyDescent="0.25"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25">
      <c r="I85" s="301"/>
    </row>
  </sheetData>
  <mergeCells count="15">
    <mergeCell ref="A1:N1"/>
    <mergeCell ref="A3:N3"/>
    <mergeCell ref="A5:N5"/>
    <mergeCell ref="A7:N7"/>
    <mergeCell ref="N9:N12"/>
    <mergeCell ref="J9:J12"/>
    <mergeCell ref="E9:E12"/>
    <mergeCell ref="H9:H12"/>
    <mergeCell ref="I9:I12"/>
    <mergeCell ref="L9:L12"/>
    <mergeCell ref="B78:N79"/>
    <mergeCell ref="M9:M12"/>
    <mergeCell ref="K9:K12"/>
    <mergeCell ref="F9:F12"/>
    <mergeCell ref="G9:G12"/>
  </mergeCells>
  <phoneticPr fontId="0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2" orientation="landscape" useFirstPageNumber="1" r:id="rId1"/>
  <headerFooter>
    <oddFooter>&amp;R&amp;P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syncVertical="1" syncRef="A4" transitionEvaluation="1" codeName="Hoja55">
    <pageSetUpPr fitToPage="1"/>
  </sheetPr>
  <dimension ref="A1:K139"/>
  <sheetViews>
    <sheetView showGridLines="0" view="pageBreakPreview" topLeftCell="A4" zoomScale="55" zoomScaleNormal="69" zoomScaleSheetLayoutView="55" workbookViewId="0">
      <selection activeCell="B14" sqref="B14"/>
    </sheetView>
  </sheetViews>
  <sheetFormatPr baseColWidth="10" defaultColWidth="9.7265625" defaultRowHeight="12.5" x14ac:dyDescent="0.25"/>
  <cols>
    <col min="1" max="1" width="26.453125" style="25" customWidth="1"/>
    <col min="2" max="2" width="21" style="25" bestFit="1" customWidth="1"/>
    <col min="3" max="3" width="20.1796875" style="25" bestFit="1" customWidth="1"/>
    <col min="4" max="4" width="18" style="25" bestFit="1" customWidth="1"/>
    <col min="5" max="5" width="15.54296875" style="25" bestFit="1" customWidth="1"/>
    <col min="6" max="6" width="18.81640625" style="25" bestFit="1" customWidth="1"/>
    <col min="7" max="7" width="19.7265625" style="25" bestFit="1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</row>
    <row r="3" spans="1:11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</row>
    <row r="4" spans="1:11" s="26" customFormat="1" ht="5.1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49"/>
    </row>
    <row r="5" spans="1:11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</row>
    <row r="6" spans="1:11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</row>
    <row r="7" spans="1:11" s="26" customFormat="1" ht="15.5" x14ac:dyDescent="0.35">
      <c r="A7" s="881" t="s">
        <v>58</v>
      </c>
      <c r="B7" s="881"/>
      <c r="C7" s="881"/>
      <c r="D7" s="881"/>
      <c r="E7" s="881"/>
      <c r="F7" s="881"/>
      <c r="G7" s="881"/>
      <c r="H7" s="881"/>
      <c r="I7" s="881"/>
    </row>
    <row r="8" spans="1:11" s="26" customFormat="1" ht="5.1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</row>
    <row r="9" spans="1:11" s="26" customFormat="1" ht="15.5" x14ac:dyDescent="0.35">
      <c r="A9" s="881" t="s">
        <v>8</v>
      </c>
      <c r="B9" s="881"/>
      <c r="C9" s="881"/>
      <c r="D9" s="881"/>
      <c r="E9" s="881"/>
      <c r="F9" s="881"/>
      <c r="G9" s="881"/>
      <c r="H9" s="881"/>
      <c r="I9" s="881"/>
    </row>
    <row r="10" spans="1:11" s="26" customFormat="1" ht="5.15" customHeight="1" thickBot="1" x14ac:dyDescent="0.25">
      <c r="A10" s="81"/>
      <c r="C10" s="81"/>
      <c r="E10" s="81"/>
      <c r="G10" s="81"/>
    </row>
    <row r="11" spans="1:11" ht="13" x14ac:dyDescent="0.25">
      <c r="A11" s="551" t="s">
        <v>260</v>
      </c>
      <c r="B11" s="886" t="s">
        <v>212</v>
      </c>
      <c r="C11" s="888"/>
      <c r="D11" s="889" t="s">
        <v>213</v>
      </c>
      <c r="E11" s="889"/>
      <c r="F11" s="886" t="s">
        <v>212</v>
      </c>
      <c r="G11" s="888"/>
      <c r="H11" s="887" t="s">
        <v>213</v>
      </c>
      <c r="I11" s="888"/>
      <c r="J11" s="24"/>
    </row>
    <row r="12" spans="1:11" ht="13" x14ac:dyDescent="0.25">
      <c r="A12" s="552" t="s">
        <v>42</v>
      </c>
      <c r="B12" s="872" t="s">
        <v>214</v>
      </c>
      <c r="C12" s="876" t="s">
        <v>261</v>
      </c>
      <c r="D12" s="872" t="s">
        <v>214</v>
      </c>
      <c r="E12" s="876" t="s">
        <v>261</v>
      </c>
      <c r="F12" s="890" t="s">
        <v>262</v>
      </c>
      <c r="G12" s="870" t="s">
        <v>263</v>
      </c>
      <c r="H12" s="890" t="s">
        <v>262</v>
      </c>
      <c r="I12" s="870" t="s">
        <v>263</v>
      </c>
      <c r="J12" s="24"/>
      <c r="K12" s="24"/>
    </row>
    <row r="13" spans="1:11" ht="13.5" thickBot="1" x14ac:dyDescent="0.3">
      <c r="A13" s="618"/>
      <c r="B13" s="873"/>
      <c r="C13" s="877"/>
      <c r="D13" s="873"/>
      <c r="E13" s="877"/>
      <c r="F13" s="891"/>
      <c r="G13" s="871"/>
      <c r="H13" s="891"/>
      <c r="I13" s="871"/>
      <c r="J13" s="24"/>
    </row>
    <row r="14" spans="1:11" s="96" customFormat="1" ht="20.25" customHeight="1" x14ac:dyDescent="0.3">
      <c r="A14" s="619" t="s">
        <v>59</v>
      </c>
      <c r="B14" s="620">
        <f>'9GM.N.'!B14+'9GM.E.'!B14+'9GM.I.'!B14</f>
        <v>6622745078</v>
      </c>
      <c r="C14" s="621">
        <f>'9GM.N.'!C14+'9GM.E.'!C14+'9GM.I.'!C14</f>
        <v>1311789019</v>
      </c>
      <c r="D14" s="620">
        <f>'9GM.N.'!D14+'9GM.E.'!D14+'9GM.I.'!D14</f>
        <v>11884849.07</v>
      </c>
      <c r="E14" s="622">
        <f>'9GM.N.'!E14+'9GM.E.'!E14+'9GM.I.'!E14</f>
        <v>68400</v>
      </c>
      <c r="F14" s="620">
        <f>'9GM.N.'!F14+'9GM.E.'!F14+'9GM.I.'!F14</f>
        <v>7609456</v>
      </c>
      <c r="G14" s="621">
        <f>'9GM.N.'!G14+'9GM.E.'!G14+'9GM.I.'!G14</f>
        <v>3699337032</v>
      </c>
      <c r="H14" s="623">
        <f>'9GM.N.'!H14+'9GM.E.'!H14+'9GM.I.'!H14</f>
        <v>0</v>
      </c>
      <c r="I14" s="624">
        <f>'9GM.N.'!I14+'9GM.E.'!I14+'9GM.I.'!I14</f>
        <v>89150.080000000002</v>
      </c>
    </row>
    <row r="15" spans="1:11" s="96" customFormat="1" ht="20.25" customHeight="1" x14ac:dyDescent="0.3">
      <c r="A15" s="625">
        <v>16</v>
      </c>
      <c r="B15" s="209">
        <f>'9GM.N.'!B15+'9GM.E.'!B15+'9GM.I.'!B15</f>
        <v>4720405031</v>
      </c>
      <c r="C15" s="217">
        <f>'9GM.N.'!C15+'9GM.E.'!C15+'9GM.I.'!C15</f>
        <v>1418155033</v>
      </c>
      <c r="D15" s="209">
        <f>'9GM.N.'!D15+'9GM.E.'!D15+'9GM.I.'!D15</f>
        <v>1643054.72</v>
      </c>
      <c r="E15" s="211">
        <f>'9GM.N.'!E15+'9GM.E.'!E15+'9GM.I.'!E15</f>
        <v>0</v>
      </c>
      <c r="F15" s="209">
        <f>'9GM.N.'!F15+'9GM.E.'!F15+'9GM.I.'!F15</f>
        <v>8056962</v>
      </c>
      <c r="G15" s="217">
        <f>'9GM.N.'!G15+'9GM.E.'!G15+'9GM.I.'!G15</f>
        <v>4109503736</v>
      </c>
      <c r="H15" s="218">
        <f>'9GM.N.'!H15+'9GM.E.'!H15+'9GM.I.'!H15</f>
        <v>0</v>
      </c>
      <c r="I15" s="626">
        <f>'9GM.N.'!I15+'9GM.E.'!I15+'9GM.I.'!I15</f>
        <v>0</v>
      </c>
    </row>
    <row r="16" spans="1:11" s="96" customFormat="1" ht="20.25" customHeight="1" x14ac:dyDescent="0.3">
      <c r="A16" s="627">
        <v>17</v>
      </c>
      <c r="B16" s="207">
        <f>'9GM.N.'!B16+'9GM.E.'!B16+'9GM.I.'!B16</f>
        <v>5669852416.5900002</v>
      </c>
      <c r="C16" s="215">
        <f>'9GM.N.'!C16+'9GM.E.'!C16+'9GM.I.'!C16</f>
        <v>1651070542</v>
      </c>
      <c r="D16" s="207">
        <f>'9GM.N.'!D16+'9GM.E.'!D16+'9GM.I.'!D16</f>
        <v>944853.64</v>
      </c>
      <c r="E16" s="208">
        <f>'9GM.N.'!E16+'9GM.E.'!E16+'9GM.I.'!E16</f>
        <v>0</v>
      </c>
      <c r="F16" s="207">
        <f>'9GM.N.'!F16+'9GM.E.'!F16+'9GM.I.'!F16</f>
        <v>10638638</v>
      </c>
      <c r="G16" s="215">
        <f>'9GM.N.'!G16+'9GM.E.'!G16+'9GM.I.'!G16</f>
        <v>4534927571</v>
      </c>
      <c r="H16" s="216">
        <f>'9GM.N.'!H16+'9GM.E.'!H16+'9GM.I.'!H16</f>
        <v>0</v>
      </c>
      <c r="I16" s="628">
        <f>'9GM.N.'!I16+'9GM.E.'!I16+'9GM.I.'!I16</f>
        <v>0</v>
      </c>
    </row>
    <row r="17" spans="1:9" s="96" customFormat="1" ht="20.25" customHeight="1" x14ac:dyDescent="0.3">
      <c r="A17" s="625">
        <v>18</v>
      </c>
      <c r="B17" s="209">
        <f>'9GM.N.'!B17+'9GM.E.'!B17+'9GM.I.'!B17</f>
        <v>10471261581.08</v>
      </c>
      <c r="C17" s="217">
        <f>'9GM.N.'!C17+'9GM.E.'!C17+'9GM.I.'!C17</f>
        <v>4762491764</v>
      </c>
      <c r="D17" s="209">
        <f>'9GM.N.'!D17+'9GM.E.'!D17+'9GM.I.'!D17</f>
        <v>3288245.56</v>
      </c>
      <c r="E17" s="211">
        <f>'9GM.N.'!E17+'9GM.E.'!E17+'9GM.I.'!E17</f>
        <v>319223</v>
      </c>
      <c r="F17" s="209">
        <f>'9GM.N.'!F17+'9GM.E.'!F17+'9GM.I.'!F17</f>
        <v>98228934</v>
      </c>
      <c r="G17" s="217">
        <f>'9GM.N.'!G17+'9GM.E.'!G17+'9GM.I.'!G17</f>
        <v>5989483069</v>
      </c>
      <c r="H17" s="218">
        <f>'9GM.N.'!H17+'9GM.E.'!H17+'9GM.I.'!H17</f>
        <v>87500</v>
      </c>
      <c r="I17" s="626">
        <f>'9GM.N.'!I17+'9GM.E.'!I17+'9GM.I.'!I17</f>
        <v>75564</v>
      </c>
    </row>
    <row r="18" spans="1:9" s="96" customFormat="1" ht="20.25" customHeight="1" x14ac:dyDescent="0.3">
      <c r="A18" s="627">
        <v>19</v>
      </c>
      <c r="B18" s="207">
        <f>'9GM.N.'!B18+'9GM.E.'!B18+'9GM.I.'!B18</f>
        <v>24249389645.349998</v>
      </c>
      <c r="C18" s="215">
        <f>'9GM.N.'!C18+'9GM.E.'!C18+'9GM.I.'!C18</f>
        <v>14247977963</v>
      </c>
      <c r="D18" s="207">
        <f>'9GM.N.'!D18+'9GM.E.'!D18+'9GM.I.'!D18</f>
        <v>8486908.2100000009</v>
      </c>
      <c r="E18" s="208">
        <f>'9GM.N.'!E18+'9GM.E.'!E18+'9GM.I.'!E18</f>
        <v>1666399</v>
      </c>
      <c r="F18" s="207">
        <f>'9GM.N.'!F18+'9GM.E.'!F18+'9GM.I.'!F18</f>
        <v>704018568</v>
      </c>
      <c r="G18" s="215">
        <f>'9GM.N.'!G18+'9GM.E.'!G18+'9GM.I.'!G18</f>
        <v>13211371789</v>
      </c>
      <c r="H18" s="216">
        <f>'9GM.N.'!H18+'9GM.E.'!H18+'9GM.I.'!H18</f>
        <v>262500</v>
      </c>
      <c r="I18" s="628">
        <f>'9GM.N.'!I18+'9GM.E.'!I18+'9GM.I.'!I18</f>
        <v>79421</v>
      </c>
    </row>
    <row r="19" spans="1:9" s="96" customFormat="1" ht="20.25" customHeight="1" x14ac:dyDescent="0.3">
      <c r="A19" s="625">
        <v>20</v>
      </c>
      <c r="B19" s="209">
        <f>'9GM.N.'!B19+'9GM.E.'!B19+'9GM.I.'!B19</f>
        <v>55910419610.260002</v>
      </c>
      <c r="C19" s="217">
        <f>'9GM.N.'!C19+'9GM.E.'!C19+'9GM.I.'!C19</f>
        <v>19236929788</v>
      </c>
      <c r="D19" s="209">
        <f>'9GM.N.'!D19+'9GM.E.'!D19+'9GM.I.'!D19</f>
        <v>19336527.420000002</v>
      </c>
      <c r="E19" s="211">
        <f>'9GM.N.'!E19+'9GM.E.'!E19+'9GM.I.'!E19</f>
        <v>3115934</v>
      </c>
      <c r="F19" s="209">
        <f>'9GM.N.'!F19+'9GM.E.'!F19+'9GM.I.'!F19</f>
        <v>1230451492</v>
      </c>
      <c r="G19" s="217">
        <f>'9GM.N.'!G19+'9GM.E.'!G19+'9GM.I.'!G19</f>
        <v>18701966185</v>
      </c>
      <c r="H19" s="218">
        <f>'9GM.N.'!H19+'9GM.E.'!H19+'9GM.I.'!H19</f>
        <v>650000</v>
      </c>
      <c r="I19" s="626">
        <f>'9GM.N.'!I19+'9GM.E.'!I19+'9GM.I.'!I19</f>
        <v>183750.51</v>
      </c>
    </row>
    <row r="20" spans="1:9" s="96" customFormat="1" ht="20.25" customHeight="1" x14ac:dyDescent="0.3">
      <c r="A20" s="627">
        <v>21</v>
      </c>
      <c r="B20" s="207">
        <f>'9GM.N.'!B20+'9GM.E.'!B20+'9GM.I.'!B20</f>
        <v>64202879495.209999</v>
      </c>
      <c r="C20" s="215">
        <f>'9GM.N.'!C20+'9GM.E.'!C20+'9GM.I.'!C20</f>
        <v>23050025797</v>
      </c>
      <c r="D20" s="207">
        <f>'9GM.N.'!D20+'9GM.E.'!D20+'9GM.I.'!D20</f>
        <v>30301827.32</v>
      </c>
      <c r="E20" s="208">
        <f>'9GM.N.'!E20+'9GM.E.'!E20+'9GM.I.'!E20</f>
        <v>4419000</v>
      </c>
      <c r="F20" s="207">
        <f>'9GM.N.'!F20+'9GM.E.'!F20+'9GM.I.'!F20</f>
        <v>1636641891</v>
      </c>
      <c r="G20" s="215">
        <f>'9GM.N.'!G20+'9GM.E.'!G20+'9GM.I.'!G20</f>
        <v>23887128717</v>
      </c>
      <c r="H20" s="216">
        <f>'9GM.N.'!H20+'9GM.E.'!H20+'9GM.I.'!H20</f>
        <v>271011.58</v>
      </c>
      <c r="I20" s="628">
        <f>'9GM.N.'!I20+'9GM.E.'!I20+'9GM.I.'!I20</f>
        <v>1340621.1000000001</v>
      </c>
    </row>
    <row r="21" spans="1:9" s="96" customFormat="1" ht="20.25" customHeight="1" x14ac:dyDescent="0.3">
      <c r="A21" s="625">
        <v>22</v>
      </c>
      <c r="B21" s="209">
        <f>'9GM.N.'!B21+'9GM.E.'!B21+'9GM.I.'!B21</f>
        <v>73840642063.619995</v>
      </c>
      <c r="C21" s="217">
        <f>'9GM.N.'!C21+'9GM.E.'!C21+'9GM.I.'!C21</f>
        <v>27068946691</v>
      </c>
      <c r="D21" s="209">
        <f>'9GM.N.'!D21+'9GM.E.'!D21+'9GM.I.'!D21</f>
        <v>33378961.57</v>
      </c>
      <c r="E21" s="211">
        <f>'9GM.N.'!E21+'9GM.E.'!E21+'9GM.I.'!E21</f>
        <v>4845122</v>
      </c>
      <c r="F21" s="209">
        <f>'9GM.N.'!F21+'9GM.E.'!F21+'9GM.I.'!F21</f>
        <v>2185908306</v>
      </c>
      <c r="G21" s="217">
        <f>'9GM.N.'!G21+'9GM.E.'!G21+'9GM.I.'!G21</f>
        <v>30140327852</v>
      </c>
      <c r="H21" s="218">
        <f>'9GM.N.'!H21+'9GM.E.'!H21+'9GM.I.'!H21</f>
        <v>917500</v>
      </c>
      <c r="I21" s="626">
        <f>'9GM.N.'!I21+'9GM.E.'!I21+'9GM.I.'!I21</f>
        <v>2115336.23</v>
      </c>
    </row>
    <row r="22" spans="1:9" s="96" customFormat="1" ht="20.25" customHeight="1" x14ac:dyDescent="0.3">
      <c r="A22" s="627">
        <v>23</v>
      </c>
      <c r="B22" s="207">
        <f>'9GM.N.'!B22+'9GM.E.'!B22+'9GM.I.'!B22</f>
        <v>90421682559.929993</v>
      </c>
      <c r="C22" s="215">
        <f>'9GM.N.'!C22+'9GM.E.'!C22+'9GM.I.'!C22</f>
        <v>33468055139</v>
      </c>
      <c r="D22" s="207">
        <f>'9GM.N.'!D22+'9GM.E.'!D22+'9GM.I.'!D22</f>
        <v>49419449.130000003</v>
      </c>
      <c r="E22" s="208">
        <f>'9GM.N.'!E22+'9GM.E.'!E22+'9GM.I.'!E22</f>
        <v>5349543</v>
      </c>
      <c r="F22" s="207">
        <f>'9GM.N.'!F22+'9GM.E.'!F22+'9GM.I.'!F22</f>
        <v>3026045005</v>
      </c>
      <c r="G22" s="215">
        <f>'9GM.N.'!G22+'9GM.E.'!G22+'9GM.I.'!G22</f>
        <v>40284769033</v>
      </c>
      <c r="H22" s="216">
        <f>'9GM.N.'!H22+'9GM.E.'!H22+'9GM.I.'!H22</f>
        <v>410000</v>
      </c>
      <c r="I22" s="628">
        <f>'9GM.N.'!I22+'9GM.E.'!I22+'9GM.I.'!I22</f>
        <v>2752866.52</v>
      </c>
    </row>
    <row r="23" spans="1:9" s="96" customFormat="1" ht="20.25" customHeight="1" x14ac:dyDescent="0.3">
      <c r="A23" s="625">
        <v>24</v>
      </c>
      <c r="B23" s="209">
        <f>'9GM.N.'!B23+'9GM.E.'!B23+'9GM.I.'!B23</f>
        <v>112019691481.22</v>
      </c>
      <c r="C23" s="217">
        <f>'9GM.N.'!C23+'9GM.E.'!C23+'9GM.I.'!C23</f>
        <v>42045945536</v>
      </c>
      <c r="D23" s="209">
        <f>'9GM.N.'!D23+'9GM.E.'!D23+'9GM.I.'!D23</f>
        <v>50838002.57</v>
      </c>
      <c r="E23" s="211">
        <f>'9GM.N.'!E23+'9GM.E.'!E23+'9GM.I.'!E23</f>
        <v>11939861</v>
      </c>
      <c r="F23" s="209">
        <f>'9GM.N.'!F23+'9GM.E.'!F23+'9GM.I.'!F23</f>
        <v>4170039491</v>
      </c>
      <c r="G23" s="217">
        <f>'9GM.N.'!G23+'9GM.E.'!G23+'9GM.I.'!G23</f>
        <v>54498803869</v>
      </c>
      <c r="H23" s="218">
        <f>'9GM.N.'!H23+'9GM.E.'!H23+'9GM.I.'!H23</f>
        <v>230999.41</v>
      </c>
      <c r="I23" s="626">
        <f>'9GM.N.'!I23+'9GM.E.'!I23+'9GM.I.'!I23</f>
        <v>878124.59</v>
      </c>
    </row>
    <row r="24" spans="1:9" s="96" customFormat="1" ht="20.25" customHeight="1" x14ac:dyDescent="0.3">
      <c r="A24" s="627">
        <v>25</v>
      </c>
      <c r="B24" s="207">
        <f>'9GM.N.'!B24+'9GM.E.'!B24+'9GM.I.'!B24</f>
        <v>143936304464.39999</v>
      </c>
      <c r="C24" s="215">
        <f>'9GM.N.'!C24+'9GM.E.'!C24+'9GM.I.'!C24</f>
        <v>49912693375</v>
      </c>
      <c r="D24" s="207">
        <f>'9GM.N.'!D24+'9GM.E.'!D24+'9GM.I.'!D24</f>
        <v>61038823.659999996</v>
      </c>
      <c r="E24" s="208">
        <f>'9GM.N.'!E24+'9GM.E.'!E24+'9GM.I.'!E24</f>
        <v>9033301</v>
      </c>
      <c r="F24" s="207">
        <f>'9GM.N.'!F24+'9GM.E.'!F24+'9GM.I.'!F24</f>
        <v>5141616103</v>
      </c>
      <c r="G24" s="215">
        <f>'9GM.N.'!G24+'9GM.E.'!G24+'9GM.I.'!G24</f>
        <v>69006112850</v>
      </c>
      <c r="H24" s="216">
        <f>'9GM.N.'!H24+'9GM.E.'!H24+'9GM.I.'!H24</f>
        <v>406472</v>
      </c>
      <c r="I24" s="628">
        <f>'9GM.N.'!I24+'9GM.E.'!I24+'9GM.I.'!I24</f>
        <v>3494168.94</v>
      </c>
    </row>
    <row r="25" spans="1:9" s="96" customFormat="1" ht="20.25" customHeight="1" x14ac:dyDescent="0.3">
      <c r="A25" s="625">
        <v>26</v>
      </c>
      <c r="B25" s="209">
        <f>'9GM.N.'!B25+'9GM.E.'!B25+'9GM.I.'!B25</f>
        <v>154083006876.76001</v>
      </c>
      <c r="C25" s="217">
        <f>'9GM.N.'!C25+'9GM.E.'!C25+'9GM.I.'!C25</f>
        <v>55793532327</v>
      </c>
      <c r="D25" s="209">
        <f>'9GM.N.'!D25+'9GM.E.'!D25+'9GM.I.'!D25</f>
        <v>110703358.23999999</v>
      </c>
      <c r="E25" s="211">
        <f>'9GM.N.'!E25+'9GM.E.'!E25+'9GM.I.'!E25</f>
        <v>10349413</v>
      </c>
      <c r="F25" s="209">
        <f>'9GM.N.'!F25+'9GM.E.'!F25+'9GM.I.'!F25</f>
        <v>5996100559</v>
      </c>
      <c r="G25" s="217">
        <f>'9GM.N.'!G25+'9GM.E.'!G25+'9GM.I.'!G25</f>
        <v>81822543544</v>
      </c>
      <c r="H25" s="218">
        <f>'9GM.N.'!H25+'9GM.E.'!H25+'9GM.I.'!H25</f>
        <v>851041.29</v>
      </c>
      <c r="I25" s="626">
        <f>'9GM.N.'!I25+'9GM.E.'!I25+'9GM.I.'!I25</f>
        <v>8351146.5099999998</v>
      </c>
    </row>
    <row r="26" spans="1:9" s="96" customFormat="1" ht="20.25" customHeight="1" x14ac:dyDescent="0.3">
      <c r="A26" s="627">
        <v>27</v>
      </c>
      <c r="B26" s="207">
        <f>'9GM.N.'!B26+'9GM.E.'!B26+'9GM.I.'!B26</f>
        <v>173461375466.76001</v>
      </c>
      <c r="C26" s="215">
        <f>'9GM.N.'!C26+'9GM.E.'!C26+'9GM.I.'!C26</f>
        <v>61194583136</v>
      </c>
      <c r="D26" s="207">
        <f>'9GM.N.'!D26+'9GM.E.'!D26+'9GM.I.'!D26</f>
        <v>101481232.95</v>
      </c>
      <c r="E26" s="208">
        <f>'9GM.N.'!E26+'9GM.E.'!E26+'9GM.I.'!E26</f>
        <v>12290333</v>
      </c>
      <c r="F26" s="207">
        <f>'9GM.N.'!F26+'9GM.E.'!F26+'9GM.I.'!F26</f>
        <v>6750519938</v>
      </c>
      <c r="G26" s="215">
        <f>'9GM.N.'!G26+'9GM.E.'!G26+'9GM.I.'!G26</f>
        <v>92512005534</v>
      </c>
      <c r="H26" s="216">
        <f>'9GM.N.'!H26+'9GM.E.'!H26+'9GM.I.'!H26</f>
        <v>387497</v>
      </c>
      <c r="I26" s="628">
        <f>'9GM.N.'!I26+'9GM.E.'!I26+'9GM.I.'!I26</f>
        <v>4565507.28</v>
      </c>
    </row>
    <row r="27" spans="1:9" s="96" customFormat="1" ht="20.25" customHeight="1" x14ac:dyDescent="0.3">
      <c r="A27" s="625">
        <v>28</v>
      </c>
      <c r="B27" s="209">
        <f>'9GM.N.'!B27+'9GM.E.'!B27+'9GM.I.'!B27</f>
        <v>189852704124.20001</v>
      </c>
      <c r="C27" s="217">
        <f>'9GM.N.'!C27+'9GM.E.'!C27+'9GM.I.'!C27</f>
        <v>64590932624</v>
      </c>
      <c r="D27" s="209">
        <f>'9GM.N.'!D27+'9GM.E.'!D27+'9GM.I.'!D27</f>
        <v>93129072.549999997</v>
      </c>
      <c r="E27" s="211">
        <f>'9GM.N.'!E27+'9GM.E.'!E27+'9GM.I.'!E27</f>
        <v>8650571</v>
      </c>
      <c r="F27" s="209">
        <f>'9GM.N.'!F27+'9GM.E.'!F27+'9GM.I.'!F27</f>
        <v>7226977757</v>
      </c>
      <c r="G27" s="217">
        <f>'9GM.N.'!G27+'9GM.E.'!G27+'9GM.I.'!G27</f>
        <v>102798392411</v>
      </c>
      <c r="H27" s="218">
        <f>'9GM.N.'!H27+'9GM.E.'!H27+'9GM.I.'!H27</f>
        <v>1027414.44</v>
      </c>
      <c r="I27" s="626">
        <f>'9GM.N.'!I27+'9GM.E.'!I27+'9GM.I.'!I27</f>
        <v>7998333.6900000004</v>
      </c>
    </row>
    <row r="28" spans="1:9" s="96" customFormat="1" ht="20.25" customHeight="1" x14ac:dyDescent="0.3">
      <c r="A28" s="627">
        <v>29</v>
      </c>
      <c r="B28" s="207">
        <f>'9GM.N.'!B28+'9GM.E.'!B28+'9GM.I.'!B28</f>
        <v>10207233677734.5</v>
      </c>
      <c r="C28" s="215">
        <f>'9GM.N.'!C28+'9GM.E.'!C28+'9GM.I.'!C28</f>
        <v>1068501814043</v>
      </c>
      <c r="D28" s="207">
        <f>'9GM.N.'!D28+'9GM.E.'!D28+'9GM.I.'!D28</f>
        <v>96693319.549999997</v>
      </c>
      <c r="E28" s="208">
        <f>'9GM.N.'!E28+'9GM.E.'!E28+'9GM.I.'!E28</f>
        <v>13359267</v>
      </c>
      <c r="F28" s="207">
        <f>'9GM.N.'!F28+'9GM.E.'!F28+'9GM.I.'!F28</f>
        <v>107807902608</v>
      </c>
      <c r="G28" s="215">
        <f>'9GM.N.'!G28+'9GM.E.'!G28+'9GM.I.'!G28</f>
        <v>1113013081309</v>
      </c>
      <c r="H28" s="216">
        <f>'9GM.N.'!H28+'9GM.E.'!H28+'9GM.I.'!H28</f>
        <v>517972.93</v>
      </c>
      <c r="I28" s="628">
        <f>'9GM.N.'!I28+'9GM.E.'!I28+'9GM.I.'!I28</f>
        <v>7826862.4199999999</v>
      </c>
    </row>
    <row r="29" spans="1:9" s="96" customFormat="1" ht="20.25" customHeight="1" x14ac:dyDescent="0.3">
      <c r="A29" s="625">
        <v>30</v>
      </c>
      <c r="B29" s="209">
        <f>'9GM.N.'!B29+'9GM.E.'!B29+'9GM.I.'!B29</f>
        <v>220844063850.57001</v>
      </c>
      <c r="C29" s="217">
        <f>'9GM.N.'!C29+'9GM.E.'!C29+'9GM.I.'!C29</f>
        <v>69828555649</v>
      </c>
      <c r="D29" s="209">
        <f>'9GM.N.'!D29+'9GM.E.'!D29+'9GM.I.'!D29</f>
        <v>119487098.66</v>
      </c>
      <c r="E29" s="211">
        <f>'9GM.N.'!E29+'9GM.E.'!E29+'9GM.I.'!E29</f>
        <v>16705394</v>
      </c>
      <c r="F29" s="209">
        <f>'9GM.N.'!F29+'9GM.E.'!F29+'9GM.I.'!F29</f>
        <v>7892820003</v>
      </c>
      <c r="G29" s="217">
        <f>'9GM.N.'!G29+'9GM.E.'!G29+'9GM.I.'!G29</f>
        <v>121290313758</v>
      </c>
      <c r="H29" s="218">
        <f>'9GM.N.'!H29+'9GM.E.'!H29+'9GM.I.'!H29</f>
        <v>1268200.96</v>
      </c>
      <c r="I29" s="626">
        <f>'9GM.N.'!I29+'9GM.E.'!I29+'9GM.I.'!I29</f>
        <v>14180663.060000001</v>
      </c>
    </row>
    <row r="30" spans="1:9" s="96" customFormat="1" ht="20.25" customHeight="1" x14ac:dyDescent="0.3">
      <c r="A30" s="627">
        <v>31</v>
      </c>
      <c r="B30" s="207">
        <f>'9GM.N.'!B30+'9GM.E.'!B30+'9GM.I.'!B30</f>
        <v>233030975618.14001</v>
      </c>
      <c r="C30" s="215">
        <f>'9GM.N.'!C30+'9GM.E.'!C30+'9GM.I.'!C30</f>
        <v>71779172697</v>
      </c>
      <c r="D30" s="207">
        <f>'9GM.N.'!D30+'9GM.E.'!D30+'9GM.I.'!D30</f>
        <v>113783205.33</v>
      </c>
      <c r="E30" s="208">
        <f>'9GM.N.'!E30+'9GM.E.'!E30+'9GM.I.'!E30</f>
        <v>9337011</v>
      </c>
      <c r="F30" s="207">
        <f>'9GM.N.'!F30+'9GM.E.'!F30+'9GM.I.'!F30</f>
        <v>8230229480</v>
      </c>
      <c r="G30" s="215">
        <f>'9GM.N.'!G30+'9GM.E.'!G30+'9GM.I.'!G30</f>
        <v>129455548953</v>
      </c>
      <c r="H30" s="216">
        <f>'9GM.N.'!H30+'9GM.E.'!H30+'9GM.I.'!H30</f>
        <v>1659925.08</v>
      </c>
      <c r="I30" s="628">
        <f>'9GM.N.'!I30+'9GM.E.'!I30+'9GM.I.'!I30</f>
        <v>10089864.16</v>
      </c>
    </row>
    <row r="31" spans="1:9" s="96" customFormat="1" ht="20.25" customHeight="1" x14ac:dyDescent="0.3">
      <c r="A31" s="625">
        <v>32</v>
      </c>
      <c r="B31" s="209">
        <f>'9GM.N.'!B31+'9GM.E.'!B31+'9GM.I.'!B31</f>
        <v>241489543849.41</v>
      </c>
      <c r="C31" s="217">
        <f>'9GM.N.'!C31+'9GM.E.'!C31+'9GM.I.'!C31</f>
        <v>72134107468</v>
      </c>
      <c r="D31" s="209">
        <f>'9GM.N.'!D31+'9GM.E.'!D31+'9GM.I.'!D31</f>
        <v>155179196.37</v>
      </c>
      <c r="E31" s="211">
        <f>'9GM.N.'!E31+'9GM.E.'!E31+'9GM.I.'!E31</f>
        <v>10218288</v>
      </c>
      <c r="F31" s="209">
        <f>'9GM.N.'!F31+'9GM.E.'!F31+'9GM.I.'!F31</f>
        <v>8483060842</v>
      </c>
      <c r="G31" s="217">
        <f>'9GM.N.'!G31+'9GM.E.'!G31+'9GM.I.'!G31</f>
        <v>134825404897</v>
      </c>
      <c r="H31" s="218">
        <f>'9GM.N.'!H31+'9GM.E.'!H31+'9GM.I.'!H31</f>
        <v>1386428.8</v>
      </c>
      <c r="I31" s="626">
        <f>'9GM.N.'!I31+'9GM.E.'!I31+'9GM.I.'!I31</f>
        <v>18530020.550000001</v>
      </c>
    </row>
    <row r="32" spans="1:9" s="96" customFormat="1" ht="20.25" customHeight="1" x14ac:dyDescent="0.3">
      <c r="A32" s="627">
        <v>33</v>
      </c>
      <c r="B32" s="207">
        <f>'9GM.N.'!B32+'9GM.E.'!B32+'9GM.I.'!B32</f>
        <v>253490994838.17001</v>
      </c>
      <c r="C32" s="215">
        <f>'9GM.N.'!C32+'9GM.E.'!C32+'9GM.I.'!C32</f>
        <v>74097882668</v>
      </c>
      <c r="D32" s="207">
        <f>'9GM.N.'!D32+'9GM.E.'!D32+'9GM.I.'!D32</f>
        <v>132551266.67</v>
      </c>
      <c r="E32" s="208">
        <f>'9GM.N.'!E32+'9GM.E.'!E32+'9GM.I.'!E32</f>
        <v>11087729</v>
      </c>
      <c r="F32" s="207">
        <f>'9GM.N.'!F32+'9GM.E.'!F32+'9GM.I.'!F32</f>
        <v>8844794433</v>
      </c>
      <c r="G32" s="215">
        <f>'9GM.N.'!G32+'9GM.E.'!G32+'9GM.I.'!G32</f>
        <v>142448642466</v>
      </c>
      <c r="H32" s="216">
        <f>'9GM.N.'!H32+'9GM.E.'!H32+'9GM.I.'!H32</f>
        <v>886990.41</v>
      </c>
      <c r="I32" s="628">
        <f>'9GM.N.'!I32+'9GM.E.'!I32+'9GM.I.'!I32</f>
        <v>14348225.85</v>
      </c>
    </row>
    <row r="33" spans="1:9" s="96" customFormat="1" ht="20.25" customHeight="1" x14ac:dyDescent="0.3">
      <c r="A33" s="625">
        <v>34</v>
      </c>
      <c r="B33" s="209">
        <f>'9GM.N.'!B33+'9GM.E.'!B33+'9GM.I.'!B33</f>
        <v>261147675415.57001</v>
      </c>
      <c r="C33" s="217">
        <f>'9GM.N.'!C33+'9GM.E.'!C33+'9GM.I.'!C33</f>
        <v>74545756489</v>
      </c>
      <c r="D33" s="209">
        <f>'9GM.N.'!D33+'9GM.E.'!D33+'9GM.I.'!D33</f>
        <v>196998697.97</v>
      </c>
      <c r="E33" s="211">
        <f>'9GM.N.'!E33+'9GM.E.'!E33+'9GM.I.'!E33</f>
        <v>14775705</v>
      </c>
      <c r="F33" s="209">
        <f>'9GM.N.'!F33+'9GM.E.'!F33+'9GM.I.'!F33</f>
        <v>8727875504</v>
      </c>
      <c r="G33" s="217">
        <f>'9GM.N.'!G33+'9GM.E.'!G33+'9GM.I.'!G33</f>
        <v>147985331439</v>
      </c>
      <c r="H33" s="218">
        <f>'9GM.N.'!H33+'9GM.E.'!H33+'9GM.I.'!H33</f>
        <v>1024532.6</v>
      </c>
      <c r="I33" s="626">
        <f>'9GM.N.'!I33+'9GM.E.'!I33+'9GM.I.'!I33</f>
        <v>63105191.740000002</v>
      </c>
    </row>
    <row r="34" spans="1:9" s="96" customFormat="1" ht="20.25" customHeight="1" x14ac:dyDescent="0.3">
      <c r="A34" s="627">
        <v>35</v>
      </c>
      <c r="B34" s="207">
        <f>'9GM.N.'!B34+'9GM.E.'!B34+'9GM.I.'!B34</f>
        <v>269631459490.82001</v>
      </c>
      <c r="C34" s="215">
        <f>'9GM.N.'!C34+'9GM.E.'!C34+'9GM.I.'!C34</f>
        <v>76074698134</v>
      </c>
      <c r="D34" s="207">
        <f>'9GM.N.'!D34+'9GM.E.'!D34+'9GM.I.'!D34</f>
        <v>175867194.94</v>
      </c>
      <c r="E34" s="208">
        <f>'9GM.N.'!E34+'9GM.E.'!E34+'9GM.I.'!E34</f>
        <v>18467560</v>
      </c>
      <c r="F34" s="207">
        <f>'9GM.N.'!F34+'9GM.E.'!F34+'9GM.I.'!F34</f>
        <v>9129809027</v>
      </c>
      <c r="G34" s="215">
        <f>'9GM.N.'!G34+'9GM.E.'!G34+'9GM.I.'!G34</f>
        <v>153196211299</v>
      </c>
      <c r="H34" s="216">
        <f>'9GM.N.'!H34+'9GM.E.'!H34+'9GM.I.'!H34</f>
        <v>362206.25</v>
      </c>
      <c r="I34" s="628">
        <f>'9GM.N.'!I34+'9GM.E.'!I34+'9GM.I.'!I34</f>
        <v>15751641.449999999</v>
      </c>
    </row>
    <row r="35" spans="1:9" s="96" customFormat="1" ht="20.25" customHeight="1" x14ac:dyDescent="0.3">
      <c r="A35" s="625">
        <v>36</v>
      </c>
      <c r="B35" s="209">
        <f>'9GM.N.'!B35+'9GM.E.'!B35+'9GM.I.'!B35</f>
        <v>280700332024.53003</v>
      </c>
      <c r="C35" s="217">
        <f>'9GM.N.'!C35+'9GM.E.'!C35+'9GM.I.'!C35</f>
        <v>77264466652</v>
      </c>
      <c r="D35" s="209">
        <f>'9GM.N.'!D35+'9GM.E.'!D35+'9GM.I.'!D35</f>
        <v>189765923.53</v>
      </c>
      <c r="E35" s="211">
        <f>'9GM.N.'!E35+'9GM.E.'!E35+'9GM.I.'!E35</f>
        <v>23319039</v>
      </c>
      <c r="F35" s="209">
        <f>'9GM.N.'!F35+'9GM.E.'!F35+'9GM.I.'!F35</f>
        <v>11639547141</v>
      </c>
      <c r="G35" s="217">
        <f>'9GM.N.'!G35+'9GM.E.'!G35+'9GM.I.'!G35</f>
        <v>160746104800</v>
      </c>
      <c r="H35" s="218">
        <f>'9GM.N.'!H35+'9GM.E.'!H35+'9GM.I.'!H35</f>
        <v>1726620.06</v>
      </c>
      <c r="I35" s="626">
        <f>'9GM.N.'!I35+'9GM.E.'!I35+'9GM.I.'!I35</f>
        <v>25586711.039999999</v>
      </c>
    </row>
    <row r="36" spans="1:9" s="96" customFormat="1" ht="20.25" customHeight="1" x14ac:dyDescent="0.3">
      <c r="A36" s="627">
        <v>37</v>
      </c>
      <c r="B36" s="207">
        <f>'9GM.N.'!B36+'9GM.E.'!B36+'9GM.I.'!B36</f>
        <v>279073068524.85999</v>
      </c>
      <c r="C36" s="215">
        <f>'9GM.N.'!C36+'9GM.E.'!C36+'9GM.I.'!C36</f>
        <v>76218387663</v>
      </c>
      <c r="D36" s="207">
        <f>'9GM.N.'!D36+'9GM.E.'!D36+'9GM.I.'!D36</f>
        <v>259835920.00999999</v>
      </c>
      <c r="E36" s="208">
        <f>'9GM.N.'!E36+'9GM.E.'!E36+'9GM.I.'!E36</f>
        <v>10736439</v>
      </c>
      <c r="F36" s="207">
        <f>'9GM.N.'!F36+'9GM.E.'!F36+'9GM.I.'!F36</f>
        <v>9370809045</v>
      </c>
      <c r="G36" s="215">
        <f>'9GM.N.'!G36+'9GM.E.'!G36+'9GM.I.'!G36</f>
        <v>160013188491</v>
      </c>
      <c r="H36" s="216">
        <f>'9GM.N.'!H36+'9GM.E.'!H36+'9GM.I.'!H36</f>
        <v>275141.94</v>
      </c>
      <c r="I36" s="628">
        <f>'9GM.N.'!I36+'9GM.E.'!I36+'9GM.I.'!I36</f>
        <v>41281956.450000003</v>
      </c>
    </row>
    <row r="37" spans="1:9" s="96" customFormat="1" ht="20.25" customHeight="1" x14ac:dyDescent="0.3">
      <c r="A37" s="625">
        <v>38</v>
      </c>
      <c r="B37" s="209">
        <f>'9GM.N.'!B37+'9GM.E.'!B37+'9GM.I.'!B37</f>
        <v>280462575750.40997</v>
      </c>
      <c r="C37" s="217">
        <f>'9GM.N.'!C37+'9GM.E.'!C37+'9GM.I.'!C37</f>
        <v>75228726591</v>
      </c>
      <c r="D37" s="209">
        <f>'9GM.N.'!D37+'9GM.E.'!D37+'9GM.I.'!D37</f>
        <v>211277724.63999999</v>
      </c>
      <c r="E37" s="211">
        <f>'9GM.N.'!E37+'9GM.E.'!E37+'9GM.I.'!E37</f>
        <v>10040600</v>
      </c>
      <c r="F37" s="209">
        <f>'9GM.N.'!F37+'9GM.E.'!F37+'9GM.I.'!F37</f>
        <v>9219334444</v>
      </c>
      <c r="G37" s="217">
        <f>'9GM.N.'!G37+'9GM.E.'!G37+'9GM.I.'!G37</f>
        <v>160849769940</v>
      </c>
      <c r="H37" s="218">
        <f>'9GM.N.'!H37+'9GM.E.'!H37+'9GM.I.'!H37</f>
        <v>1527107</v>
      </c>
      <c r="I37" s="626">
        <f>'9GM.N.'!I37+'9GM.E.'!I37+'9GM.I.'!I37</f>
        <v>26548661.399999999</v>
      </c>
    </row>
    <row r="38" spans="1:9" s="96" customFormat="1" ht="20.25" customHeight="1" x14ac:dyDescent="0.3">
      <c r="A38" s="627">
        <v>39</v>
      </c>
      <c r="B38" s="207">
        <f>'9GM.N.'!B38+'9GM.E.'!B38+'9GM.I.'!B38</f>
        <v>281917446663.23999</v>
      </c>
      <c r="C38" s="215">
        <f>'9GM.N.'!C38+'9GM.E.'!C38+'9GM.I.'!C38</f>
        <v>74144484020</v>
      </c>
      <c r="D38" s="207">
        <f>'9GM.N.'!D38+'9GM.E.'!D38+'9GM.I.'!D38</f>
        <v>195002373.28999999</v>
      </c>
      <c r="E38" s="208">
        <f>'9GM.N.'!E38+'9GM.E.'!E38+'9GM.I.'!E38</f>
        <v>12737761</v>
      </c>
      <c r="F38" s="207">
        <f>'9GM.N.'!F38+'9GM.E.'!F38+'9GM.I.'!F38</f>
        <v>8870071488</v>
      </c>
      <c r="G38" s="215">
        <f>'9GM.N.'!G38+'9GM.E.'!G38+'9GM.I.'!G38</f>
        <v>160557491461</v>
      </c>
      <c r="H38" s="216">
        <f>'9GM.N.'!H38+'9GM.E.'!H38+'9GM.I.'!H38</f>
        <v>1200508.2</v>
      </c>
      <c r="I38" s="628">
        <f>'9GM.N.'!I38+'9GM.E.'!I38+'9GM.I.'!I38</f>
        <v>54985429.880000003</v>
      </c>
    </row>
    <row r="39" spans="1:9" s="96" customFormat="1" ht="20.25" customHeight="1" x14ac:dyDescent="0.3">
      <c r="A39" s="625">
        <v>40</v>
      </c>
      <c r="B39" s="209">
        <f>'9GM.N.'!B39+'9GM.E.'!B39+'9GM.I.'!B39</f>
        <v>299672189488.25</v>
      </c>
      <c r="C39" s="217">
        <f>'9GM.N.'!C39+'9GM.E.'!C39+'9GM.I.'!C39</f>
        <v>71391749440</v>
      </c>
      <c r="D39" s="209">
        <f>'9GM.N.'!D39+'9GM.E.'!D39+'9GM.I.'!D39</f>
        <v>177460579.27000001</v>
      </c>
      <c r="E39" s="211">
        <f>'9GM.N.'!E39+'9GM.E.'!E39+'9GM.I.'!E39</f>
        <v>10940991</v>
      </c>
      <c r="F39" s="209">
        <f>'9GM.N.'!F39+'9GM.E.'!F39+'9GM.I.'!F39</f>
        <v>8712419282</v>
      </c>
      <c r="G39" s="217">
        <f>'9GM.N.'!G39+'9GM.E.'!G39+'9GM.I.'!G39</f>
        <v>156833143367</v>
      </c>
      <c r="H39" s="218">
        <f>'9GM.N.'!H39+'9GM.E.'!H39+'9GM.I.'!H39</f>
        <v>627899.93999999994</v>
      </c>
      <c r="I39" s="626">
        <f>'9GM.N.'!I39+'9GM.E.'!I39+'9GM.I.'!I39</f>
        <v>56018533.780000001</v>
      </c>
    </row>
    <row r="40" spans="1:9" s="96" customFormat="1" ht="20.25" customHeight="1" x14ac:dyDescent="0.3">
      <c r="A40" s="627">
        <v>41</v>
      </c>
      <c r="B40" s="207">
        <f>'9GM.N.'!B40+'9GM.E.'!B40+'9GM.I.'!B40</f>
        <v>277422906440</v>
      </c>
      <c r="C40" s="215">
        <f>'9GM.N.'!C40+'9GM.E.'!C40+'9GM.I.'!C40</f>
        <v>70052031799</v>
      </c>
      <c r="D40" s="207">
        <f>'9GM.N.'!D40+'9GM.E.'!D40+'9GM.I.'!D40</f>
        <v>200811534.99000001</v>
      </c>
      <c r="E40" s="208">
        <f>'9GM.N.'!E40+'9GM.E.'!E40+'9GM.I.'!E40</f>
        <v>8669712</v>
      </c>
      <c r="F40" s="207">
        <f>'9GM.N.'!F40+'9GM.E.'!F40+'9GM.I.'!F40</f>
        <v>8730967577</v>
      </c>
      <c r="G40" s="215">
        <f>'9GM.N.'!G40+'9GM.E.'!G40+'9GM.I.'!G40</f>
        <v>155871337259</v>
      </c>
      <c r="H40" s="216">
        <f>'9GM.N.'!H40+'9GM.E.'!H40+'9GM.I.'!H40</f>
        <v>1244706.8600000001</v>
      </c>
      <c r="I40" s="628">
        <f>'9GM.N.'!I40+'9GM.E.'!I40+'9GM.I.'!I40</f>
        <v>65308689.210000001</v>
      </c>
    </row>
    <row r="41" spans="1:9" s="96" customFormat="1" ht="20.25" customHeight="1" x14ac:dyDescent="0.3">
      <c r="A41" s="625">
        <v>42</v>
      </c>
      <c r="B41" s="209">
        <f>'9GM.N.'!B41+'9GM.E.'!B41+'9GM.I.'!B41</f>
        <v>406787189651.19</v>
      </c>
      <c r="C41" s="217">
        <f>'9GM.N.'!C41+'9GM.E.'!C41+'9GM.I.'!C41</f>
        <v>71025548731</v>
      </c>
      <c r="D41" s="209">
        <f>'9GM.N.'!D41+'9GM.E.'!D41+'9GM.I.'!D41</f>
        <v>245536275.06999999</v>
      </c>
      <c r="E41" s="211">
        <f>'9GM.N.'!E41+'9GM.E.'!E41+'9GM.I.'!E41</f>
        <v>6946081</v>
      </c>
      <c r="F41" s="209">
        <f>'9GM.N.'!F41+'9GM.E.'!F41+'9GM.I.'!F41</f>
        <v>9212034011</v>
      </c>
      <c r="G41" s="217">
        <f>'9GM.N.'!G41+'9GM.E.'!G41+'9GM.I.'!G41</f>
        <v>282913324069</v>
      </c>
      <c r="H41" s="218">
        <f>'9GM.N.'!H41+'9GM.E.'!H41+'9GM.I.'!H41</f>
        <v>575821.05000000005</v>
      </c>
      <c r="I41" s="626">
        <f>'9GM.N.'!I41+'9GM.E.'!I41+'9GM.I.'!I41</f>
        <v>64792878.729999997</v>
      </c>
    </row>
    <row r="42" spans="1:9" s="96" customFormat="1" ht="20.25" customHeight="1" x14ac:dyDescent="0.3">
      <c r="A42" s="627">
        <v>43</v>
      </c>
      <c r="B42" s="207">
        <f>'9GM.N.'!B42+'9GM.E.'!B42+'9GM.I.'!B42</f>
        <v>327250324035.88</v>
      </c>
      <c r="C42" s="215">
        <f>'9GM.N.'!C42+'9GM.E.'!C42+'9GM.I.'!C42</f>
        <v>115805826765</v>
      </c>
      <c r="D42" s="207">
        <f>'9GM.N.'!D42+'9GM.E.'!D42+'9GM.I.'!D42</f>
        <v>238797663.08000001</v>
      </c>
      <c r="E42" s="208">
        <f>'9GM.N.'!E42+'9GM.E.'!E42+'9GM.I.'!E42</f>
        <v>15381903</v>
      </c>
      <c r="F42" s="207">
        <f>'9GM.N.'!F42+'9GM.E.'!F42+'9GM.I.'!F42</f>
        <v>8806559141</v>
      </c>
      <c r="G42" s="215">
        <f>'9GM.N.'!G42+'9GM.E.'!G42+'9GM.I.'!G42</f>
        <v>155654891886</v>
      </c>
      <c r="H42" s="216">
        <f>'9GM.N.'!H42+'9GM.E.'!H42+'9GM.I.'!H42</f>
        <v>3234319.95</v>
      </c>
      <c r="I42" s="628">
        <f>'9GM.N.'!I42+'9GM.E.'!I42+'9GM.I.'!I42</f>
        <v>78657961.810000002</v>
      </c>
    </row>
    <row r="43" spans="1:9" s="96" customFormat="1" ht="20.25" customHeight="1" x14ac:dyDescent="0.3">
      <c r="A43" s="625">
        <v>44</v>
      </c>
      <c r="B43" s="209">
        <f>'9GM.N.'!B43+'9GM.E.'!B43+'9GM.I.'!B43</f>
        <v>284709101880.71997</v>
      </c>
      <c r="C43" s="217">
        <f>'9GM.N.'!C43+'9GM.E.'!C43+'9GM.I.'!C43</f>
        <v>68173182493</v>
      </c>
      <c r="D43" s="209">
        <f>'9GM.N.'!D43+'9GM.E.'!D43+'9GM.I.'!D43</f>
        <v>256449649.77000001</v>
      </c>
      <c r="E43" s="211">
        <f>'9GM.N.'!E43+'9GM.E.'!E43+'9GM.I.'!E43</f>
        <v>11261405</v>
      </c>
      <c r="F43" s="209">
        <f>'9GM.N.'!F43+'9GM.E.'!F43+'9GM.I.'!F43</f>
        <v>8916845960</v>
      </c>
      <c r="G43" s="217">
        <f>'9GM.N.'!G43+'9GM.E.'!G43+'9GM.I.'!G43</f>
        <v>159707660474</v>
      </c>
      <c r="H43" s="218">
        <f>'9GM.N.'!H43+'9GM.E.'!H43+'9GM.I.'!H43</f>
        <v>336287.63</v>
      </c>
      <c r="I43" s="626">
        <f>'9GM.N.'!I43+'9GM.E.'!I43+'9GM.I.'!I43</f>
        <v>77669821.739999995</v>
      </c>
    </row>
    <row r="44" spans="1:9" s="96" customFormat="1" ht="20.25" customHeight="1" x14ac:dyDescent="0.3">
      <c r="A44" s="627">
        <v>45</v>
      </c>
      <c r="B44" s="207">
        <f>'9GM.N.'!B44+'9GM.E.'!B44+'9GM.I.'!B44</f>
        <v>289799143327.82001</v>
      </c>
      <c r="C44" s="215">
        <f>'9GM.N.'!C44+'9GM.E.'!C44+'9GM.I.'!C44</f>
        <v>68865320457</v>
      </c>
      <c r="D44" s="207">
        <f>'9GM.N.'!D44+'9GM.E.'!D44+'9GM.I.'!D44</f>
        <v>264206376.74000001</v>
      </c>
      <c r="E44" s="208">
        <f>'9GM.N.'!E44+'9GM.E.'!E44+'9GM.I.'!E44</f>
        <v>11211826</v>
      </c>
      <c r="F44" s="207">
        <f>'9GM.N.'!F44+'9GM.E.'!F44+'9GM.I.'!F44</f>
        <v>8787260039</v>
      </c>
      <c r="G44" s="215">
        <f>'9GM.N.'!G44+'9GM.E.'!G44+'9GM.I.'!G44</f>
        <v>160784048177</v>
      </c>
      <c r="H44" s="216">
        <f>'9GM.N.'!H44+'9GM.E.'!H44+'9GM.I.'!H44</f>
        <v>990000</v>
      </c>
      <c r="I44" s="628">
        <f>'9GM.N.'!I44+'9GM.E.'!I44+'9GM.I.'!I44</f>
        <v>64791139.950000003</v>
      </c>
    </row>
    <row r="45" spans="1:9" s="96" customFormat="1" ht="20.25" customHeight="1" x14ac:dyDescent="0.3">
      <c r="A45" s="625">
        <v>46</v>
      </c>
      <c r="B45" s="209">
        <f>'9GM.N.'!B45+'9GM.E.'!B45+'9GM.I.'!B45</f>
        <v>287229160013.15997</v>
      </c>
      <c r="C45" s="217">
        <f>'9GM.N.'!C45+'9GM.E.'!C45+'9GM.I.'!C45</f>
        <v>68198926990</v>
      </c>
      <c r="D45" s="209">
        <f>'9GM.N.'!D45+'9GM.E.'!D45+'9GM.I.'!D45</f>
        <v>295514908.38</v>
      </c>
      <c r="E45" s="211">
        <f>'9GM.N.'!E45+'9GM.E.'!E45+'9GM.I.'!E45</f>
        <v>16181251</v>
      </c>
      <c r="F45" s="209">
        <f>'9GM.N.'!F45+'9GM.E.'!F45+'9GM.I.'!F45</f>
        <v>9059836680</v>
      </c>
      <c r="G45" s="217">
        <f>'9GM.N.'!G45+'9GM.E.'!G45+'9GM.I.'!G45</f>
        <v>158497749084</v>
      </c>
      <c r="H45" s="218">
        <f>'9GM.N.'!H45+'9GM.E.'!H45+'9GM.I.'!H45</f>
        <v>965827.94</v>
      </c>
      <c r="I45" s="626">
        <f>'9GM.N.'!I45+'9GM.E.'!I45+'9GM.I.'!I45</f>
        <v>72269553</v>
      </c>
    </row>
    <row r="46" spans="1:9" s="96" customFormat="1" ht="20.25" customHeight="1" x14ac:dyDescent="0.3">
      <c r="A46" s="627">
        <v>47</v>
      </c>
      <c r="B46" s="207">
        <f>'9GM.N.'!B46+'9GM.E.'!B46+'9GM.I.'!B46</f>
        <v>280565864290.21997</v>
      </c>
      <c r="C46" s="215">
        <f>'9GM.N.'!C46+'9GM.E.'!C46+'9GM.I.'!C46</f>
        <v>64922985170</v>
      </c>
      <c r="D46" s="207">
        <f>'9GM.N.'!D46+'9GM.E.'!D46+'9GM.I.'!D46</f>
        <v>326720242.05000001</v>
      </c>
      <c r="E46" s="208">
        <f>'9GM.N.'!E46+'9GM.E.'!E46+'9GM.I.'!E46</f>
        <v>17850300</v>
      </c>
      <c r="F46" s="207">
        <f>'9GM.N.'!F46+'9GM.E.'!F46+'9GM.I.'!F46</f>
        <v>8765352627</v>
      </c>
      <c r="G46" s="215">
        <f>'9GM.N.'!G46+'9GM.E.'!G46+'9GM.I.'!G46</f>
        <v>152264206825</v>
      </c>
      <c r="H46" s="216">
        <f>'9GM.N.'!H46+'9GM.E.'!H46+'9GM.I.'!H46</f>
        <v>498723.2</v>
      </c>
      <c r="I46" s="628">
        <f>'9GM.N.'!I46+'9GM.E.'!I46+'9GM.I.'!I46</f>
        <v>88998456.219999999</v>
      </c>
    </row>
    <row r="47" spans="1:9" s="96" customFormat="1" ht="20.25" customHeight="1" x14ac:dyDescent="0.3">
      <c r="A47" s="625">
        <v>48</v>
      </c>
      <c r="B47" s="209">
        <f>'9GM.N.'!B47+'9GM.E.'!B47+'9GM.I.'!B47</f>
        <v>276706654312.25</v>
      </c>
      <c r="C47" s="217">
        <f>'9GM.N.'!C47+'9GM.E.'!C47+'9GM.I.'!C47</f>
        <v>62728197518</v>
      </c>
      <c r="D47" s="209">
        <f>'9GM.N.'!D47+'9GM.E.'!D47+'9GM.I.'!D47</f>
        <v>380504145.93000001</v>
      </c>
      <c r="E47" s="211">
        <f>'9GM.N.'!E47+'9GM.E.'!E47+'9GM.I.'!E47</f>
        <v>18104510</v>
      </c>
      <c r="F47" s="209">
        <f>'9GM.N.'!F47+'9GM.E.'!F47+'9GM.I.'!F47</f>
        <v>8361529208</v>
      </c>
      <c r="G47" s="217">
        <f>'9GM.N.'!G47+'9GM.E.'!G47+'9GM.I.'!G47</f>
        <v>148845171882</v>
      </c>
      <c r="H47" s="218">
        <f>'9GM.N.'!H47+'9GM.E.'!H47+'9GM.I.'!H47</f>
        <v>1256075.6000000001</v>
      </c>
      <c r="I47" s="626">
        <f>'9GM.N.'!I47+'9GM.E.'!I47+'9GM.I.'!I47</f>
        <v>105429308.97</v>
      </c>
    </row>
    <row r="48" spans="1:9" s="96" customFormat="1" ht="20.25" customHeight="1" x14ac:dyDescent="0.3">
      <c r="A48" s="627">
        <v>49</v>
      </c>
      <c r="B48" s="207">
        <f>'9GM.N.'!B48+'9GM.E.'!B48+'9GM.I.'!B48</f>
        <v>273398100374.89999</v>
      </c>
      <c r="C48" s="215">
        <f>'9GM.N.'!C48+'9GM.E.'!C48+'9GM.I.'!C48</f>
        <v>59715993297</v>
      </c>
      <c r="D48" s="207">
        <f>'9GM.N.'!D48+'9GM.E.'!D48+'9GM.I.'!D48</f>
        <v>383014422.67999995</v>
      </c>
      <c r="E48" s="208">
        <f>'9GM.N.'!E48+'9GM.E.'!E48+'9GM.I.'!E48</f>
        <v>22645722</v>
      </c>
      <c r="F48" s="207">
        <f>'9GM.N.'!F48+'9GM.E.'!F48+'9GM.I.'!F48</f>
        <v>8120153639</v>
      </c>
      <c r="G48" s="215">
        <f>'9GM.N.'!G48+'9GM.E.'!G48+'9GM.I.'!G48</f>
        <v>142721540913</v>
      </c>
      <c r="H48" s="216">
        <f>'9GM.N.'!H48+'9GM.E.'!H48+'9GM.I.'!H48</f>
        <v>1637971.96</v>
      </c>
      <c r="I48" s="628">
        <f>'9GM.N.'!I48+'9GM.E.'!I48+'9GM.I.'!I48</f>
        <v>129944092.13</v>
      </c>
    </row>
    <row r="49" spans="1:9" s="96" customFormat="1" ht="20.25" customHeight="1" x14ac:dyDescent="0.3">
      <c r="A49" s="625">
        <v>50</v>
      </c>
      <c r="B49" s="209">
        <f>'9GM.N.'!B49+'9GM.E.'!B49+'9GM.I.'!B49</f>
        <v>260319250298.53</v>
      </c>
      <c r="C49" s="217">
        <f>'9GM.N.'!C49+'9GM.E.'!C49+'9GM.I.'!C49</f>
        <v>55741152179</v>
      </c>
      <c r="D49" s="209">
        <f>'9GM.N.'!D49+'9GM.E.'!D49+'9GM.I.'!D49</f>
        <v>413764683.44999999</v>
      </c>
      <c r="E49" s="211">
        <f>'9GM.N.'!E49+'9GM.E.'!E49+'9GM.I.'!E49</f>
        <v>14380975</v>
      </c>
      <c r="F49" s="209">
        <f>'9GM.N.'!F49+'9GM.E.'!F49+'9GM.I.'!F49</f>
        <v>8188348383</v>
      </c>
      <c r="G49" s="217">
        <f>'9GM.N.'!G49+'9GM.E.'!G49+'9GM.I.'!G49</f>
        <v>132800216964</v>
      </c>
      <c r="H49" s="218">
        <f>'9GM.N.'!H49+'9GM.E.'!H49+'9GM.I.'!H49</f>
        <v>729492</v>
      </c>
      <c r="I49" s="626">
        <f>'9GM.N.'!I49+'9GM.E.'!I49+'9GM.I.'!I49</f>
        <v>136405415.09999999</v>
      </c>
    </row>
    <row r="50" spans="1:9" s="96" customFormat="1" ht="20.25" customHeight="1" x14ac:dyDescent="0.3">
      <c r="A50" s="627">
        <v>51</v>
      </c>
      <c r="B50" s="207">
        <f>'9GM.N.'!B50+'9GM.E.'!B50+'9GM.I.'!B50</f>
        <v>254948683478.82999</v>
      </c>
      <c r="C50" s="215">
        <f>'9GM.N.'!C50+'9GM.E.'!C50+'9GM.I.'!C50</f>
        <v>53140803553</v>
      </c>
      <c r="D50" s="207">
        <f>'9GM.N.'!D50+'9GM.E.'!D50+'9GM.I.'!D50</f>
        <v>380476397.37</v>
      </c>
      <c r="E50" s="208">
        <f>'9GM.N.'!E50+'9GM.E.'!E50+'9GM.I.'!E50</f>
        <v>21150120</v>
      </c>
      <c r="F50" s="207">
        <f>'9GM.N.'!F50+'9GM.E.'!F50+'9GM.I.'!F50</f>
        <v>8138504091</v>
      </c>
      <c r="G50" s="215">
        <f>'9GM.N.'!G50+'9GM.E.'!G50+'9GM.I.'!G50</f>
        <v>127430412589</v>
      </c>
      <c r="H50" s="216">
        <f>'9GM.N.'!H50+'9GM.E.'!H50+'9GM.I.'!H50</f>
        <v>710000</v>
      </c>
      <c r="I50" s="628">
        <f>'9GM.N.'!I50+'9GM.E.'!I50+'9GM.I.'!I50</f>
        <v>131803892.54000001</v>
      </c>
    </row>
    <row r="51" spans="1:9" s="96" customFormat="1" ht="20.25" customHeight="1" x14ac:dyDescent="0.3">
      <c r="A51" s="625">
        <v>52</v>
      </c>
      <c r="B51" s="209">
        <f>'9GM.N.'!B51+'9GM.E.'!B51+'9GM.I.'!B51</f>
        <v>245645014148.47</v>
      </c>
      <c r="C51" s="217">
        <f>'9GM.N.'!C51+'9GM.E.'!C51+'9GM.I.'!C51</f>
        <v>49843517639</v>
      </c>
      <c r="D51" s="209">
        <f>'9GM.N.'!D51+'9GM.E.'!D51+'9GM.I.'!D51</f>
        <v>360778642.59999996</v>
      </c>
      <c r="E51" s="211">
        <f>'9GM.N.'!E51+'9GM.E.'!E51+'9GM.I.'!E51</f>
        <v>15857419</v>
      </c>
      <c r="F51" s="209">
        <f>'9GM.N.'!F51+'9GM.E.'!F51+'9GM.I.'!F51</f>
        <v>7683504758</v>
      </c>
      <c r="G51" s="217">
        <f>'9GM.N.'!G51+'9GM.E.'!G51+'9GM.I.'!G51</f>
        <v>120864048976</v>
      </c>
      <c r="H51" s="218">
        <f>'9GM.N.'!H51+'9GM.E.'!H51+'9GM.I.'!H51</f>
        <v>2022694.96</v>
      </c>
      <c r="I51" s="626">
        <f>'9GM.N.'!I51+'9GM.E.'!I51+'9GM.I.'!I51</f>
        <v>161459550.52000001</v>
      </c>
    </row>
    <row r="52" spans="1:9" s="96" customFormat="1" ht="20.25" customHeight="1" x14ac:dyDescent="0.3">
      <c r="A52" s="627">
        <v>53</v>
      </c>
      <c r="B52" s="207">
        <f>'9GM.N.'!B52+'9GM.E.'!B52+'9GM.I.'!B52</f>
        <v>237452494222.23999</v>
      </c>
      <c r="C52" s="215">
        <f>'9GM.N.'!C52+'9GM.E.'!C52+'9GM.I.'!C52</f>
        <v>48903976681</v>
      </c>
      <c r="D52" s="207">
        <f>'9GM.N.'!D52+'9GM.E.'!D52+'9GM.I.'!D52</f>
        <v>423558587.40000004</v>
      </c>
      <c r="E52" s="208">
        <f>'9GM.N.'!E52+'9GM.E.'!E52+'9GM.I.'!E52</f>
        <v>18405611</v>
      </c>
      <c r="F52" s="207">
        <f>'9GM.N.'!F52+'9GM.E.'!F52+'9GM.I.'!F52</f>
        <v>7571036409</v>
      </c>
      <c r="G52" s="215">
        <f>'9GM.N.'!G52+'9GM.E.'!G52+'9GM.I.'!G52</f>
        <v>116391995365</v>
      </c>
      <c r="H52" s="216">
        <f>'9GM.N.'!H52+'9GM.E.'!H52+'9GM.I.'!H52</f>
        <v>1205306.8600000001</v>
      </c>
      <c r="I52" s="628">
        <f>'9GM.N.'!I52+'9GM.E.'!I52+'9GM.I.'!I52</f>
        <v>164707292.27000001</v>
      </c>
    </row>
    <row r="53" spans="1:9" s="96" customFormat="1" ht="20.25" customHeight="1" x14ac:dyDescent="0.3">
      <c r="A53" s="625">
        <v>54</v>
      </c>
      <c r="B53" s="209">
        <f>'9GM.N.'!B53+'9GM.E.'!B53+'9GM.I.'!B53</f>
        <v>226750731612.57999</v>
      </c>
      <c r="C53" s="217">
        <f>'9GM.N.'!C53+'9GM.E.'!C53+'9GM.I.'!C53</f>
        <v>45101576004</v>
      </c>
      <c r="D53" s="209">
        <f>'9GM.N.'!D53+'9GM.E.'!D53+'9GM.I.'!D53</f>
        <v>475428549.27000004</v>
      </c>
      <c r="E53" s="211">
        <f>'9GM.N.'!E53+'9GM.E.'!E53+'9GM.I.'!E53</f>
        <v>11792023</v>
      </c>
      <c r="F53" s="209">
        <f>'9GM.N.'!F53+'9GM.E.'!F53+'9GM.I.'!F53</f>
        <v>7343042063</v>
      </c>
      <c r="G53" s="217">
        <f>'9GM.N.'!G53+'9GM.E.'!G53+'9GM.I.'!G53</f>
        <v>109235356369</v>
      </c>
      <c r="H53" s="218">
        <f>'9GM.N.'!H53+'9GM.E.'!H53+'9GM.I.'!H53</f>
        <v>1596677.15</v>
      </c>
      <c r="I53" s="626">
        <f>'9GM.N.'!I53+'9GM.E.'!I53+'9GM.I.'!I53</f>
        <v>152192453.65000001</v>
      </c>
    </row>
    <row r="54" spans="1:9" s="96" customFormat="1" ht="20.25" customHeight="1" x14ac:dyDescent="0.3">
      <c r="A54" s="627">
        <v>55</v>
      </c>
      <c r="B54" s="207">
        <f>'9GM.N.'!B54+'9GM.E.'!B54+'9GM.I.'!B54</f>
        <v>219851040515.14001</v>
      </c>
      <c r="C54" s="215">
        <f>'9GM.N.'!C54+'9GM.E.'!C54+'9GM.I.'!C54</f>
        <v>42934822094</v>
      </c>
      <c r="D54" s="207">
        <f>'9GM.N.'!D54+'9GM.E.'!D54+'9GM.I.'!D54</f>
        <v>472490463.35000002</v>
      </c>
      <c r="E54" s="208">
        <f>'9GM.N.'!E54+'9GM.E.'!E54+'9GM.I.'!E54</f>
        <v>9998950</v>
      </c>
      <c r="F54" s="207">
        <f>'9GM.N.'!F54+'9GM.E.'!F54+'9GM.I.'!F54</f>
        <v>7318428838</v>
      </c>
      <c r="G54" s="215">
        <f>'9GM.N.'!G54+'9GM.E.'!G54+'9GM.I.'!G54</f>
        <v>104317471336</v>
      </c>
      <c r="H54" s="216">
        <f>'9GM.N.'!H54+'9GM.E.'!H54+'9GM.I.'!H54</f>
        <v>841652</v>
      </c>
      <c r="I54" s="628">
        <f>'9GM.N.'!I54+'9GM.E.'!I54+'9GM.I.'!I54</f>
        <v>167751438.93000001</v>
      </c>
    </row>
    <row r="55" spans="1:9" s="96" customFormat="1" ht="20.25" customHeight="1" x14ac:dyDescent="0.3">
      <c r="A55" s="625">
        <v>56</v>
      </c>
      <c r="B55" s="209">
        <f>'9GM.N.'!B55+'9GM.E.'!B55+'9GM.I.'!B55</f>
        <v>211413033783.51001</v>
      </c>
      <c r="C55" s="217">
        <f>'9GM.N.'!C55+'9GM.E.'!C55+'9GM.I.'!C55</f>
        <v>39842923135</v>
      </c>
      <c r="D55" s="209">
        <f>'9GM.N.'!D55+'9GM.E.'!D55+'9GM.I.'!D55</f>
        <v>481102261.64000005</v>
      </c>
      <c r="E55" s="211">
        <f>'9GM.N.'!E55+'9GM.E.'!E55+'9GM.I.'!E55</f>
        <v>19164574</v>
      </c>
      <c r="F55" s="209">
        <f>'9GM.N.'!F55+'9GM.E.'!F55+'9GM.I.'!F55</f>
        <v>6979524313</v>
      </c>
      <c r="G55" s="217">
        <f>'9GM.N.'!G55+'9GM.E.'!G55+'9GM.I.'!G55</f>
        <v>98737225132</v>
      </c>
      <c r="H55" s="218">
        <f>'9GM.N.'!H55+'9GM.E.'!H55+'9GM.I.'!H55</f>
        <v>590000</v>
      </c>
      <c r="I55" s="626">
        <f>'9GM.N.'!I55+'9GM.E.'!I55+'9GM.I.'!I55</f>
        <v>169835192.38</v>
      </c>
    </row>
    <row r="56" spans="1:9" s="96" customFormat="1" ht="20.25" customHeight="1" x14ac:dyDescent="0.3">
      <c r="A56" s="627">
        <v>57</v>
      </c>
      <c r="B56" s="207">
        <f>'9GM.N.'!B56+'9GM.E.'!B56+'9GM.I.'!B56</f>
        <v>201658340509.94</v>
      </c>
      <c r="C56" s="215">
        <f>'9GM.N.'!C56+'9GM.E.'!C56+'9GM.I.'!C56</f>
        <v>36239292099</v>
      </c>
      <c r="D56" s="207">
        <f>'9GM.N.'!D56+'9GM.E.'!D56+'9GM.I.'!D56</f>
        <v>645218008.01999998</v>
      </c>
      <c r="E56" s="208">
        <f>'9GM.N.'!E56+'9GM.E.'!E56+'9GM.I.'!E56</f>
        <v>20125584</v>
      </c>
      <c r="F56" s="207">
        <f>'9GM.N.'!F56+'9GM.E.'!F56+'9GM.I.'!F56</f>
        <v>6656697147</v>
      </c>
      <c r="G56" s="215">
        <f>'9GM.N.'!G56+'9GM.E.'!G56+'9GM.I.'!G56</f>
        <v>92390965855</v>
      </c>
      <c r="H56" s="216">
        <f>'9GM.N.'!H56+'9GM.E.'!H56+'9GM.I.'!H56</f>
        <v>0</v>
      </c>
      <c r="I56" s="628">
        <f>'9GM.N.'!I56+'9GM.E.'!I56+'9GM.I.'!I56</f>
        <v>175324244.63999999</v>
      </c>
    </row>
    <row r="57" spans="1:9" s="96" customFormat="1" ht="20.25" customHeight="1" thickBot="1" x14ac:dyDescent="0.35">
      <c r="A57" s="629">
        <v>58</v>
      </c>
      <c r="B57" s="630">
        <f>'9GM.N.'!B57+'9GM.E.'!B57+'9GM.I.'!B57</f>
        <v>188676777870</v>
      </c>
      <c r="C57" s="631">
        <f>'9GM.N.'!C57+'9GM.E.'!C57+'9GM.I.'!C57</f>
        <v>32879433780</v>
      </c>
      <c r="D57" s="630">
        <f>'9GM.N.'!D57+'9GM.E.'!D57+'9GM.I.'!D57</f>
        <v>529588157.62</v>
      </c>
      <c r="E57" s="632">
        <f>'9GM.N.'!E57+'9GM.E.'!E57+'9GM.I.'!E57</f>
        <v>10048740</v>
      </c>
      <c r="F57" s="630">
        <f>'9GM.N.'!F57+'9GM.E.'!F57+'9GM.I.'!F57</f>
        <v>6223954402</v>
      </c>
      <c r="G57" s="631">
        <f>'9GM.N.'!G57+'9GM.E.'!G57+'9GM.I.'!G57</f>
        <v>84459927697</v>
      </c>
      <c r="H57" s="633">
        <f>'9GM.N.'!H57+'9GM.E.'!H57+'9GM.I.'!H57</f>
        <v>1080000</v>
      </c>
      <c r="I57" s="634">
        <f>'9GM.N.'!I57+'9GM.E.'!I57+'9GM.I.'!I57</f>
        <v>174382226.69</v>
      </c>
    </row>
    <row r="58" spans="1:9" s="96" customFormat="1" ht="20.25" customHeight="1" x14ac:dyDescent="0.3">
      <c r="A58" s="117">
        <v>59</v>
      </c>
      <c r="B58" s="207">
        <f>'9GM.N.'!B58+'9GM.E.'!B58+'9GM.I.'!B58</f>
        <v>180184184104.01999</v>
      </c>
      <c r="C58" s="215">
        <f>'9GM.N.'!C58+'9GM.E.'!C58+'9GM.I.'!C58</f>
        <v>30728421424</v>
      </c>
      <c r="D58" s="207">
        <f>'9GM.N.'!D58+'9GM.E.'!D58+'9GM.I.'!D58</f>
        <v>553643806.28999996</v>
      </c>
      <c r="E58" s="208">
        <f>'9GM.N.'!E58+'9GM.E.'!E58+'9GM.I.'!E58</f>
        <v>6057008</v>
      </c>
      <c r="F58" s="207">
        <f>'9GM.N.'!F58+'9GM.E.'!F58+'9GM.I.'!F58</f>
        <v>5680338281</v>
      </c>
      <c r="G58" s="215">
        <f>'9GM.N.'!G58+'9GM.E.'!G58+'9GM.I.'!G58</f>
        <v>80051647269</v>
      </c>
      <c r="H58" s="216">
        <f>'9GM.N.'!H58+'9GM.E.'!H58+'9GM.I.'!H58</f>
        <v>366687</v>
      </c>
      <c r="I58" s="215">
        <f>'9GM.N.'!I58+'9GM.E.'!I58+'9GM.I.'!I58</f>
        <v>159451746.38</v>
      </c>
    </row>
    <row r="59" spans="1:9" s="96" customFormat="1" ht="20.25" customHeight="1" x14ac:dyDescent="0.3">
      <c r="A59" s="118">
        <v>60</v>
      </c>
      <c r="B59" s="209">
        <f>'9GM.N.'!B59+'9GM.E.'!B59+'9GM.I.'!B59</f>
        <v>165896302848.07001</v>
      </c>
      <c r="C59" s="217">
        <f>'9GM.N.'!C59+'9GM.E.'!C59+'9GM.I.'!C59</f>
        <v>26887749903</v>
      </c>
      <c r="D59" s="209">
        <f>'9GM.N.'!D59+'9GM.E.'!D59+'9GM.I.'!D59</f>
        <v>561489760.5200001</v>
      </c>
      <c r="E59" s="211">
        <f>'9GM.N.'!E59+'9GM.E.'!E59+'9GM.I.'!E59</f>
        <v>7390401</v>
      </c>
      <c r="F59" s="209">
        <f>'9GM.N.'!F59+'9GM.E.'!F59+'9GM.I.'!F59</f>
        <v>5151806879</v>
      </c>
      <c r="G59" s="217">
        <f>'9GM.N.'!G59+'9GM.E.'!G59+'9GM.I.'!G59</f>
        <v>71937194317</v>
      </c>
      <c r="H59" s="218">
        <f>'9GM.N.'!H59+'9GM.E.'!H59+'9GM.I.'!H59</f>
        <v>600000</v>
      </c>
      <c r="I59" s="217">
        <f>'9GM.N.'!I59+'9GM.E.'!I59+'9GM.I.'!I59</f>
        <v>191053550.65000001</v>
      </c>
    </row>
    <row r="60" spans="1:9" s="96" customFormat="1" ht="20.25" customHeight="1" x14ac:dyDescent="0.3">
      <c r="A60" s="117">
        <v>61</v>
      </c>
      <c r="B60" s="207">
        <f>'9GM.N.'!B60+'9GM.E.'!B60+'9GM.I.'!B60</f>
        <v>150890223272.70999</v>
      </c>
      <c r="C60" s="215">
        <f>'9GM.N.'!C60+'9GM.E.'!C60+'9GM.I.'!C60</f>
        <v>22161224532</v>
      </c>
      <c r="D60" s="207">
        <f>'9GM.N.'!D60+'9GM.E.'!D60+'9GM.I.'!D60</f>
        <v>599118434.48000002</v>
      </c>
      <c r="E60" s="208">
        <f>'9GM.N.'!E60+'9GM.E.'!E60+'9GM.I.'!E60</f>
        <v>8754320</v>
      </c>
      <c r="F60" s="207">
        <f>'9GM.N.'!F60+'9GM.E.'!F60+'9GM.I.'!F60</f>
        <v>4505060639</v>
      </c>
      <c r="G60" s="215">
        <f>'9GM.N.'!G60+'9GM.E.'!G60+'9GM.I.'!G60</f>
        <v>62416887641</v>
      </c>
      <c r="H60" s="216">
        <f>'9GM.N.'!H60+'9GM.E.'!H60+'9GM.I.'!H60</f>
        <v>0</v>
      </c>
      <c r="I60" s="215">
        <f>'9GM.N.'!I60+'9GM.E.'!I60+'9GM.I.'!I60</f>
        <v>115817629.89</v>
      </c>
    </row>
    <row r="61" spans="1:9" s="96" customFormat="1" ht="20.25" customHeight="1" x14ac:dyDescent="0.3">
      <c r="A61" s="118">
        <v>62</v>
      </c>
      <c r="B61" s="209">
        <f>'9GM.N.'!B61+'9GM.E.'!B61+'9GM.I.'!B61</f>
        <v>139088679623.64999</v>
      </c>
      <c r="C61" s="217">
        <f>'9GM.N.'!C61+'9GM.E.'!C61+'9GM.I.'!C61</f>
        <v>19433601977</v>
      </c>
      <c r="D61" s="209">
        <f>'9GM.N.'!D61+'9GM.E.'!D61+'9GM.I.'!D61</f>
        <v>519614717.49000001</v>
      </c>
      <c r="E61" s="211">
        <f>'9GM.N.'!E61+'9GM.E.'!E61+'9GM.I.'!E61</f>
        <v>7012505</v>
      </c>
      <c r="F61" s="209">
        <f>'9GM.N.'!F61+'9GM.E.'!F61+'9GM.I.'!F61</f>
        <v>4246616429</v>
      </c>
      <c r="G61" s="217">
        <f>'9GM.N.'!G61+'9GM.E.'!G61+'9GM.I.'!G61</f>
        <v>55802377759</v>
      </c>
      <c r="H61" s="218">
        <f>'9GM.N.'!H61+'9GM.E.'!H61+'9GM.I.'!H61</f>
        <v>8750</v>
      </c>
      <c r="I61" s="217">
        <f>'9GM.N.'!I61+'9GM.E.'!I61+'9GM.I.'!I61</f>
        <v>113759616.66</v>
      </c>
    </row>
    <row r="62" spans="1:9" s="96" customFormat="1" ht="20.25" customHeight="1" x14ac:dyDescent="0.3">
      <c r="A62" s="117">
        <v>63</v>
      </c>
      <c r="B62" s="207">
        <f>'9GM.N.'!B62+'9GM.E.'!B62+'9GM.I.'!B62</f>
        <v>126701285151.53</v>
      </c>
      <c r="C62" s="215">
        <f>'9GM.N.'!C62+'9GM.E.'!C62+'9GM.I.'!C62</f>
        <v>16728638205</v>
      </c>
      <c r="D62" s="207">
        <f>'9GM.N.'!D62+'9GM.E.'!D62+'9GM.I.'!D62</f>
        <v>552948513.38999999</v>
      </c>
      <c r="E62" s="208">
        <f>'9GM.N.'!E62+'9GM.E.'!E62+'9GM.I.'!E62</f>
        <v>2023249</v>
      </c>
      <c r="F62" s="207">
        <f>'9GM.N.'!F62+'9GM.E.'!F62+'9GM.I.'!F62</f>
        <v>3591406020</v>
      </c>
      <c r="G62" s="215">
        <f>'9GM.N.'!G62+'9GM.E.'!G62+'9GM.I.'!G62</f>
        <v>49701196043</v>
      </c>
      <c r="H62" s="216">
        <f>'9GM.N.'!H62+'9GM.E.'!H62+'9GM.I.'!H62</f>
        <v>790000</v>
      </c>
      <c r="I62" s="215">
        <f>'9GM.N.'!I62+'9GM.E.'!I62+'9GM.I.'!I62</f>
        <v>104815338.34999999</v>
      </c>
    </row>
    <row r="63" spans="1:9" s="96" customFormat="1" ht="20.25" customHeight="1" x14ac:dyDescent="0.3">
      <c r="A63" s="118">
        <v>64</v>
      </c>
      <c r="B63" s="209">
        <f>'9GM.N.'!B63+'9GM.E.'!B63+'9GM.I.'!B63</f>
        <v>118157136722.78999</v>
      </c>
      <c r="C63" s="217">
        <f>'9GM.N.'!C63+'9GM.E.'!C63+'9GM.I.'!C63</f>
        <v>15529751593</v>
      </c>
      <c r="D63" s="209">
        <f>'9GM.N.'!D63+'9GM.E.'!D63+'9GM.I.'!D63</f>
        <v>567216099.74000001</v>
      </c>
      <c r="E63" s="211">
        <f>'9GM.N.'!E63+'9GM.E.'!E63+'9GM.I.'!E63</f>
        <v>6469865</v>
      </c>
      <c r="F63" s="209">
        <f>'9GM.N.'!F63+'9GM.E.'!F63+'9GM.I.'!F63</f>
        <v>3276117352</v>
      </c>
      <c r="G63" s="217">
        <f>'9GM.N.'!G63+'9GM.E.'!G63+'9GM.I.'!G63</f>
        <v>44991527250</v>
      </c>
      <c r="H63" s="218">
        <f>'9GM.N.'!H63+'9GM.E.'!H63+'9GM.I.'!H63</f>
        <v>87500</v>
      </c>
      <c r="I63" s="217">
        <f>'9GM.N.'!I63+'9GM.E.'!I63+'9GM.I.'!I63</f>
        <v>135848566.47</v>
      </c>
    </row>
    <row r="64" spans="1:9" s="96" customFormat="1" ht="20.25" customHeight="1" x14ac:dyDescent="0.3">
      <c r="A64" s="117">
        <v>65</v>
      </c>
      <c r="B64" s="207">
        <f>'9GM.N.'!B64+'9GM.E.'!B64+'9GM.I.'!B64</f>
        <v>107408940388.24001</v>
      </c>
      <c r="C64" s="215">
        <f>'9GM.N.'!C64+'9GM.E.'!C64+'9GM.I.'!C64</f>
        <v>12415278223</v>
      </c>
      <c r="D64" s="207">
        <f>'9GM.N.'!D64+'9GM.E.'!D64+'9GM.I.'!D64</f>
        <v>539524656.19000006</v>
      </c>
      <c r="E64" s="208">
        <f>'9GM.N.'!E64+'9GM.E.'!E64+'9GM.I.'!E64</f>
        <v>8568872</v>
      </c>
      <c r="F64" s="207">
        <f>'9GM.N.'!F64+'9GM.E.'!F64+'9GM.I.'!F64</f>
        <v>2876394127</v>
      </c>
      <c r="G64" s="215">
        <f>'9GM.N.'!G64+'9GM.E.'!G64+'9GM.I.'!G64</f>
        <v>37407725162</v>
      </c>
      <c r="H64" s="216">
        <f>'9GM.N.'!H64+'9GM.E.'!H64+'9GM.I.'!H64</f>
        <v>300000</v>
      </c>
      <c r="I64" s="215">
        <f>'9GM.N.'!I64+'9GM.E.'!I64+'9GM.I.'!I64</f>
        <v>111907580.73</v>
      </c>
    </row>
    <row r="65" spans="1:9" s="96" customFormat="1" ht="20.25" customHeight="1" x14ac:dyDescent="0.3">
      <c r="A65" s="118">
        <v>66</v>
      </c>
      <c r="B65" s="209">
        <f>'9GM.N.'!B65+'9GM.E.'!B65+'9GM.I.'!B65</f>
        <v>96891247743.470001</v>
      </c>
      <c r="C65" s="217">
        <f>'9GM.N.'!C65+'9GM.E.'!C65+'9GM.I.'!C65</f>
        <v>10317985672</v>
      </c>
      <c r="D65" s="209">
        <f>'9GM.N.'!D65+'9GM.E.'!D65+'9GM.I.'!D65</f>
        <v>506999812.99000001</v>
      </c>
      <c r="E65" s="211">
        <f>'9GM.N.'!E65+'9GM.E.'!E65+'9GM.I.'!E65</f>
        <v>3900012</v>
      </c>
      <c r="F65" s="209">
        <f>'9GM.N.'!F65+'9GM.E.'!F65+'9GM.I.'!F65</f>
        <v>2452842429</v>
      </c>
      <c r="G65" s="217">
        <f>'9GM.N.'!G65+'9GM.E.'!G65+'9GM.I.'!G65</f>
        <v>30990227705</v>
      </c>
      <c r="H65" s="218">
        <f>'9GM.N.'!H65+'9GM.E.'!H65+'9GM.I.'!H65</f>
        <v>319272.8</v>
      </c>
      <c r="I65" s="217">
        <f>'9GM.N.'!I65+'9GM.E.'!I65+'9GM.I.'!I65</f>
        <v>78257198.709999993</v>
      </c>
    </row>
    <row r="66" spans="1:9" s="96" customFormat="1" ht="20.25" customHeight="1" x14ac:dyDescent="0.3">
      <c r="A66" s="117">
        <v>67</v>
      </c>
      <c r="B66" s="207">
        <f>'9GM.N.'!B66+'9GM.E.'!B66+'9GM.I.'!B66</f>
        <v>87294094292.979996</v>
      </c>
      <c r="C66" s="215">
        <f>'9GM.N.'!C66+'9GM.E.'!C66+'9GM.I.'!C66</f>
        <v>8748085005</v>
      </c>
      <c r="D66" s="207">
        <f>'9GM.N.'!D66+'9GM.E.'!D66+'9GM.I.'!D66</f>
        <v>457856299.72999996</v>
      </c>
      <c r="E66" s="208">
        <f>'9GM.N.'!E66+'9GM.E.'!E66+'9GM.I.'!E66</f>
        <v>2800691</v>
      </c>
      <c r="F66" s="207">
        <f>'9GM.N.'!F66+'9GM.E.'!F66+'9GM.I.'!F66</f>
        <v>2206854579</v>
      </c>
      <c r="G66" s="215">
        <f>'9GM.N.'!G66+'9GM.E.'!G66+'9GM.I.'!G66</f>
        <v>26722653054</v>
      </c>
      <c r="H66" s="216">
        <f>'9GM.N.'!H66+'9GM.E.'!H66+'9GM.I.'!H66</f>
        <v>47700</v>
      </c>
      <c r="I66" s="215">
        <f>'9GM.N.'!I66+'9GM.E.'!I66+'9GM.I.'!I66</f>
        <v>53275426.909999996</v>
      </c>
    </row>
    <row r="67" spans="1:9" s="96" customFormat="1" ht="20.25" customHeight="1" x14ac:dyDescent="0.3">
      <c r="A67" s="118">
        <v>68</v>
      </c>
      <c r="B67" s="209">
        <f>'9GM.N.'!B67+'9GM.E.'!B67+'9GM.I.'!B67</f>
        <v>79645091232.360001</v>
      </c>
      <c r="C67" s="217">
        <f>'9GM.N.'!C67+'9GM.E.'!C67+'9GM.I.'!C67</f>
        <v>7927501120</v>
      </c>
      <c r="D67" s="209">
        <f>'9GM.N.'!D67+'9GM.E.'!D67+'9GM.I.'!D67</f>
        <v>456495566.19999999</v>
      </c>
      <c r="E67" s="211">
        <f>'9GM.N.'!E67+'9GM.E.'!E67+'9GM.I.'!E67</f>
        <v>4898008</v>
      </c>
      <c r="F67" s="209">
        <f>'9GM.N.'!F67+'9GM.E.'!F67+'9GM.I.'!F67</f>
        <v>1941925039</v>
      </c>
      <c r="G67" s="217">
        <f>'9GM.N.'!G67+'9GM.E.'!G67+'9GM.I.'!G67</f>
        <v>22831958893</v>
      </c>
      <c r="H67" s="218">
        <f>'9GM.N.'!H67+'9GM.E.'!H67+'9GM.I.'!H67</f>
        <v>0</v>
      </c>
      <c r="I67" s="217">
        <f>'9GM.N.'!I67+'9GM.E.'!I67+'9GM.I.'!I67</f>
        <v>49488209.039999999</v>
      </c>
    </row>
    <row r="68" spans="1:9" s="96" customFormat="1" ht="20.25" customHeight="1" x14ac:dyDescent="0.3">
      <c r="A68" s="117">
        <v>69</v>
      </c>
      <c r="B68" s="207">
        <f>'9GM.N.'!B68+'9GM.E.'!B68+'9GM.I.'!B68</f>
        <v>50092324390.25</v>
      </c>
      <c r="C68" s="215">
        <f>'9GM.N.'!C68+'9GM.E.'!C68+'9GM.I.'!C68</f>
        <v>6849062242</v>
      </c>
      <c r="D68" s="207">
        <f>'9GM.N.'!D68+'9GM.E.'!D68+'9GM.I.'!D68</f>
        <v>478530246.58999997</v>
      </c>
      <c r="E68" s="208">
        <f>'9GM.N.'!E68+'9GM.E.'!E68+'9GM.I.'!E68</f>
        <v>786560</v>
      </c>
      <c r="F68" s="207">
        <f>'9GM.N.'!F68+'9GM.E.'!F68+'9GM.I.'!F68</f>
        <v>1685201491</v>
      </c>
      <c r="G68" s="215">
        <f>'9GM.N.'!G68+'9GM.E.'!G68+'9GM.I.'!G68</f>
        <v>17596828977</v>
      </c>
      <c r="H68" s="216">
        <f>'9GM.N.'!H68+'9GM.E.'!H68+'9GM.I.'!H68</f>
        <v>300000</v>
      </c>
      <c r="I68" s="215">
        <f>'9GM.N.'!I68+'9GM.E.'!I68+'9GM.I.'!I68</f>
        <v>57199996.310000002</v>
      </c>
    </row>
    <row r="69" spans="1:9" s="96" customFormat="1" ht="20.25" customHeight="1" x14ac:dyDescent="0.3">
      <c r="A69" s="118">
        <v>70</v>
      </c>
      <c r="B69" s="209">
        <f>'9GM.N.'!B69+'9GM.E.'!B69+'9GM.I.'!B69</f>
        <v>42252836390.959999</v>
      </c>
      <c r="C69" s="217">
        <f>'9GM.N.'!C69+'9GM.E.'!C69+'9GM.I.'!C69</f>
        <v>5503623328</v>
      </c>
      <c r="D69" s="209">
        <f>'9GM.N.'!D69+'9GM.E.'!D69+'9GM.I.'!D69</f>
        <v>422687331.90000004</v>
      </c>
      <c r="E69" s="211">
        <f>'9GM.N.'!E69+'9GM.E.'!E69+'9GM.I.'!E69</f>
        <v>2606037</v>
      </c>
      <c r="F69" s="209">
        <f>'9GM.N.'!F69+'9GM.E.'!F69+'9GM.I.'!F69</f>
        <v>1433020502</v>
      </c>
      <c r="G69" s="217">
        <f>'9GM.N.'!G69+'9GM.E.'!G69+'9GM.I.'!G69</f>
        <v>13924318939</v>
      </c>
      <c r="H69" s="218">
        <f>'9GM.N.'!H69+'9GM.E.'!H69+'9GM.I.'!H69</f>
        <v>590000</v>
      </c>
      <c r="I69" s="217">
        <f>'9GM.N.'!I69+'9GM.E.'!I69+'9GM.I.'!I69</f>
        <v>21805811.629999999</v>
      </c>
    </row>
    <row r="70" spans="1:9" s="96" customFormat="1" ht="20.25" customHeight="1" x14ac:dyDescent="0.3">
      <c r="A70" s="117">
        <v>71</v>
      </c>
      <c r="B70" s="207">
        <f>'9GM.N.'!B70+'9GM.E.'!B70+'9GM.I.'!B70</f>
        <v>36220150514.019997</v>
      </c>
      <c r="C70" s="215">
        <f>'9GM.N.'!C70+'9GM.E.'!C70+'9GM.I.'!C70</f>
        <v>4395071391</v>
      </c>
      <c r="D70" s="207">
        <f>'9GM.N.'!D70+'9GM.E.'!D70+'9GM.I.'!D70</f>
        <v>374823175.59000003</v>
      </c>
      <c r="E70" s="208">
        <f>'9GM.N.'!E70+'9GM.E.'!E70+'9GM.I.'!E70</f>
        <v>140000</v>
      </c>
      <c r="F70" s="207">
        <f>'9GM.N.'!F70+'9GM.E.'!F70+'9GM.I.'!F70</f>
        <v>1192767622</v>
      </c>
      <c r="G70" s="215">
        <f>'9GM.N.'!G70+'9GM.E.'!G70+'9GM.I.'!G70</f>
        <v>11515408116</v>
      </c>
      <c r="H70" s="216">
        <f>'9GM.N.'!H70+'9GM.E.'!H70+'9GM.I.'!H70</f>
        <v>0</v>
      </c>
      <c r="I70" s="215">
        <f>'9GM.N.'!I70+'9GM.E.'!I70+'9GM.I.'!I70</f>
        <v>24857720.940000001</v>
      </c>
    </row>
    <row r="71" spans="1:9" s="96" customFormat="1" ht="20.25" customHeight="1" x14ac:dyDescent="0.3">
      <c r="A71" s="118">
        <v>72</v>
      </c>
      <c r="B71" s="209">
        <f>'9GM.N.'!B71+'9GM.E.'!B71+'9GM.I.'!B71</f>
        <v>31045257413.279999</v>
      </c>
      <c r="C71" s="217">
        <f>'9GM.N.'!C71+'9GM.E.'!C71+'9GM.I.'!C71</f>
        <v>3729186797</v>
      </c>
      <c r="D71" s="209">
        <f>'9GM.N.'!D71+'9GM.E.'!D71+'9GM.I.'!D71</f>
        <v>360429098.58999997</v>
      </c>
      <c r="E71" s="211">
        <f>'9GM.N.'!E71+'9GM.E.'!E71+'9GM.I.'!E71</f>
        <v>3046120</v>
      </c>
      <c r="F71" s="209">
        <f>'9GM.N.'!F71+'9GM.E.'!F71+'9GM.I.'!F71</f>
        <v>1009597494</v>
      </c>
      <c r="G71" s="217">
        <f>'9GM.N.'!G71+'9GM.E.'!G71+'9GM.I.'!G71</f>
        <v>9258077293</v>
      </c>
      <c r="H71" s="218">
        <f>'9GM.N.'!H71+'9GM.E.'!H71+'9GM.I.'!H71</f>
        <v>0</v>
      </c>
      <c r="I71" s="217">
        <f>'9GM.N.'!I71+'9GM.E.'!I71+'9GM.I.'!I71</f>
        <v>57021388.82</v>
      </c>
    </row>
    <row r="72" spans="1:9" s="96" customFormat="1" ht="20.25" customHeight="1" x14ac:dyDescent="0.3">
      <c r="A72" s="117">
        <v>73</v>
      </c>
      <c r="B72" s="207">
        <f>'9GM.N.'!B72+'9GM.E.'!B72+'9GM.I.'!B72</f>
        <v>25586571351.52</v>
      </c>
      <c r="C72" s="215">
        <f>'9GM.N.'!C72+'9GM.E.'!C72+'9GM.I.'!C72</f>
        <v>3149063298</v>
      </c>
      <c r="D72" s="207">
        <f>'9GM.N.'!D72+'9GM.E.'!D72+'9GM.I.'!D72</f>
        <v>337057234.89000005</v>
      </c>
      <c r="E72" s="208">
        <f>'9GM.N.'!E72+'9GM.E.'!E72+'9GM.I.'!E72</f>
        <v>870128</v>
      </c>
      <c r="F72" s="207">
        <f>'9GM.N.'!F72+'9GM.E.'!F72+'9GM.I.'!F72</f>
        <v>693528910</v>
      </c>
      <c r="G72" s="215">
        <f>'9GM.N.'!G72+'9GM.E.'!G72+'9GM.I.'!G72</f>
        <v>7180855209</v>
      </c>
      <c r="H72" s="216">
        <f>'9GM.N.'!H72+'9GM.E.'!H72+'9GM.I.'!H72</f>
        <v>0</v>
      </c>
      <c r="I72" s="215">
        <f>'9GM.N.'!I72+'9GM.E.'!I72+'9GM.I.'!I72</f>
        <v>32253912.050000001</v>
      </c>
    </row>
    <row r="73" spans="1:9" s="96" customFormat="1" ht="20.25" customHeight="1" x14ac:dyDescent="0.3">
      <c r="A73" s="118">
        <v>74</v>
      </c>
      <c r="B73" s="209">
        <f>'9GM.N.'!B73+'9GM.E.'!B73+'9GM.I.'!B73</f>
        <v>21460184492.68</v>
      </c>
      <c r="C73" s="217">
        <f>'9GM.N.'!C73+'9GM.E.'!C73+'9GM.I.'!C73</f>
        <v>2566909533</v>
      </c>
      <c r="D73" s="209">
        <f>'9GM.N.'!D73+'9GM.E.'!D73+'9GM.I.'!D73</f>
        <v>352330798.24000001</v>
      </c>
      <c r="E73" s="211">
        <f>'9GM.N.'!E73+'9GM.E.'!E73+'9GM.I.'!E73</f>
        <v>305010</v>
      </c>
      <c r="F73" s="209">
        <f>'9GM.N.'!F73+'9GM.E.'!F73+'9GM.I.'!F73</f>
        <v>478722828</v>
      </c>
      <c r="G73" s="217">
        <f>'9GM.N.'!G73+'9GM.E.'!G73+'9GM.I.'!G73</f>
        <v>5925517205</v>
      </c>
      <c r="H73" s="218">
        <f>'9GM.N.'!H73+'9GM.E.'!H73+'9GM.I.'!H73</f>
        <v>0</v>
      </c>
      <c r="I73" s="211">
        <f>'9GM.N.'!I73+'9GM.E.'!I73+'9GM.I.'!I73</f>
        <v>2625405.96</v>
      </c>
    </row>
    <row r="74" spans="1:9" s="96" customFormat="1" ht="20.25" customHeight="1" x14ac:dyDescent="0.3">
      <c r="A74" s="117">
        <v>75</v>
      </c>
      <c r="B74" s="207">
        <f>'9GM.N.'!B74+'9GM.E.'!B74+'9GM.I.'!B74</f>
        <v>17304035777.779999</v>
      </c>
      <c r="C74" s="215">
        <f>'9GM.N.'!C74+'9GM.E.'!C74+'9GM.I.'!C74</f>
        <v>2139545468</v>
      </c>
      <c r="D74" s="207">
        <f>'9GM.N.'!D74+'9GM.E.'!D74+'9GM.I.'!D74</f>
        <v>271693116.67000002</v>
      </c>
      <c r="E74" s="208">
        <f>'9GM.N.'!E74+'9GM.E.'!E74+'9GM.I.'!E74</f>
        <v>500000</v>
      </c>
      <c r="F74" s="207">
        <f>'9GM.N.'!F74+'9GM.E.'!F74+'9GM.I.'!F74</f>
        <v>421531077</v>
      </c>
      <c r="G74" s="215">
        <f>'9GM.N.'!G74+'9GM.E.'!G74+'9GM.I.'!G74</f>
        <v>4894008781</v>
      </c>
      <c r="H74" s="216">
        <f>'9GM.N.'!H74+'9GM.E.'!H74+'9GM.I.'!H74</f>
        <v>0</v>
      </c>
      <c r="I74" s="208">
        <f>'9GM.N.'!I74+'9GM.E.'!I74+'9GM.I.'!I74</f>
        <v>14126095.01</v>
      </c>
    </row>
    <row r="75" spans="1:9" s="96" customFormat="1" ht="20.25" customHeight="1" x14ac:dyDescent="0.3">
      <c r="A75" s="118">
        <v>76</v>
      </c>
      <c r="B75" s="209">
        <f>'9GM.N.'!B75+'9GM.E.'!B75+'9GM.I.'!B75</f>
        <v>14832713444.719999</v>
      </c>
      <c r="C75" s="217">
        <f>'9GM.N.'!C75+'9GM.E.'!C75+'9GM.I.'!C75</f>
        <v>1821348422</v>
      </c>
      <c r="D75" s="209">
        <f>'9GM.N.'!D75+'9GM.E.'!D75+'9GM.I.'!D75</f>
        <v>241954361.00999999</v>
      </c>
      <c r="E75" s="211">
        <f>'9GM.N.'!E75+'9GM.E.'!E75+'9GM.I.'!E75</f>
        <v>709527</v>
      </c>
      <c r="F75" s="209">
        <f>'9GM.N.'!F75+'9GM.E.'!F75+'9GM.I.'!F75</f>
        <v>379004784</v>
      </c>
      <c r="G75" s="217">
        <f>'9GM.N.'!G75+'9GM.E.'!G75+'9GM.I.'!G75</f>
        <v>4031591408</v>
      </c>
      <c r="H75" s="218">
        <f>'9GM.N.'!H75+'9GM.E.'!H75+'9GM.I.'!H75</f>
        <v>590000</v>
      </c>
      <c r="I75" s="211">
        <f>'9GM.N.'!I75+'9GM.E.'!I75+'9GM.I.'!I75</f>
        <v>7072115.9900000002</v>
      </c>
    </row>
    <row r="76" spans="1:9" s="96" customFormat="1" ht="20.25" customHeight="1" x14ac:dyDescent="0.3">
      <c r="A76" s="117">
        <v>77</v>
      </c>
      <c r="B76" s="207">
        <f>'9GM.N.'!B76+'9GM.E.'!B76+'9GM.I.'!B76</f>
        <v>12514337806.309999</v>
      </c>
      <c r="C76" s="215">
        <f>'9GM.N.'!C76+'9GM.E.'!C76+'9GM.I.'!C76</f>
        <v>1458606362</v>
      </c>
      <c r="D76" s="207">
        <f>'9GM.N.'!D76+'9GM.E.'!D76+'9GM.I.'!D76</f>
        <v>264907621.59</v>
      </c>
      <c r="E76" s="208">
        <f>'9GM.N.'!E76+'9GM.E.'!E76+'9GM.I.'!E76</f>
        <v>230000</v>
      </c>
      <c r="F76" s="207">
        <f>'9GM.N.'!F76+'9GM.E.'!F76+'9GM.I.'!F76</f>
        <v>354322567</v>
      </c>
      <c r="G76" s="215">
        <f>'9GM.N.'!G76+'9GM.E.'!G76+'9GM.I.'!G76</f>
        <v>3150871589</v>
      </c>
      <c r="H76" s="216">
        <f>'9GM.N.'!H76+'9GM.E.'!H76+'9GM.I.'!H76</f>
        <v>0</v>
      </c>
      <c r="I76" s="208">
        <f>'9GM.N.'!I76+'9GM.E.'!I76+'9GM.I.'!I76</f>
        <v>4144244.92</v>
      </c>
    </row>
    <row r="77" spans="1:9" s="96" customFormat="1" ht="20.25" customHeight="1" x14ac:dyDescent="0.3">
      <c r="A77" s="118">
        <v>78</v>
      </c>
      <c r="B77" s="209">
        <f>'9GM.N.'!B77+'9GM.E.'!B77+'9GM.I.'!B77</f>
        <v>10041509881.129999</v>
      </c>
      <c r="C77" s="217">
        <f>'9GM.N.'!C77+'9GM.E.'!C77+'9GM.I.'!C77</f>
        <v>1064727743</v>
      </c>
      <c r="D77" s="209">
        <f>'9GM.N.'!D77+'9GM.E.'!D77+'9GM.I.'!D77</f>
        <v>210788765.40000001</v>
      </c>
      <c r="E77" s="211">
        <f>'9GM.N.'!E77+'9GM.E.'!E77+'9GM.I.'!E77</f>
        <v>-40000</v>
      </c>
      <c r="F77" s="209">
        <f>'9GM.N.'!F77+'9GM.E.'!F77+'9GM.I.'!F77</f>
        <v>280844721</v>
      </c>
      <c r="G77" s="217">
        <f>'9GM.N.'!G77+'9GM.E.'!G77+'9GM.I.'!G77</f>
        <v>2470353472</v>
      </c>
      <c r="H77" s="218">
        <f>'9GM.N.'!H77+'9GM.E.'!H77+'9GM.I.'!H77</f>
        <v>0</v>
      </c>
      <c r="I77" s="217">
        <f>'9GM.N.'!I77+'9GM.E.'!I77+'9GM.I.'!I77</f>
        <v>1854151.7</v>
      </c>
    </row>
    <row r="78" spans="1:9" s="96" customFormat="1" ht="20.25" customHeight="1" x14ac:dyDescent="0.3">
      <c r="A78" s="117">
        <v>79</v>
      </c>
      <c r="B78" s="207">
        <f>'9GM.N.'!B78+'9GM.E.'!B78+'9GM.I.'!B78</f>
        <v>8694360864.8799992</v>
      </c>
      <c r="C78" s="215">
        <f>'9GM.N.'!C78+'9GM.E.'!C78+'9GM.I.'!C78</f>
        <v>835293209</v>
      </c>
      <c r="D78" s="207">
        <f>'9GM.N.'!D78+'9GM.E.'!D78+'9GM.I.'!D78</f>
        <v>202009138.83000001</v>
      </c>
      <c r="E78" s="208">
        <f>'9GM.N.'!E78+'9GM.E.'!E78+'9GM.I.'!E78</f>
        <v>0</v>
      </c>
      <c r="F78" s="207">
        <f>'9GM.N.'!F78+'9GM.E.'!F78+'9GM.I.'!F78</f>
        <v>229009624</v>
      </c>
      <c r="G78" s="215">
        <f>'9GM.N.'!G78+'9GM.E.'!G78+'9GM.I.'!G78</f>
        <v>2117566292</v>
      </c>
      <c r="H78" s="216">
        <f>'9GM.N.'!H78+'9GM.E.'!H78+'9GM.I.'!H78</f>
        <v>34674.86</v>
      </c>
      <c r="I78" s="215">
        <f>'9GM.N.'!I78+'9GM.E.'!I78+'9GM.I.'!I78</f>
        <v>15319440.35</v>
      </c>
    </row>
    <row r="79" spans="1:9" s="96" customFormat="1" ht="20.25" customHeight="1" x14ac:dyDescent="0.3">
      <c r="A79" s="118">
        <v>80</v>
      </c>
      <c r="B79" s="209">
        <f>'9GM.N.'!B79+'9GM.E.'!B79+'9GM.I.'!B79</f>
        <v>7313154079.2799997</v>
      </c>
      <c r="C79" s="217">
        <f>'9GM.N.'!C79+'9GM.E.'!C79+'9GM.I.'!C79</f>
        <v>742038708</v>
      </c>
      <c r="D79" s="209">
        <f>'9GM.N.'!D79+'9GM.E.'!D79+'9GM.I.'!D79</f>
        <v>213941953.58000001</v>
      </c>
      <c r="E79" s="211">
        <f>'9GM.N.'!E79+'9GM.E.'!E79+'9GM.I.'!E79</f>
        <v>0</v>
      </c>
      <c r="F79" s="209">
        <f>'9GM.N.'!F79+'9GM.E.'!F79+'9GM.I.'!F79</f>
        <v>210551680</v>
      </c>
      <c r="G79" s="217">
        <f>'9GM.N.'!G79+'9GM.E.'!G79+'9GM.I.'!G79</f>
        <v>1678082364</v>
      </c>
      <c r="H79" s="218">
        <f>'9GM.N.'!H79+'9GM.E.'!H79+'9GM.I.'!H79</f>
        <v>0</v>
      </c>
      <c r="I79" s="217">
        <f>'9GM.N.'!I79+'9GM.E.'!I79+'9GM.I.'!I79</f>
        <v>871680</v>
      </c>
    </row>
    <row r="80" spans="1:9" s="96" customFormat="1" ht="20.25" customHeight="1" x14ac:dyDescent="0.3">
      <c r="A80" s="117">
        <v>81</v>
      </c>
      <c r="B80" s="207">
        <f>'9GM.N.'!B80+'9GM.E.'!B80+'9GM.I.'!B80</f>
        <v>5943974809.3299999</v>
      </c>
      <c r="C80" s="215">
        <f>'9GM.N.'!C80+'9GM.E.'!C80+'9GM.I.'!C80</f>
        <v>607303686</v>
      </c>
      <c r="D80" s="207">
        <f>'9GM.N.'!D80+'9GM.E.'!D80+'9GM.I.'!D80</f>
        <v>173971858.65000001</v>
      </c>
      <c r="E80" s="208">
        <f>'9GM.N.'!E80+'9GM.E.'!E80+'9GM.I.'!E80</f>
        <v>2461293</v>
      </c>
      <c r="F80" s="207">
        <f>'9GM.N.'!F80+'9GM.E.'!F80+'9GM.I.'!F80</f>
        <v>187328985</v>
      </c>
      <c r="G80" s="215">
        <f>'9GM.N.'!G80+'9GM.E.'!G80+'9GM.I.'!G80</f>
        <v>1291003234</v>
      </c>
      <c r="H80" s="216">
        <f>'9GM.N.'!H80+'9GM.E.'!H80+'9GM.I.'!H80</f>
        <v>110000</v>
      </c>
      <c r="I80" s="215">
        <f>'9GM.N.'!I80+'9GM.E.'!I80+'9GM.I.'!I80</f>
        <v>5526629.7699999996</v>
      </c>
    </row>
    <row r="81" spans="1:9" s="96" customFormat="1" ht="20.25" customHeight="1" x14ac:dyDescent="0.3">
      <c r="A81" s="118">
        <v>82</v>
      </c>
      <c r="B81" s="209">
        <f>'9GM.N.'!B81+'9GM.E.'!B81+'9GM.I.'!B81</f>
        <v>4930974020.1499996</v>
      </c>
      <c r="C81" s="217">
        <f>'9GM.N.'!C81+'9GM.E.'!C81+'9GM.I.'!C81</f>
        <v>543872812</v>
      </c>
      <c r="D81" s="209">
        <f>'9GM.N.'!D81+'9GM.E.'!D81+'9GM.I.'!D81</f>
        <v>187842352.31999999</v>
      </c>
      <c r="E81" s="211">
        <f>'9GM.N.'!E81+'9GM.E.'!E81+'9GM.I.'!E81</f>
        <v>4789516</v>
      </c>
      <c r="F81" s="209">
        <f>'9GM.N.'!F81+'9GM.E.'!F81+'9GM.I.'!F81</f>
        <v>153609683</v>
      </c>
      <c r="G81" s="217">
        <f>'9GM.N.'!G81+'9GM.E.'!G81+'9GM.I.'!G81</f>
        <v>1100854785</v>
      </c>
      <c r="H81" s="218">
        <f>'9GM.N.'!H81+'9GM.E.'!H81+'9GM.I.'!H81</f>
        <v>0</v>
      </c>
      <c r="I81" s="217">
        <f>'9GM.N.'!I81+'9GM.E.'!I81+'9GM.I.'!I81</f>
        <v>-45000</v>
      </c>
    </row>
    <row r="82" spans="1:9" s="96" customFormat="1" ht="20.25" customHeight="1" x14ac:dyDescent="0.3">
      <c r="A82" s="117">
        <v>83</v>
      </c>
      <c r="B82" s="207">
        <f>'9GM.N.'!B82+'9GM.E.'!B82+'9GM.I.'!B82</f>
        <v>4039822231.6399999</v>
      </c>
      <c r="C82" s="215">
        <f>'9GM.N.'!C82+'9GM.E.'!C82+'9GM.I.'!C82</f>
        <v>416001037</v>
      </c>
      <c r="D82" s="207">
        <f>'9GM.N.'!D82+'9GM.E.'!D82+'9GM.I.'!D82</f>
        <v>142432795.40000001</v>
      </c>
      <c r="E82" s="208">
        <f>'9GM.N.'!E82+'9GM.E.'!E82+'9GM.I.'!E82</f>
        <v>0</v>
      </c>
      <c r="F82" s="207">
        <f>'9GM.N.'!F82+'9GM.E.'!F82+'9GM.I.'!F82</f>
        <v>142390057</v>
      </c>
      <c r="G82" s="215">
        <f>'9GM.N.'!G82+'9GM.E.'!G82+'9GM.I.'!G82</f>
        <v>845867980</v>
      </c>
      <c r="H82" s="216">
        <f>'9GM.N.'!H82+'9GM.E.'!H82+'9GM.I.'!H82</f>
        <v>0</v>
      </c>
      <c r="I82" s="215">
        <f>'9GM.N.'!I82+'9GM.E.'!I82+'9GM.I.'!I82</f>
        <v>1607156.4</v>
      </c>
    </row>
    <row r="83" spans="1:9" s="96" customFormat="1" ht="20.25" customHeight="1" x14ac:dyDescent="0.3">
      <c r="A83" s="118">
        <v>84</v>
      </c>
      <c r="B83" s="209">
        <f>'9GM.N.'!B83+'9GM.E.'!B83+'9GM.I.'!B83</f>
        <v>3457661580.4099998</v>
      </c>
      <c r="C83" s="217">
        <f>'9GM.N.'!C83+'9GM.E.'!C83+'9GM.I.'!C83</f>
        <v>336148744</v>
      </c>
      <c r="D83" s="209">
        <f>'9GM.N.'!D83+'9GM.E.'!D83+'9GM.I.'!D83</f>
        <v>133240891.15000001</v>
      </c>
      <c r="E83" s="211">
        <f>'9GM.N.'!E83+'9GM.E.'!E83+'9GM.I.'!E83</f>
        <v>55000</v>
      </c>
      <c r="F83" s="209">
        <f>'9GM.N.'!F83+'9GM.E.'!F83+'9GM.I.'!F83</f>
        <v>105012661</v>
      </c>
      <c r="G83" s="217">
        <f>'9GM.N.'!G83+'9GM.E.'!G83+'9GM.I.'!G83</f>
        <v>777790968</v>
      </c>
      <c r="H83" s="218">
        <f>'9GM.N.'!H83+'9GM.E.'!H83+'9GM.I.'!H83</f>
        <v>0</v>
      </c>
      <c r="I83" s="217">
        <f>'9GM.N.'!I83+'9GM.E.'!I83+'9GM.I.'!I83</f>
        <v>684420</v>
      </c>
    </row>
    <row r="84" spans="1:9" s="96" customFormat="1" ht="20.25" customHeight="1" x14ac:dyDescent="0.3">
      <c r="A84" s="117">
        <v>85</v>
      </c>
      <c r="B84" s="207">
        <f>'9GM.N.'!B84+'9GM.E.'!B84+'9GM.I.'!B84</f>
        <v>2730433291.9299998</v>
      </c>
      <c r="C84" s="215">
        <f>'9GM.N.'!C84+'9GM.E.'!C84+'9GM.I.'!C84</f>
        <v>312812580</v>
      </c>
      <c r="D84" s="207">
        <f>'9GM.N.'!D84+'9GM.E.'!D84+'9GM.I.'!D84</f>
        <v>143679819.91999999</v>
      </c>
      <c r="E84" s="208">
        <f>'9GM.N.'!E84+'9GM.E.'!E84+'9GM.I.'!E84</f>
        <v>539527</v>
      </c>
      <c r="F84" s="207">
        <f>'9GM.N.'!F84+'9GM.E.'!F84+'9GM.I.'!F84</f>
        <v>82406904</v>
      </c>
      <c r="G84" s="215">
        <f>'9GM.N.'!G84+'9GM.E.'!G84+'9GM.I.'!G84</f>
        <v>641641317</v>
      </c>
      <c r="H84" s="216">
        <f>'9GM.N.'!H84+'9GM.E.'!H84+'9GM.I.'!H84</f>
        <v>590000</v>
      </c>
      <c r="I84" s="215">
        <f>'9GM.N.'!I84+'9GM.E.'!I84+'9GM.I.'!I84</f>
        <v>1245564.0900000001</v>
      </c>
    </row>
    <row r="85" spans="1:9" s="96" customFormat="1" ht="20.25" customHeight="1" x14ac:dyDescent="0.3">
      <c r="A85" s="118">
        <v>86</v>
      </c>
      <c r="B85" s="209">
        <f>'9GM.N.'!B85+'9GM.E.'!B85+'9GM.I.'!B85</f>
        <v>2337737281.48</v>
      </c>
      <c r="C85" s="217">
        <f>'9GM.N.'!C85+'9GM.E.'!C85+'9GM.I.'!C85</f>
        <v>216396677</v>
      </c>
      <c r="D85" s="209">
        <f>'9GM.N.'!D85+'9GM.E.'!D85+'9GM.I.'!D85</f>
        <v>135793752.88999999</v>
      </c>
      <c r="E85" s="211">
        <f>'9GM.N.'!E85+'9GM.E.'!E85+'9GM.I.'!E85</f>
        <v>0</v>
      </c>
      <c r="F85" s="209">
        <f>'9GM.N.'!F85+'9GM.E.'!F85+'9GM.I.'!F85</f>
        <v>73109995</v>
      </c>
      <c r="G85" s="217">
        <f>'9GM.N.'!G85+'9GM.E.'!G85+'9GM.I.'!G85</f>
        <v>599823034</v>
      </c>
      <c r="H85" s="218">
        <f>'9GM.N.'!H85+'9GM.E.'!H85+'9GM.I.'!H85</f>
        <v>0</v>
      </c>
      <c r="I85" s="217">
        <f>'9GM.N.'!I85+'9GM.E.'!I85+'9GM.I.'!I85</f>
        <v>850000</v>
      </c>
    </row>
    <row r="86" spans="1:9" s="96" customFormat="1" ht="20.25" customHeight="1" x14ac:dyDescent="0.3">
      <c r="A86" s="117">
        <v>87</v>
      </c>
      <c r="B86" s="207">
        <f>'9GM.N.'!B86+'9GM.E.'!B86+'9GM.I.'!B86</f>
        <v>1894581936.1500001</v>
      </c>
      <c r="C86" s="215">
        <f>'9GM.N.'!C86+'9GM.E.'!C86+'9GM.I.'!C86</f>
        <v>174720887</v>
      </c>
      <c r="D86" s="207">
        <f>'9GM.N.'!D86+'9GM.E.'!D86+'9GM.I.'!D86</f>
        <v>101616979.47</v>
      </c>
      <c r="E86" s="208">
        <f>'9GM.N.'!E86+'9GM.E.'!E86+'9GM.I.'!E86</f>
        <v>0</v>
      </c>
      <c r="F86" s="207">
        <f>'9GM.N.'!F86+'9GM.E.'!F86+'9GM.I.'!F86</f>
        <v>54490034</v>
      </c>
      <c r="G86" s="215">
        <f>'9GM.N.'!G86+'9GM.E.'!G86+'9GM.I.'!G86</f>
        <v>566389560</v>
      </c>
      <c r="H86" s="216">
        <f>'9GM.N.'!H86+'9GM.E.'!H86+'9GM.I.'!H86</f>
        <v>110000</v>
      </c>
      <c r="I86" s="215">
        <f>'9GM.N.'!I86+'9GM.E.'!I86+'9GM.I.'!I86</f>
        <v>0</v>
      </c>
    </row>
    <row r="87" spans="1:9" s="96" customFormat="1" ht="20.25" customHeight="1" x14ac:dyDescent="0.3">
      <c r="A87" s="118">
        <v>88</v>
      </c>
      <c r="B87" s="209">
        <f>'9GM.N.'!B87+'9GM.E.'!B87+'9GM.I.'!B87</f>
        <v>1569035736.5999999</v>
      </c>
      <c r="C87" s="217">
        <f>'9GM.N.'!C87+'9GM.E.'!C87+'9GM.I.'!C87</f>
        <v>165734872</v>
      </c>
      <c r="D87" s="209">
        <f>'9GM.N.'!D87+'9GM.E.'!D87+'9GM.I.'!D87</f>
        <v>92445896.75</v>
      </c>
      <c r="E87" s="211">
        <f>'9GM.N.'!E87+'9GM.E.'!E87+'9GM.I.'!E87</f>
        <v>0</v>
      </c>
      <c r="F87" s="209">
        <f>'9GM.N.'!F87+'9GM.E.'!F87+'9GM.I.'!F87</f>
        <v>51272286</v>
      </c>
      <c r="G87" s="217">
        <f>'9GM.N.'!G87+'9GM.E.'!G87+'9GM.I.'!G87</f>
        <v>461569930</v>
      </c>
      <c r="H87" s="218">
        <f>'9GM.N.'!H87+'9GM.E.'!H87+'9GM.I.'!H87</f>
        <v>0</v>
      </c>
      <c r="I87" s="217">
        <f>'9GM.N.'!I87+'9GM.E.'!I87+'9GM.I.'!I87</f>
        <v>-30000</v>
      </c>
    </row>
    <row r="88" spans="1:9" s="96" customFormat="1" ht="20.25" customHeight="1" x14ac:dyDescent="0.3">
      <c r="A88" s="117">
        <v>89</v>
      </c>
      <c r="B88" s="207">
        <f>'9GM.N.'!B88+'9GM.E.'!B88+'9GM.I.'!B88</f>
        <v>1349760212.71</v>
      </c>
      <c r="C88" s="215">
        <f>'9GM.N.'!C88+'9GM.E.'!C88+'9GM.I.'!C88</f>
        <v>133609813</v>
      </c>
      <c r="D88" s="207">
        <f>'9GM.N.'!D88+'9GM.E.'!D88+'9GM.I.'!D88</f>
        <v>92552957.700000003</v>
      </c>
      <c r="E88" s="208">
        <f>'9GM.N.'!E88+'9GM.E.'!E88+'9GM.I.'!E88</f>
        <v>296560</v>
      </c>
      <c r="F88" s="207">
        <f>'9GM.N.'!F88+'9GM.E.'!F88+'9GM.I.'!F88</f>
        <v>44771825</v>
      </c>
      <c r="G88" s="215">
        <f>'9GM.N.'!G88+'9GM.E.'!G88+'9GM.I.'!G88</f>
        <v>382172388</v>
      </c>
      <c r="H88" s="216">
        <f>'9GM.N.'!H88+'9GM.E.'!H88+'9GM.I.'!H88</f>
        <v>0</v>
      </c>
      <c r="I88" s="215">
        <f>'9GM.N.'!I88+'9GM.E.'!I88+'9GM.I.'!I88</f>
        <v>160000</v>
      </c>
    </row>
    <row r="89" spans="1:9" s="96" customFormat="1" ht="20.25" customHeight="1" x14ac:dyDescent="0.3">
      <c r="A89" s="118">
        <v>90</v>
      </c>
      <c r="B89" s="209">
        <f>'9GM.N.'!B89+'9GM.E.'!B89+'9GM.I.'!B89</f>
        <v>1015791708.77</v>
      </c>
      <c r="C89" s="217">
        <f>'9GM.N.'!C89+'9GM.E.'!C89+'9GM.I.'!C89</f>
        <v>80532678</v>
      </c>
      <c r="D89" s="209">
        <f>'9GM.N.'!D89+'9GM.E.'!D89+'9GM.I.'!D89</f>
        <v>82570676.25</v>
      </c>
      <c r="E89" s="211">
        <f>'9GM.N.'!E89+'9GM.E.'!E89+'9GM.I.'!E89</f>
        <v>0</v>
      </c>
      <c r="F89" s="209">
        <f>'9GM.N.'!F89+'9GM.E.'!F89+'9GM.I.'!F89</f>
        <v>34616291</v>
      </c>
      <c r="G89" s="217">
        <f>'9GM.N.'!G89+'9GM.E.'!G89+'9GM.I.'!G89</f>
        <v>315150553</v>
      </c>
      <c r="H89" s="218">
        <f>'9GM.N.'!H89+'9GM.E.'!H89+'9GM.I.'!H89</f>
        <v>0</v>
      </c>
      <c r="I89" s="217">
        <f>'9GM.N.'!I89+'9GM.E.'!I89+'9GM.I.'!I89</f>
        <v>0</v>
      </c>
    </row>
    <row r="90" spans="1:9" s="96" customFormat="1" ht="20.25" customHeight="1" x14ac:dyDescent="0.3">
      <c r="A90" s="117">
        <v>91</v>
      </c>
      <c r="B90" s="207">
        <f>'9GM.N.'!B90+'9GM.E.'!B90+'9GM.I.'!B90</f>
        <v>840434083.60000002</v>
      </c>
      <c r="C90" s="215">
        <f>'9GM.N.'!C90+'9GM.E.'!C90+'9GM.I.'!C90</f>
        <v>75357386</v>
      </c>
      <c r="D90" s="207">
        <f>'9GM.N.'!D90+'9GM.E.'!D90+'9GM.I.'!D90</f>
        <v>70739363.040000007</v>
      </c>
      <c r="E90" s="208">
        <f>'9GM.N.'!E90+'9GM.E.'!E90+'9GM.I.'!E90</f>
        <v>630000</v>
      </c>
      <c r="F90" s="207">
        <f>'9GM.N.'!F90+'9GM.E.'!F90+'9GM.I.'!F90</f>
        <v>23687989</v>
      </c>
      <c r="G90" s="215">
        <f>'9GM.N.'!G90+'9GM.E.'!G90+'9GM.I.'!G90</f>
        <v>276950321</v>
      </c>
      <c r="H90" s="216">
        <f>'9GM.N.'!H90+'9GM.E.'!H90+'9GM.I.'!H90</f>
        <v>0</v>
      </c>
      <c r="I90" s="215">
        <f>'9GM.N.'!I90+'9GM.E.'!I90+'9GM.I.'!I90</f>
        <v>0</v>
      </c>
    </row>
    <row r="91" spans="1:9" s="96" customFormat="1" ht="20.25" customHeight="1" x14ac:dyDescent="0.3">
      <c r="A91" s="118">
        <v>92</v>
      </c>
      <c r="B91" s="209">
        <f>'9GM.N.'!B91+'9GM.E.'!B91+'9GM.I.'!B91</f>
        <v>682136695.24000001</v>
      </c>
      <c r="C91" s="217">
        <f>'9GM.N.'!C91+'9GM.E.'!C91+'9GM.I.'!C91</f>
        <v>61002771</v>
      </c>
      <c r="D91" s="209">
        <f>'9GM.N.'!D91+'9GM.E.'!D91+'9GM.I.'!D91</f>
        <v>73118401.450000003</v>
      </c>
      <c r="E91" s="211">
        <f>'9GM.N.'!E91+'9GM.E.'!E91+'9GM.I.'!E91</f>
        <v>0</v>
      </c>
      <c r="F91" s="209">
        <f>'9GM.N.'!F91+'9GM.E.'!F91+'9GM.I.'!F91</f>
        <v>30481360</v>
      </c>
      <c r="G91" s="217">
        <f>'9GM.N.'!G91+'9GM.E.'!G91+'9GM.I.'!G91</f>
        <v>213582395</v>
      </c>
      <c r="H91" s="218">
        <f>'9GM.N.'!H91+'9GM.E.'!H91+'9GM.I.'!H91</f>
        <v>0</v>
      </c>
      <c r="I91" s="217">
        <f>'9GM.N.'!I91+'9GM.E.'!I91+'9GM.I.'!I91</f>
        <v>0</v>
      </c>
    </row>
    <row r="92" spans="1:9" s="96" customFormat="1" ht="20.25" customHeight="1" x14ac:dyDescent="0.3">
      <c r="A92" s="117">
        <v>93</v>
      </c>
      <c r="B92" s="207">
        <f>'9GM.N.'!B92+'9GM.E.'!B92+'9GM.I.'!B92</f>
        <v>510480380.27999997</v>
      </c>
      <c r="C92" s="215">
        <f>'9GM.N.'!C92+'9GM.E.'!C92+'9GM.I.'!C92</f>
        <v>60920308</v>
      </c>
      <c r="D92" s="207">
        <f>'9GM.N.'!D92+'9GM.E.'!D92+'9GM.I.'!D92</f>
        <v>58256812.640000001</v>
      </c>
      <c r="E92" s="208">
        <f>'9GM.N.'!E92+'9GM.E.'!E92+'9GM.I.'!E92</f>
        <v>0</v>
      </c>
      <c r="F92" s="207">
        <f>'9GM.N.'!F92+'9GM.E.'!F92+'9GM.I.'!F92</f>
        <v>25715557</v>
      </c>
      <c r="G92" s="215">
        <f>'9GM.N.'!G92+'9GM.E.'!G92+'9GM.I.'!G92</f>
        <v>153154256</v>
      </c>
      <c r="H92" s="216">
        <f>'9GM.N.'!H92+'9GM.E.'!H92+'9GM.I.'!H92</f>
        <v>0</v>
      </c>
      <c r="I92" s="215">
        <f>'9GM.N.'!I92+'9GM.E.'!I92+'9GM.I.'!I92</f>
        <v>350000</v>
      </c>
    </row>
    <row r="93" spans="1:9" s="96" customFormat="1" ht="20.25" customHeight="1" x14ac:dyDescent="0.3">
      <c r="A93" s="118">
        <v>94</v>
      </c>
      <c r="B93" s="209">
        <f>'9GM.N.'!B93+'9GM.E.'!B93+'9GM.I.'!B93</f>
        <v>414527436.94</v>
      </c>
      <c r="C93" s="217">
        <f>'9GM.N.'!C93+'9GM.E.'!C93+'9GM.I.'!C93</f>
        <v>28427199</v>
      </c>
      <c r="D93" s="209">
        <f>'9GM.N.'!D93+'9GM.E.'!D93+'9GM.I.'!D93</f>
        <v>41824193.450000003</v>
      </c>
      <c r="E93" s="211">
        <f>'9GM.N.'!E93+'9GM.E.'!E93+'9GM.I.'!E93</f>
        <v>0</v>
      </c>
      <c r="F93" s="209">
        <f>'9GM.N.'!F93+'9GM.E.'!F93+'9GM.I.'!F93</f>
        <v>9947690</v>
      </c>
      <c r="G93" s="217">
        <f>'9GM.N.'!G93+'9GM.E.'!G93+'9GM.I.'!G93</f>
        <v>127367415</v>
      </c>
      <c r="H93" s="218">
        <f>'9GM.N.'!H93+'9GM.E.'!H93+'9GM.I.'!H93</f>
        <v>0</v>
      </c>
      <c r="I93" s="217">
        <f>'9GM.N.'!I93+'9GM.E.'!I93+'9GM.I.'!I93</f>
        <v>0</v>
      </c>
    </row>
    <row r="94" spans="1:9" s="96" customFormat="1" ht="20.25" customHeight="1" x14ac:dyDescent="0.3">
      <c r="A94" s="117">
        <v>95</v>
      </c>
      <c r="B94" s="207">
        <f>'9GM.N.'!B94+'9GM.E.'!B94+'9GM.I.'!B94</f>
        <v>264040574.52000001</v>
      </c>
      <c r="C94" s="215">
        <f>'9GM.N.'!C94+'9GM.E.'!C94+'9GM.I.'!C94</f>
        <v>26676687</v>
      </c>
      <c r="D94" s="207">
        <f>'9GM.N.'!D94+'9GM.E.'!D94+'9GM.I.'!D94</f>
        <v>33976357.879999995</v>
      </c>
      <c r="E94" s="208">
        <f>'9GM.N.'!E94+'9GM.E.'!E94+'9GM.I.'!E94</f>
        <v>0</v>
      </c>
      <c r="F94" s="207">
        <f>'9GM.N.'!F94+'9GM.E.'!F94+'9GM.I.'!F94</f>
        <v>9920510</v>
      </c>
      <c r="G94" s="215">
        <f>'9GM.N.'!G94+'9GM.E.'!G94+'9GM.I.'!G94</f>
        <v>70070566</v>
      </c>
      <c r="H94" s="216">
        <f>'9GM.N.'!H94+'9GM.E.'!H94+'9GM.I.'!H94</f>
        <v>0</v>
      </c>
      <c r="I94" s="215">
        <f>'9GM.N.'!I94+'9GM.E.'!I94+'9GM.I.'!I94</f>
        <v>0</v>
      </c>
    </row>
    <row r="95" spans="1:9" s="96" customFormat="1" ht="20.25" customHeight="1" x14ac:dyDescent="0.3">
      <c r="A95" s="118">
        <v>96</v>
      </c>
      <c r="B95" s="209">
        <f>'9GM.N.'!B95+'9GM.E.'!B95+'9GM.I.'!B95</f>
        <v>276159192.39999998</v>
      </c>
      <c r="C95" s="217">
        <f>'9GM.N.'!C95+'9GM.E.'!C95+'9GM.I.'!C95</f>
        <v>19107663</v>
      </c>
      <c r="D95" s="209">
        <f>'9GM.N.'!D95+'9GM.E.'!D95+'9GM.I.'!D95</f>
        <v>29749069.129999999</v>
      </c>
      <c r="E95" s="211">
        <f>'9GM.N.'!E95+'9GM.E.'!E95+'9GM.I.'!E95</f>
        <v>0</v>
      </c>
      <c r="F95" s="209">
        <f>'9GM.N.'!F95+'9GM.E.'!F95+'9GM.I.'!F95</f>
        <v>8710826</v>
      </c>
      <c r="G95" s="217">
        <f>'9GM.N.'!G95+'9GM.E.'!G95+'9GM.I.'!G95</f>
        <v>106038061</v>
      </c>
      <c r="H95" s="209">
        <f>'9GM.N.'!H95+'9GM.E.'!H95+'9GM.I.'!H95</f>
        <v>0</v>
      </c>
      <c r="I95" s="217">
        <f>'9GM.N.'!I95+'9GM.E.'!I95+'9GM.I.'!I95</f>
        <v>0</v>
      </c>
    </row>
    <row r="96" spans="1:9" s="96" customFormat="1" ht="20.25" customHeight="1" x14ac:dyDescent="0.3">
      <c r="A96" s="117">
        <v>97</v>
      </c>
      <c r="B96" s="207">
        <f>'9GM.N.'!B96+'9GM.E.'!B96+'9GM.I.'!B96</f>
        <v>155579345.71000001</v>
      </c>
      <c r="C96" s="215">
        <f>'9GM.N.'!C96+'9GM.E.'!C96+'9GM.I.'!C96</f>
        <v>15707337</v>
      </c>
      <c r="D96" s="207">
        <f>'9GM.N.'!D96+'9GM.E.'!D96+'9GM.I.'!D96</f>
        <v>26708232.579999998</v>
      </c>
      <c r="E96" s="208">
        <f>'9GM.N.'!E96+'9GM.E.'!E96+'9GM.I.'!E96</f>
        <v>0</v>
      </c>
      <c r="F96" s="207">
        <f>'9GM.N.'!F96+'9GM.E.'!F96+'9GM.I.'!F96</f>
        <v>7108152</v>
      </c>
      <c r="G96" s="215">
        <f>'9GM.N.'!G96+'9GM.E.'!G96+'9GM.I.'!G96</f>
        <v>34141106</v>
      </c>
      <c r="H96" s="207">
        <f>'9GM.N.'!H96+'9GM.E.'!H96+'9GM.I.'!H96</f>
        <v>0</v>
      </c>
      <c r="I96" s="215">
        <f>'9GM.N.'!I96+'9GM.E.'!I96+'9GM.I.'!I96</f>
        <v>0</v>
      </c>
    </row>
    <row r="97" spans="1:9" s="96" customFormat="1" ht="20.25" customHeight="1" x14ac:dyDescent="0.3">
      <c r="A97" s="118">
        <v>98</v>
      </c>
      <c r="B97" s="209">
        <f>'9GM.N.'!B97+'9GM.E.'!B97+'9GM.I.'!B97</f>
        <v>148512335.33000001</v>
      </c>
      <c r="C97" s="217">
        <f>'9GM.N.'!C97+'9GM.E.'!C97+'9GM.I.'!C97</f>
        <v>13440490</v>
      </c>
      <c r="D97" s="209">
        <f>'9GM.N.'!D97+'9GM.E.'!D97+'9GM.I.'!D97</f>
        <v>17231223.620000001</v>
      </c>
      <c r="E97" s="211">
        <f>'9GM.N.'!E97+'9GM.E.'!E97+'9GM.I.'!E97</f>
        <v>0</v>
      </c>
      <c r="F97" s="209">
        <f>'9GM.N.'!F97+'9GM.E.'!F97+'9GM.I.'!F97</f>
        <v>7167682</v>
      </c>
      <c r="G97" s="217">
        <f>'9GM.N.'!G97+'9GM.E.'!G97+'9GM.I.'!G97</f>
        <v>61942713</v>
      </c>
      <c r="H97" s="209">
        <f>'9GM.N.'!H97+'9GM.E.'!H97+'9GM.I.'!H97</f>
        <v>0</v>
      </c>
      <c r="I97" s="217">
        <f>'9GM.N.'!I97+'9GM.E.'!I97+'9GM.I.'!I97</f>
        <v>0</v>
      </c>
    </row>
    <row r="98" spans="1:9" s="96" customFormat="1" ht="20.25" customHeight="1" x14ac:dyDescent="0.3">
      <c r="A98" s="117">
        <v>99</v>
      </c>
      <c r="B98" s="207">
        <f>'9GM.N.'!B98+'9GM.E.'!B98+'9GM.I.'!B98</f>
        <v>92312725.329999998</v>
      </c>
      <c r="C98" s="215">
        <f>'9GM.N.'!C98+'9GM.E.'!C98+'9GM.I.'!C98</f>
        <v>10197746</v>
      </c>
      <c r="D98" s="207">
        <f>'9GM.N.'!D98+'9GM.E.'!D98+'9GM.I.'!D98</f>
        <v>10197737.35</v>
      </c>
      <c r="E98" s="208">
        <f>'9GM.N.'!E98+'9GM.E.'!E98+'9GM.I.'!E98</f>
        <v>0</v>
      </c>
      <c r="F98" s="207">
        <f>'9GM.N.'!F98+'9GM.E.'!F98+'9GM.I.'!F98</f>
        <v>1080000</v>
      </c>
      <c r="G98" s="208">
        <f>'9GM.N.'!G98+'9GM.E.'!G98+'9GM.I.'!G98</f>
        <v>7744204</v>
      </c>
      <c r="H98" s="207">
        <f>'9GM.N.'!H98+'9GM.E.'!H98+'9GM.I.'!H98</f>
        <v>0</v>
      </c>
      <c r="I98" s="215">
        <f>'9GM.N.'!I98+'9GM.E.'!I98+'9GM.I.'!I98</f>
        <v>0</v>
      </c>
    </row>
    <row r="99" spans="1:9" s="96" customFormat="1" ht="20.25" customHeight="1" x14ac:dyDescent="0.3">
      <c r="A99" s="118" t="s">
        <v>264</v>
      </c>
      <c r="B99" s="209">
        <f>'9GM.N.'!B99+'9GM.E.'!B99+'9GM.I.'!B99</f>
        <v>201075944.25</v>
      </c>
      <c r="C99" s="217">
        <f>'9GM.N.'!C99+'9GM.E.'!C99+'9GM.I.'!C99</f>
        <v>14243405</v>
      </c>
      <c r="D99" s="209">
        <f>'9GM.N.'!D99+'9GM.E.'!D99+'9GM.I.'!D99</f>
        <v>13966546.35</v>
      </c>
      <c r="E99" s="211">
        <f>'9GM.N.'!E99+'9GM.E.'!E99+'9GM.I.'!E99</f>
        <v>0</v>
      </c>
      <c r="F99" s="209">
        <f>'9GM.N.'!F99+'9GM.E.'!F99+'9GM.I.'!F99</f>
        <v>4876044</v>
      </c>
      <c r="G99" s="211">
        <f>'9GM.N.'!G99+'9GM.E.'!G99+'9GM.I.'!G99</f>
        <v>104621894</v>
      </c>
      <c r="H99" s="209">
        <f>'9GM.N.'!H99+'9GM.E.'!H99+'9GM.I.'!H99</f>
        <v>0</v>
      </c>
      <c r="I99" s="211">
        <f>'9GM.N.'!I99+'9GM.E.'!I99+'9GM.I.'!I99</f>
        <v>300000</v>
      </c>
    </row>
    <row r="100" spans="1:9" s="96" customFormat="1" ht="20.25" customHeight="1" x14ac:dyDescent="0.3">
      <c r="A100" s="120" t="s">
        <v>314</v>
      </c>
      <c r="B100" s="219">
        <f>'9GM.N.'!B100+'9GM.E.'!B100+'9GM.I.'!B100</f>
        <v>1386591025123.75</v>
      </c>
      <c r="C100" s="220">
        <f>'9GM.N.'!C100+'9GM.E.'!C100+'9GM.I.'!C100</f>
        <v>206624758265</v>
      </c>
      <c r="D100" s="219">
        <f>'9GM.N.'!D100+'9GM.E.'!D100+'9GM.I.'!D100</f>
        <v>1788729806.1500001</v>
      </c>
      <c r="E100" s="220">
        <f>'9GM.N.'!E100+'9GM.E.'!E100+'9GM.I.'!E100</f>
        <v>2375241</v>
      </c>
      <c r="F100" s="219">
        <f>'9GM.N.'!F100+'9GM.E.'!F100+'9GM.I.'!F100</f>
        <v>155060144851</v>
      </c>
      <c r="G100" s="220">
        <f>'9GM.N.'!G100+'9GM.E.'!G100+'9GM.I.'!G100</f>
        <v>401692074521</v>
      </c>
      <c r="H100" s="219">
        <f>'9GM.N.'!H100+'9GM.E.'!H100+'9GM.I.'!H100</f>
        <v>0</v>
      </c>
      <c r="I100" s="220">
        <f>'9GM.N.'!I100+'9GM.E.'!I100+'9GM.I.'!I100</f>
        <v>6580934.7400000002</v>
      </c>
    </row>
    <row r="101" spans="1:9" s="96" customFormat="1" ht="20.25" customHeight="1" thickBot="1" x14ac:dyDescent="0.35">
      <c r="A101" s="562" t="s">
        <v>8</v>
      </c>
      <c r="B101" s="563">
        <f>SUM(B14:B100)</f>
        <v>21917700852341.375</v>
      </c>
      <c r="C101" s="564">
        <f t="shared" ref="C101:I101" si="0">SUM(C14:C100)</f>
        <v>3750148127830</v>
      </c>
      <c r="D101" s="563">
        <f t="shared" si="0"/>
        <v>21870444870.290009</v>
      </c>
      <c r="E101" s="564">
        <f t="shared" si="0"/>
        <v>581125040</v>
      </c>
      <c r="F101" s="563">
        <f t="shared" si="0"/>
        <v>590400420139</v>
      </c>
      <c r="G101" s="564">
        <f t="shared" si="0"/>
        <v>6766725282163</v>
      </c>
      <c r="H101" s="563">
        <f t="shared" si="0"/>
        <v>42325611.710000001</v>
      </c>
      <c r="I101" s="564">
        <f t="shared" si="0"/>
        <v>3931957893.1799998</v>
      </c>
    </row>
    <row r="102" spans="1:9" ht="33" customHeight="1" x14ac:dyDescent="0.25">
      <c r="A102" s="868" t="s">
        <v>309</v>
      </c>
      <c r="B102" s="868"/>
      <c r="C102" s="868"/>
      <c r="D102" s="868"/>
      <c r="E102" s="868"/>
      <c r="F102" s="868"/>
      <c r="G102" s="868"/>
      <c r="H102" s="868"/>
      <c r="I102" s="868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20531109827217.625</v>
      </c>
      <c r="C104" s="245">
        <f t="shared" ref="C104:I104" si="1">C101-C100</f>
        <v>3543523369565</v>
      </c>
      <c r="D104" s="245">
        <f t="shared" si="1"/>
        <v>20081715064.140007</v>
      </c>
      <c r="E104" s="245">
        <f t="shared" si="1"/>
        <v>578749799</v>
      </c>
      <c r="F104" s="245">
        <f t="shared" si="1"/>
        <v>435340275288</v>
      </c>
      <c r="G104" s="245">
        <f t="shared" si="1"/>
        <v>6365033207642</v>
      </c>
      <c r="H104" s="245">
        <f t="shared" si="1"/>
        <v>42325611.710000001</v>
      </c>
      <c r="I104" s="246">
        <f t="shared" si="1"/>
        <v>3925376958.4400001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119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0" firstPageNumber="69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 codeName="Hoja56">
    <pageSetUpPr fitToPage="1"/>
  </sheetPr>
  <dimension ref="A1:K139"/>
  <sheetViews>
    <sheetView showGridLines="0" view="pageBreakPreview" zoomScale="55" zoomScaleNormal="64" zoomScaleSheetLayoutView="55" workbookViewId="0">
      <selection activeCell="P33" sqref="P33"/>
    </sheetView>
  </sheetViews>
  <sheetFormatPr baseColWidth="10" defaultColWidth="9.7265625" defaultRowHeight="12.5" x14ac:dyDescent="0.25"/>
  <cols>
    <col min="1" max="1" width="22.7265625" style="25" customWidth="1"/>
    <col min="2" max="2" width="21.54296875" style="25" bestFit="1" customWidth="1"/>
    <col min="3" max="3" width="20.1796875" style="25" bestFit="1" customWidth="1"/>
    <col min="4" max="4" width="18" style="25" bestFit="1" customWidth="1"/>
    <col min="5" max="5" width="15.54296875" style="25" bestFit="1" customWidth="1"/>
    <col min="6" max="6" width="18.81640625" style="25" bestFit="1" customWidth="1"/>
    <col min="7" max="7" width="19.7265625" style="25" bestFit="1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</row>
    <row r="3" spans="1:11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</row>
    <row r="4" spans="1:11" s="26" customFormat="1" ht="5.1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49"/>
    </row>
    <row r="5" spans="1:11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</row>
    <row r="6" spans="1:11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</row>
    <row r="7" spans="1:11" s="26" customFormat="1" ht="15.5" x14ac:dyDescent="0.35">
      <c r="A7" s="881" t="s">
        <v>58</v>
      </c>
      <c r="B7" s="881"/>
      <c r="C7" s="881"/>
      <c r="D7" s="881"/>
      <c r="E7" s="881"/>
      <c r="F7" s="881"/>
      <c r="G7" s="881"/>
      <c r="H7" s="881"/>
      <c r="I7" s="881"/>
    </row>
    <row r="8" spans="1:11" s="26" customFormat="1" ht="5.1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</row>
    <row r="9" spans="1:11" s="26" customFormat="1" ht="15.5" x14ac:dyDescent="0.35">
      <c r="A9" s="881" t="s">
        <v>19</v>
      </c>
      <c r="B9" s="881"/>
      <c r="C9" s="881"/>
      <c r="D9" s="881"/>
      <c r="E9" s="881"/>
      <c r="F9" s="881"/>
      <c r="G9" s="881"/>
      <c r="H9" s="881"/>
      <c r="I9" s="881"/>
    </row>
    <row r="10" spans="1:11" s="26" customFormat="1" ht="10.5" thickBot="1" x14ac:dyDescent="0.25">
      <c r="A10" s="81"/>
      <c r="B10" s="275">
        <v>2</v>
      </c>
      <c r="C10" s="251">
        <v>4</v>
      </c>
      <c r="D10" s="275">
        <v>7</v>
      </c>
      <c r="E10" s="251">
        <v>9</v>
      </c>
      <c r="F10" s="275">
        <v>5</v>
      </c>
      <c r="G10" s="251">
        <v>6</v>
      </c>
      <c r="H10" s="275">
        <v>11</v>
      </c>
      <c r="I10" s="275">
        <v>10</v>
      </c>
    </row>
    <row r="11" spans="1:11" ht="13" x14ac:dyDescent="0.3">
      <c r="A11" s="565" t="s">
        <v>260</v>
      </c>
      <c r="B11" s="886" t="s">
        <v>212</v>
      </c>
      <c r="C11" s="888"/>
      <c r="D11" s="889" t="s">
        <v>213</v>
      </c>
      <c r="E11" s="889"/>
      <c r="F11" s="886" t="s">
        <v>212</v>
      </c>
      <c r="G11" s="888"/>
      <c r="H11" s="887" t="s">
        <v>213</v>
      </c>
      <c r="I11" s="888"/>
      <c r="J11" s="24"/>
    </row>
    <row r="12" spans="1:11" ht="27.75" customHeight="1" x14ac:dyDescent="0.25">
      <c r="A12" s="566" t="s">
        <v>42</v>
      </c>
      <c r="B12" s="872" t="s">
        <v>214</v>
      </c>
      <c r="C12" s="894" t="s">
        <v>261</v>
      </c>
      <c r="D12" s="872" t="s">
        <v>214</v>
      </c>
      <c r="E12" s="894" t="s">
        <v>261</v>
      </c>
      <c r="F12" s="892" t="s">
        <v>262</v>
      </c>
      <c r="G12" s="870" t="s">
        <v>263</v>
      </c>
      <c r="H12" s="892" t="s">
        <v>262</v>
      </c>
      <c r="I12" s="870" t="s">
        <v>263</v>
      </c>
      <c r="J12" s="24"/>
      <c r="K12" s="24"/>
    </row>
    <row r="13" spans="1:11" ht="13.5" thickBot="1" x14ac:dyDescent="0.3">
      <c r="A13" s="636"/>
      <c r="B13" s="873"/>
      <c r="C13" s="871"/>
      <c r="D13" s="873"/>
      <c r="E13" s="871"/>
      <c r="F13" s="873"/>
      <c r="G13" s="871"/>
      <c r="H13" s="873"/>
      <c r="I13" s="871"/>
      <c r="J13" s="24"/>
    </row>
    <row r="14" spans="1:11" s="96" customFormat="1" ht="20.25" customHeight="1" x14ac:dyDescent="0.3">
      <c r="A14" s="619" t="s">
        <v>59</v>
      </c>
      <c r="B14" s="620">
        <v>6622745078</v>
      </c>
      <c r="C14" s="621">
        <v>1311789019</v>
      </c>
      <c r="D14" s="620">
        <v>11884849.07</v>
      </c>
      <c r="E14" s="622">
        <v>68400</v>
      </c>
      <c r="F14" s="620">
        <v>7609456</v>
      </c>
      <c r="G14" s="621">
        <v>3699337032</v>
      </c>
      <c r="H14" s="623">
        <v>0</v>
      </c>
      <c r="I14" s="624">
        <v>89150.080000000002</v>
      </c>
    </row>
    <row r="15" spans="1:11" s="96" customFormat="1" ht="20.25" customHeight="1" x14ac:dyDescent="0.3">
      <c r="A15" s="625">
        <v>16</v>
      </c>
      <c r="B15" s="209">
        <v>4720405031</v>
      </c>
      <c r="C15" s="217">
        <v>1418155033</v>
      </c>
      <c r="D15" s="209">
        <v>1643054.72</v>
      </c>
      <c r="E15" s="211">
        <v>0</v>
      </c>
      <c r="F15" s="209">
        <v>8056962</v>
      </c>
      <c r="G15" s="217">
        <v>4109503736</v>
      </c>
      <c r="H15" s="218">
        <v>0</v>
      </c>
      <c r="I15" s="626">
        <v>0</v>
      </c>
    </row>
    <row r="16" spans="1:11" s="96" customFormat="1" ht="20.25" customHeight="1" x14ac:dyDescent="0.3">
      <c r="A16" s="627">
        <v>17</v>
      </c>
      <c r="B16" s="207">
        <v>5669852416.5900002</v>
      </c>
      <c r="C16" s="215">
        <v>1651070542</v>
      </c>
      <c r="D16" s="207">
        <v>944853.64</v>
      </c>
      <c r="E16" s="208">
        <v>0</v>
      </c>
      <c r="F16" s="207">
        <v>10638638</v>
      </c>
      <c r="G16" s="215">
        <v>4534927571</v>
      </c>
      <c r="H16" s="216">
        <v>0</v>
      </c>
      <c r="I16" s="628">
        <v>0</v>
      </c>
    </row>
    <row r="17" spans="1:9" s="96" customFormat="1" ht="20.25" customHeight="1" x14ac:dyDescent="0.3">
      <c r="A17" s="625">
        <v>18</v>
      </c>
      <c r="B17" s="209">
        <v>10471261581.08</v>
      </c>
      <c r="C17" s="217">
        <v>4762491764</v>
      </c>
      <c r="D17" s="209">
        <v>3288245.56</v>
      </c>
      <c r="E17" s="211">
        <v>319223</v>
      </c>
      <c r="F17" s="209">
        <v>98228934</v>
      </c>
      <c r="G17" s="217">
        <v>5989483069</v>
      </c>
      <c r="H17" s="218">
        <v>87500</v>
      </c>
      <c r="I17" s="626">
        <v>75564</v>
      </c>
    </row>
    <row r="18" spans="1:9" s="96" customFormat="1" ht="20.25" customHeight="1" x14ac:dyDescent="0.3">
      <c r="A18" s="627">
        <v>19</v>
      </c>
      <c r="B18" s="207">
        <v>24249389645.349998</v>
      </c>
      <c r="C18" s="215">
        <v>14247977963</v>
      </c>
      <c r="D18" s="207">
        <v>8486908.2100000009</v>
      </c>
      <c r="E18" s="208">
        <v>1666399</v>
      </c>
      <c r="F18" s="207">
        <v>704018568</v>
      </c>
      <c r="G18" s="215">
        <v>13211371789</v>
      </c>
      <c r="H18" s="216">
        <v>262500</v>
      </c>
      <c r="I18" s="628">
        <v>79421</v>
      </c>
    </row>
    <row r="19" spans="1:9" s="96" customFormat="1" ht="20.25" customHeight="1" x14ac:dyDescent="0.3">
      <c r="A19" s="625">
        <v>20</v>
      </c>
      <c r="B19" s="209">
        <v>55910419610.260002</v>
      </c>
      <c r="C19" s="217">
        <v>19236929788</v>
      </c>
      <c r="D19" s="209">
        <v>19336527.420000002</v>
      </c>
      <c r="E19" s="211">
        <v>3115934</v>
      </c>
      <c r="F19" s="209">
        <v>1230451492</v>
      </c>
      <c r="G19" s="217">
        <v>18701966185</v>
      </c>
      <c r="H19" s="218">
        <v>650000</v>
      </c>
      <c r="I19" s="626">
        <v>183750.51</v>
      </c>
    </row>
    <row r="20" spans="1:9" s="96" customFormat="1" ht="20.25" customHeight="1" x14ac:dyDescent="0.3">
      <c r="A20" s="627">
        <v>21</v>
      </c>
      <c r="B20" s="207">
        <v>64202879495.209999</v>
      </c>
      <c r="C20" s="215">
        <v>23050025797</v>
      </c>
      <c r="D20" s="207">
        <v>30301827.32</v>
      </c>
      <c r="E20" s="208">
        <v>4419000</v>
      </c>
      <c r="F20" s="207">
        <v>1636641891</v>
      </c>
      <c r="G20" s="215">
        <v>23887128717</v>
      </c>
      <c r="H20" s="216">
        <v>271011.58</v>
      </c>
      <c r="I20" s="628">
        <v>1340621.1000000001</v>
      </c>
    </row>
    <row r="21" spans="1:9" s="96" customFormat="1" ht="20.25" customHeight="1" x14ac:dyDescent="0.3">
      <c r="A21" s="625">
        <v>22</v>
      </c>
      <c r="B21" s="209">
        <v>73840642063.619995</v>
      </c>
      <c r="C21" s="217">
        <v>27068946691</v>
      </c>
      <c r="D21" s="209">
        <v>33378961.57</v>
      </c>
      <c r="E21" s="211">
        <v>4845122</v>
      </c>
      <c r="F21" s="209">
        <v>2185908306</v>
      </c>
      <c r="G21" s="217">
        <v>30140327852</v>
      </c>
      <c r="H21" s="218">
        <v>917500</v>
      </c>
      <c r="I21" s="626">
        <v>2115336.23</v>
      </c>
    </row>
    <row r="22" spans="1:9" s="96" customFormat="1" ht="20.25" customHeight="1" x14ac:dyDescent="0.3">
      <c r="A22" s="627">
        <v>23</v>
      </c>
      <c r="B22" s="207">
        <v>90421682559.929993</v>
      </c>
      <c r="C22" s="215">
        <v>33468055139</v>
      </c>
      <c r="D22" s="207">
        <v>49419449.130000003</v>
      </c>
      <c r="E22" s="208">
        <v>5349543</v>
      </c>
      <c r="F22" s="207">
        <v>3026045005</v>
      </c>
      <c r="G22" s="215">
        <v>40284769033</v>
      </c>
      <c r="H22" s="216">
        <v>410000</v>
      </c>
      <c r="I22" s="628">
        <v>2752866.52</v>
      </c>
    </row>
    <row r="23" spans="1:9" s="96" customFormat="1" ht="20.25" customHeight="1" x14ac:dyDescent="0.3">
      <c r="A23" s="625">
        <v>24</v>
      </c>
      <c r="B23" s="209">
        <v>112019691481.22</v>
      </c>
      <c r="C23" s="217">
        <v>42045945536</v>
      </c>
      <c r="D23" s="209">
        <v>50838002.57</v>
      </c>
      <c r="E23" s="211">
        <v>11939861</v>
      </c>
      <c r="F23" s="209">
        <v>4170039491</v>
      </c>
      <c r="G23" s="217">
        <v>54498803869</v>
      </c>
      <c r="H23" s="218">
        <v>230999.41</v>
      </c>
      <c r="I23" s="626">
        <v>878124.59</v>
      </c>
    </row>
    <row r="24" spans="1:9" s="96" customFormat="1" ht="20.25" customHeight="1" x14ac:dyDescent="0.3">
      <c r="A24" s="627">
        <v>25</v>
      </c>
      <c r="B24" s="207">
        <v>143936304464.39999</v>
      </c>
      <c r="C24" s="215">
        <v>49912693375</v>
      </c>
      <c r="D24" s="207">
        <v>61038823.659999996</v>
      </c>
      <c r="E24" s="208">
        <v>9033301</v>
      </c>
      <c r="F24" s="207">
        <v>5141616103</v>
      </c>
      <c r="G24" s="215">
        <v>69006112850</v>
      </c>
      <c r="H24" s="216">
        <v>406472</v>
      </c>
      <c r="I24" s="628">
        <v>3494168.94</v>
      </c>
    </row>
    <row r="25" spans="1:9" s="96" customFormat="1" ht="20.25" customHeight="1" x14ac:dyDescent="0.3">
      <c r="A25" s="625">
        <v>26</v>
      </c>
      <c r="B25" s="209">
        <v>154083006876.76001</v>
      </c>
      <c r="C25" s="217">
        <v>55793532327</v>
      </c>
      <c r="D25" s="209">
        <v>110703358.23999999</v>
      </c>
      <c r="E25" s="211">
        <v>10349413</v>
      </c>
      <c r="F25" s="209">
        <v>5996100559</v>
      </c>
      <c r="G25" s="217">
        <v>81822543544</v>
      </c>
      <c r="H25" s="218">
        <v>851041.29</v>
      </c>
      <c r="I25" s="626">
        <v>8351146.5099999998</v>
      </c>
    </row>
    <row r="26" spans="1:9" s="96" customFormat="1" ht="20.25" customHeight="1" x14ac:dyDescent="0.3">
      <c r="A26" s="627">
        <v>27</v>
      </c>
      <c r="B26" s="207">
        <v>173460081259.76001</v>
      </c>
      <c r="C26" s="215">
        <v>61193299673</v>
      </c>
      <c r="D26" s="207">
        <v>101481232.95</v>
      </c>
      <c r="E26" s="208">
        <v>12290333</v>
      </c>
      <c r="F26" s="207">
        <v>6750519938</v>
      </c>
      <c r="G26" s="215">
        <v>92510722071</v>
      </c>
      <c r="H26" s="216">
        <v>387497</v>
      </c>
      <c r="I26" s="628">
        <v>4565507.28</v>
      </c>
    </row>
    <row r="27" spans="1:9" s="96" customFormat="1" ht="20.25" customHeight="1" x14ac:dyDescent="0.3">
      <c r="A27" s="625">
        <v>28</v>
      </c>
      <c r="B27" s="209">
        <v>189852704124.20001</v>
      </c>
      <c r="C27" s="217">
        <v>64590932624</v>
      </c>
      <c r="D27" s="209">
        <v>93129072.549999997</v>
      </c>
      <c r="E27" s="211">
        <v>8650571</v>
      </c>
      <c r="F27" s="209">
        <v>7226977757</v>
      </c>
      <c r="G27" s="217">
        <v>102798392411</v>
      </c>
      <c r="H27" s="218">
        <v>1027414.44</v>
      </c>
      <c r="I27" s="626">
        <v>7998333.6900000004</v>
      </c>
    </row>
    <row r="28" spans="1:9" s="96" customFormat="1" ht="20.25" customHeight="1" x14ac:dyDescent="0.3">
      <c r="A28" s="627">
        <v>29</v>
      </c>
      <c r="B28" s="207">
        <v>10207233677734.5</v>
      </c>
      <c r="C28" s="215">
        <v>1068501814043</v>
      </c>
      <c r="D28" s="207">
        <v>96693319.549999997</v>
      </c>
      <c r="E28" s="208">
        <v>13359267</v>
      </c>
      <c r="F28" s="207">
        <v>107807902608</v>
      </c>
      <c r="G28" s="215">
        <v>1113013081309</v>
      </c>
      <c r="H28" s="216">
        <v>517972.93</v>
      </c>
      <c r="I28" s="628">
        <v>7826862.4199999999</v>
      </c>
    </row>
    <row r="29" spans="1:9" s="96" customFormat="1" ht="20.25" customHeight="1" x14ac:dyDescent="0.3">
      <c r="A29" s="625">
        <v>30</v>
      </c>
      <c r="B29" s="209">
        <v>220843929220.57001</v>
      </c>
      <c r="C29" s="217">
        <v>69828555649</v>
      </c>
      <c r="D29" s="209">
        <v>119487098.66</v>
      </c>
      <c r="E29" s="211">
        <v>16705394</v>
      </c>
      <c r="F29" s="209">
        <v>7892820003</v>
      </c>
      <c r="G29" s="217">
        <v>121290194427</v>
      </c>
      <c r="H29" s="218">
        <v>1268200.96</v>
      </c>
      <c r="I29" s="626">
        <v>14180663.060000001</v>
      </c>
    </row>
    <row r="30" spans="1:9" s="96" customFormat="1" ht="20.25" customHeight="1" x14ac:dyDescent="0.3">
      <c r="A30" s="627">
        <v>31</v>
      </c>
      <c r="B30" s="207">
        <v>233027784292.14001</v>
      </c>
      <c r="C30" s="215">
        <v>71776157978</v>
      </c>
      <c r="D30" s="207">
        <v>113783205.33</v>
      </c>
      <c r="E30" s="208">
        <v>9337011</v>
      </c>
      <c r="F30" s="207">
        <v>8230229480</v>
      </c>
      <c r="G30" s="215">
        <v>129452396743</v>
      </c>
      <c r="H30" s="216">
        <v>1659925.08</v>
      </c>
      <c r="I30" s="628">
        <v>10089864.16</v>
      </c>
    </row>
    <row r="31" spans="1:9" s="96" customFormat="1" ht="20.25" customHeight="1" x14ac:dyDescent="0.3">
      <c r="A31" s="625">
        <v>32</v>
      </c>
      <c r="B31" s="209">
        <v>241489450193.41</v>
      </c>
      <c r="C31" s="217">
        <v>72134107468</v>
      </c>
      <c r="D31" s="209">
        <v>154594736.59</v>
      </c>
      <c r="E31" s="211">
        <v>10218288</v>
      </c>
      <c r="F31" s="209">
        <v>8483060842</v>
      </c>
      <c r="G31" s="217">
        <v>134825321884</v>
      </c>
      <c r="H31" s="218">
        <v>1386428.8</v>
      </c>
      <c r="I31" s="626">
        <v>18530020.550000001</v>
      </c>
    </row>
    <row r="32" spans="1:9" s="96" customFormat="1" ht="20.25" customHeight="1" x14ac:dyDescent="0.3">
      <c r="A32" s="627">
        <v>33</v>
      </c>
      <c r="B32" s="207">
        <v>253489588353.17001</v>
      </c>
      <c r="C32" s="215">
        <v>74096527903</v>
      </c>
      <c r="D32" s="207">
        <v>132551266.67</v>
      </c>
      <c r="E32" s="208">
        <v>11087729</v>
      </c>
      <c r="F32" s="207">
        <v>8844794433</v>
      </c>
      <c r="G32" s="215">
        <v>142447251381</v>
      </c>
      <c r="H32" s="216">
        <v>886990.41</v>
      </c>
      <c r="I32" s="628">
        <v>14348225.85</v>
      </c>
    </row>
    <row r="33" spans="1:9" s="96" customFormat="1" ht="20.25" customHeight="1" x14ac:dyDescent="0.3">
      <c r="A33" s="625">
        <v>34</v>
      </c>
      <c r="B33" s="209">
        <v>261146376182.57001</v>
      </c>
      <c r="C33" s="217">
        <v>74544599704</v>
      </c>
      <c r="D33" s="209">
        <v>196882473.16999999</v>
      </c>
      <c r="E33" s="211">
        <v>14775705</v>
      </c>
      <c r="F33" s="209">
        <v>8727875504</v>
      </c>
      <c r="G33" s="217">
        <v>147984057919</v>
      </c>
      <c r="H33" s="218">
        <v>1024532.6</v>
      </c>
      <c r="I33" s="626">
        <v>63105191.740000002</v>
      </c>
    </row>
    <row r="34" spans="1:9" s="96" customFormat="1" ht="20.25" customHeight="1" x14ac:dyDescent="0.3">
      <c r="A34" s="627">
        <v>35</v>
      </c>
      <c r="B34" s="207">
        <v>269626808532.82001</v>
      </c>
      <c r="C34" s="215">
        <v>76070466683</v>
      </c>
      <c r="D34" s="207">
        <v>175867194.94</v>
      </c>
      <c r="E34" s="208">
        <v>18467560</v>
      </c>
      <c r="F34" s="207">
        <v>9129809027</v>
      </c>
      <c r="G34" s="215">
        <v>153191584490</v>
      </c>
      <c r="H34" s="216">
        <v>362206.25</v>
      </c>
      <c r="I34" s="628">
        <v>15751641.449999999</v>
      </c>
    </row>
    <row r="35" spans="1:9" s="96" customFormat="1" ht="20.25" customHeight="1" x14ac:dyDescent="0.3">
      <c r="A35" s="625">
        <v>36</v>
      </c>
      <c r="B35" s="209">
        <v>280678769356.53003</v>
      </c>
      <c r="C35" s="217">
        <v>77261723592</v>
      </c>
      <c r="D35" s="209">
        <v>189765923.53</v>
      </c>
      <c r="E35" s="211">
        <v>23319039</v>
      </c>
      <c r="F35" s="209">
        <v>11639547141</v>
      </c>
      <c r="G35" s="217">
        <v>160724576593</v>
      </c>
      <c r="H35" s="218">
        <v>1726620.06</v>
      </c>
      <c r="I35" s="626">
        <v>25586711.039999999</v>
      </c>
    </row>
    <row r="36" spans="1:9" s="96" customFormat="1" ht="20.25" customHeight="1" x14ac:dyDescent="0.3">
      <c r="A36" s="627">
        <v>37</v>
      </c>
      <c r="B36" s="207">
        <v>279051539348.85999</v>
      </c>
      <c r="C36" s="215">
        <v>76206297136</v>
      </c>
      <c r="D36" s="207">
        <v>259835920.00999999</v>
      </c>
      <c r="E36" s="208">
        <v>10736439</v>
      </c>
      <c r="F36" s="207">
        <v>9370809045</v>
      </c>
      <c r="G36" s="215">
        <v>159991727442</v>
      </c>
      <c r="H36" s="216">
        <v>275141.94</v>
      </c>
      <c r="I36" s="628">
        <v>41281956.450000003</v>
      </c>
    </row>
    <row r="37" spans="1:9" s="96" customFormat="1" ht="20.25" customHeight="1" x14ac:dyDescent="0.3">
      <c r="A37" s="625">
        <v>38</v>
      </c>
      <c r="B37" s="209">
        <v>280457261410.40997</v>
      </c>
      <c r="C37" s="217">
        <v>75223559588</v>
      </c>
      <c r="D37" s="209">
        <v>211277724.63999999</v>
      </c>
      <c r="E37" s="211">
        <v>10040600</v>
      </c>
      <c r="F37" s="209">
        <v>9219334444</v>
      </c>
      <c r="G37" s="217">
        <v>160844491391</v>
      </c>
      <c r="H37" s="218">
        <v>1527107</v>
      </c>
      <c r="I37" s="626">
        <v>26548661.399999999</v>
      </c>
    </row>
    <row r="38" spans="1:9" s="96" customFormat="1" ht="20.25" customHeight="1" x14ac:dyDescent="0.3">
      <c r="A38" s="627">
        <v>39</v>
      </c>
      <c r="B38" s="207">
        <v>281912136706.23999</v>
      </c>
      <c r="C38" s="215">
        <v>74140227617</v>
      </c>
      <c r="D38" s="207">
        <v>195002373.28999999</v>
      </c>
      <c r="E38" s="208">
        <v>12737761</v>
      </c>
      <c r="F38" s="207">
        <v>8870071488</v>
      </c>
      <c r="G38" s="215">
        <v>160552219289</v>
      </c>
      <c r="H38" s="216">
        <v>1200508.2</v>
      </c>
      <c r="I38" s="628">
        <v>54985429.880000003</v>
      </c>
    </row>
    <row r="39" spans="1:9" s="96" customFormat="1" ht="20.25" customHeight="1" x14ac:dyDescent="0.3">
      <c r="A39" s="625">
        <v>40</v>
      </c>
      <c r="B39" s="209">
        <v>299651789458.25</v>
      </c>
      <c r="C39" s="217">
        <v>71390308952</v>
      </c>
      <c r="D39" s="209">
        <v>177460579.27000001</v>
      </c>
      <c r="E39" s="211">
        <v>10940991</v>
      </c>
      <c r="F39" s="209">
        <v>8712419282</v>
      </c>
      <c r="G39" s="217">
        <v>156812762729</v>
      </c>
      <c r="H39" s="218">
        <v>627899.93999999994</v>
      </c>
      <c r="I39" s="626">
        <v>56018533.780000001</v>
      </c>
    </row>
    <row r="40" spans="1:9" s="96" customFormat="1" ht="20.25" customHeight="1" x14ac:dyDescent="0.3">
      <c r="A40" s="627">
        <v>41</v>
      </c>
      <c r="B40" s="207">
        <v>277412993853</v>
      </c>
      <c r="C40" s="215">
        <v>70042209018</v>
      </c>
      <c r="D40" s="207">
        <v>200811534.99000001</v>
      </c>
      <c r="E40" s="208">
        <v>8669712</v>
      </c>
      <c r="F40" s="207">
        <v>8730967577</v>
      </c>
      <c r="G40" s="215">
        <v>155861472972</v>
      </c>
      <c r="H40" s="216">
        <v>1244706.8600000001</v>
      </c>
      <c r="I40" s="628">
        <v>65308689.210000001</v>
      </c>
    </row>
    <row r="41" spans="1:9" s="96" customFormat="1" ht="20.25" customHeight="1" x14ac:dyDescent="0.3">
      <c r="A41" s="625">
        <v>42</v>
      </c>
      <c r="B41" s="209">
        <v>406743403215.19</v>
      </c>
      <c r="C41" s="217">
        <v>71023251298</v>
      </c>
      <c r="D41" s="209">
        <v>244738697.16999999</v>
      </c>
      <c r="E41" s="211">
        <v>6946081</v>
      </c>
      <c r="F41" s="209">
        <v>9212034011</v>
      </c>
      <c r="G41" s="217">
        <v>282869554365</v>
      </c>
      <c r="H41" s="218">
        <v>565000</v>
      </c>
      <c r="I41" s="626">
        <v>64792878.729999997</v>
      </c>
    </row>
    <row r="42" spans="1:9" s="96" customFormat="1" ht="20.25" customHeight="1" x14ac:dyDescent="0.3">
      <c r="A42" s="627">
        <v>43</v>
      </c>
      <c r="B42" s="207">
        <v>327174835246.88</v>
      </c>
      <c r="C42" s="215">
        <v>115799980796</v>
      </c>
      <c r="D42" s="207">
        <v>238482162.37</v>
      </c>
      <c r="E42" s="208">
        <v>15381903</v>
      </c>
      <c r="F42" s="207">
        <v>8806559141</v>
      </c>
      <c r="G42" s="215">
        <v>155579445309</v>
      </c>
      <c r="H42" s="216">
        <v>3234319.95</v>
      </c>
      <c r="I42" s="628">
        <v>78657961.810000002</v>
      </c>
    </row>
    <row r="43" spans="1:9" s="96" customFormat="1" ht="20.25" customHeight="1" x14ac:dyDescent="0.3">
      <c r="A43" s="625">
        <v>44</v>
      </c>
      <c r="B43" s="209">
        <v>284687264317.71997</v>
      </c>
      <c r="C43" s="217">
        <v>68171400676</v>
      </c>
      <c r="D43" s="209">
        <v>256449649.77000001</v>
      </c>
      <c r="E43" s="211">
        <v>11261405</v>
      </c>
      <c r="F43" s="209">
        <v>8916845960</v>
      </c>
      <c r="G43" s="217">
        <v>159685847623</v>
      </c>
      <c r="H43" s="218">
        <v>336287.63</v>
      </c>
      <c r="I43" s="626">
        <v>77669821.739999995</v>
      </c>
    </row>
    <row r="44" spans="1:9" s="96" customFormat="1" ht="20.25" customHeight="1" x14ac:dyDescent="0.3">
      <c r="A44" s="627">
        <v>45</v>
      </c>
      <c r="B44" s="207">
        <v>289694243066.82001</v>
      </c>
      <c r="C44" s="215">
        <v>68857620840</v>
      </c>
      <c r="D44" s="207">
        <v>263195112.52000001</v>
      </c>
      <c r="E44" s="208">
        <v>11211826</v>
      </c>
      <c r="F44" s="207">
        <v>8787260039</v>
      </c>
      <c r="G44" s="215">
        <v>160679212846</v>
      </c>
      <c r="H44" s="216">
        <v>990000</v>
      </c>
      <c r="I44" s="628">
        <v>64791139.950000003</v>
      </c>
    </row>
    <row r="45" spans="1:9" s="96" customFormat="1" ht="20.25" customHeight="1" x14ac:dyDescent="0.3">
      <c r="A45" s="625">
        <v>46</v>
      </c>
      <c r="B45" s="209">
        <v>287151731491.15997</v>
      </c>
      <c r="C45" s="217">
        <v>68190724250</v>
      </c>
      <c r="D45" s="209">
        <v>295514908.38</v>
      </c>
      <c r="E45" s="211">
        <v>16181251</v>
      </c>
      <c r="F45" s="209">
        <v>9059836680</v>
      </c>
      <c r="G45" s="217">
        <v>158420403198</v>
      </c>
      <c r="H45" s="218">
        <v>965827.94</v>
      </c>
      <c r="I45" s="626">
        <v>72269553</v>
      </c>
    </row>
    <row r="46" spans="1:9" s="96" customFormat="1" ht="20.25" customHeight="1" x14ac:dyDescent="0.3">
      <c r="A46" s="627">
        <v>47</v>
      </c>
      <c r="B46" s="207">
        <v>280490469781.21997</v>
      </c>
      <c r="C46" s="215">
        <v>64919334430</v>
      </c>
      <c r="D46" s="207">
        <v>321516153.5</v>
      </c>
      <c r="E46" s="208">
        <v>17850300</v>
      </c>
      <c r="F46" s="207">
        <v>8765352627</v>
      </c>
      <c r="G46" s="215">
        <v>152188833038</v>
      </c>
      <c r="H46" s="216">
        <v>498723.2</v>
      </c>
      <c r="I46" s="628">
        <v>88998456.219999999</v>
      </c>
    </row>
    <row r="47" spans="1:9" s="96" customFormat="1" ht="20.25" customHeight="1" x14ac:dyDescent="0.3">
      <c r="A47" s="625">
        <v>48</v>
      </c>
      <c r="B47" s="209">
        <v>276539444117.25</v>
      </c>
      <c r="C47" s="217">
        <v>62715911412</v>
      </c>
      <c r="D47" s="209">
        <v>380197403.56999999</v>
      </c>
      <c r="E47" s="211">
        <v>18104510</v>
      </c>
      <c r="F47" s="209">
        <v>8361529208</v>
      </c>
      <c r="G47" s="217">
        <v>148678016638</v>
      </c>
      <c r="H47" s="218">
        <v>1256075.6000000001</v>
      </c>
      <c r="I47" s="626">
        <v>105429308.97</v>
      </c>
    </row>
    <row r="48" spans="1:9" s="96" customFormat="1" ht="20.25" customHeight="1" x14ac:dyDescent="0.3">
      <c r="A48" s="627">
        <v>49</v>
      </c>
      <c r="B48" s="207">
        <v>273045941433.89999</v>
      </c>
      <c r="C48" s="215">
        <v>59715993297</v>
      </c>
      <c r="D48" s="207">
        <v>382102628.27999997</v>
      </c>
      <c r="E48" s="208">
        <v>20097445</v>
      </c>
      <c r="F48" s="207">
        <v>8120153639</v>
      </c>
      <c r="G48" s="215">
        <v>142369448287</v>
      </c>
      <c r="H48" s="216">
        <v>1637971.96</v>
      </c>
      <c r="I48" s="628">
        <v>129944092.13</v>
      </c>
    </row>
    <row r="49" spans="1:9" s="96" customFormat="1" ht="20.25" customHeight="1" x14ac:dyDescent="0.3">
      <c r="A49" s="625">
        <v>50</v>
      </c>
      <c r="B49" s="209">
        <v>260206899621.53</v>
      </c>
      <c r="C49" s="217">
        <v>55730668307</v>
      </c>
      <c r="D49" s="209">
        <v>413255048.11000001</v>
      </c>
      <c r="E49" s="211">
        <v>14380975</v>
      </c>
      <c r="F49" s="209">
        <v>8188348383</v>
      </c>
      <c r="G49" s="217">
        <v>132687901078</v>
      </c>
      <c r="H49" s="218">
        <v>729492</v>
      </c>
      <c r="I49" s="626">
        <v>136405415.09999999</v>
      </c>
    </row>
    <row r="50" spans="1:9" s="96" customFormat="1" ht="20.25" customHeight="1" x14ac:dyDescent="0.3">
      <c r="A50" s="627">
        <v>51</v>
      </c>
      <c r="B50" s="207">
        <v>254941736210.82999</v>
      </c>
      <c r="C50" s="215">
        <v>53136052032</v>
      </c>
      <c r="D50" s="207">
        <v>380183281.05000001</v>
      </c>
      <c r="E50" s="208">
        <v>18355952</v>
      </c>
      <c r="F50" s="207">
        <v>8138504091</v>
      </c>
      <c r="G50" s="215">
        <v>127423496124</v>
      </c>
      <c r="H50" s="216">
        <v>710000</v>
      </c>
      <c r="I50" s="628">
        <v>131803892.54000001</v>
      </c>
    </row>
    <row r="51" spans="1:9" s="96" customFormat="1" ht="20.25" customHeight="1" x14ac:dyDescent="0.3">
      <c r="A51" s="625">
        <v>52</v>
      </c>
      <c r="B51" s="209">
        <v>245570089466.47</v>
      </c>
      <c r="C51" s="217">
        <v>49837913448</v>
      </c>
      <c r="D51" s="209">
        <v>359709743.83999997</v>
      </c>
      <c r="E51" s="211">
        <v>13114768</v>
      </c>
      <c r="F51" s="209">
        <v>7683504758</v>
      </c>
      <c r="G51" s="217">
        <v>120789219812</v>
      </c>
      <c r="H51" s="218">
        <v>2022694.96</v>
      </c>
      <c r="I51" s="626">
        <v>161459550.52000001</v>
      </c>
    </row>
    <row r="52" spans="1:9" s="96" customFormat="1" ht="20.25" customHeight="1" x14ac:dyDescent="0.3">
      <c r="A52" s="627">
        <v>53</v>
      </c>
      <c r="B52" s="207">
        <v>237353101705.23999</v>
      </c>
      <c r="C52" s="215">
        <v>48898001225</v>
      </c>
      <c r="D52" s="207">
        <v>423243213.30000001</v>
      </c>
      <c r="E52" s="208">
        <v>18308640</v>
      </c>
      <c r="F52" s="207">
        <v>7571036409</v>
      </c>
      <c r="G52" s="215">
        <v>116292919103</v>
      </c>
      <c r="H52" s="216">
        <v>1205306.8600000001</v>
      </c>
      <c r="I52" s="628">
        <v>164707292.27000001</v>
      </c>
    </row>
    <row r="53" spans="1:9" s="96" customFormat="1" ht="20.25" customHeight="1" x14ac:dyDescent="0.3">
      <c r="A53" s="625">
        <v>54</v>
      </c>
      <c r="B53" s="209">
        <v>226664100872.57999</v>
      </c>
      <c r="C53" s="217">
        <v>45093835254</v>
      </c>
      <c r="D53" s="209">
        <v>474717201.16000003</v>
      </c>
      <c r="E53" s="211">
        <v>8944691</v>
      </c>
      <c r="F53" s="209">
        <v>7343042063</v>
      </c>
      <c r="G53" s="217">
        <v>109148953087</v>
      </c>
      <c r="H53" s="218">
        <v>1596677.15</v>
      </c>
      <c r="I53" s="626">
        <v>152192453.65000001</v>
      </c>
    </row>
    <row r="54" spans="1:9" s="96" customFormat="1" ht="20.25" customHeight="1" x14ac:dyDescent="0.3">
      <c r="A54" s="627">
        <v>55</v>
      </c>
      <c r="B54" s="207">
        <v>219802959346.14001</v>
      </c>
      <c r="C54" s="215">
        <v>42928932766</v>
      </c>
      <c r="D54" s="207">
        <v>471468987.68000001</v>
      </c>
      <c r="E54" s="208">
        <v>9998950</v>
      </c>
      <c r="F54" s="207">
        <v>7318428838</v>
      </c>
      <c r="G54" s="215">
        <v>104269728223</v>
      </c>
      <c r="H54" s="216">
        <v>841652</v>
      </c>
      <c r="I54" s="628">
        <v>167751438.93000001</v>
      </c>
    </row>
    <row r="55" spans="1:9" s="96" customFormat="1" ht="20.25" customHeight="1" x14ac:dyDescent="0.3">
      <c r="A55" s="625">
        <v>56</v>
      </c>
      <c r="B55" s="209">
        <v>211377125662.51001</v>
      </c>
      <c r="C55" s="217">
        <v>39842923135</v>
      </c>
      <c r="D55" s="209">
        <v>480448130.91000003</v>
      </c>
      <c r="E55" s="211">
        <v>19164574</v>
      </c>
      <c r="F55" s="209">
        <v>6979524313</v>
      </c>
      <c r="G55" s="217">
        <v>98701526970</v>
      </c>
      <c r="H55" s="218">
        <v>590000</v>
      </c>
      <c r="I55" s="626">
        <v>169835192.38</v>
      </c>
    </row>
    <row r="56" spans="1:9" s="96" customFormat="1" ht="20.25" customHeight="1" x14ac:dyDescent="0.3">
      <c r="A56" s="627">
        <v>57</v>
      </c>
      <c r="B56" s="207">
        <v>201577339638.94</v>
      </c>
      <c r="C56" s="215">
        <v>36236932811</v>
      </c>
      <c r="D56" s="207">
        <v>645218008.01999998</v>
      </c>
      <c r="E56" s="208">
        <v>20125584</v>
      </c>
      <c r="F56" s="207">
        <v>6656697147</v>
      </c>
      <c r="G56" s="215">
        <v>92310131187</v>
      </c>
      <c r="H56" s="216">
        <v>0</v>
      </c>
      <c r="I56" s="628">
        <v>175324244.63999999</v>
      </c>
    </row>
    <row r="57" spans="1:9" s="96" customFormat="1" ht="20.25" customHeight="1" thickBot="1" x14ac:dyDescent="0.35">
      <c r="A57" s="629">
        <v>58</v>
      </c>
      <c r="B57" s="630">
        <v>188556703013</v>
      </c>
      <c r="C57" s="631">
        <v>32878233780</v>
      </c>
      <c r="D57" s="630">
        <v>528984591.25999999</v>
      </c>
      <c r="E57" s="632">
        <v>10048740</v>
      </c>
      <c r="F57" s="630">
        <v>6223954402</v>
      </c>
      <c r="G57" s="631">
        <v>84340237125</v>
      </c>
      <c r="H57" s="633">
        <v>1080000</v>
      </c>
      <c r="I57" s="634">
        <v>174382226.69</v>
      </c>
    </row>
    <row r="58" spans="1:9" s="96" customFormat="1" ht="20.25" customHeight="1" x14ac:dyDescent="0.3">
      <c r="A58" s="117">
        <v>59</v>
      </c>
      <c r="B58" s="207">
        <v>180182810295.01999</v>
      </c>
      <c r="C58" s="215">
        <v>30727221424</v>
      </c>
      <c r="D58" s="207">
        <v>552646448</v>
      </c>
      <c r="E58" s="208">
        <v>5962398</v>
      </c>
      <c r="F58" s="207">
        <v>5680338281</v>
      </c>
      <c r="G58" s="215">
        <v>80050583625</v>
      </c>
      <c r="H58" s="216">
        <v>366687</v>
      </c>
      <c r="I58" s="215">
        <v>159451746.38</v>
      </c>
    </row>
    <row r="59" spans="1:9" s="96" customFormat="1" ht="20.25" customHeight="1" x14ac:dyDescent="0.3">
      <c r="A59" s="118">
        <v>60</v>
      </c>
      <c r="B59" s="209">
        <v>165895835022.07001</v>
      </c>
      <c r="C59" s="217">
        <v>26887749903</v>
      </c>
      <c r="D59" s="209">
        <v>559395877.45000005</v>
      </c>
      <c r="E59" s="211">
        <v>7390401</v>
      </c>
      <c r="F59" s="209">
        <v>5151806879</v>
      </c>
      <c r="G59" s="217">
        <v>71937194317</v>
      </c>
      <c r="H59" s="218">
        <v>600000</v>
      </c>
      <c r="I59" s="217">
        <v>191053550.65000001</v>
      </c>
    </row>
    <row r="60" spans="1:9" s="96" customFormat="1" ht="20.25" customHeight="1" x14ac:dyDescent="0.3">
      <c r="A60" s="117">
        <v>61</v>
      </c>
      <c r="B60" s="207">
        <v>150887334521.70999</v>
      </c>
      <c r="C60" s="215">
        <v>22161224532</v>
      </c>
      <c r="D60" s="207">
        <v>597284926.74000001</v>
      </c>
      <c r="E60" s="208">
        <v>8656253</v>
      </c>
      <c r="F60" s="207">
        <v>4505060639</v>
      </c>
      <c r="G60" s="215">
        <v>62416150964</v>
      </c>
      <c r="H60" s="216">
        <v>0</v>
      </c>
      <c r="I60" s="215">
        <v>115817629.89</v>
      </c>
    </row>
    <row r="61" spans="1:9" s="96" customFormat="1" ht="20.25" customHeight="1" x14ac:dyDescent="0.3">
      <c r="A61" s="118">
        <v>62</v>
      </c>
      <c r="B61" s="209">
        <v>139086510588.64999</v>
      </c>
      <c r="C61" s="217">
        <v>19433601977</v>
      </c>
      <c r="D61" s="209">
        <v>517610486.81999999</v>
      </c>
      <c r="E61" s="211">
        <v>4508631</v>
      </c>
      <c r="F61" s="209">
        <v>4246616429</v>
      </c>
      <c r="G61" s="217">
        <v>55802377759</v>
      </c>
      <c r="H61" s="218">
        <v>8750</v>
      </c>
      <c r="I61" s="217">
        <v>113759616.66</v>
      </c>
    </row>
    <row r="62" spans="1:9" s="96" customFormat="1" ht="20.25" customHeight="1" x14ac:dyDescent="0.3">
      <c r="A62" s="117">
        <v>63</v>
      </c>
      <c r="B62" s="207">
        <v>126700041967.53</v>
      </c>
      <c r="C62" s="215">
        <v>16728638205</v>
      </c>
      <c r="D62" s="207">
        <v>551923766.46000004</v>
      </c>
      <c r="E62" s="208">
        <v>1923517</v>
      </c>
      <c r="F62" s="207">
        <v>3591406020</v>
      </c>
      <c r="G62" s="215">
        <v>49700245773</v>
      </c>
      <c r="H62" s="216">
        <v>790000</v>
      </c>
      <c r="I62" s="215">
        <v>104815338.34999999</v>
      </c>
    </row>
    <row r="63" spans="1:9" s="96" customFormat="1" ht="20.25" customHeight="1" x14ac:dyDescent="0.3">
      <c r="A63" s="118">
        <v>64</v>
      </c>
      <c r="B63" s="209">
        <v>118036707824.78999</v>
      </c>
      <c r="C63" s="217">
        <v>15528551593</v>
      </c>
      <c r="D63" s="209">
        <v>565235740.58000004</v>
      </c>
      <c r="E63" s="211">
        <v>6469865</v>
      </c>
      <c r="F63" s="209">
        <v>3276117352</v>
      </c>
      <c r="G63" s="217">
        <v>44871352354</v>
      </c>
      <c r="H63" s="218">
        <v>87500</v>
      </c>
      <c r="I63" s="217">
        <v>135848566.47</v>
      </c>
    </row>
    <row r="64" spans="1:9" s="96" customFormat="1" ht="20.25" customHeight="1" x14ac:dyDescent="0.3">
      <c r="A64" s="117">
        <v>65</v>
      </c>
      <c r="B64" s="207">
        <v>107406615268.24001</v>
      </c>
      <c r="C64" s="215">
        <v>12415278223</v>
      </c>
      <c r="D64" s="207">
        <v>537583481.96000004</v>
      </c>
      <c r="E64" s="208">
        <v>8417263</v>
      </c>
      <c r="F64" s="207">
        <v>2876394127</v>
      </c>
      <c r="G64" s="215">
        <v>37407725162</v>
      </c>
      <c r="H64" s="216">
        <v>300000</v>
      </c>
      <c r="I64" s="215">
        <v>111907580.73</v>
      </c>
    </row>
    <row r="65" spans="1:9" s="96" customFormat="1" ht="20.25" customHeight="1" x14ac:dyDescent="0.3">
      <c r="A65" s="118">
        <v>66</v>
      </c>
      <c r="B65" s="209">
        <v>96888461025.470001</v>
      </c>
      <c r="C65" s="217">
        <v>10317985672</v>
      </c>
      <c r="D65" s="209">
        <v>504938655.86000001</v>
      </c>
      <c r="E65" s="211">
        <v>3811536</v>
      </c>
      <c r="F65" s="209">
        <v>2452842429</v>
      </c>
      <c r="G65" s="217">
        <v>30990227705</v>
      </c>
      <c r="H65" s="218">
        <v>319272.8</v>
      </c>
      <c r="I65" s="217">
        <v>78257198.709999993</v>
      </c>
    </row>
    <row r="66" spans="1:9" s="96" customFormat="1" ht="20.25" customHeight="1" x14ac:dyDescent="0.3">
      <c r="A66" s="117">
        <v>67</v>
      </c>
      <c r="B66" s="207">
        <v>87223250006.979996</v>
      </c>
      <c r="C66" s="215">
        <v>8748085005</v>
      </c>
      <c r="D66" s="207">
        <v>456312215.51999998</v>
      </c>
      <c r="E66" s="208">
        <v>2800691</v>
      </c>
      <c r="F66" s="207">
        <v>2206854579</v>
      </c>
      <c r="G66" s="215">
        <v>26722653054</v>
      </c>
      <c r="H66" s="216">
        <v>47700</v>
      </c>
      <c r="I66" s="215">
        <v>53275426.909999996</v>
      </c>
    </row>
    <row r="67" spans="1:9" s="96" customFormat="1" ht="20.25" customHeight="1" x14ac:dyDescent="0.3">
      <c r="A67" s="118">
        <v>68</v>
      </c>
      <c r="B67" s="209">
        <v>79636439465.360001</v>
      </c>
      <c r="C67" s="217">
        <v>7927501120</v>
      </c>
      <c r="D67" s="209">
        <v>452888749.08999997</v>
      </c>
      <c r="E67" s="211">
        <v>4898008</v>
      </c>
      <c r="F67" s="209">
        <v>1941925039</v>
      </c>
      <c r="G67" s="217">
        <v>22831958893</v>
      </c>
      <c r="H67" s="218">
        <v>0</v>
      </c>
      <c r="I67" s="217">
        <v>49488209.039999999</v>
      </c>
    </row>
    <row r="68" spans="1:9" s="96" customFormat="1" ht="20.25" customHeight="1" x14ac:dyDescent="0.3">
      <c r="A68" s="117">
        <v>69</v>
      </c>
      <c r="B68" s="207">
        <v>49899773531.25</v>
      </c>
      <c r="C68" s="215">
        <v>6849062242</v>
      </c>
      <c r="D68" s="207">
        <v>475972322.80000001</v>
      </c>
      <c r="E68" s="208">
        <v>786560</v>
      </c>
      <c r="F68" s="207">
        <v>1685201491</v>
      </c>
      <c r="G68" s="215">
        <v>17596828977</v>
      </c>
      <c r="H68" s="216">
        <v>300000</v>
      </c>
      <c r="I68" s="215">
        <v>57199996.310000002</v>
      </c>
    </row>
    <row r="69" spans="1:9" s="96" customFormat="1" ht="20.25" customHeight="1" x14ac:dyDescent="0.3">
      <c r="A69" s="118">
        <v>70</v>
      </c>
      <c r="B69" s="209">
        <v>42247284148.959999</v>
      </c>
      <c r="C69" s="217">
        <v>5503623328</v>
      </c>
      <c r="D69" s="209">
        <v>421620472.67000002</v>
      </c>
      <c r="E69" s="211">
        <v>2606037</v>
      </c>
      <c r="F69" s="209">
        <v>1433020502</v>
      </c>
      <c r="G69" s="217">
        <v>13924318939</v>
      </c>
      <c r="H69" s="218">
        <v>590000</v>
      </c>
      <c r="I69" s="217">
        <v>21805811.629999999</v>
      </c>
    </row>
    <row r="70" spans="1:9" s="96" customFormat="1" ht="20.25" customHeight="1" x14ac:dyDescent="0.3">
      <c r="A70" s="117">
        <v>71</v>
      </c>
      <c r="B70" s="207">
        <v>36207593492.019997</v>
      </c>
      <c r="C70" s="215">
        <v>4395071391</v>
      </c>
      <c r="D70" s="207">
        <v>374592783.36000001</v>
      </c>
      <c r="E70" s="208">
        <v>140000</v>
      </c>
      <c r="F70" s="207">
        <v>1192767622</v>
      </c>
      <c r="G70" s="215">
        <v>11515408116</v>
      </c>
      <c r="H70" s="216">
        <v>0</v>
      </c>
      <c r="I70" s="215">
        <v>24857720.940000001</v>
      </c>
    </row>
    <row r="71" spans="1:9" s="96" customFormat="1" ht="20.25" customHeight="1" x14ac:dyDescent="0.3">
      <c r="A71" s="118">
        <v>72</v>
      </c>
      <c r="B71" s="209">
        <v>31038620363.279999</v>
      </c>
      <c r="C71" s="217">
        <v>3729186797</v>
      </c>
      <c r="D71" s="209">
        <v>360194011.58999997</v>
      </c>
      <c r="E71" s="211">
        <v>3046120</v>
      </c>
      <c r="F71" s="209">
        <v>1009597494</v>
      </c>
      <c r="G71" s="217">
        <v>9258077293</v>
      </c>
      <c r="H71" s="218">
        <v>0</v>
      </c>
      <c r="I71" s="217">
        <v>57021388.82</v>
      </c>
    </row>
    <row r="72" spans="1:9" s="96" customFormat="1" ht="20.25" customHeight="1" x14ac:dyDescent="0.3">
      <c r="A72" s="117">
        <v>73</v>
      </c>
      <c r="B72" s="207">
        <v>25579470844.52</v>
      </c>
      <c r="C72" s="215">
        <v>3149063298</v>
      </c>
      <c r="D72" s="207">
        <v>336760105.60000002</v>
      </c>
      <c r="E72" s="208">
        <v>870128</v>
      </c>
      <c r="F72" s="207">
        <v>693528910</v>
      </c>
      <c r="G72" s="215">
        <v>7180855209</v>
      </c>
      <c r="H72" s="216">
        <v>0</v>
      </c>
      <c r="I72" s="215">
        <v>32253912.050000001</v>
      </c>
    </row>
    <row r="73" spans="1:9" s="96" customFormat="1" ht="20.25" customHeight="1" x14ac:dyDescent="0.3">
      <c r="A73" s="118">
        <v>74</v>
      </c>
      <c r="B73" s="209">
        <v>21453126532.68</v>
      </c>
      <c r="C73" s="217">
        <v>2566909533</v>
      </c>
      <c r="D73" s="209">
        <v>352330798.24000001</v>
      </c>
      <c r="E73" s="211">
        <v>305010</v>
      </c>
      <c r="F73" s="209">
        <v>478722828</v>
      </c>
      <c r="G73" s="217">
        <v>5925517205</v>
      </c>
      <c r="H73" s="218">
        <v>0</v>
      </c>
      <c r="I73" s="211">
        <v>2625405.96</v>
      </c>
    </row>
    <row r="74" spans="1:9" s="96" customFormat="1" ht="20.25" customHeight="1" x14ac:dyDescent="0.3">
      <c r="A74" s="117">
        <v>75</v>
      </c>
      <c r="B74" s="207">
        <v>17295978760.779999</v>
      </c>
      <c r="C74" s="215">
        <v>2139545468</v>
      </c>
      <c r="D74" s="207">
        <v>271693116.67000002</v>
      </c>
      <c r="E74" s="208">
        <v>500000</v>
      </c>
      <c r="F74" s="207">
        <v>421531077</v>
      </c>
      <c r="G74" s="215">
        <v>4894008781</v>
      </c>
      <c r="H74" s="216">
        <v>0</v>
      </c>
      <c r="I74" s="208">
        <v>14126095.01</v>
      </c>
    </row>
    <row r="75" spans="1:9" s="96" customFormat="1" ht="20.25" customHeight="1" x14ac:dyDescent="0.3">
      <c r="A75" s="118">
        <v>76</v>
      </c>
      <c r="B75" s="209">
        <v>14631518553.719999</v>
      </c>
      <c r="C75" s="217">
        <v>1821348422</v>
      </c>
      <c r="D75" s="209">
        <v>241836447.00999999</v>
      </c>
      <c r="E75" s="211">
        <v>709527</v>
      </c>
      <c r="F75" s="209">
        <v>379004784</v>
      </c>
      <c r="G75" s="217">
        <v>4031591408</v>
      </c>
      <c r="H75" s="218">
        <v>590000</v>
      </c>
      <c r="I75" s="211">
        <v>7072115.9900000002</v>
      </c>
    </row>
    <row r="76" spans="1:9" s="96" customFormat="1" ht="20.25" customHeight="1" x14ac:dyDescent="0.3">
      <c r="A76" s="117">
        <v>77</v>
      </c>
      <c r="B76" s="207">
        <v>12316631329.309999</v>
      </c>
      <c r="C76" s="215">
        <v>1458606362</v>
      </c>
      <c r="D76" s="207">
        <v>264717929.59</v>
      </c>
      <c r="E76" s="208">
        <v>230000</v>
      </c>
      <c r="F76" s="207">
        <v>354322567</v>
      </c>
      <c r="G76" s="215">
        <v>3150871589</v>
      </c>
      <c r="H76" s="216">
        <v>0</v>
      </c>
      <c r="I76" s="208">
        <v>4144244.92</v>
      </c>
    </row>
    <row r="77" spans="1:9" s="96" customFormat="1" ht="20.25" customHeight="1" x14ac:dyDescent="0.3">
      <c r="A77" s="118">
        <v>78</v>
      </c>
      <c r="B77" s="209">
        <v>10028134880.129999</v>
      </c>
      <c r="C77" s="217">
        <v>1064727743</v>
      </c>
      <c r="D77" s="209">
        <v>210788765.40000001</v>
      </c>
      <c r="E77" s="211">
        <v>-40000</v>
      </c>
      <c r="F77" s="209">
        <v>280844721</v>
      </c>
      <c r="G77" s="217">
        <v>2470353472</v>
      </c>
      <c r="H77" s="218">
        <v>0</v>
      </c>
      <c r="I77" s="217">
        <v>1854151.7</v>
      </c>
    </row>
    <row r="78" spans="1:9" s="96" customFormat="1" ht="20.25" customHeight="1" x14ac:dyDescent="0.3">
      <c r="A78" s="117">
        <v>79</v>
      </c>
      <c r="B78" s="207">
        <v>8685655153.8799992</v>
      </c>
      <c r="C78" s="215">
        <v>835293209</v>
      </c>
      <c r="D78" s="207">
        <v>201936258.83000001</v>
      </c>
      <c r="E78" s="208">
        <v>0</v>
      </c>
      <c r="F78" s="207">
        <v>229009624</v>
      </c>
      <c r="G78" s="215">
        <v>2117566292</v>
      </c>
      <c r="H78" s="216">
        <v>34674.86</v>
      </c>
      <c r="I78" s="215">
        <v>15319440.35</v>
      </c>
    </row>
    <row r="79" spans="1:9" s="96" customFormat="1" ht="20.25" customHeight="1" x14ac:dyDescent="0.3">
      <c r="A79" s="118">
        <v>80</v>
      </c>
      <c r="B79" s="209">
        <v>7303503544.2799997</v>
      </c>
      <c r="C79" s="217">
        <v>742038708</v>
      </c>
      <c r="D79" s="209">
        <v>213705629.58000001</v>
      </c>
      <c r="E79" s="211">
        <v>0</v>
      </c>
      <c r="F79" s="209">
        <v>210551680</v>
      </c>
      <c r="G79" s="217">
        <v>1678082364</v>
      </c>
      <c r="H79" s="218">
        <v>0</v>
      </c>
      <c r="I79" s="217">
        <v>871680</v>
      </c>
    </row>
    <row r="80" spans="1:9" s="96" customFormat="1" ht="20.25" customHeight="1" x14ac:dyDescent="0.3">
      <c r="A80" s="117">
        <v>81</v>
      </c>
      <c r="B80" s="207">
        <v>5935405814.3299999</v>
      </c>
      <c r="C80" s="215">
        <v>607303686</v>
      </c>
      <c r="D80" s="207">
        <v>173971858.65000001</v>
      </c>
      <c r="E80" s="208">
        <v>2461293</v>
      </c>
      <c r="F80" s="207">
        <v>187328985</v>
      </c>
      <c r="G80" s="215">
        <v>1291003234</v>
      </c>
      <c r="H80" s="216">
        <v>110000</v>
      </c>
      <c r="I80" s="215">
        <v>5526629.7699999996</v>
      </c>
    </row>
    <row r="81" spans="1:9" s="96" customFormat="1" ht="20.25" customHeight="1" x14ac:dyDescent="0.3">
      <c r="A81" s="118">
        <v>82</v>
      </c>
      <c r="B81" s="209">
        <v>4924525518.1499996</v>
      </c>
      <c r="C81" s="217">
        <v>543872812</v>
      </c>
      <c r="D81" s="209">
        <v>187701807.31999999</v>
      </c>
      <c r="E81" s="211">
        <v>4789516</v>
      </c>
      <c r="F81" s="209">
        <v>153609683</v>
      </c>
      <c r="G81" s="217">
        <v>1100854785</v>
      </c>
      <c r="H81" s="218">
        <v>0</v>
      </c>
      <c r="I81" s="217">
        <v>-45000</v>
      </c>
    </row>
    <row r="82" spans="1:9" s="96" customFormat="1" ht="20.25" customHeight="1" x14ac:dyDescent="0.3">
      <c r="A82" s="117">
        <v>83</v>
      </c>
      <c r="B82" s="207">
        <v>4028228168.6399999</v>
      </c>
      <c r="C82" s="215">
        <v>416001037</v>
      </c>
      <c r="D82" s="207">
        <v>141988366.27000001</v>
      </c>
      <c r="E82" s="208">
        <v>0</v>
      </c>
      <c r="F82" s="207">
        <v>142390057</v>
      </c>
      <c r="G82" s="215">
        <v>845867980</v>
      </c>
      <c r="H82" s="216">
        <v>0</v>
      </c>
      <c r="I82" s="215">
        <v>1607156.4</v>
      </c>
    </row>
    <row r="83" spans="1:9" s="96" customFormat="1" ht="20.25" customHeight="1" x14ac:dyDescent="0.3">
      <c r="A83" s="118">
        <v>84</v>
      </c>
      <c r="B83" s="209">
        <v>3450393034.4099998</v>
      </c>
      <c r="C83" s="217">
        <v>336148744</v>
      </c>
      <c r="D83" s="209">
        <v>133116589.15000001</v>
      </c>
      <c r="E83" s="211">
        <v>55000</v>
      </c>
      <c r="F83" s="209">
        <v>105012661</v>
      </c>
      <c r="G83" s="217">
        <v>777790968</v>
      </c>
      <c r="H83" s="218">
        <v>0</v>
      </c>
      <c r="I83" s="217">
        <v>684420</v>
      </c>
    </row>
    <row r="84" spans="1:9" s="96" customFormat="1" ht="20.25" customHeight="1" x14ac:dyDescent="0.3">
      <c r="A84" s="117">
        <v>85</v>
      </c>
      <c r="B84" s="207">
        <v>2723740253.9299998</v>
      </c>
      <c r="C84" s="215">
        <v>312812580</v>
      </c>
      <c r="D84" s="207">
        <v>143297314.91999999</v>
      </c>
      <c r="E84" s="208">
        <v>539527</v>
      </c>
      <c r="F84" s="207">
        <v>82406904</v>
      </c>
      <c r="G84" s="215">
        <v>641641317</v>
      </c>
      <c r="H84" s="216">
        <v>590000</v>
      </c>
      <c r="I84" s="215">
        <v>1245564.0900000001</v>
      </c>
    </row>
    <row r="85" spans="1:9" s="96" customFormat="1" ht="20.25" customHeight="1" x14ac:dyDescent="0.3">
      <c r="A85" s="118">
        <v>86</v>
      </c>
      <c r="B85" s="209">
        <v>2332471832.48</v>
      </c>
      <c r="C85" s="217">
        <v>216396677</v>
      </c>
      <c r="D85" s="209">
        <v>135033566.88999999</v>
      </c>
      <c r="E85" s="211">
        <v>0</v>
      </c>
      <c r="F85" s="209">
        <v>73109995</v>
      </c>
      <c r="G85" s="217">
        <v>599823034</v>
      </c>
      <c r="H85" s="218">
        <v>0</v>
      </c>
      <c r="I85" s="217">
        <v>850000</v>
      </c>
    </row>
    <row r="86" spans="1:9" s="96" customFormat="1" ht="20.25" customHeight="1" x14ac:dyDescent="0.3">
      <c r="A86" s="117">
        <v>87</v>
      </c>
      <c r="B86" s="207">
        <v>1890771847.1500001</v>
      </c>
      <c r="C86" s="215">
        <v>174720887</v>
      </c>
      <c r="D86" s="207">
        <v>101396980.47</v>
      </c>
      <c r="E86" s="208">
        <v>0</v>
      </c>
      <c r="F86" s="207">
        <v>54490034</v>
      </c>
      <c r="G86" s="215">
        <v>566389560</v>
      </c>
      <c r="H86" s="216">
        <v>110000</v>
      </c>
      <c r="I86" s="215">
        <v>0</v>
      </c>
    </row>
    <row r="87" spans="1:9" s="96" customFormat="1" ht="20.25" customHeight="1" x14ac:dyDescent="0.3">
      <c r="A87" s="118">
        <v>88</v>
      </c>
      <c r="B87" s="209">
        <v>1566848235.5999999</v>
      </c>
      <c r="C87" s="217">
        <v>165734872</v>
      </c>
      <c r="D87" s="209">
        <v>92152374.75</v>
      </c>
      <c r="E87" s="211">
        <v>0</v>
      </c>
      <c r="F87" s="209">
        <v>51272286</v>
      </c>
      <c r="G87" s="217">
        <v>461569930</v>
      </c>
      <c r="H87" s="218">
        <v>0</v>
      </c>
      <c r="I87" s="217">
        <v>-30000</v>
      </c>
    </row>
    <row r="88" spans="1:9" s="96" customFormat="1" ht="20.25" customHeight="1" x14ac:dyDescent="0.3">
      <c r="A88" s="117">
        <v>89</v>
      </c>
      <c r="B88" s="207">
        <v>1347796046.71</v>
      </c>
      <c r="C88" s="215">
        <v>133609813</v>
      </c>
      <c r="D88" s="207">
        <v>92157623.700000003</v>
      </c>
      <c r="E88" s="208">
        <v>296560</v>
      </c>
      <c r="F88" s="207">
        <v>44771825</v>
      </c>
      <c r="G88" s="215">
        <v>382172388</v>
      </c>
      <c r="H88" s="216">
        <v>0</v>
      </c>
      <c r="I88" s="215">
        <v>160000</v>
      </c>
    </row>
    <row r="89" spans="1:9" s="96" customFormat="1" ht="20.25" customHeight="1" x14ac:dyDescent="0.3">
      <c r="A89" s="118">
        <v>90</v>
      </c>
      <c r="B89" s="209">
        <v>1013327827.77</v>
      </c>
      <c r="C89" s="217">
        <v>80532678</v>
      </c>
      <c r="D89" s="209">
        <v>82321747.25</v>
      </c>
      <c r="E89" s="211">
        <v>0</v>
      </c>
      <c r="F89" s="209">
        <v>34616291</v>
      </c>
      <c r="G89" s="217">
        <v>315150553</v>
      </c>
      <c r="H89" s="218">
        <v>0</v>
      </c>
      <c r="I89" s="217">
        <v>0</v>
      </c>
    </row>
    <row r="90" spans="1:9" s="96" customFormat="1" ht="20.25" customHeight="1" x14ac:dyDescent="0.3">
      <c r="A90" s="117">
        <v>91</v>
      </c>
      <c r="B90" s="207">
        <v>839184410.60000002</v>
      </c>
      <c r="C90" s="215">
        <v>75357386</v>
      </c>
      <c r="D90" s="207">
        <v>70439518.040000007</v>
      </c>
      <c r="E90" s="208">
        <v>630000</v>
      </c>
      <c r="F90" s="207">
        <v>23687989</v>
      </c>
      <c r="G90" s="215">
        <v>276950321</v>
      </c>
      <c r="H90" s="216">
        <v>0</v>
      </c>
      <c r="I90" s="215">
        <v>0</v>
      </c>
    </row>
    <row r="91" spans="1:9" s="96" customFormat="1" ht="20.25" customHeight="1" x14ac:dyDescent="0.3">
      <c r="A91" s="118">
        <v>92</v>
      </c>
      <c r="B91" s="209">
        <v>681533750.24000001</v>
      </c>
      <c r="C91" s="217">
        <v>61002771</v>
      </c>
      <c r="D91" s="209">
        <v>73118401.450000003</v>
      </c>
      <c r="E91" s="211">
        <v>0</v>
      </c>
      <c r="F91" s="209">
        <v>30481360</v>
      </c>
      <c r="G91" s="217">
        <v>213582395</v>
      </c>
      <c r="H91" s="218">
        <v>0</v>
      </c>
      <c r="I91" s="217">
        <v>0</v>
      </c>
    </row>
    <row r="92" spans="1:9" s="96" customFormat="1" ht="20.25" customHeight="1" x14ac:dyDescent="0.3">
      <c r="A92" s="117">
        <v>93</v>
      </c>
      <c r="B92" s="207">
        <v>509148473.27999997</v>
      </c>
      <c r="C92" s="215">
        <v>60920308</v>
      </c>
      <c r="D92" s="207">
        <v>57964130.640000001</v>
      </c>
      <c r="E92" s="208">
        <v>0</v>
      </c>
      <c r="F92" s="207">
        <v>25715557</v>
      </c>
      <c r="G92" s="215">
        <v>153154256</v>
      </c>
      <c r="H92" s="216">
        <v>0</v>
      </c>
      <c r="I92" s="215">
        <v>350000</v>
      </c>
    </row>
    <row r="93" spans="1:9" s="96" customFormat="1" ht="20.25" customHeight="1" x14ac:dyDescent="0.3">
      <c r="A93" s="118">
        <v>94</v>
      </c>
      <c r="B93" s="209">
        <v>413887632.94</v>
      </c>
      <c r="C93" s="217">
        <v>28427199</v>
      </c>
      <c r="D93" s="209">
        <v>41575875.450000003</v>
      </c>
      <c r="E93" s="211">
        <v>0</v>
      </c>
      <c r="F93" s="209">
        <v>9947690</v>
      </c>
      <c r="G93" s="217">
        <v>127367415</v>
      </c>
      <c r="H93" s="218">
        <v>0</v>
      </c>
      <c r="I93" s="217">
        <v>0</v>
      </c>
    </row>
    <row r="94" spans="1:9" s="96" customFormat="1" ht="20.25" customHeight="1" x14ac:dyDescent="0.3">
      <c r="A94" s="117">
        <v>95</v>
      </c>
      <c r="B94" s="207">
        <v>263552470.52000001</v>
      </c>
      <c r="C94" s="215">
        <v>26676687</v>
      </c>
      <c r="D94" s="207">
        <v>33535881.879999999</v>
      </c>
      <c r="E94" s="208">
        <v>0</v>
      </c>
      <c r="F94" s="207">
        <v>9920510</v>
      </c>
      <c r="G94" s="215">
        <v>70070566</v>
      </c>
      <c r="H94" s="216">
        <v>0</v>
      </c>
      <c r="I94" s="215">
        <v>0</v>
      </c>
    </row>
    <row r="95" spans="1:9" s="96" customFormat="1" ht="20.25" customHeight="1" x14ac:dyDescent="0.3">
      <c r="A95" s="118">
        <v>96</v>
      </c>
      <c r="B95" s="209">
        <v>275842256.39999998</v>
      </c>
      <c r="C95" s="217">
        <v>19107663</v>
      </c>
      <c r="D95" s="209">
        <v>29690476.129999999</v>
      </c>
      <c r="E95" s="211">
        <v>0</v>
      </c>
      <c r="F95" s="209">
        <v>8710826</v>
      </c>
      <c r="G95" s="217">
        <v>106038061</v>
      </c>
      <c r="H95" s="209">
        <v>0</v>
      </c>
      <c r="I95" s="217">
        <v>0</v>
      </c>
    </row>
    <row r="96" spans="1:9" s="96" customFormat="1" ht="20.25" customHeight="1" x14ac:dyDescent="0.3">
      <c r="A96" s="117">
        <v>97</v>
      </c>
      <c r="B96" s="207">
        <v>155469139.71000001</v>
      </c>
      <c r="C96" s="215">
        <v>15707337</v>
      </c>
      <c r="D96" s="207">
        <v>26644420.579999998</v>
      </c>
      <c r="E96" s="208">
        <v>0</v>
      </c>
      <c r="F96" s="207">
        <v>7108152</v>
      </c>
      <c r="G96" s="215">
        <v>34141106</v>
      </c>
      <c r="H96" s="207">
        <v>0</v>
      </c>
      <c r="I96" s="215">
        <v>0</v>
      </c>
    </row>
    <row r="97" spans="1:9" s="96" customFormat="1" ht="20.25" customHeight="1" x14ac:dyDescent="0.3">
      <c r="A97" s="118">
        <v>98</v>
      </c>
      <c r="B97" s="209">
        <v>148299528.33000001</v>
      </c>
      <c r="C97" s="217">
        <v>13440490</v>
      </c>
      <c r="D97" s="209">
        <v>17231223.620000001</v>
      </c>
      <c r="E97" s="211">
        <v>0</v>
      </c>
      <c r="F97" s="209">
        <v>7167682</v>
      </c>
      <c r="G97" s="217">
        <v>61942713</v>
      </c>
      <c r="H97" s="209">
        <v>0</v>
      </c>
      <c r="I97" s="217">
        <v>0</v>
      </c>
    </row>
    <row r="98" spans="1:9" s="96" customFormat="1" ht="20.25" customHeight="1" x14ac:dyDescent="0.3">
      <c r="A98" s="117">
        <v>99</v>
      </c>
      <c r="B98" s="207">
        <v>92140453.329999998</v>
      </c>
      <c r="C98" s="215">
        <v>10197746</v>
      </c>
      <c r="D98" s="207">
        <v>10197737.35</v>
      </c>
      <c r="E98" s="208">
        <v>0</v>
      </c>
      <c r="F98" s="207">
        <v>1080000</v>
      </c>
      <c r="G98" s="208">
        <v>7744204</v>
      </c>
      <c r="H98" s="207">
        <v>0</v>
      </c>
      <c r="I98" s="215">
        <v>0</v>
      </c>
    </row>
    <row r="99" spans="1:9" s="96" customFormat="1" ht="20.25" customHeight="1" x14ac:dyDescent="0.3">
      <c r="A99" s="118" t="s">
        <v>264</v>
      </c>
      <c r="B99" s="209">
        <v>200841604.25</v>
      </c>
      <c r="C99" s="217">
        <v>14243405</v>
      </c>
      <c r="D99" s="209">
        <v>13909613.35</v>
      </c>
      <c r="E99" s="211">
        <v>0</v>
      </c>
      <c r="F99" s="209">
        <v>4876044</v>
      </c>
      <c r="G99" s="211">
        <v>104621894</v>
      </c>
      <c r="H99" s="209">
        <v>0</v>
      </c>
      <c r="I99" s="211">
        <v>300000</v>
      </c>
    </row>
    <row r="100" spans="1:9" s="96" customFormat="1" ht="20.25" customHeight="1" x14ac:dyDescent="0.3">
      <c r="A100" s="121" t="s">
        <v>25</v>
      </c>
      <c r="B100" s="219">
        <v>1370374822849.75</v>
      </c>
      <c r="C100" s="220">
        <v>74681387999</v>
      </c>
      <c r="D100" s="219">
        <v>1788729806.1500001</v>
      </c>
      <c r="E100" s="220">
        <v>2375241</v>
      </c>
      <c r="F100" s="219">
        <v>10325347945</v>
      </c>
      <c r="G100" s="220">
        <v>401689896581</v>
      </c>
      <c r="H100" s="219">
        <v>0</v>
      </c>
      <c r="I100" s="220">
        <v>6580934.7400000002</v>
      </c>
    </row>
    <row r="101" spans="1:9" s="96" customFormat="1" ht="20.25" customHeight="1" thickBot="1" x14ac:dyDescent="0.35">
      <c r="A101" s="562" t="s">
        <v>8</v>
      </c>
      <c r="B101" s="563">
        <f>SUM(B14:B100)</f>
        <v>21898860086806.375</v>
      </c>
      <c r="C101" s="564">
        <f>SUM(C14:C100)</f>
        <v>3618070027291</v>
      </c>
      <c r="D101" s="563">
        <f t="shared" ref="D101:H101" si="0">SUM(D14:D100)</f>
        <v>21827457741.970013</v>
      </c>
      <c r="E101" s="564">
        <f t="shared" si="0"/>
        <v>567059273</v>
      </c>
      <c r="F101" s="563">
        <f t="shared" si="0"/>
        <v>445665623233</v>
      </c>
      <c r="G101" s="564">
        <f t="shared" si="0"/>
        <v>6764923124823</v>
      </c>
      <c r="H101" s="563">
        <f t="shared" si="0"/>
        <v>42314790.660000004</v>
      </c>
      <c r="I101" s="564">
        <f>SUM(I14:I100)</f>
        <v>3931957893.1799998</v>
      </c>
    </row>
    <row r="102" spans="1:9" ht="32.25" customHeight="1" x14ac:dyDescent="0.25">
      <c r="A102" s="893" t="s">
        <v>309</v>
      </c>
      <c r="B102" s="893"/>
      <c r="C102" s="893"/>
      <c r="D102" s="893"/>
      <c r="E102" s="893"/>
      <c r="F102" s="893"/>
      <c r="G102" s="893"/>
      <c r="H102" s="893"/>
      <c r="I102" s="893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20528485263956.625</v>
      </c>
      <c r="C104" s="245">
        <f>C101-C100</f>
        <v>3543388639292</v>
      </c>
      <c r="D104" s="245">
        <f t="shared" ref="D104:I104" si="1">D101-D100</f>
        <v>20038727935.820011</v>
      </c>
      <c r="E104" s="245">
        <f t="shared" si="1"/>
        <v>564684032</v>
      </c>
      <c r="F104" s="245">
        <f t="shared" si="1"/>
        <v>435340275288</v>
      </c>
      <c r="G104" s="245">
        <f t="shared" si="1"/>
        <v>6363233228242</v>
      </c>
      <c r="H104" s="245">
        <f t="shared" si="1"/>
        <v>42314790.660000004</v>
      </c>
      <c r="I104" s="246">
        <f t="shared" si="1"/>
        <v>3925376958.4400001</v>
      </c>
    </row>
    <row r="105" spans="1:9" ht="13" x14ac:dyDescent="0.3">
      <c r="A105" s="23"/>
      <c r="B105" s="289"/>
      <c r="C105" s="289"/>
      <c r="D105" s="289"/>
      <c r="F105" s="24"/>
      <c r="G105" s="24"/>
      <c r="H105" s="24"/>
      <c r="I105" s="24"/>
    </row>
    <row r="106" spans="1:9" ht="13" x14ac:dyDescent="0.3">
      <c r="A106" s="23"/>
      <c r="B106" s="49"/>
      <c r="C106" s="49"/>
      <c r="D106" s="47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119"/>
      <c r="C113" s="119"/>
      <c r="D113" s="119"/>
      <c r="E113" s="119"/>
      <c r="F113" s="119"/>
      <c r="G113" s="119"/>
      <c r="H113" s="119"/>
      <c r="I113" s="119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1" firstPageNumber="7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syncVertical="1" syncRef="A1" transitionEvaluation="1" codeName="Hoja57">
    <pageSetUpPr fitToPage="1"/>
  </sheetPr>
  <dimension ref="A1:K139"/>
  <sheetViews>
    <sheetView showGridLines="0" view="pageBreakPreview" zoomScale="55" zoomScaleNormal="75" zoomScaleSheetLayoutView="55" workbookViewId="0">
      <selection activeCell="Q34" sqref="Q34"/>
    </sheetView>
  </sheetViews>
  <sheetFormatPr baseColWidth="10" defaultColWidth="9.7265625" defaultRowHeight="12.5" x14ac:dyDescent="0.25"/>
  <cols>
    <col min="1" max="1" width="22.7265625" style="25" customWidth="1"/>
    <col min="2" max="3" width="17.1796875" style="25" customWidth="1"/>
    <col min="4" max="4" width="16.81640625" style="25" customWidth="1"/>
    <col min="5" max="5" width="17.81640625" style="25" customWidth="1"/>
    <col min="6" max="7" width="17.453125" style="25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</row>
    <row r="3" spans="1:11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</row>
    <row r="4" spans="1:11" s="26" customFormat="1" ht="5.1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49"/>
    </row>
    <row r="5" spans="1:11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</row>
    <row r="6" spans="1:11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</row>
    <row r="7" spans="1:11" s="26" customFormat="1" ht="15.5" x14ac:dyDescent="0.35">
      <c r="A7" s="881" t="s">
        <v>58</v>
      </c>
      <c r="B7" s="881"/>
      <c r="C7" s="881"/>
      <c r="D7" s="881"/>
      <c r="E7" s="881"/>
      <c r="F7" s="881"/>
      <c r="G7" s="881"/>
      <c r="H7" s="881"/>
      <c r="I7" s="881"/>
    </row>
    <row r="8" spans="1:11" s="26" customFormat="1" ht="5.1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</row>
    <row r="9" spans="1:11" s="26" customFormat="1" ht="15.5" x14ac:dyDescent="0.35">
      <c r="A9" s="881" t="s">
        <v>20</v>
      </c>
      <c r="B9" s="881"/>
      <c r="C9" s="881"/>
      <c r="D9" s="881"/>
      <c r="E9" s="881"/>
      <c r="F9" s="881"/>
      <c r="G9" s="881"/>
      <c r="H9" s="881"/>
      <c r="I9" s="881"/>
    </row>
    <row r="10" spans="1:11" s="26" customFormat="1" ht="5.15" customHeight="1" thickBot="1" x14ac:dyDescent="0.25">
      <c r="A10" s="81"/>
      <c r="B10" s="275">
        <v>2</v>
      </c>
      <c r="C10" s="251">
        <v>4</v>
      </c>
      <c r="D10" s="275">
        <v>7</v>
      </c>
      <c r="E10" s="251">
        <v>9</v>
      </c>
      <c r="F10" s="275">
        <v>5</v>
      </c>
      <c r="G10" s="251">
        <v>6</v>
      </c>
      <c r="H10" s="275">
        <v>11</v>
      </c>
      <c r="I10" s="275">
        <v>10</v>
      </c>
    </row>
    <row r="11" spans="1:11" ht="13" x14ac:dyDescent="0.3">
      <c r="A11" s="559" t="s">
        <v>260</v>
      </c>
      <c r="B11" s="897" t="s">
        <v>212</v>
      </c>
      <c r="C11" s="898"/>
      <c r="D11" s="899" t="s">
        <v>213</v>
      </c>
      <c r="E11" s="899"/>
      <c r="F11" s="897" t="s">
        <v>212</v>
      </c>
      <c r="G11" s="898"/>
      <c r="H11" s="900" t="s">
        <v>213</v>
      </c>
      <c r="I11" s="898"/>
      <c r="J11" s="24"/>
    </row>
    <row r="12" spans="1:11" ht="13" x14ac:dyDescent="0.3">
      <c r="A12" s="567" t="s">
        <v>42</v>
      </c>
      <c r="B12" s="896" t="s">
        <v>214</v>
      </c>
      <c r="C12" s="876" t="s">
        <v>261</v>
      </c>
      <c r="D12" s="896" t="s">
        <v>214</v>
      </c>
      <c r="E12" s="876" t="s">
        <v>261</v>
      </c>
      <c r="F12" s="890" t="s">
        <v>262</v>
      </c>
      <c r="G12" s="895" t="s">
        <v>263</v>
      </c>
      <c r="H12" s="890" t="s">
        <v>262</v>
      </c>
      <c r="I12" s="895" t="s">
        <v>263</v>
      </c>
      <c r="J12" s="24"/>
      <c r="K12" s="24"/>
    </row>
    <row r="13" spans="1:11" ht="13" thickBot="1" x14ac:dyDescent="0.3">
      <c r="A13" s="635"/>
      <c r="B13" s="891"/>
      <c r="C13" s="877"/>
      <c r="D13" s="891"/>
      <c r="E13" s="877"/>
      <c r="F13" s="891"/>
      <c r="G13" s="877"/>
      <c r="H13" s="891"/>
      <c r="I13" s="877"/>
      <c r="J13" s="24"/>
    </row>
    <row r="14" spans="1:11" s="96" customFormat="1" ht="20.25" customHeight="1" x14ac:dyDescent="0.3">
      <c r="A14" s="619" t="s">
        <v>59</v>
      </c>
      <c r="B14" s="620">
        <v>0</v>
      </c>
      <c r="C14" s="621">
        <v>0</v>
      </c>
      <c r="D14" s="620">
        <v>0</v>
      </c>
      <c r="E14" s="622">
        <v>0</v>
      </c>
      <c r="F14" s="620">
        <v>0</v>
      </c>
      <c r="G14" s="621">
        <v>0</v>
      </c>
      <c r="H14" s="623">
        <v>0</v>
      </c>
      <c r="I14" s="624">
        <v>0</v>
      </c>
    </row>
    <row r="15" spans="1:11" s="96" customFormat="1" ht="20.25" customHeight="1" x14ac:dyDescent="0.3">
      <c r="A15" s="625">
        <v>16</v>
      </c>
      <c r="B15" s="209">
        <v>0</v>
      </c>
      <c r="C15" s="217">
        <v>0</v>
      </c>
      <c r="D15" s="209">
        <v>0</v>
      </c>
      <c r="E15" s="211">
        <v>0</v>
      </c>
      <c r="F15" s="209">
        <v>0</v>
      </c>
      <c r="G15" s="217">
        <v>0</v>
      </c>
      <c r="H15" s="218">
        <v>0</v>
      </c>
      <c r="I15" s="626">
        <v>0</v>
      </c>
    </row>
    <row r="16" spans="1:11" s="96" customFormat="1" ht="20.25" customHeight="1" x14ac:dyDescent="0.3">
      <c r="A16" s="627">
        <v>17</v>
      </c>
      <c r="B16" s="207">
        <v>0</v>
      </c>
      <c r="C16" s="215">
        <v>0</v>
      </c>
      <c r="D16" s="207">
        <v>0</v>
      </c>
      <c r="E16" s="208">
        <v>0</v>
      </c>
      <c r="F16" s="207">
        <v>0</v>
      </c>
      <c r="G16" s="215">
        <v>0</v>
      </c>
      <c r="H16" s="216">
        <v>0</v>
      </c>
      <c r="I16" s="628">
        <v>0</v>
      </c>
    </row>
    <row r="17" spans="1:9" s="96" customFormat="1" ht="20.25" customHeight="1" x14ac:dyDescent="0.3">
      <c r="A17" s="625">
        <v>18</v>
      </c>
      <c r="B17" s="209">
        <v>0</v>
      </c>
      <c r="C17" s="217">
        <v>0</v>
      </c>
      <c r="D17" s="209">
        <v>0</v>
      </c>
      <c r="E17" s="211">
        <v>0</v>
      </c>
      <c r="F17" s="209">
        <v>0</v>
      </c>
      <c r="G17" s="217">
        <v>0</v>
      </c>
      <c r="H17" s="218">
        <v>0</v>
      </c>
      <c r="I17" s="626">
        <v>0</v>
      </c>
    </row>
    <row r="18" spans="1:9" s="96" customFormat="1" ht="20.25" customHeight="1" x14ac:dyDescent="0.3">
      <c r="A18" s="627">
        <v>19</v>
      </c>
      <c r="B18" s="207">
        <v>0</v>
      </c>
      <c r="C18" s="215">
        <v>0</v>
      </c>
      <c r="D18" s="207">
        <v>0</v>
      </c>
      <c r="E18" s="208">
        <v>0</v>
      </c>
      <c r="F18" s="207">
        <v>0</v>
      </c>
      <c r="G18" s="215">
        <v>0</v>
      </c>
      <c r="H18" s="216">
        <v>0</v>
      </c>
      <c r="I18" s="628">
        <v>0</v>
      </c>
    </row>
    <row r="19" spans="1:9" s="96" customFormat="1" ht="20.25" customHeight="1" x14ac:dyDescent="0.3">
      <c r="A19" s="625">
        <v>20</v>
      </c>
      <c r="B19" s="209">
        <v>0</v>
      </c>
      <c r="C19" s="217">
        <v>0</v>
      </c>
      <c r="D19" s="209">
        <v>0</v>
      </c>
      <c r="E19" s="211">
        <v>0</v>
      </c>
      <c r="F19" s="209">
        <v>0</v>
      </c>
      <c r="G19" s="217">
        <v>0</v>
      </c>
      <c r="H19" s="218">
        <v>0</v>
      </c>
      <c r="I19" s="626">
        <v>0</v>
      </c>
    </row>
    <row r="20" spans="1:9" s="96" customFormat="1" ht="20.25" customHeight="1" x14ac:dyDescent="0.3">
      <c r="A20" s="627">
        <v>21</v>
      </c>
      <c r="B20" s="207">
        <v>0</v>
      </c>
      <c r="C20" s="215">
        <v>0</v>
      </c>
      <c r="D20" s="207">
        <v>0</v>
      </c>
      <c r="E20" s="208">
        <v>0</v>
      </c>
      <c r="F20" s="207">
        <v>0</v>
      </c>
      <c r="G20" s="215">
        <v>0</v>
      </c>
      <c r="H20" s="216">
        <v>0</v>
      </c>
      <c r="I20" s="628">
        <v>0</v>
      </c>
    </row>
    <row r="21" spans="1:9" s="96" customFormat="1" ht="20.25" customHeight="1" x14ac:dyDescent="0.3">
      <c r="A21" s="625">
        <v>22</v>
      </c>
      <c r="B21" s="209">
        <v>0</v>
      </c>
      <c r="C21" s="217">
        <v>0</v>
      </c>
      <c r="D21" s="209">
        <v>0</v>
      </c>
      <c r="E21" s="211">
        <v>0</v>
      </c>
      <c r="F21" s="209">
        <v>0</v>
      </c>
      <c r="G21" s="217">
        <v>0</v>
      </c>
      <c r="H21" s="218">
        <v>0</v>
      </c>
      <c r="I21" s="626">
        <v>0</v>
      </c>
    </row>
    <row r="22" spans="1:9" s="96" customFormat="1" ht="20.25" customHeight="1" x14ac:dyDescent="0.3">
      <c r="A22" s="627">
        <v>23</v>
      </c>
      <c r="B22" s="207">
        <v>0</v>
      </c>
      <c r="C22" s="215">
        <v>0</v>
      </c>
      <c r="D22" s="207">
        <v>0</v>
      </c>
      <c r="E22" s="208">
        <v>0</v>
      </c>
      <c r="F22" s="207">
        <v>0</v>
      </c>
      <c r="G22" s="215">
        <v>0</v>
      </c>
      <c r="H22" s="216">
        <v>0</v>
      </c>
      <c r="I22" s="628">
        <v>0</v>
      </c>
    </row>
    <row r="23" spans="1:9" s="96" customFormat="1" ht="20.25" customHeight="1" x14ac:dyDescent="0.3">
      <c r="A23" s="625">
        <v>24</v>
      </c>
      <c r="B23" s="209">
        <v>0</v>
      </c>
      <c r="C23" s="217">
        <v>0</v>
      </c>
      <c r="D23" s="209">
        <v>0</v>
      </c>
      <c r="E23" s="211">
        <v>0</v>
      </c>
      <c r="F23" s="209">
        <v>0</v>
      </c>
      <c r="G23" s="217">
        <v>0</v>
      </c>
      <c r="H23" s="218">
        <v>0</v>
      </c>
      <c r="I23" s="626">
        <v>0</v>
      </c>
    </row>
    <row r="24" spans="1:9" s="96" customFormat="1" ht="20.25" customHeight="1" x14ac:dyDescent="0.3">
      <c r="A24" s="627">
        <v>25</v>
      </c>
      <c r="B24" s="207">
        <v>0</v>
      </c>
      <c r="C24" s="215">
        <v>0</v>
      </c>
      <c r="D24" s="207">
        <v>0</v>
      </c>
      <c r="E24" s="208">
        <v>0</v>
      </c>
      <c r="F24" s="207">
        <v>0</v>
      </c>
      <c r="G24" s="215">
        <v>0</v>
      </c>
      <c r="H24" s="216">
        <v>0</v>
      </c>
      <c r="I24" s="628">
        <v>0</v>
      </c>
    </row>
    <row r="25" spans="1:9" s="96" customFormat="1" ht="20.25" customHeight="1" x14ac:dyDescent="0.3">
      <c r="A25" s="625">
        <v>26</v>
      </c>
      <c r="B25" s="209">
        <v>0</v>
      </c>
      <c r="C25" s="217">
        <v>0</v>
      </c>
      <c r="D25" s="209">
        <v>0</v>
      </c>
      <c r="E25" s="211">
        <v>0</v>
      </c>
      <c r="F25" s="209">
        <v>0</v>
      </c>
      <c r="G25" s="217">
        <v>0</v>
      </c>
      <c r="H25" s="218">
        <v>0</v>
      </c>
      <c r="I25" s="626">
        <v>0</v>
      </c>
    </row>
    <row r="26" spans="1:9" s="96" customFormat="1" ht="20.25" customHeight="1" x14ac:dyDescent="0.3">
      <c r="A26" s="627">
        <v>27</v>
      </c>
      <c r="B26" s="207">
        <v>1294207</v>
      </c>
      <c r="C26" s="215">
        <v>1283463</v>
      </c>
      <c r="D26" s="207">
        <v>0</v>
      </c>
      <c r="E26" s="208">
        <v>0</v>
      </c>
      <c r="F26" s="207">
        <v>0</v>
      </c>
      <c r="G26" s="215">
        <v>1283463</v>
      </c>
      <c r="H26" s="216">
        <v>0</v>
      </c>
      <c r="I26" s="628">
        <v>0</v>
      </c>
    </row>
    <row r="27" spans="1:9" s="96" customFormat="1" ht="20.25" customHeight="1" x14ac:dyDescent="0.3">
      <c r="A27" s="625">
        <v>28</v>
      </c>
      <c r="B27" s="209">
        <v>0</v>
      </c>
      <c r="C27" s="217">
        <v>0</v>
      </c>
      <c r="D27" s="209">
        <v>0</v>
      </c>
      <c r="E27" s="211">
        <v>0</v>
      </c>
      <c r="F27" s="209">
        <v>0</v>
      </c>
      <c r="G27" s="217">
        <v>0</v>
      </c>
      <c r="H27" s="218">
        <v>0</v>
      </c>
      <c r="I27" s="626">
        <v>0</v>
      </c>
    </row>
    <row r="28" spans="1:9" s="96" customFormat="1" ht="20.25" customHeight="1" x14ac:dyDescent="0.3">
      <c r="A28" s="627">
        <v>29</v>
      </c>
      <c r="B28" s="207">
        <v>0</v>
      </c>
      <c r="C28" s="215">
        <v>0</v>
      </c>
      <c r="D28" s="207">
        <v>0</v>
      </c>
      <c r="E28" s="208">
        <v>0</v>
      </c>
      <c r="F28" s="207">
        <v>0</v>
      </c>
      <c r="G28" s="215">
        <v>0</v>
      </c>
      <c r="H28" s="216">
        <v>0</v>
      </c>
      <c r="I28" s="628">
        <v>0</v>
      </c>
    </row>
    <row r="29" spans="1:9" s="96" customFormat="1" ht="20.25" customHeight="1" x14ac:dyDescent="0.3">
      <c r="A29" s="625">
        <v>30</v>
      </c>
      <c r="B29" s="209">
        <v>134630</v>
      </c>
      <c r="C29" s="217">
        <v>0</v>
      </c>
      <c r="D29" s="209">
        <v>0</v>
      </c>
      <c r="E29" s="211">
        <v>0</v>
      </c>
      <c r="F29" s="209">
        <v>0</v>
      </c>
      <c r="G29" s="217">
        <v>119331</v>
      </c>
      <c r="H29" s="218">
        <v>0</v>
      </c>
      <c r="I29" s="626">
        <v>0</v>
      </c>
    </row>
    <row r="30" spans="1:9" s="96" customFormat="1" ht="20.25" customHeight="1" x14ac:dyDescent="0.3">
      <c r="A30" s="627">
        <v>31</v>
      </c>
      <c r="B30" s="207">
        <v>3191326</v>
      </c>
      <c r="C30" s="215">
        <v>3014719</v>
      </c>
      <c r="D30" s="207">
        <v>0</v>
      </c>
      <c r="E30" s="208">
        <v>0</v>
      </c>
      <c r="F30" s="207">
        <v>0</v>
      </c>
      <c r="G30" s="215">
        <v>3152210</v>
      </c>
      <c r="H30" s="216">
        <v>0</v>
      </c>
      <c r="I30" s="628">
        <v>0</v>
      </c>
    </row>
    <row r="31" spans="1:9" s="96" customFormat="1" ht="20.25" customHeight="1" x14ac:dyDescent="0.3">
      <c r="A31" s="625">
        <v>32</v>
      </c>
      <c r="B31" s="209">
        <v>93656</v>
      </c>
      <c r="C31" s="217">
        <v>0</v>
      </c>
      <c r="D31" s="209">
        <v>584459.78</v>
      </c>
      <c r="E31" s="211">
        <v>0</v>
      </c>
      <c r="F31" s="209">
        <v>0</v>
      </c>
      <c r="G31" s="217">
        <v>83013</v>
      </c>
      <c r="H31" s="218">
        <v>0</v>
      </c>
      <c r="I31" s="626">
        <v>0</v>
      </c>
    </row>
    <row r="32" spans="1:9" s="96" customFormat="1" ht="20.25" customHeight="1" x14ac:dyDescent="0.3">
      <c r="A32" s="627">
        <v>33</v>
      </c>
      <c r="B32" s="207">
        <v>1406485</v>
      </c>
      <c r="C32" s="215">
        <v>1354765</v>
      </c>
      <c r="D32" s="207">
        <v>0</v>
      </c>
      <c r="E32" s="208">
        <v>0</v>
      </c>
      <c r="F32" s="207">
        <v>0</v>
      </c>
      <c r="G32" s="215">
        <v>1391085</v>
      </c>
      <c r="H32" s="216">
        <v>0</v>
      </c>
      <c r="I32" s="628">
        <v>0</v>
      </c>
    </row>
    <row r="33" spans="1:9" s="96" customFormat="1" ht="20.25" customHeight="1" x14ac:dyDescent="0.3">
      <c r="A33" s="625">
        <v>34</v>
      </c>
      <c r="B33" s="209">
        <v>1299233</v>
      </c>
      <c r="C33" s="217">
        <v>1156785</v>
      </c>
      <c r="D33" s="209">
        <v>116224.8</v>
      </c>
      <c r="E33" s="211">
        <v>0</v>
      </c>
      <c r="F33" s="209">
        <v>0</v>
      </c>
      <c r="G33" s="217">
        <v>1273520</v>
      </c>
      <c r="H33" s="218">
        <v>0</v>
      </c>
      <c r="I33" s="626">
        <v>0</v>
      </c>
    </row>
    <row r="34" spans="1:9" s="96" customFormat="1" ht="20.25" customHeight="1" x14ac:dyDescent="0.3">
      <c r="A34" s="627">
        <v>35</v>
      </c>
      <c r="B34" s="207">
        <v>4650958</v>
      </c>
      <c r="C34" s="215">
        <v>4231451</v>
      </c>
      <c r="D34" s="207">
        <v>0</v>
      </c>
      <c r="E34" s="208">
        <v>0</v>
      </c>
      <c r="F34" s="207">
        <v>0</v>
      </c>
      <c r="G34" s="215">
        <v>4626809</v>
      </c>
      <c r="H34" s="216">
        <v>0</v>
      </c>
      <c r="I34" s="628">
        <v>0</v>
      </c>
    </row>
    <row r="35" spans="1:9" s="96" customFormat="1" ht="20.25" customHeight="1" x14ac:dyDescent="0.3">
      <c r="A35" s="625">
        <v>36</v>
      </c>
      <c r="B35" s="209">
        <v>21562668</v>
      </c>
      <c r="C35" s="217">
        <v>2743060</v>
      </c>
      <c r="D35" s="209">
        <v>0</v>
      </c>
      <c r="E35" s="211">
        <v>0</v>
      </c>
      <c r="F35" s="209">
        <v>0</v>
      </c>
      <c r="G35" s="217">
        <v>21528207</v>
      </c>
      <c r="H35" s="218">
        <v>0</v>
      </c>
      <c r="I35" s="626">
        <v>0</v>
      </c>
    </row>
    <row r="36" spans="1:9" s="96" customFormat="1" ht="20.25" customHeight="1" x14ac:dyDescent="0.3">
      <c r="A36" s="627">
        <v>37</v>
      </c>
      <c r="B36" s="207">
        <v>21529176</v>
      </c>
      <c r="C36" s="215">
        <v>12090527</v>
      </c>
      <c r="D36" s="207">
        <v>0</v>
      </c>
      <c r="E36" s="208">
        <v>0</v>
      </c>
      <c r="F36" s="207">
        <v>0</v>
      </c>
      <c r="G36" s="215">
        <v>21461049</v>
      </c>
      <c r="H36" s="216">
        <v>0</v>
      </c>
      <c r="I36" s="628">
        <v>0</v>
      </c>
    </row>
    <row r="37" spans="1:9" s="96" customFormat="1" ht="20.25" customHeight="1" x14ac:dyDescent="0.3">
      <c r="A37" s="625">
        <v>38</v>
      </c>
      <c r="B37" s="209">
        <v>5314340</v>
      </c>
      <c r="C37" s="217">
        <v>5167003</v>
      </c>
      <c r="D37" s="209">
        <v>0</v>
      </c>
      <c r="E37" s="211">
        <v>0</v>
      </c>
      <c r="F37" s="209">
        <v>0</v>
      </c>
      <c r="G37" s="217">
        <v>5278549</v>
      </c>
      <c r="H37" s="218">
        <v>0</v>
      </c>
      <c r="I37" s="626">
        <v>0</v>
      </c>
    </row>
    <row r="38" spans="1:9" s="96" customFormat="1" ht="20.25" customHeight="1" x14ac:dyDescent="0.3">
      <c r="A38" s="627">
        <v>39</v>
      </c>
      <c r="B38" s="207">
        <v>5309957</v>
      </c>
      <c r="C38" s="215">
        <v>4256403</v>
      </c>
      <c r="D38" s="207">
        <v>0</v>
      </c>
      <c r="E38" s="208">
        <v>0</v>
      </c>
      <c r="F38" s="207">
        <v>0</v>
      </c>
      <c r="G38" s="215">
        <v>5272172</v>
      </c>
      <c r="H38" s="216">
        <v>0</v>
      </c>
      <c r="I38" s="628">
        <v>0</v>
      </c>
    </row>
    <row r="39" spans="1:9" s="96" customFormat="1" ht="20.25" customHeight="1" x14ac:dyDescent="0.3">
      <c r="A39" s="625">
        <v>40</v>
      </c>
      <c r="B39" s="209">
        <v>20400030</v>
      </c>
      <c r="C39" s="217">
        <v>1440488</v>
      </c>
      <c r="D39" s="209">
        <v>0</v>
      </c>
      <c r="E39" s="211">
        <v>0</v>
      </c>
      <c r="F39" s="209">
        <v>0</v>
      </c>
      <c r="G39" s="217">
        <v>20380638</v>
      </c>
      <c r="H39" s="218">
        <v>0</v>
      </c>
      <c r="I39" s="626">
        <v>0</v>
      </c>
    </row>
    <row r="40" spans="1:9" s="96" customFormat="1" ht="20.25" customHeight="1" x14ac:dyDescent="0.3">
      <c r="A40" s="627">
        <v>41</v>
      </c>
      <c r="B40" s="207">
        <v>9912587</v>
      </c>
      <c r="C40" s="215">
        <v>9822781</v>
      </c>
      <c r="D40" s="207">
        <v>0</v>
      </c>
      <c r="E40" s="208">
        <v>0</v>
      </c>
      <c r="F40" s="207">
        <v>0</v>
      </c>
      <c r="G40" s="215">
        <v>9864287</v>
      </c>
      <c r="H40" s="216">
        <v>0</v>
      </c>
      <c r="I40" s="628">
        <v>0</v>
      </c>
    </row>
    <row r="41" spans="1:9" s="96" customFormat="1" ht="20.25" customHeight="1" x14ac:dyDescent="0.3">
      <c r="A41" s="625">
        <v>42</v>
      </c>
      <c r="B41" s="209">
        <v>43786436</v>
      </c>
      <c r="C41" s="217">
        <v>2297433</v>
      </c>
      <c r="D41" s="209">
        <v>797577.9</v>
      </c>
      <c r="E41" s="211">
        <v>0</v>
      </c>
      <c r="F41" s="209">
        <v>0</v>
      </c>
      <c r="G41" s="217">
        <v>43769704</v>
      </c>
      <c r="H41" s="218">
        <v>10821.05</v>
      </c>
      <c r="I41" s="626">
        <v>0</v>
      </c>
    </row>
    <row r="42" spans="1:9" s="96" customFormat="1" ht="20.25" customHeight="1" x14ac:dyDescent="0.3">
      <c r="A42" s="627">
        <v>43</v>
      </c>
      <c r="B42" s="207">
        <v>75488789</v>
      </c>
      <c r="C42" s="215">
        <v>5845969</v>
      </c>
      <c r="D42" s="207">
        <v>315500.71000000002</v>
      </c>
      <c r="E42" s="208">
        <v>0</v>
      </c>
      <c r="F42" s="207">
        <v>0</v>
      </c>
      <c r="G42" s="215">
        <v>75446577</v>
      </c>
      <c r="H42" s="216">
        <v>0</v>
      </c>
      <c r="I42" s="628">
        <v>0</v>
      </c>
    </row>
    <row r="43" spans="1:9" s="96" customFormat="1" ht="20.25" customHeight="1" x14ac:dyDescent="0.3">
      <c r="A43" s="625">
        <v>44</v>
      </c>
      <c r="B43" s="209">
        <v>21837563</v>
      </c>
      <c r="C43" s="217">
        <v>1781817</v>
      </c>
      <c r="D43" s="209">
        <v>0</v>
      </c>
      <c r="E43" s="211">
        <v>0</v>
      </c>
      <c r="F43" s="209">
        <v>0</v>
      </c>
      <c r="G43" s="217">
        <v>21812851</v>
      </c>
      <c r="H43" s="218">
        <v>0</v>
      </c>
      <c r="I43" s="626">
        <v>0</v>
      </c>
    </row>
    <row r="44" spans="1:9" s="96" customFormat="1" ht="20.25" customHeight="1" x14ac:dyDescent="0.3">
      <c r="A44" s="627">
        <v>45</v>
      </c>
      <c r="B44" s="207">
        <v>104900261</v>
      </c>
      <c r="C44" s="215">
        <v>7699617</v>
      </c>
      <c r="D44" s="207">
        <v>1011264.22</v>
      </c>
      <c r="E44" s="208">
        <v>0</v>
      </c>
      <c r="F44" s="207">
        <v>0</v>
      </c>
      <c r="G44" s="215">
        <v>104835331</v>
      </c>
      <c r="H44" s="216">
        <v>0</v>
      </c>
      <c r="I44" s="628">
        <v>0</v>
      </c>
    </row>
    <row r="45" spans="1:9" s="96" customFormat="1" ht="20.25" customHeight="1" x14ac:dyDescent="0.3">
      <c r="A45" s="625">
        <v>46</v>
      </c>
      <c r="B45" s="209">
        <v>77388431</v>
      </c>
      <c r="C45" s="217">
        <v>8202740</v>
      </c>
      <c r="D45" s="209">
        <v>0</v>
      </c>
      <c r="E45" s="211">
        <v>0</v>
      </c>
      <c r="F45" s="209">
        <v>0</v>
      </c>
      <c r="G45" s="217">
        <v>77345886</v>
      </c>
      <c r="H45" s="218">
        <v>0</v>
      </c>
      <c r="I45" s="626">
        <v>0</v>
      </c>
    </row>
    <row r="46" spans="1:9" s="96" customFormat="1" ht="20.25" customHeight="1" x14ac:dyDescent="0.3">
      <c r="A46" s="627">
        <v>47</v>
      </c>
      <c r="B46" s="207">
        <v>75394509</v>
      </c>
      <c r="C46" s="215">
        <v>3650740</v>
      </c>
      <c r="D46" s="207">
        <v>5204088.55</v>
      </c>
      <c r="E46" s="208">
        <v>0</v>
      </c>
      <c r="F46" s="207">
        <v>0</v>
      </c>
      <c r="G46" s="215">
        <v>75373787</v>
      </c>
      <c r="H46" s="216">
        <v>0</v>
      </c>
      <c r="I46" s="628">
        <v>0</v>
      </c>
    </row>
    <row r="47" spans="1:9" s="96" customFormat="1" ht="20.25" customHeight="1" x14ac:dyDescent="0.3">
      <c r="A47" s="625">
        <v>48</v>
      </c>
      <c r="B47" s="209">
        <v>167210195</v>
      </c>
      <c r="C47" s="217">
        <v>12286106</v>
      </c>
      <c r="D47" s="209">
        <v>306742.36</v>
      </c>
      <c r="E47" s="211">
        <v>0</v>
      </c>
      <c r="F47" s="209">
        <v>0</v>
      </c>
      <c r="G47" s="217">
        <v>167155244</v>
      </c>
      <c r="H47" s="218">
        <v>0</v>
      </c>
      <c r="I47" s="626">
        <v>0</v>
      </c>
    </row>
    <row r="48" spans="1:9" s="96" customFormat="1" ht="20.25" customHeight="1" x14ac:dyDescent="0.3">
      <c r="A48" s="627">
        <v>49</v>
      </c>
      <c r="B48" s="207">
        <v>352107926</v>
      </c>
      <c r="C48" s="215">
        <v>0</v>
      </c>
      <c r="D48" s="207">
        <v>911794.4</v>
      </c>
      <c r="E48" s="208">
        <v>2548277</v>
      </c>
      <c r="F48" s="207">
        <v>0</v>
      </c>
      <c r="G48" s="215">
        <v>352092626</v>
      </c>
      <c r="H48" s="216">
        <v>0</v>
      </c>
      <c r="I48" s="628">
        <v>0</v>
      </c>
    </row>
    <row r="49" spans="1:9" s="96" customFormat="1" ht="20.25" customHeight="1" x14ac:dyDescent="0.3">
      <c r="A49" s="625">
        <v>50</v>
      </c>
      <c r="B49" s="209">
        <v>112350677</v>
      </c>
      <c r="C49" s="217">
        <v>10483872</v>
      </c>
      <c r="D49" s="209">
        <v>509635.34</v>
      </c>
      <c r="E49" s="211">
        <v>0</v>
      </c>
      <c r="F49" s="209">
        <v>0</v>
      </c>
      <c r="G49" s="217">
        <v>112315886</v>
      </c>
      <c r="H49" s="218">
        <v>0</v>
      </c>
      <c r="I49" s="626">
        <v>0</v>
      </c>
    </row>
    <row r="50" spans="1:9" s="96" customFormat="1" ht="20.25" customHeight="1" x14ac:dyDescent="0.3">
      <c r="A50" s="627">
        <v>51</v>
      </c>
      <c r="B50" s="207">
        <v>6947268</v>
      </c>
      <c r="C50" s="215">
        <v>4751521</v>
      </c>
      <c r="D50" s="207">
        <v>293116.32</v>
      </c>
      <c r="E50" s="208">
        <v>2794168</v>
      </c>
      <c r="F50" s="207">
        <v>0</v>
      </c>
      <c r="G50" s="215">
        <v>6916465</v>
      </c>
      <c r="H50" s="216">
        <v>0</v>
      </c>
      <c r="I50" s="628">
        <v>0</v>
      </c>
    </row>
    <row r="51" spans="1:9" s="96" customFormat="1" ht="20.25" customHeight="1" x14ac:dyDescent="0.3">
      <c r="A51" s="625">
        <v>52</v>
      </c>
      <c r="B51" s="209">
        <v>74853978</v>
      </c>
      <c r="C51" s="217">
        <v>5604191</v>
      </c>
      <c r="D51" s="209">
        <v>1068898.76</v>
      </c>
      <c r="E51" s="211">
        <v>2742651</v>
      </c>
      <c r="F51" s="209">
        <v>0</v>
      </c>
      <c r="G51" s="217">
        <v>74829164</v>
      </c>
      <c r="H51" s="218">
        <v>0</v>
      </c>
      <c r="I51" s="626">
        <v>0</v>
      </c>
    </row>
    <row r="52" spans="1:9" s="96" customFormat="1" ht="20.25" customHeight="1" x14ac:dyDescent="0.3">
      <c r="A52" s="627">
        <v>53</v>
      </c>
      <c r="B52" s="207">
        <v>99184553</v>
      </c>
      <c r="C52" s="215">
        <v>5975456</v>
      </c>
      <c r="D52" s="207">
        <v>315374.09999999998</v>
      </c>
      <c r="E52" s="208">
        <v>96971</v>
      </c>
      <c r="F52" s="207">
        <v>0</v>
      </c>
      <c r="G52" s="215">
        <v>99076262</v>
      </c>
      <c r="H52" s="216">
        <v>0</v>
      </c>
      <c r="I52" s="628">
        <v>0</v>
      </c>
    </row>
    <row r="53" spans="1:9" s="96" customFormat="1" ht="20.25" customHeight="1" x14ac:dyDescent="0.3">
      <c r="A53" s="625">
        <v>54</v>
      </c>
      <c r="B53" s="209">
        <v>86507915</v>
      </c>
      <c r="C53" s="217">
        <v>7740750</v>
      </c>
      <c r="D53" s="209">
        <v>711348.11</v>
      </c>
      <c r="E53" s="211">
        <v>2847332</v>
      </c>
      <c r="F53" s="209">
        <v>0</v>
      </c>
      <c r="G53" s="217">
        <v>86403282</v>
      </c>
      <c r="H53" s="218">
        <v>0</v>
      </c>
      <c r="I53" s="626">
        <v>0</v>
      </c>
    </row>
    <row r="54" spans="1:9" s="96" customFormat="1" ht="20.25" customHeight="1" x14ac:dyDescent="0.3">
      <c r="A54" s="627">
        <v>55</v>
      </c>
      <c r="B54" s="207">
        <v>47765500</v>
      </c>
      <c r="C54" s="215">
        <v>5889328</v>
      </c>
      <c r="D54" s="207">
        <v>1021475.67</v>
      </c>
      <c r="E54" s="208">
        <v>0</v>
      </c>
      <c r="F54" s="207">
        <v>0</v>
      </c>
      <c r="G54" s="215">
        <v>47743113</v>
      </c>
      <c r="H54" s="216">
        <v>0</v>
      </c>
      <c r="I54" s="628">
        <v>0</v>
      </c>
    </row>
    <row r="55" spans="1:9" s="96" customFormat="1" ht="20.25" customHeight="1" x14ac:dyDescent="0.3">
      <c r="A55" s="625">
        <v>56</v>
      </c>
      <c r="B55" s="209">
        <v>35698162</v>
      </c>
      <c r="C55" s="217">
        <v>0</v>
      </c>
      <c r="D55" s="209">
        <v>654130.73</v>
      </c>
      <c r="E55" s="211">
        <v>0</v>
      </c>
      <c r="F55" s="209">
        <v>0</v>
      </c>
      <c r="G55" s="217">
        <v>35698162</v>
      </c>
      <c r="H55" s="218">
        <v>0</v>
      </c>
      <c r="I55" s="626">
        <v>0</v>
      </c>
    </row>
    <row r="56" spans="1:9" s="96" customFormat="1" ht="20.25" customHeight="1" x14ac:dyDescent="0.3">
      <c r="A56" s="627">
        <v>57</v>
      </c>
      <c r="B56" s="207">
        <v>80845412</v>
      </c>
      <c r="C56" s="215">
        <v>2359288</v>
      </c>
      <c r="D56" s="207">
        <v>0</v>
      </c>
      <c r="E56" s="208">
        <v>0</v>
      </c>
      <c r="F56" s="207">
        <v>0</v>
      </c>
      <c r="G56" s="215">
        <v>80834668</v>
      </c>
      <c r="H56" s="216">
        <v>0</v>
      </c>
      <c r="I56" s="628">
        <v>0</v>
      </c>
    </row>
    <row r="57" spans="1:9" s="96" customFormat="1" ht="20.25" customHeight="1" thickBot="1" x14ac:dyDescent="0.35">
      <c r="A57" s="629">
        <v>58</v>
      </c>
      <c r="B57" s="630">
        <v>119826928</v>
      </c>
      <c r="C57" s="631">
        <v>1200000</v>
      </c>
      <c r="D57" s="630">
        <v>603566.36</v>
      </c>
      <c r="E57" s="632">
        <v>0</v>
      </c>
      <c r="F57" s="630">
        <v>0</v>
      </c>
      <c r="G57" s="631">
        <v>119690572</v>
      </c>
      <c r="H57" s="633">
        <v>0</v>
      </c>
      <c r="I57" s="634">
        <v>0</v>
      </c>
    </row>
    <row r="58" spans="1:9" s="96" customFormat="1" ht="20.25" customHeight="1" x14ac:dyDescent="0.3">
      <c r="A58" s="117">
        <v>59</v>
      </c>
      <c r="B58" s="207">
        <v>1200000</v>
      </c>
      <c r="C58" s="215">
        <v>1200000</v>
      </c>
      <c r="D58" s="207">
        <v>788560.29</v>
      </c>
      <c r="E58" s="208">
        <v>94610</v>
      </c>
      <c r="F58" s="207">
        <v>0</v>
      </c>
      <c r="G58" s="215">
        <v>1063644</v>
      </c>
      <c r="H58" s="216">
        <v>0</v>
      </c>
      <c r="I58" s="215">
        <v>0</v>
      </c>
    </row>
    <row r="59" spans="1:9" s="96" customFormat="1" ht="20.25" customHeight="1" x14ac:dyDescent="0.3">
      <c r="A59" s="118">
        <v>60</v>
      </c>
      <c r="B59" s="209">
        <v>0</v>
      </c>
      <c r="C59" s="217">
        <v>0</v>
      </c>
      <c r="D59" s="209">
        <v>2093883.07</v>
      </c>
      <c r="E59" s="211">
        <v>0</v>
      </c>
      <c r="F59" s="209">
        <v>0</v>
      </c>
      <c r="G59" s="217">
        <v>0</v>
      </c>
      <c r="H59" s="218">
        <v>0</v>
      </c>
      <c r="I59" s="217">
        <v>0</v>
      </c>
    </row>
    <row r="60" spans="1:9" s="96" customFormat="1" ht="20.25" customHeight="1" x14ac:dyDescent="0.3">
      <c r="A60" s="117">
        <v>61</v>
      </c>
      <c r="B60" s="207">
        <v>2710217</v>
      </c>
      <c r="C60" s="215">
        <v>0</v>
      </c>
      <c r="D60" s="207">
        <v>1833507.74</v>
      </c>
      <c r="E60" s="208">
        <v>98067</v>
      </c>
      <c r="F60" s="207">
        <v>0</v>
      </c>
      <c r="G60" s="215">
        <v>736677</v>
      </c>
      <c r="H60" s="216">
        <v>0</v>
      </c>
      <c r="I60" s="215">
        <v>0</v>
      </c>
    </row>
    <row r="61" spans="1:9" s="96" customFormat="1" ht="20.25" customHeight="1" x14ac:dyDescent="0.3">
      <c r="A61" s="118">
        <v>62</v>
      </c>
      <c r="B61" s="209">
        <v>1973540</v>
      </c>
      <c r="C61" s="217">
        <v>0</v>
      </c>
      <c r="D61" s="209">
        <v>2004230.67</v>
      </c>
      <c r="E61" s="211">
        <v>2503874</v>
      </c>
      <c r="F61" s="209">
        <v>0</v>
      </c>
      <c r="G61" s="217">
        <v>0</v>
      </c>
      <c r="H61" s="218">
        <v>0</v>
      </c>
      <c r="I61" s="217">
        <v>0</v>
      </c>
    </row>
    <row r="62" spans="1:9" s="96" customFormat="1" ht="20.25" customHeight="1" x14ac:dyDescent="0.3">
      <c r="A62" s="117">
        <v>63</v>
      </c>
      <c r="B62" s="207">
        <v>950270</v>
      </c>
      <c r="C62" s="215">
        <v>0</v>
      </c>
      <c r="D62" s="207">
        <v>1024746.93</v>
      </c>
      <c r="E62" s="208">
        <v>99732</v>
      </c>
      <c r="F62" s="207">
        <v>0</v>
      </c>
      <c r="G62" s="215">
        <v>950270</v>
      </c>
      <c r="H62" s="216">
        <v>0</v>
      </c>
      <c r="I62" s="215">
        <v>0</v>
      </c>
    </row>
    <row r="63" spans="1:9" s="96" customFormat="1" ht="20.25" customHeight="1" x14ac:dyDescent="0.3">
      <c r="A63" s="118">
        <v>64</v>
      </c>
      <c r="B63" s="209">
        <v>120311252</v>
      </c>
      <c r="C63" s="217">
        <v>1200000</v>
      </c>
      <c r="D63" s="209">
        <v>1980359.16</v>
      </c>
      <c r="E63" s="211">
        <v>0</v>
      </c>
      <c r="F63" s="209">
        <v>0</v>
      </c>
      <c r="G63" s="217">
        <v>120174896</v>
      </c>
      <c r="H63" s="218">
        <v>0</v>
      </c>
      <c r="I63" s="217">
        <v>0</v>
      </c>
    </row>
    <row r="64" spans="1:9" s="96" customFormat="1" ht="20.25" customHeight="1" x14ac:dyDescent="0.3">
      <c r="A64" s="117">
        <v>65</v>
      </c>
      <c r="B64" s="207">
        <v>1973540</v>
      </c>
      <c r="C64" s="215">
        <v>0</v>
      </c>
      <c r="D64" s="207">
        <v>1941174.23</v>
      </c>
      <c r="E64" s="208">
        <v>151609</v>
      </c>
      <c r="F64" s="207">
        <v>0</v>
      </c>
      <c r="G64" s="215">
        <v>0</v>
      </c>
      <c r="H64" s="216">
        <v>0</v>
      </c>
      <c r="I64" s="215">
        <v>0</v>
      </c>
    </row>
    <row r="65" spans="1:9" s="96" customFormat="1" ht="20.25" customHeight="1" x14ac:dyDescent="0.3">
      <c r="A65" s="118">
        <v>66</v>
      </c>
      <c r="B65" s="209">
        <v>1973540</v>
      </c>
      <c r="C65" s="217">
        <v>0</v>
      </c>
      <c r="D65" s="209">
        <v>1974638.13</v>
      </c>
      <c r="E65" s="211">
        <v>88476</v>
      </c>
      <c r="F65" s="209">
        <v>0</v>
      </c>
      <c r="G65" s="217">
        <v>0</v>
      </c>
      <c r="H65" s="218">
        <v>0</v>
      </c>
      <c r="I65" s="217">
        <v>0</v>
      </c>
    </row>
    <row r="66" spans="1:9" s="96" customFormat="1" ht="20.25" customHeight="1" x14ac:dyDescent="0.3">
      <c r="A66" s="117">
        <v>67</v>
      </c>
      <c r="B66" s="207">
        <v>66054450</v>
      </c>
      <c r="C66" s="215">
        <v>0</v>
      </c>
      <c r="D66" s="207">
        <v>1544084.21</v>
      </c>
      <c r="E66" s="208">
        <v>0</v>
      </c>
      <c r="F66" s="207">
        <v>0</v>
      </c>
      <c r="G66" s="215">
        <v>0</v>
      </c>
      <c r="H66" s="216">
        <v>0</v>
      </c>
      <c r="I66" s="215">
        <v>0</v>
      </c>
    </row>
    <row r="67" spans="1:9" s="96" customFormat="1" ht="20.25" customHeight="1" x14ac:dyDescent="0.3">
      <c r="A67" s="118">
        <v>68</v>
      </c>
      <c r="B67" s="209">
        <v>3947080</v>
      </c>
      <c r="C67" s="217">
        <v>0</v>
      </c>
      <c r="D67" s="209">
        <v>3606817.11</v>
      </c>
      <c r="E67" s="211">
        <v>0</v>
      </c>
      <c r="F67" s="209">
        <v>0</v>
      </c>
      <c r="G67" s="217">
        <v>0</v>
      </c>
      <c r="H67" s="218">
        <v>0</v>
      </c>
      <c r="I67" s="217">
        <v>0</v>
      </c>
    </row>
    <row r="68" spans="1:9" s="96" customFormat="1" ht="20.25" customHeight="1" x14ac:dyDescent="0.3">
      <c r="A68" s="117">
        <v>69</v>
      </c>
      <c r="B68" s="207">
        <v>188727000</v>
      </c>
      <c r="C68" s="215">
        <v>0</v>
      </c>
      <c r="D68" s="207">
        <v>2218063.21</v>
      </c>
      <c r="E68" s="208">
        <v>0</v>
      </c>
      <c r="F68" s="207">
        <v>0</v>
      </c>
      <c r="G68" s="215">
        <v>0</v>
      </c>
      <c r="H68" s="216">
        <v>0</v>
      </c>
      <c r="I68" s="215">
        <v>0</v>
      </c>
    </row>
    <row r="69" spans="1:9" s="96" customFormat="1" ht="20.25" customHeight="1" x14ac:dyDescent="0.3">
      <c r="A69" s="118">
        <v>70</v>
      </c>
      <c r="B69" s="209">
        <v>0</v>
      </c>
      <c r="C69" s="217">
        <v>0</v>
      </c>
      <c r="D69" s="209">
        <v>1066859.23</v>
      </c>
      <c r="E69" s="211">
        <v>0</v>
      </c>
      <c r="F69" s="209">
        <v>0</v>
      </c>
      <c r="G69" s="217">
        <v>0</v>
      </c>
      <c r="H69" s="218">
        <v>0</v>
      </c>
      <c r="I69" s="217">
        <v>0</v>
      </c>
    </row>
    <row r="70" spans="1:9" s="96" customFormat="1" ht="20.25" customHeight="1" x14ac:dyDescent="0.3">
      <c r="A70" s="117">
        <v>71</v>
      </c>
      <c r="B70" s="207">
        <v>3947080</v>
      </c>
      <c r="C70" s="215">
        <v>0</v>
      </c>
      <c r="D70" s="207">
        <v>230392.23</v>
      </c>
      <c r="E70" s="208">
        <v>0</v>
      </c>
      <c r="F70" s="207">
        <v>0</v>
      </c>
      <c r="G70" s="215">
        <v>0</v>
      </c>
      <c r="H70" s="216">
        <v>0</v>
      </c>
      <c r="I70" s="215">
        <v>0</v>
      </c>
    </row>
    <row r="71" spans="1:9" s="96" customFormat="1" ht="20.25" customHeight="1" x14ac:dyDescent="0.3">
      <c r="A71" s="118">
        <v>72</v>
      </c>
      <c r="B71" s="209">
        <v>0</v>
      </c>
      <c r="C71" s="217">
        <v>0</v>
      </c>
      <c r="D71" s="209">
        <v>0</v>
      </c>
      <c r="E71" s="211">
        <v>0</v>
      </c>
      <c r="F71" s="209">
        <v>0</v>
      </c>
      <c r="G71" s="217">
        <v>0</v>
      </c>
      <c r="H71" s="218">
        <v>0</v>
      </c>
      <c r="I71" s="217">
        <v>0</v>
      </c>
    </row>
    <row r="72" spans="1:9" s="96" customFormat="1" ht="20.25" customHeight="1" x14ac:dyDescent="0.3">
      <c r="A72" s="117">
        <v>73</v>
      </c>
      <c r="B72" s="207">
        <v>0</v>
      </c>
      <c r="C72" s="215">
        <v>0</v>
      </c>
      <c r="D72" s="207">
        <v>297129.28999999998</v>
      </c>
      <c r="E72" s="208">
        <v>0</v>
      </c>
      <c r="F72" s="207">
        <v>0</v>
      </c>
      <c r="G72" s="215">
        <v>0</v>
      </c>
      <c r="H72" s="216">
        <v>0</v>
      </c>
      <c r="I72" s="215">
        <v>0</v>
      </c>
    </row>
    <row r="73" spans="1:9" s="96" customFormat="1" ht="20.25" customHeight="1" x14ac:dyDescent="0.3">
      <c r="A73" s="118">
        <v>74</v>
      </c>
      <c r="B73" s="209">
        <v>1973540</v>
      </c>
      <c r="C73" s="217">
        <v>0</v>
      </c>
      <c r="D73" s="209">
        <v>0</v>
      </c>
      <c r="E73" s="211">
        <v>0</v>
      </c>
      <c r="F73" s="209">
        <v>0</v>
      </c>
      <c r="G73" s="217">
        <v>0</v>
      </c>
      <c r="H73" s="218">
        <v>0</v>
      </c>
      <c r="I73" s="217">
        <v>0</v>
      </c>
    </row>
    <row r="74" spans="1:9" s="96" customFormat="1" ht="20.25" customHeight="1" x14ac:dyDescent="0.3">
      <c r="A74" s="117">
        <v>75</v>
      </c>
      <c r="B74" s="207">
        <v>0</v>
      </c>
      <c r="C74" s="215">
        <v>0</v>
      </c>
      <c r="D74" s="207">
        <v>0</v>
      </c>
      <c r="E74" s="208">
        <v>0</v>
      </c>
      <c r="F74" s="207">
        <v>0</v>
      </c>
      <c r="G74" s="215">
        <v>0</v>
      </c>
      <c r="H74" s="216">
        <v>0</v>
      </c>
      <c r="I74" s="215">
        <v>0</v>
      </c>
    </row>
    <row r="75" spans="1:9" s="96" customFormat="1" ht="20.25" customHeight="1" x14ac:dyDescent="0.3">
      <c r="A75" s="118">
        <v>76</v>
      </c>
      <c r="B75" s="209">
        <v>188727000</v>
      </c>
      <c r="C75" s="217">
        <v>0</v>
      </c>
      <c r="D75" s="209">
        <v>0</v>
      </c>
      <c r="E75" s="211">
        <v>0</v>
      </c>
      <c r="F75" s="209">
        <v>0</v>
      </c>
      <c r="G75" s="217">
        <v>0</v>
      </c>
      <c r="H75" s="218">
        <v>0</v>
      </c>
      <c r="I75" s="217">
        <v>0</v>
      </c>
    </row>
    <row r="76" spans="1:9" s="96" customFormat="1" ht="20.25" customHeight="1" x14ac:dyDescent="0.3">
      <c r="A76" s="117">
        <v>77</v>
      </c>
      <c r="B76" s="207">
        <v>188727000</v>
      </c>
      <c r="C76" s="215">
        <v>0</v>
      </c>
      <c r="D76" s="207">
        <v>0</v>
      </c>
      <c r="E76" s="208">
        <v>0</v>
      </c>
      <c r="F76" s="207">
        <v>0</v>
      </c>
      <c r="G76" s="215">
        <v>0</v>
      </c>
      <c r="H76" s="216">
        <v>0</v>
      </c>
      <c r="I76" s="215">
        <v>0</v>
      </c>
    </row>
    <row r="77" spans="1:9" s="96" customFormat="1" ht="20.25" customHeight="1" x14ac:dyDescent="0.3">
      <c r="A77" s="118">
        <v>78</v>
      </c>
      <c r="B77" s="209">
        <v>1973540</v>
      </c>
      <c r="C77" s="217">
        <v>0</v>
      </c>
      <c r="D77" s="209">
        <v>0</v>
      </c>
      <c r="E77" s="211">
        <v>0</v>
      </c>
      <c r="F77" s="209">
        <v>0</v>
      </c>
      <c r="G77" s="217">
        <v>0</v>
      </c>
      <c r="H77" s="218">
        <v>0</v>
      </c>
      <c r="I77" s="217">
        <v>0</v>
      </c>
    </row>
    <row r="78" spans="1:9" s="96" customFormat="1" ht="20.25" customHeight="1" x14ac:dyDescent="0.3">
      <c r="A78" s="117">
        <v>79</v>
      </c>
      <c r="B78" s="207">
        <v>0</v>
      </c>
      <c r="C78" s="215">
        <v>0</v>
      </c>
      <c r="D78" s="207">
        <v>0</v>
      </c>
      <c r="E78" s="208">
        <v>0</v>
      </c>
      <c r="F78" s="207">
        <v>0</v>
      </c>
      <c r="G78" s="215">
        <v>0</v>
      </c>
      <c r="H78" s="216">
        <v>0</v>
      </c>
      <c r="I78" s="215">
        <v>0</v>
      </c>
    </row>
    <row r="79" spans="1:9" s="96" customFormat="1" ht="20.25" customHeight="1" x14ac:dyDescent="0.3">
      <c r="A79" s="118">
        <v>80</v>
      </c>
      <c r="B79" s="209">
        <v>0</v>
      </c>
      <c r="C79" s="217">
        <v>0</v>
      </c>
      <c r="D79" s="209">
        <v>0</v>
      </c>
      <c r="E79" s="211">
        <v>0</v>
      </c>
      <c r="F79" s="209">
        <v>0</v>
      </c>
      <c r="G79" s="217">
        <v>0</v>
      </c>
      <c r="H79" s="218">
        <v>0</v>
      </c>
      <c r="I79" s="217">
        <v>0</v>
      </c>
    </row>
    <row r="80" spans="1:9" s="96" customFormat="1" ht="20.25" customHeight="1" x14ac:dyDescent="0.3">
      <c r="A80" s="117">
        <v>81</v>
      </c>
      <c r="B80" s="207">
        <v>0</v>
      </c>
      <c r="C80" s="215">
        <v>0</v>
      </c>
      <c r="D80" s="207">
        <v>0</v>
      </c>
      <c r="E80" s="208">
        <v>0</v>
      </c>
      <c r="F80" s="207">
        <v>0</v>
      </c>
      <c r="G80" s="215">
        <v>0</v>
      </c>
      <c r="H80" s="216">
        <v>0</v>
      </c>
      <c r="I80" s="215">
        <v>0</v>
      </c>
    </row>
    <row r="81" spans="1:9" s="96" customFormat="1" ht="20.25" customHeight="1" x14ac:dyDescent="0.3">
      <c r="A81" s="118">
        <v>82</v>
      </c>
      <c r="B81" s="209">
        <v>0</v>
      </c>
      <c r="C81" s="217">
        <v>0</v>
      </c>
      <c r="D81" s="209">
        <v>0</v>
      </c>
      <c r="E81" s="211">
        <v>0</v>
      </c>
      <c r="F81" s="209">
        <v>0</v>
      </c>
      <c r="G81" s="217">
        <v>0</v>
      </c>
      <c r="H81" s="218">
        <v>0</v>
      </c>
      <c r="I81" s="217">
        <v>0</v>
      </c>
    </row>
    <row r="82" spans="1:9" s="96" customFormat="1" ht="20.25" customHeight="1" x14ac:dyDescent="0.3">
      <c r="A82" s="117">
        <v>83</v>
      </c>
      <c r="B82" s="207">
        <v>0</v>
      </c>
      <c r="C82" s="215">
        <v>0</v>
      </c>
      <c r="D82" s="207">
        <v>212331.13</v>
      </c>
      <c r="E82" s="208">
        <v>0</v>
      </c>
      <c r="F82" s="207">
        <v>0</v>
      </c>
      <c r="G82" s="215">
        <v>0</v>
      </c>
      <c r="H82" s="216">
        <v>0</v>
      </c>
      <c r="I82" s="215">
        <v>0</v>
      </c>
    </row>
    <row r="83" spans="1:9" s="96" customFormat="1" ht="20.25" customHeight="1" x14ac:dyDescent="0.3">
      <c r="A83" s="118">
        <v>84</v>
      </c>
      <c r="B83" s="209">
        <v>0</v>
      </c>
      <c r="C83" s="217">
        <v>0</v>
      </c>
      <c r="D83" s="209">
        <v>0</v>
      </c>
      <c r="E83" s="211">
        <v>0</v>
      </c>
      <c r="F83" s="209">
        <v>0</v>
      </c>
      <c r="G83" s="217">
        <v>0</v>
      </c>
      <c r="H83" s="218">
        <v>0</v>
      </c>
      <c r="I83" s="217">
        <v>0</v>
      </c>
    </row>
    <row r="84" spans="1:9" s="96" customFormat="1" ht="20.25" customHeight="1" x14ac:dyDescent="0.3">
      <c r="A84" s="117">
        <v>85</v>
      </c>
      <c r="B84" s="207">
        <v>0</v>
      </c>
      <c r="C84" s="215">
        <v>0</v>
      </c>
      <c r="D84" s="207">
        <v>0</v>
      </c>
      <c r="E84" s="208">
        <v>0</v>
      </c>
      <c r="F84" s="207">
        <v>0</v>
      </c>
      <c r="G84" s="215">
        <v>0</v>
      </c>
      <c r="H84" s="216">
        <v>0</v>
      </c>
      <c r="I84" s="215">
        <v>0</v>
      </c>
    </row>
    <row r="85" spans="1:9" s="96" customFormat="1" ht="20.25" customHeight="1" x14ac:dyDescent="0.3">
      <c r="A85" s="118">
        <v>86</v>
      </c>
      <c r="B85" s="209">
        <v>0</v>
      </c>
      <c r="C85" s="217">
        <v>0</v>
      </c>
      <c r="D85" s="209">
        <v>0</v>
      </c>
      <c r="E85" s="211">
        <v>0</v>
      </c>
      <c r="F85" s="209">
        <v>0</v>
      </c>
      <c r="G85" s="217">
        <v>0</v>
      </c>
      <c r="H85" s="218">
        <v>0</v>
      </c>
      <c r="I85" s="217">
        <v>0</v>
      </c>
    </row>
    <row r="86" spans="1:9" s="96" customFormat="1" ht="20.25" customHeight="1" x14ac:dyDescent="0.3">
      <c r="A86" s="117">
        <v>87</v>
      </c>
      <c r="B86" s="207">
        <v>0</v>
      </c>
      <c r="C86" s="215">
        <v>0</v>
      </c>
      <c r="D86" s="207">
        <v>0</v>
      </c>
      <c r="E86" s="208">
        <v>0</v>
      </c>
      <c r="F86" s="207">
        <v>0</v>
      </c>
      <c r="G86" s="215">
        <v>0</v>
      </c>
      <c r="H86" s="216">
        <v>0</v>
      </c>
      <c r="I86" s="215">
        <v>0</v>
      </c>
    </row>
    <row r="87" spans="1:9" s="96" customFormat="1" ht="20.25" customHeight="1" x14ac:dyDescent="0.3">
      <c r="A87" s="118">
        <v>88</v>
      </c>
      <c r="B87" s="209">
        <v>0</v>
      </c>
      <c r="C87" s="217">
        <v>0</v>
      </c>
      <c r="D87" s="209">
        <v>0</v>
      </c>
      <c r="E87" s="211">
        <v>0</v>
      </c>
      <c r="F87" s="209">
        <v>0</v>
      </c>
      <c r="G87" s="217">
        <v>0</v>
      </c>
      <c r="H87" s="218">
        <v>0</v>
      </c>
      <c r="I87" s="217">
        <v>0</v>
      </c>
    </row>
    <row r="88" spans="1:9" s="96" customFormat="1" ht="20.25" customHeight="1" x14ac:dyDescent="0.3">
      <c r="A88" s="117">
        <v>89</v>
      </c>
      <c r="B88" s="207">
        <v>0</v>
      </c>
      <c r="C88" s="215">
        <v>0</v>
      </c>
      <c r="D88" s="207">
        <v>0</v>
      </c>
      <c r="E88" s="208">
        <v>0</v>
      </c>
      <c r="F88" s="207">
        <v>0</v>
      </c>
      <c r="G88" s="215">
        <v>0</v>
      </c>
      <c r="H88" s="216">
        <v>0</v>
      </c>
      <c r="I88" s="215">
        <v>0</v>
      </c>
    </row>
    <row r="89" spans="1:9" s="96" customFormat="1" ht="20.25" customHeight="1" x14ac:dyDescent="0.3">
      <c r="A89" s="118">
        <v>90</v>
      </c>
      <c r="B89" s="209">
        <v>0</v>
      </c>
      <c r="C89" s="217">
        <v>0</v>
      </c>
      <c r="D89" s="209">
        <v>0</v>
      </c>
      <c r="E89" s="211">
        <v>0</v>
      </c>
      <c r="F89" s="209">
        <v>0</v>
      </c>
      <c r="G89" s="217">
        <v>0</v>
      </c>
      <c r="H89" s="218">
        <v>0</v>
      </c>
      <c r="I89" s="217">
        <v>0</v>
      </c>
    </row>
    <row r="90" spans="1:9" s="96" customFormat="1" ht="20.25" customHeight="1" x14ac:dyDescent="0.3">
      <c r="A90" s="117">
        <v>91</v>
      </c>
      <c r="B90" s="207">
        <v>0</v>
      </c>
      <c r="C90" s="215">
        <v>0</v>
      </c>
      <c r="D90" s="207">
        <v>0</v>
      </c>
      <c r="E90" s="208">
        <v>0</v>
      </c>
      <c r="F90" s="207">
        <v>0</v>
      </c>
      <c r="G90" s="215">
        <v>0</v>
      </c>
      <c r="H90" s="216">
        <v>0</v>
      </c>
      <c r="I90" s="215">
        <v>0</v>
      </c>
    </row>
    <row r="91" spans="1:9" s="96" customFormat="1" ht="20.25" customHeight="1" x14ac:dyDescent="0.3">
      <c r="A91" s="118">
        <v>92</v>
      </c>
      <c r="B91" s="209">
        <v>0</v>
      </c>
      <c r="C91" s="217">
        <v>0</v>
      </c>
      <c r="D91" s="209">
        <v>0</v>
      </c>
      <c r="E91" s="211">
        <v>0</v>
      </c>
      <c r="F91" s="209">
        <v>0</v>
      </c>
      <c r="G91" s="217">
        <v>0</v>
      </c>
      <c r="H91" s="218">
        <v>0</v>
      </c>
      <c r="I91" s="217">
        <v>0</v>
      </c>
    </row>
    <row r="92" spans="1:9" s="96" customFormat="1" ht="20.25" customHeight="1" x14ac:dyDescent="0.3">
      <c r="A92" s="117">
        <v>93</v>
      </c>
      <c r="B92" s="207">
        <v>0</v>
      </c>
      <c r="C92" s="215">
        <v>0</v>
      </c>
      <c r="D92" s="207">
        <v>0</v>
      </c>
      <c r="E92" s="208">
        <v>0</v>
      </c>
      <c r="F92" s="207">
        <v>0</v>
      </c>
      <c r="G92" s="215">
        <v>0</v>
      </c>
      <c r="H92" s="216">
        <v>0</v>
      </c>
      <c r="I92" s="215">
        <v>0</v>
      </c>
    </row>
    <row r="93" spans="1:9" s="96" customFormat="1" ht="20.25" customHeight="1" x14ac:dyDescent="0.3">
      <c r="A93" s="118">
        <v>94</v>
      </c>
      <c r="B93" s="209">
        <v>0</v>
      </c>
      <c r="C93" s="217">
        <v>0</v>
      </c>
      <c r="D93" s="209">
        <v>0</v>
      </c>
      <c r="E93" s="211">
        <v>0</v>
      </c>
      <c r="F93" s="209">
        <v>0</v>
      </c>
      <c r="G93" s="217">
        <v>0</v>
      </c>
      <c r="H93" s="218">
        <v>0</v>
      </c>
      <c r="I93" s="217">
        <v>0</v>
      </c>
    </row>
    <row r="94" spans="1:9" s="96" customFormat="1" ht="20.25" customHeight="1" x14ac:dyDescent="0.3">
      <c r="A94" s="117">
        <v>95</v>
      </c>
      <c r="B94" s="207">
        <v>0</v>
      </c>
      <c r="C94" s="215">
        <v>0</v>
      </c>
      <c r="D94" s="207">
        <v>0</v>
      </c>
      <c r="E94" s="208">
        <v>0</v>
      </c>
      <c r="F94" s="207">
        <v>0</v>
      </c>
      <c r="G94" s="215">
        <v>0</v>
      </c>
      <c r="H94" s="216">
        <v>0</v>
      </c>
      <c r="I94" s="215">
        <v>0</v>
      </c>
    </row>
    <row r="95" spans="1:9" s="96" customFormat="1" ht="20.25" customHeight="1" x14ac:dyDescent="0.3">
      <c r="A95" s="118">
        <v>96</v>
      </c>
      <c r="B95" s="209">
        <v>0</v>
      </c>
      <c r="C95" s="217">
        <v>0</v>
      </c>
      <c r="D95" s="209">
        <v>0</v>
      </c>
      <c r="E95" s="211">
        <v>0</v>
      </c>
      <c r="F95" s="209">
        <v>0</v>
      </c>
      <c r="G95" s="217">
        <v>0</v>
      </c>
      <c r="H95" s="218">
        <v>0</v>
      </c>
      <c r="I95" s="217">
        <v>0</v>
      </c>
    </row>
    <row r="96" spans="1:9" s="96" customFormat="1" ht="20.25" customHeight="1" x14ac:dyDescent="0.3">
      <c r="A96" s="117">
        <v>97</v>
      </c>
      <c r="B96" s="207">
        <v>0</v>
      </c>
      <c r="C96" s="215">
        <v>0</v>
      </c>
      <c r="D96" s="207">
        <v>0</v>
      </c>
      <c r="E96" s="208">
        <v>0</v>
      </c>
      <c r="F96" s="207">
        <v>0</v>
      </c>
      <c r="G96" s="215">
        <v>0</v>
      </c>
      <c r="H96" s="216">
        <v>0</v>
      </c>
      <c r="I96" s="215">
        <v>0</v>
      </c>
    </row>
    <row r="97" spans="1:9" s="96" customFormat="1" ht="20.25" customHeight="1" x14ac:dyDescent="0.3">
      <c r="A97" s="118">
        <v>98</v>
      </c>
      <c r="B97" s="209">
        <v>0</v>
      </c>
      <c r="C97" s="217">
        <v>0</v>
      </c>
      <c r="D97" s="209">
        <v>0</v>
      </c>
      <c r="E97" s="211">
        <v>0</v>
      </c>
      <c r="F97" s="209">
        <v>0</v>
      </c>
      <c r="G97" s="217">
        <v>0</v>
      </c>
      <c r="H97" s="218">
        <v>0</v>
      </c>
      <c r="I97" s="217">
        <v>0</v>
      </c>
    </row>
    <row r="98" spans="1:9" s="96" customFormat="1" ht="20.25" customHeight="1" x14ac:dyDescent="0.3">
      <c r="A98" s="117">
        <v>99</v>
      </c>
      <c r="B98" s="207">
        <v>0</v>
      </c>
      <c r="C98" s="215">
        <v>0</v>
      </c>
      <c r="D98" s="207">
        <v>0</v>
      </c>
      <c r="E98" s="208">
        <v>0</v>
      </c>
      <c r="F98" s="207">
        <v>0</v>
      </c>
      <c r="G98" s="215">
        <v>0</v>
      </c>
      <c r="H98" s="216">
        <v>0</v>
      </c>
      <c r="I98" s="215">
        <v>0</v>
      </c>
    </row>
    <row r="99" spans="1:9" s="96" customFormat="1" ht="20.25" customHeight="1" x14ac:dyDescent="0.3">
      <c r="A99" s="118" t="s">
        <v>264</v>
      </c>
      <c r="B99" s="209">
        <v>0</v>
      </c>
      <c r="C99" s="217">
        <v>0</v>
      </c>
      <c r="D99" s="209">
        <v>0</v>
      </c>
      <c r="E99" s="211">
        <v>0</v>
      </c>
      <c r="F99" s="209">
        <v>0</v>
      </c>
      <c r="G99" s="217">
        <v>0</v>
      </c>
      <c r="H99" s="218">
        <v>0</v>
      </c>
      <c r="I99" s="217">
        <v>0</v>
      </c>
    </row>
    <row r="100" spans="1:9" s="96" customFormat="1" ht="20.25" customHeight="1" x14ac:dyDescent="0.3">
      <c r="A100" s="121" t="s">
        <v>25</v>
      </c>
      <c r="B100" s="219">
        <v>16216202274</v>
      </c>
      <c r="C100" s="220">
        <v>131943370266</v>
      </c>
      <c r="D100" s="219">
        <v>0</v>
      </c>
      <c r="E100" s="220">
        <v>0</v>
      </c>
      <c r="F100" s="219">
        <v>144734796906</v>
      </c>
      <c r="G100" s="220">
        <v>2177940</v>
      </c>
      <c r="H100" s="219">
        <v>0</v>
      </c>
      <c r="I100" s="220">
        <v>0</v>
      </c>
    </row>
    <row r="101" spans="1:9" s="96" customFormat="1" ht="20.25" customHeight="1" thickBot="1" x14ac:dyDescent="0.35">
      <c r="A101" s="562" t="s">
        <v>8</v>
      </c>
      <c r="B101" s="563">
        <f>SUM(B14:B100)</f>
        <v>18669565079</v>
      </c>
      <c r="C101" s="564">
        <f t="shared" ref="C101:I101" si="0">SUM(C14:C100)</f>
        <v>132078100539</v>
      </c>
      <c r="D101" s="563">
        <f t="shared" si="0"/>
        <v>37241974.739999987</v>
      </c>
      <c r="E101" s="564">
        <f t="shared" si="0"/>
        <v>14065767</v>
      </c>
      <c r="F101" s="563">
        <f t="shared" si="0"/>
        <v>144734796906</v>
      </c>
      <c r="G101" s="564">
        <f t="shared" si="0"/>
        <v>1802157340</v>
      </c>
      <c r="H101" s="563">
        <f t="shared" si="0"/>
        <v>10821.05</v>
      </c>
      <c r="I101" s="564">
        <f t="shared" si="0"/>
        <v>0</v>
      </c>
    </row>
    <row r="102" spans="1:9" ht="32.25" customHeight="1" x14ac:dyDescent="0.25">
      <c r="A102" s="893" t="s">
        <v>309</v>
      </c>
      <c r="B102" s="893"/>
      <c r="C102" s="893"/>
      <c r="D102" s="893"/>
      <c r="E102" s="893"/>
      <c r="F102" s="893"/>
      <c r="G102" s="893"/>
      <c r="H102" s="893"/>
      <c r="I102" s="893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2453362805</v>
      </c>
      <c r="C104" s="245">
        <f t="shared" ref="C104:I104" si="1">C101-C100</f>
        <v>134730273</v>
      </c>
      <c r="D104" s="245">
        <f t="shared" si="1"/>
        <v>37241974.739999987</v>
      </c>
      <c r="E104" s="245">
        <f t="shared" si="1"/>
        <v>14065767</v>
      </c>
      <c r="F104" s="245">
        <f t="shared" si="1"/>
        <v>0</v>
      </c>
      <c r="G104" s="245">
        <f t="shared" si="1"/>
        <v>1799979400</v>
      </c>
      <c r="H104" s="245">
        <f t="shared" si="1"/>
        <v>10821.05</v>
      </c>
      <c r="I104" s="246">
        <f t="shared" si="1"/>
        <v>0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64" firstPageNumber="73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A1" transitionEvaluation="1" codeName="Hoja58">
    <pageSetUpPr fitToPage="1"/>
  </sheetPr>
  <dimension ref="A1:K139"/>
  <sheetViews>
    <sheetView showGridLines="0" view="pageBreakPreview" zoomScale="55" zoomScaleNormal="77" zoomScaleSheetLayoutView="55" workbookViewId="0"/>
  </sheetViews>
  <sheetFormatPr baseColWidth="10" defaultColWidth="9.7265625" defaultRowHeight="12.5" x14ac:dyDescent="0.25"/>
  <cols>
    <col min="1" max="1" width="22.7265625" style="25" customWidth="1"/>
    <col min="2" max="9" width="19.4531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882" t="s">
        <v>258</v>
      </c>
      <c r="B2" s="882"/>
      <c r="C2" s="882"/>
      <c r="D2" s="882"/>
      <c r="E2" s="882"/>
      <c r="F2" s="882"/>
      <c r="G2" s="882"/>
      <c r="H2" s="882"/>
      <c r="I2" s="882"/>
    </row>
    <row r="3" spans="1:11" ht="22.5" customHeight="1" x14ac:dyDescent="0.35">
      <c r="A3" s="882" t="s">
        <v>259</v>
      </c>
      <c r="B3" s="882"/>
      <c r="C3" s="882"/>
      <c r="D3" s="882"/>
      <c r="E3" s="882"/>
      <c r="F3" s="882"/>
      <c r="G3" s="882"/>
      <c r="H3" s="882"/>
      <c r="I3" s="882"/>
    </row>
    <row r="4" spans="1:11" s="26" customFormat="1" ht="5.15" customHeight="1" x14ac:dyDescent="0.25">
      <c r="A4" s="883"/>
      <c r="B4" s="883"/>
      <c r="C4" s="883"/>
      <c r="D4" s="883"/>
      <c r="E4" s="883"/>
      <c r="F4" s="883"/>
      <c r="G4" s="883"/>
      <c r="H4" s="883"/>
      <c r="I4" s="883"/>
      <c r="J4" s="49"/>
    </row>
    <row r="5" spans="1:11" s="26" customFormat="1" ht="14" x14ac:dyDescent="0.3">
      <c r="A5" s="884" t="str">
        <f>'1 Total'!A4:N4</f>
        <v>DICIEMBRE DE 2019</v>
      </c>
      <c r="B5" s="884"/>
      <c r="C5" s="884"/>
      <c r="D5" s="884"/>
      <c r="E5" s="884"/>
      <c r="F5" s="884"/>
      <c r="G5" s="884"/>
      <c r="H5" s="884"/>
      <c r="I5" s="884"/>
    </row>
    <row r="6" spans="1:11" s="26" customFormat="1" ht="14.25" customHeight="1" x14ac:dyDescent="0.25">
      <c r="A6" s="836"/>
      <c r="B6" s="836"/>
      <c r="C6" s="836"/>
      <c r="D6" s="836"/>
      <c r="E6" s="836"/>
      <c r="F6" s="836"/>
      <c r="G6" s="836"/>
      <c r="H6" s="836"/>
      <c r="I6" s="836"/>
    </row>
    <row r="7" spans="1:11" s="26" customFormat="1" ht="15.5" x14ac:dyDescent="0.35">
      <c r="A7" s="881" t="s">
        <v>58</v>
      </c>
      <c r="B7" s="881"/>
      <c r="C7" s="881"/>
      <c r="D7" s="881"/>
      <c r="E7" s="881"/>
      <c r="F7" s="881"/>
      <c r="G7" s="881"/>
      <c r="H7" s="881"/>
      <c r="I7" s="881"/>
    </row>
    <row r="8" spans="1:11" s="26" customFormat="1" ht="5.15" customHeight="1" x14ac:dyDescent="0.3">
      <c r="A8" s="885"/>
      <c r="B8" s="885"/>
      <c r="C8" s="885"/>
      <c r="D8" s="885"/>
      <c r="E8" s="885"/>
      <c r="F8" s="885"/>
      <c r="G8" s="885"/>
      <c r="H8" s="885"/>
      <c r="I8" s="885"/>
    </row>
    <row r="9" spans="1:11" s="26" customFormat="1" ht="15.5" x14ac:dyDescent="0.35">
      <c r="A9" s="881" t="s">
        <v>11</v>
      </c>
      <c r="B9" s="881"/>
      <c r="C9" s="881"/>
      <c r="D9" s="881"/>
      <c r="E9" s="881"/>
      <c r="F9" s="881"/>
      <c r="G9" s="881"/>
      <c r="H9" s="881"/>
      <c r="I9" s="881"/>
    </row>
    <row r="10" spans="1:11" s="26" customFormat="1" ht="11.5" customHeight="1" thickBot="1" x14ac:dyDescent="0.25">
      <c r="A10" s="81"/>
      <c r="B10" s="275">
        <v>2</v>
      </c>
      <c r="C10" s="251">
        <v>4</v>
      </c>
      <c r="D10" s="275">
        <v>7</v>
      </c>
      <c r="E10" s="251">
        <v>9</v>
      </c>
      <c r="F10" s="275">
        <v>5</v>
      </c>
      <c r="G10" s="251">
        <v>6</v>
      </c>
      <c r="H10" s="275">
        <v>11</v>
      </c>
      <c r="I10" s="275">
        <v>10</v>
      </c>
    </row>
    <row r="11" spans="1:11" ht="13" x14ac:dyDescent="0.25">
      <c r="A11" s="551" t="s">
        <v>260</v>
      </c>
      <c r="B11" s="886" t="s">
        <v>212</v>
      </c>
      <c r="C11" s="888"/>
      <c r="D11" s="889" t="s">
        <v>213</v>
      </c>
      <c r="E11" s="889"/>
      <c r="F11" s="886" t="s">
        <v>212</v>
      </c>
      <c r="G11" s="888"/>
      <c r="H11" s="887" t="s">
        <v>213</v>
      </c>
      <c r="I11" s="888"/>
      <c r="J11" s="24"/>
    </row>
    <row r="12" spans="1:11" ht="13" x14ac:dyDescent="0.25">
      <c r="A12" s="341" t="s">
        <v>42</v>
      </c>
      <c r="B12" s="872" t="s">
        <v>214</v>
      </c>
      <c r="C12" s="876" t="s">
        <v>261</v>
      </c>
      <c r="D12" s="872" t="s">
        <v>214</v>
      </c>
      <c r="E12" s="876" t="s">
        <v>261</v>
      </c>
      <c r="F12" s="890" t="s">
        <v>262</v>
      </c>
      <c r="G12" s="870" t="s">
        <v>263</v>
      </c>
      <c r="H12" s="890" t="s">
        <v>262</v>
      </c>
      <c r="I12" s="870" t="s">
        <v>263</v>
      </c>
      <c r="J12" s="24"/>
      <c r="K12" s="24"/>
    </row>
    <row r="13" spans="1:11" ht="13.5" thickBot="1" x14ac:dyDescent="0.3">
      <c r="A13" s="618"/>
      <c r="B13" s="873"/>
      <c r="C13" s="877"/>
      <c r="D13" s="873"/>
      <c r="E13" s="877"/>
      <c r="F13" s="891"/>
      <c r="G13" s="871"/>
      <c r="H13" s="891"/>
      <c r="I13" s="871"/>
      <c r="J13" s="24"/>
    </row>
    <row r="14" spans="1:11" s="96" customFormat="1" ht="20.25" customHeight="1" x14ac:dyDescent="0.3">
      <c r="A14" s="619" t="s">
        <v>59</v>
      </c>
      <c r="B14" s="620">
        <v>0</v>
      </c>
      <c r="C14" s="621">
        <v>0</v>
      </c>
      <c r="D14" s="620">
        <v>0</v>
      </c>
      <c r="E14" s="622">
        <v>0</v>
      </c>
      <c r="F14" s="620">
        <v>0</v>
      </c>
      <c r="G14" s="621">
        <v>0</v>
      </c>
      <c r="H14" s="623">
        <v>0</v>
      </c>
      <c r="I14" s="624">
        <v>0</v>
      </c>
    </row>
    <row r="15" spans="1:11" s="96" customFormat="1" ht="20.25" customHeight="1" x14ac:dyDescent="0.3">
      <c r="A15" s="625">
        <v>16</v>
      </c>
      <c r="B15" s="209">
        <v>0</v>
      </c>
      <c r="C15" s="217">
        <v>0</v>
      </c>
      <c r="D15" s="209">
        <v>0</v>
      </c>
      <c r="E15" s="211">
        <v>0</v>
      </c>
      <c r="F15" s="209">
        <v>0</v>
      </c>
      <c r="G15" s="217">
        <v>0</v>
      </c>
      <c r="H15" s="218">
        <v>0</v>
      </c>
      <c r="I15" s="626">
        <v>0</v>
      </c>
    </row>
    <row r="16" spans="1:11" s="96" customFormat="1" ht="20.25" customHeight="1" x14ac:dyDescent="0.3">
      <c r="A16" s="627">
        <v>17</v>
      </c>
      <c r="B16" s="207">
        <v>0</v>
      </c>
      <c r="C16" s="215">
        <v>0</v>
      </c>
      <c r="D16" s="207">
        <v>0</v>
      </c>
      <c r="E16" s="208">
        <v>0</v>
      </c>
      <c r="F16" s="207">
        <v>0</v>
      </c>
      <c r="G16" s="215">
        <v>0</v>
      </c>
      <c r="H16" s="216">
        <v>0</v>
      </c>
      <c r="I16" s="628">
        <v>0</v>
      </c>
    </row>
    <row r="17" spans="1:9" s="96" customFormat="1" ht="20.25" customHeight="1" x14ac:dyDescent="0.3">
      <c r="A17" s="625">
        <v>18</v>
      </c>
      <c r="B17" s="209">
        <v>0</v>
      </c>
      <c r="C17" s="217">
        <v>0</v>
      </c>
      <c r="D17" s="209">
        <v>0</v>
      </c>
      <c r="E17" s="211">
        <v>0</v>
      </c>
      <c r="F17" s="209">
        <v>0</v>
      </c>
      <c r="G17" s="217">
        <v>0</v>
      </c>
      <c r="H17" s="218">
        <v>0</v>
      </c>
      <c r="I17" s="626">
        <v>0</v>
      </c>
    </row>
    <row r="18" spans="1:9" s="96" customFormat="1" ht="20.25" customHeight="1" x14ac:dyDescent="0.3">
      <c r="A18" s="627">
        <v>19</v>
      </c>
      <c r="B18" s="207">
        <v>0</v>
      </c>
      <c r="C18" s="215">
        <v>0</v>
      </c>
      <c r="D18" s="207">
        <v>0</v>
      </c>
      <c r="E18" s="208">
        <v>0</v>
      </c>
      <c r="F18" s="207">
        <v>0</v>
      </c>
      <c r="G18" s="215">
        <v>0</v>
      </c>
      <c r="H18" s="216">
        <v>0</v>
      </c>
      <c r="I18" s="628">
        <v>0</v>
      </c>
    </row>
    <row r="19" spans="1:9" s="96" customFormat="1" ht="20.25" customHeight="1" x14ac:dyDescent="0.3">
      <c r="A19" s="625">
        <v>20</v>
      </c>
      <c r="B19" s="209">
        <v>0</v>
      </c>
      <c r="C19" s="217">
        <v>0</v>
      </c>
      <c r="D19" s="209">
        <v>0</v>
      </c>
      <c r="E19" s="211">
        <v>0</v>
      </c>
      <c r="F19" s="209">
        <v>0</v>
      </c>
      <c r="G19" s="217">
        <v>0</v>
      </c>
      <c r="H19" s="218">
        <v>0</v>
      </c>
      <c r="I19" s="626">
        <v>0</v>
      </c>
    </row>
    <row r="20" spans="1:9" s="96" customFormat="1" ht="20.25" customHeight="1" x14ac:dyDescent="0.3">
      <c r="A20" s="627">
        <v>21</v>
      </c>
      <c r="B20" s="207">
        <v>0</v>
      </c>
      <c r="C20" s="215">
        <v>0</v>
      </c>
      <c r="D20" s="207">
        <v>0</v>
      </c>
      <c r="E20" s="208">
        <v>0</v>
      </c>
      <c r="F20" s="207">
        <v>0</v>
      </c>
      <c r="G20" s="215">
        <v>0</v>
      </c>
      <c r="H20" s="216">
        <v>0</v>
      </c>
      <c r="I20" s="628">
        <v>0</v>
      </c>
    </row>
    <row r="21" spans="1:9" s="96" customFormat="1" ht="20.25" customHeight="1" x14ac:dyDescent="0.3">
      <c r="A21" s="625">
        <v>22</v>
      </c>
      <c r="B21" s="209">
        <v>0</v>
      </c>
      <c r="C21" s="217">
        <v>0</v>
      </c>
      <c r="D21" s="209">
        <v>0</v>
      </c>
      <c r="E21" s="211">
        <v>0</v>
      </c>
      <c r="F21" s="209">
        <v>0</v>
      </c>
      <c r="G21" s="217">
        <v>0</v>
      </c>
      <c r="H21" s="218">
        <v>0</v>
      </c>
      <c r="I21" s="626">
        <v>0</v>
      </c>
    </row>
    <row r="22" spans="1:9" s="96" customFormat="1" ht="20.25" customHeight="1" x14ac:dyDescent="0.3">
      <c r="A22" s="627">
        <v>23</v>
      </c>
      <c r="B22" s="207">
        <v>0</v>
      </c>
      <c r="C22" s="215">
        <v>0</v>
      </c>
      <c r="D22" s="207">
        <v>0</v>
      </c>
      <c r="E22" s="208">
        <v>0</v>
      </c>
      <c r="F22" s="207">
        <v>0</v>
      </c>
      <c r="G22" s="215">
        <v>0</v>
      </c>
      <c r="H22" s="216">
        <v>0</v>
      </c>
      <c r="I22" s="628">
        <v>0</v>
      </c>
    </row>
    <row r="23" spans="1:9" s="96" customFormat="1" ht="20.25" customHeight="1" x14ac:dyDescent="0.3">
      <c r="A23" s="625">
        <v>24</v>
      </c>
      <c r="B23" s="209">
        <v>0</v>
      </c>
      <c r="C23" s="217">
        <v>0</v>
      </c>
      <c r="D23" s="209">
        <v>0</v>
      </c>
      <c r="E23" s="211">
        <v>0</v>
      </c>
      <c r="F23" s="209">
        <v>0</v>
      </c>
      <c r="G23" s="217">
        <v>0</v>
      </c>
      <c r="H23" s="218">
        <v>0</v>
      </c>
      <c r="I23" s="626">
        <v>0</v>
      </c>
    </row>
    <row r="24" spans="1:9" s="96" customFormat="1" ht="20.25" customHeight="1" x14ac:dyDescent="0.3">
      <c r="A24" s="627">
        <v>25</v>
      </c>
      <c r="B24" s="207">
        <v>0</v>
      </c>
      <c r="C24" s="215">
        <v>0</v>
      </c>
      <c r="D24" s="207">
        <v>0</v>
      </c>
      <c r="E24" s="208">
        <v>0</v>
      </c>
      <c r="F24" s="207">
        <v>0</v>
      </c>
      <c r="G24" s="215">
        <v>0</v>
      </c>
      <c r="H24" s="216">
        <v>0</v>
      </c>
      <c r="I24" s="628">
        <v>0</v>
      </c>
    </row>
    <row r="25" spans="1:9" s="96" customFormat="1" ht="20.25" customHeight="1" x14ac:dyDescent="0.3">
      <c r="A25" s="625">
        <v>26</v>
      </c>
      <c r="B25" s="209">
        <v>0</v>
      </c>
      <c r="C25" s="217">
        <v>0</v>
      </c>
      <c r="D25" s="209">
        <v>0</v>
      </c>
      <c r="E25" s="211">
        <v>0</v>
      </c>
      <c r="F25" s="209">
        <v>0</v>
      </c>
      <c r="G25" s="217">
        <v>0</v>
      </c>
      <c r="H25" s="218">
        <v>0</v>
      </c>
      <c r="I25" s="626">
        <v>0</v>
      </c>
    </row>
    <row r="26" spans="1:9" s="96" customFormat="1" ht="20.25" customHeight="1" x14ac:dyDescent="0.3">
      <c r="A26" s="627">
        <v>27</v>
      </c>
      <c r="B26" s="207">
        <v>0</v>
      </c>
      <c r="C26" s="215">
        <v>0</v>
      </c>
      <c r="D26" s="207">
        <v>0</v>
      </c>
      <c r="E26" s="208">
        <v>0</v>
      </c>
      <c r="F26" s="207">
        <v>0</v>
      </c>
      <c r="G26" s="215">
        <v>0</v>
      </c>
      <c r="H26" s="216">
        <v>0</v>
      </c>
      <c r="I26" s="628">
        <v>0</v>
      </c>
    </row>
    <row r="27" spans="1:9" s="96" customFormat="1" ht="20.25" customHeight="1" x14ac:dyDescent="0.3">
      <c r="A27" s="625">
        <v>28</v>
      </c>
      <c r="B27" s="209">
        <v>0</v>
      </c>
      <c r="C27" s="217">
        <v>0</v>
      </c>
      <c r="D27" s="209">
        <v>0</v>
      </c>
      <c r="E27" s="211">
        <v>0</v>
      </c>
      <c r="F27" s="209">
        <v>0</v>
      </c>
      <c r="G27" s="217">
        <v>0</v>
      </c>
      <c r="H27" s="218">
        <v>0</v>
      </c>
      <c r="I27" s="626">
        <v>0</v>
      </c>
    </row>
    <row r="28" spans="1:9" s="96" customFormat="1" ht="20.25" customHeight="1" x14ac:dyDescent="0.3">
      <c r="A28" s="627">
        <v>29</v>
      </c>
      <c r="B28" s="207">
        <v>0</v>
      </c>
      <c r="C28" s="215">
        <v>0</v>
      </c>
      <c r="D28" s="207">
        <v>0</v>
      </c>
      <c r="E28" s="208">
        <v>0</v>
      </c>
      <c r="F28" s="207">
        <v>0</v>
      </c>
      <c r="G28" s="215">
        <v>0</v>
      </c>
      <c r="H28" s="216">
        <v>0</v>
      </c>
      <c r="I28" s="628">
        <v>0</v>
      </c>
    </row>
    <row r="29" spans="1:9" s="96" customFormat="1" ht="20.25" customHeight="1" x14ac:dyDescent="0.3">
      <c r="A29" s="625">
        <v>30</v>
      </c>
      <c r="B29" s="209">
        <v>0</v>
      </c>
      <c r="C29" s="217">
        <v>0</v>
      </c>
      <c r="D29" s="209">
        <v>0</v>
      </c>
      <c r="E29" s="211">
        <v>0</v>
      </c>
      <c r="F29" s="209">
        <v>0</v>
      </c>
      <c r="G29" s="217">
        <v>0</v>
      </c>
      <c r="H29" s="218">
        <v>0</v>
      </c>
      <c r="I29" s="626">
        <v>0</v>
      </c>
    </row>
    <row r="30" spans="1:9" s="96" customFormat="1" ht="20.25" customHeight="1" x14ac:dyDescent="0.3">
      <c r="A30" s="627">
        <v>31</v>
      </c>
      <c r="B30" s="207">
        <v>0</v>
      </c>
      <c r="C30" s="215">
        <v>0</v>
      </c>
      <c r="D30" s="207">
        <v>0</v>
      </c>
      <c r="E30" s="208">
        <v>0</v>
      </c>
      <c r="F30" s="207">
        <v>0</v>
      </c>
      <c r="G30" s="215">
        <v>0</v>
      </c>
      <c r="H30" s="216">
        <v>0</v>
      </c>
      <c r="I30" s="628">
        <v>0</v>
      </c>
    </row>
    <row r="31" spans="1:9" s="96" customFormat="1" ht="20.25" customHeight="1" x14ac:dyDescent="0.3">
      <c r="A31" s="625">
        <v>32</v>
      </c>
      <c r="B31" s="209">
        <v>0</v>
      </c>
      <c r="C31" s="217">
        <v>0</v>
      </c>
      <c r="D31" s="209">
        <v>0</v>
      </c>
      <c r="E31" s="211">
        <v>0</v>
      </c>
      <c r="F31" s="209">
        <v>0</v>
      </c>
      <c r="G31" s="217">
        <v>0</v>
      </c>
      <c r="H31" s="218">
        <v>0</v>
      </c>
      <c r="I31" s="626">
        <v>0</v>
      </c>
    </row>
    <row r="32" spans="1:9" s="96" customFormat="1" ht="20.25" customHeight="1" x14ac:dyDescent="0.3">
      <c r="A32" s="627">
        <v>33</v>
      </c>
      <c r="B32" s="207">
        <v>0</v>
      </c>
      <c r="C32" s="215">
        <v>0</v>
      </c>
      <c r="D32" s="207">
        <v>0</v>
      </c>
      <c r="E32" s="208">
        <v>0</v>
      </c>
      <c r="F32" s="207">
        <v>0</v>
      </c>
      <c r="G32" s="215">
        <v>0</v>
      </c>
      <c r="H32" s="216">
        <v>0</v>
      </c>
      <c r="I32" s="628">
        <v>0</v>
      </c>
    </row>
    <row r="33" spans="1:9" s="96" customFormat="1" ht="20.25" customHeight="1" x14ac:dyDescent="0.3">
      <c r="A33" s="625">
        <v>34</v>
      </c>
      <c r="B33" s="209">
        <v>0</v>
      </c>
      <c r="C33" s="217">
        <v>0</v>
      </c>
      <c r="D33" s="209">
        <v>0</v>
      </c>
      <c r="E33" s="211">
        <v>0</v>
      </c>
      <c r="F33" s="209">
        <v>0</v>
      </c>
      <c r="G33" s="217">
        <v>0</v>
      </c>
      <c r="H33" s="218">
        <v>0</v>
      </c>
      <c r="I33" s="626">
        <v>0</v>
      </c>
    </row>
    <row r="34" spans="1:9" s="96" customFormat="1" ht="20.25" customHeight="1" x14ac:dyDescent="0.3">
      <c r="A34" s="627">
        <v>35</v>
      </c>
      <c r="B34" s="207">
        <v>0</v>
      </c>
      <c r="C34" s="215">
        <v>0</v>
      </c>
      <c r="D34" s="207">
        <v>0</v>
      </c>
      <c r="E34" s="208">
        <v>0</v>
      </c>
      <c r="F34" s="207">
        <v>0</v>
      </c>
      <c r="G34" s="215">
        <v>0</v>
      </c>
      <c r="H34" s="216">
        <v>0</v>
      </c>
      <c r="I34" s="628">
        <v>0</v>
      </c>
    </row>
    <row r="35" spans="1:9" s="96" customFormat="1" ht="20.25" customHeight="1" x14ac:dyDescent="0.3">
      <c r="A35" s="625">
        <v>36</v>
      </c>
      <c r="B35" s="209">
        <v>0</v>
      </c>
      <c r="C35" s="217">
        <v>0</v>
      </c>
      <c r="D35" s="209">
        <v>0</v>
      </c>
      <c r="E35" s="211">
        <v>0</v>
      </c>
      <c r="F35" s="209">
        <v>0</v>
      </c>
      <c r="G35" s="217">
        <v>0</v>
      </c>
      <c r="H35" s="218">
        <v>0</v>
      </c>
      <c r="I35" s="626">
        <v>0</v>
      </c>
    </row>
    <row r="36" spans="1:9" s="96" customFormat="1" ht="20.25" customHeight="1" x14ac:dyDescent="0.3">
      <c r="A36" s="627">
        <v>37</v>
      </c>
      <c r="B36" s="207">
        <v>0</v>
      </c>
      <c r="C36" s="215">
        <v>0</v>
      </c>
      <c r="D36" s="207">
        <v>0</v>
      </c>
      <c r="E36" s="208">
        <v>0</v>
      </c>
      <c r="F36" s="207">
        <v>0</v>
      </c>
      <c r="G36" s="215">
        <v>0</v>
      </c>
      <c r="H36" s="216">
        <v>0</v>
      </c>
      <c r="I36" s="628">
        <v>0</v>
      </c>
    </row>
    <row r="37" spans="1:9" s="96" customFormat="1" ht="20.25" customHeight="1" x14ac:dyDescent="0.3">
      <c r="A37" s="625">
        <v>38</v>
      </c>
      <c r="B37" s="209">
        <v>0</v>
      </c>
      <c r="C37" s="217">
        <v>0</v>
      </c>
      <c r="D37" s="209">
        <v>0</v>
      </c>
      <c r="E37" s="211">
        <v>0</v>
      </c>
      <c r="F37" s="209">
        <v>0</v>
      </c>
      <c r="G37" s="217">
        <v>0</v>
      </c>
      <c r="H37" s="218">
        <v>0</v>
      </c>
      <c r="I37" s="626">
        <v>0</v>
      </c>
    </row>
    <row r="38" spans="1:9" s="96" customFormat="1" ht="20.25" customHeight="1" x14ac:dyDescent="0.3">
      <c r="A38" s="627">
        <v>39</v>
      </c>
      <c r="B38" s="207">
        <v>0</v>
      </c>
      <c r="C38" s="215">
        <v>0</v>
      </c>
      <c r="D38" s="207">
        <v>0</v>
      </c>
      <c r="E38" s="208">
        <v>0</v>
      </c>
      <c r="F38" s="207">
        <v>0</v>
      </c>
      <c r="G38" s="215">
        <v>0</v>
      </c>
      <c r="H38" s="216">
        <v>0</v>
      </c>
      <c r="I38" s="628">
        <v>0</v>
      </c>
    </row>
    <row r="39" spans="1:9" s="96" customFormat="1" ht="20.25" customHeight="1" x14ac:dyDescent="0.3">
      <c r="A39" s="625">
        <v>40</v>
      </c>
      <c r="B39" s="209">
        <v>0</v>
      </c>
      <c r="C39" s="217">
        <v>0</v>
      </c>
      <c r="D39" s="209">
        <v>0</v>
      </c>
      <c r="E39" s="211">
        <v>0</v>
      </c>
      <c r="F39" s="209">
        <v>0</v>
      </c>
      <c r="G39" s="217">
        <v>0</v>
      </c>
      <c r="H39" s="218">
        <v>0</v>
      </c>
      <c r="I39" s="626">
        <v>0</v>
      </c>
    </row>
    <row r="40" spans="1:9" s="96" customFormat="1" ht="20.25" customHeight="1" x14ac:dyDescent="0.3">
      <c r="A40" s="627">
        <v>41</v>
      </c>
      <c r="B40" s="207">
        <v>0</v>
      </c>
      <c r="C40" s="215">
        <v>0</v>
      </c>
      <c r="D40" s="207">
        <v>0</v>
      </c>
      <c r="E40" s="208">
        <v>0</v>
      </c>
      <c r="F40" s="207">
        <v>0</v>
      </c>
      <c r="G40" s="215">
        <v>0</v>
      </c>
      <c r="H40" s="216">
        <v>0</v>
      </c>
      <c r="I40" s="628">
        <v>0</v>
      </c>
    </row>
    <row r="41" spans="1:9" s="96" customFormat="1" ht="20.25" customHeight="1" x14ac:dyDescent="0.3">
      <c r="A41" s="625">
        <v>42</v>
      </c>
      <c r="B41" s="209">
        <v>0</v>
      </c>
      <c r="C41" s="217">
        <v>0</v>
      </c>
      <c r="D41" s="209">
        <v>0</v>
      </c>
      <c r="E41" s="211">
        <v>0</v>
      </c>
      <c r="F41" s="209">
        <v>0</v>
      </c>
      <c r="G41" s="217">
        <v>0</v>
      </c>
      <c r="H41" s="218">
        <v>0</v>
      </c>
      <c r="I41" s="626">
        <v>0</v>
      </c>
    </row>
    <row r="42" spans="1:9" s="96" customFormat="1" ht="20.25" customHeight="1" x14ac:dyDescent="0.3">
      <c r="A42" s="627">
        <v>43</v>
      </c>
      <c r="B42" s="207">
        <v>0</v>
      </c>
      <c r="C42" s="215">
        <v>0</v>
      </c>
      <c r="D42" s="207">
        <v>0</v>
      </c>
      <c r="E42" s="208">
        <v>0</v>
      </c>
      <c r="F42" s="207">
        <v>0</v>
      </c>
      <c r="G42" s="215">
        <v>0</v>
      </c>
      <c r="H42" s="216">
        <v>0</v>
      </c>
      <c r="I42" s="628">
        <v>0</v>
      </c>
    </row>
    <row r="43" spans="1:9" s="96" customFormat="1" ht="20.25" customHeight="1" x14ac:dyDescent="0.3">
      <c r="A43" s="625">
        <v>44</v>
      </c>
      <c r="B43" s="209">
        <v>0</v>
      </c>
      <c r="C43" s="217">
        <v>0</v>
      </c>
      <c r="D43" s="209">
        <v>0</v>
      </c>
      <c r="E43" s="211">
        <v>0</v>
      </c>
      <c r="F43" s="209">
        <v>0</v>
      </c>
      <c r="G43" s="217">
        <v>0</v>
      </c>
      <c r="H43" s="218">
        <v>0</v>
      </c>
      <c r="I43" s="626">
        <v>0</v>
      </c>
    </row>
    <row r="44" spans="1:9" s="96" customFormat="1" ht="20.25" customHeight="1" x14ac:dyDescent="0.3">
      <c r="A44" s="627">
        <v>45</v>
      </c>
      <c r="B44" s="207">
        <v>0</v>
      </c>
      <c r="C44" s="215">
        <v>0</v>
      </c>
      <c r="D44" s="207">
        <v>0</v>
      </c>
      <c r="E44" s="208">
        <v>0</v>
      </c>
      <c r="F44" s="207">
        <v>0</v>
      </c>
      <c r="G44" s="215">
        <v>0</v>
      </c>
      <c r="H44" s="216">
        <v>0</v>
      </c>
      <c r="I44" s="628">
        <v>0</v>
      </c>
    </row>
    <row r="45" spans="1:9" s="96" customFormat="1" ht="20.25" customHeight="1" x14ac:dyDescent="0.3">
      <c r="A45" s="625">
        <v>46</v>
      </c>
      <c r="B45" s="209">
        <v>40091</v>
      </c>
      <c r="C45" s="217">
        <v>0</v>
      </c>
      <c r="D45" s="209">
        <v>0</v>
      </c>
      <c r="E45" s="211">
        <v>0</v>
      </c>
      <c r="F45" s="209">
        <v>0</v>
      </c>
      <c r="G45" s="217">
        <v>0</v>
      </c>
      <c r="H45" s="218">
        <v>0</v>
      </c>
      <c r="I45" s="626">
        <v>0</v>
      </c>
    </row>
    <row r="46" spans="1:9" s="96" customFormat="1" ht="20.25" customHeight="1" x14ac:dyDescent="0.3">
      <c r="A46" s="627">
        <v>47</v>
      </c>
      <c r="B46" s="207">
        <v>0</v>
      </c>
      <c r="C46" s="215">
        <v>0</v>
      </c>
      <c r="D46" s="207">
        <v>0</v>
      </c>
      <c r="E46" s="208">
        <v>0</v>
      </c>
      <c r="F46" s="207">
        <v>0</v>
      </c>
      <c r="G46" s="215">
        <v>0</v>
      </c>
      <c r="H46" s="216">
        <v>0</v>
      </c>
      <c r="I46" s="628">
        <v>0</v>
      </c>
    </row>
    <row r="47" spans="1:9" s="96" customFormat="1" ht="20.25" customHeight="1" x14ac:dyDescent="0.3">
      <c r="A47" s="625">
        <v>48</v>
      </c>
      <c r="B47" s="209">
        <v>0</v>
      </c>
      <c r="C47" s="217">
        <v>0</v>
      </c>
      <c r="D47" s="209">
        <v>0</v>
      </c>
      <c r="E47" s="211">
        <v>0</v>
      </c>
      <c r="F47" s="209">
        <v>0</v>
      </c>
      <c r="G47" s="217">
        <v>0</v>
      </c>
      <c r="H47" s="218">
        <v>0</v>
      </c>
      <c r="I47" s="626">
        <v>0</v>
      </c>
    </row>
    <row r="48" spans="1:9" s="96" customFormat="1" ht="20.25" customHeight="1" x14ac:dyDescent="0.3">
      <c r="A48" s="627">
        <v>49</v>
      </c>
      <c r="B48" s="207">
        <v>51015</v>
      </c>
      <c r="C48" s="215">
        <v>0</v>
      </c>
      <c r="D48" s="207">
        <v>0</v>
      </c>
      <c r="E48" s="208">
        <v>0</v>
      </c>
      <c r="F48" s="207">
        <v>0</v>
      </c>
      <c r="G48" s="215">
        <v>0</v>
      </c>
      <c r="H48" s="216">
        <v>0</v>
      </c>
      <c r="I48" s="628">
        <v>0</v>
      </c>
    </row>
    <row r="49" spans="1:9" s="96" customFormat="1" ht="20.25" customHeight="1" x14ac:dyDescent="0.3">
      <c r="A49" s="625">
        <v>50</v>
      </c>
      <c r="B49" s="209">
        <v>0</v>
      </c>
      <c r="C49" s="217">
        <v>0</v>
      </c>
      <c r="D49" s="209">
        <v>0</v>
      </c>
      <c r="E49" s="211">
        <v>0</v>
      </c>
      <c r="F49" s="209">
        <v>0</v>
      </c>
      <c r="G49" s="217">
        <v>0</v>
      </c>
      <c r="H49" s="218">
        <v>0</v>
      </c>
      <c r="I49" s="626">
        <v>0</v>
      </c>
    </row>
    <row r="50" spans="1:9" s="96" customFormat="1" ht="20.25" customHeight="1" x14ac:dyDescent="0.3">
      <c r="A50" s="627">
        <v>51</v>
      </c>
      <c r="B50" s="207">
        <v>0</v>
      </c>
      <c r="C50" s="215">
        <v>0</v>
      </c>
      <c r="D50" s="207">
        <v>0</v>
      </c>
      <c r="E50" s="208">
        <v>0</v>
      </c>
      <c r="F50" s="207">
        <v>0</v>
      </c>
      <c r="G50" s="215">
        <v>0</v>
      </c>
      <c r="H50" s="216">
        <v>0</v>
      </c>
      <c r="I50" s="628">
        <v>0</v>
      </c>
    </row>
    <row r="51" spans="1:9" s="96" customFormat="1" ht="20.25" customHeight="1" x14ac:dyDescent="0.3">
      <c r="A51" s="625">
        <v>52</v>
      </c>
      <c r="B51" s="209">
        <v>70704</v>
      </c>
      <c r="C51" s="217">
        <v>0</v>
      </c>
      <c r="D51" s="209">
        <v>0</v>
      </c>
      <c r="E51" s="211">
        <v>0</v>
      </c>
      <c r="F51" s="209">
        <v>0</v>
      </c>
      <c r="G51" s="217">
        <v>0</v>
      </c>
      <c r="H51" s="218">
        <v>0</v>
      </c>
      <c r="I51" s="626">
        <v>0</v>
      </c>
    </row>
    <row r="52" spans="1:9" s="96" customFormat="1" ht="20.25" customHeight="1" x14ac:dyDescent="0.3">
      <c r="A52" s="627">
        <v>53</v>
      </c>
      <c r="B52" s="207">
        <v>207964</v>
      </c>
      <c r="C52" s="215">
        <v>0</v>
      </c>
      <c r="D52" s="207">
        <v>0</v>
      </c>
      <c r="E52" s="208">
        <v>0</v>
      </c>
      <c r="F52" s="207">
        <v>0</v>
      </c>
      <c r="G52" s="215">
        <v>0</v>
      </c>
      <c r="H52" s="216">
        <v>0</v>
      </c>
      <c r="I52" s="628">
        <v>0</v>
      </c>
    </row>
    <row r="53" spans="1:9" s="96" customFormat="1" ht="20.25" customHeight="1" x14ac:dyDescent="0.3">
      <c r="A53" s="625">
        <v>54</v>
      </c>
      <c r="B53" s="209">
        <v>122825</v>
      </c>
      <c r="C53" s="217">
        <v>0</v>
      </c>
      <c r="D53" s="209">
        <v>0</v>
      </c>
      <c r="E53" s="211">
        <v>0</v>
      </c>
      <c r="F53" s="209">
        <v>0</v>
      </c>
      <c r="G53" s="217">
        <v>0</v>
      </c>
      <c r="H53" s="218">
        <v>0</v>
      </c>
      <c r="I53" s="626">
        <v>0</v>
      </c>
    </row>
    <row r="54" spans="1:9" s="96" customFormat="1" ht="20.25" customHeight="1" x14ac:dyDescent="0.3">
      <c r="A54" s="627">
        <v>55</v>
      </c>
      <c r="B54" s="207">
        <v>315669</v>
      </c>
      <c r="C54" s="215">
        <v>0</v>
      </c>
      <c r="D54" s="207">
        <v>0</v>
      </c>
      <c r="E54" s="208">
        <v>0</v>
      </c>
      <c r="F54" s="207">
        <v>0</v>
      </c>
      <c r="G54" s="215">
        <v>0</v>
      </c>
      <c r="H54" s="216">
        <v>0</v>
      </c>
      <c r="I54" s="628">
        <v>0</v>
      </c>
    </row>
    <row r="55" spans="1:9" s="96" customFormat="1" ht="20.25" customHeight="1" x14ac:dyDescent="0.3">
      <c r="A55" s="625">
        <v>56</v>
      </c>
      <c r="B55" s="209">
        <v>209959</v>
      </c>
      <c r="C55" s="217">
        <v>0</v>
      </c>
      <c r="D55" s="209">
        <v>0</v>
      </c>
      <c r="E55" s="211">
        <v>0</v>
      </c>
      <c r="F55" s="209">
        <v>0</v>
      </c>
      <c r="G55" s="217">
        <v>0</v>
      </c>
      <c r="H55" s="218">
        <v>0</v>
      </c>
      <c r="I55" s="626">
        <v>0</v>
      </c>
    </row>
    <row r="56" spans="1:9" s="96" customFormat="1" ht="20.25" customHeight="1" x14ac:dyDescent="0.3">
      <c r="A56" s="627">
        <v>57</v>
      </c>
      <c r="B56" s="207">
        <v>155459</v>
      </c>
      <c r="C56" s="215">
        <v>0</v>
      </c>
      <c r="D56" s="207">
        <v>0</v>
      </c>
      <c r="E56" s="208">
        <v>0</v>
      </c>
      <c r="F56" s="207">
        <v>0</v>
      </c>
      <c r="G56" s="215">
        <v>0</v>
      </c>
      <c r="H56" s="216">
        <v>0</v>
      </c>
      <c r="I56" s="628">
        <v>0</v>
      </c>
    </row>
    <row r="57" spans="1:9" s="96" customFormat="1" ht="20.25" customHeight="1" thickBot="1" x14ac:dyDescent="0.35">
      <c r="A57" s="629">
        <v>58</v>
      </c>
      <c r="B57" s="630">
        <v>247929</v>
      </c>
      <c r="C57" s="631">
        <v>0</v>
      </c>
      <c r="D57" s="630">
        <v>0</v>
      </c>
      <c r="E57" s="632">
        <v>0</v>
      </c>
      <c r="F57" s="630">
        <v>0</v>
      </c>
      <c r="G57" s="631">
        <v>0</v>
      </c>
      <c r="H57" s="633">
        <v>0</v>
      </c>
      <c r="I57" s="634">
        <v>0</v>
      </c>
    </row>
    <row r="58" spans="1:9" s="96" customFormat="1" ht="20.25" customHeight="1" x14ac:dyDescent="0.3">
      <c r="A58" s="117">
        <v>59</v>
      </c>
      <c r="B58" s="207">
        <v>173809</v>
      </c>
      <c r="C58" s="215">
        <v>0</v>
      </c>
      <c r="D58" s="207">
        <v>208798</v>
      </c>
      <c r="E58" s="208">
        <v>0</v>
      </c>
      <c r="F58" s="207">
        <v>0</v>
      </c>
      <c r="G58" s="215">
        <v>0</v>
      </c>
      <c r="H58" s="216">
        <v>0</v>
      </c>
      <c r="I58" s="215">
        <v>0</v>
      </c>
    </row>
    <row r="59" spans="1:9" s="96" customFormat="1" ht="20.25" customHeight="1" x14ac:dyDescent="0.3">
      <c r="A59" s="118">
        <v>60</v>
      </c>
      <c r="B59" s="209">
        <v>467826</v>
      </c>
      <c r="C59" s="217">
        <v>0</v>
      </c>
      <c r="D59" s="209">
        <v>0</v>
      </c>
      <c r="E59" s="211">
        <v>0</v>
      </c>
      <c r="F59" s="209">
        <v>0</v>
      </c>
      <c r="G59" s="217">
        <v>0</v>
      </c>
      <c r="H59" s="218">
        <v>0</v>
      </c>
      <c r="I59" s="217">
        <v>0</v>
      </c>
    </row>
    <row r="60" spans="1:9" s="96" customFormat="1" ht="20.25" customHeight="1" x14ac:dyDescent="0.3">
      <c r="A60" s="117">
        <v>61</v>
      </c>
      <c r="B60" s="207">
        <v>178534</v>
      </c>
      <c r="C60" s="215">
        <v>0</v>
      </c>
      <c r="D60" s="207">
        <v>0</v>
      </c>
      <c r="E60" s="208">
        <v>0</v>
      </c>
      <c r="F60" s="207">
        <v>0</v>
      </c>
      <c r="G60" s="215">
        <v>0</v>
      </c>
      <c r="H60" s="216">
        <v>0</v>
      </c>
      <c r="I60" s="215">
        <v>0</v>
      </c>
    </row>
    <row r="61" spans="1:9" s="96" customFormat="1" ht="20.25" customHeight="1" x14ac:dyDescent="0.3">
      <c r="A61" s="118">
        <v>62</v>
      </c>
      <c r="B61" s="209">
        <v>195495</v>
      </c>
      <c r="C61" s="217">
        <v>0</v>
      </c>
      <c r="D61" s="209">
        <v>0</v>
      </c>
      <c r="E61" s="211">
        <v>0</v>
      </c>
      <c r="F61" s="209">
        <v>0</v>
      </c>
      <c r="G61" s="217">
        <v>0</v>
      </c>
      <c r="H61" s="218">
        <v>0</v>
      </c>
      <c r="I61" s="217">
        <v>0</v>
      </c>
    </row>
    <row r="62" spans="1:9" s="96" customFormat="1" ht="20.25" customHeight="1" x14ac:dyDescent="0.3">
      <c r="A62" s="117">
        <v>63</v>
      </c>
      <c r="B62" s="207">
        <v>292914</v>
      </c>
      <c r="C62" s="215">
        <v>0</v>
      </c>
      <c r="D62" s="207">
        <v>0</v>
      </c>
      <c r="E62" s="208">
        <v>0</v>
      </c>
      <c r="F62" s="207">
        <v>0</v>
      </c>
      <c r="G62" s="215">
        <v>0</v>
      </c>
      <c r="H62" s="216">
        <v>0</v>
      </c>
      <c r="I62" s="215">
        <v>0</v>
      </c>
    </row>
    <row r="63" spans="1:9" s="96" customFormat="1" ht="20.25" customHeight="1" x14ac:dyDescent="0.3">
      <c r="A63" s="118">
        <v>64</v>
      </c>
      <c r="B63" s="209">
        <v>117646</v>
      </c>
      <c r="C63" s="217">
        <v>0</v>
      </c>
      <c r="D63" s="209">
        <v>0</v>
      </c>
      <c r="E63" s="211">
        <v>0</v>
      </c>
      <c r="F63" s="209">
        <v>0</v>
      </c>
      <c r="G63" s="217">
        <v>0</v>
      </c>
      <c r="H63" s="218">
        <v>0</v>
      </c>
      <c r="I63" s="217">
        <v>0</v>
      </c>
    </row>
    <row r="64" spans="1:9" s="96" customFormat="1" ht="20.25" customHeight="1" x14ac:dyDescent="0.3">
      <c r="A64" s="117">
        <v>65</v>
      </c>
      <c r="B64" s="207">
        <v>351580</v>
      </c>
      <c r="C64" s="215">
        <v>0</v>
      </c>
      <c r="D64" s="207">
        <v>0</v>
      </c>
      <c r="E64" s="208">
        <v>0</v>
      </c>
      <c r="F64" s="207">
        <v>0</v>
      </c>
      <c r="G64" s="215">
        <v>0</v>
      </c>
      <c r="H64" s="216">
        <v>0</v>
      </c>
      <c r="I64" s="215">
        <v>0</v>
      </c>
    </row>
    <row r="65" spans="1:9" s="96" customFormat="1" ht="20.25" customHeight="1" x14ac:dyDescent="0.3">
      <c r="A65" s="118">
        <v>66</v>
      </c>
      <c r="B65" s="209">
        <v>813178</v>
      </c>
      <c r="C65" s="217">
        <v>0</v>
      </c>
      <c r="D65" s="209">
        <v>86519</v>
      </c>
      <c r="E65" s="211">
        <v>0</v>
      </c>
      <c r="F65" s="209">
        <v>0</v>
      </c>
      <c r="G65" s="217">
        <v>0</v>
      </c>
      <c r="H65" s="218">
        <v>0</v>
      </c>
      <c r="I65" s="217">
        <v>0</v>
      </c>
    </row>
    <row r="66" spans="1:9" s="96" customFormat="1" ht="20.25" customHeight="1" x14ac:dyDescent="0.3">
      <c r="A66" s="117">
        <v>67</v>
      </c>
      <c r="B66" s="207">
        <v>4789836</v>
      </c>
      <c r="C66" s="215">
        <v>0</v>
      </c>
      <c r="D66" s="207">
        <v>0</v>
      </c>
      <c r="E66" s="208">
        <v>0</v>
      </c>
      <c r="F66" s="207">
        <v>0</v>
      </c>
      <c r="G66" s="215">
        <v>0</v>
      </c>
      <c r="H66" s="216">
        <v>0</v>
      </c>
      <c r="I66" s="215">
        <v>0</v>
      </c>
    </row>
    <row r="67" spans="1:9" s="96" customFormat="1" ht="20.25" customHeight="1" x14ac:dyDescent="0.3">
      <c r="A67" s="118">
        <v>68</v>
      </c>
      <c r="B67" s="209">
        <v>4704687</v>
      </c>
      <c r="C67" s="217">
        <v>0</v>
      </c>
      <c r="D67" s="209">
        <v>0</v>
      </c>
      <c r="E67" s="211">
        <v>0</v>
      </c>
      <c r="F67" s="209">
        <v>0</v>
      </c>
      <c r="G67" s="217">
        <v>0</v>
      </c>
      <c r="H67" s="218">
        <v>0</v>
      </c>
      <c r="I67" s="217">
        <v>0</v>
      </c>
    </row>
    <row r="68" spans="1:9" s="96" customFormat="1" ht="20.25" customHeight="1" x14ac:dyDescent="0.3">
      <c r="A68" s="117">
        <v>69</v>
      </c>
      <c r="B68" s="207">
        <v>3823859</v>
      </c>
      <c r="C68" s="215">
        <v>0</v>
      </c>
      <c r="D68" s="207">
        <v>339860.58</v>
      </c>
      <c r="E68" s="208">
        <v>0</v>
      </c>
      <c r="F68" s="207">
        <v>0</v>
      </c>
      <c r="G68" s="215">
        <v>0</v>
      </c>
      <c r="H68" s="216">
        <v>0</v>
      </c>
      <c r="I68" s="215">
        <v>0</v>
      </c>
    </row>
    <row r="69" spans="1:9" s="96" customFormat="1" ht="20.25" customHeight="1" x14ac:dyDescent="0.3">
      <c r="A69" s="118">
        <v>70</v>
      </c>
      <c r="B69" s="209">
        <v>5552242</v>
      </c>
      <c r="C69" s="217">
        <v>0</v>
      </c>
      <c r="D69" s="209">
        <v>0</v>
      </c>
      <c r="E69" s="211">
        <v>0</v>
      </c>
      <c r="F69" s="209">
        <v>0</v>
      </c>
      <c r="G69" s="217">
        <v>0</v>
      </c>
      <c r="H69" s="218">
        <v>0</v>
      </c>
      <c r="I69" s="217">
        <v>0</v>
      </c>
    </row>
    <row r="70" spans="1:9" s="96" customFormat="1" ht="20.25" customHeight="1" x14ac:dyDescent="0.3">
      <c r="A70" s="117">
        <v>71</v>
      </c>
      <c r="B70" s="207">
        <v>8609942</v>
      </c>
      <c r="C70" s="215">
        <v>0</v>
      </c>
      <c r="D70" s="207">
        <v>0</v>
      </c>
      <c r="E70" s="208">
        <v>0</v>
      </c>
      <c r="F70" s="207">
        <v>0</v>
      </c>
      <c r="G70" s="215">
        <v>0</v>
      </c>
      <c r="H70" s="216">
        <v>0</v>
      </c>
      <c r="I70" s="215">
        <v>0</v>
      </c>
    </row>
    <row r="71" spans="1:9" s="96" customFormat="1" ht="20.25" customHeight="1" x14ac:dyDescent="0.3">
      <c r="A71" s="118">
        <v>72</v>
      </c>
      <c r="B71" s="209">
        <v>6637050</v>
      </c>
      <c r="C71" s="217">
        <v>0</v>
      </c>
      <c r="D71" s="209">
        <v>235087</v>
      </c>
      <c r="E71" s="211">
        <v>0</v>
      </c>
      <c r="F71" s="209">
        <v>0</v>
      </c>
      <c r="G71" s="217">
        <v>0</v>
      </c>
      <c r="H71" s="218">
        <v>0</v>
      </c>
      <c r="I71" s="217">
        <v>0</v>
      </c>
    </row>
    <row r="72" spans="1:9" s="96" customFormat="1" ht="20.25" customHeight="1" x14ac:dyDescent="0.3">
      <c r="A72" s="117">
        <v>73</v>
      </c>
      <c r="B72" s="207">
        <v>7100507</v>
      </c>
      <c r="C72" s="215">
        <v>0</v>
      </c>
      <c r="D72" s="207">
        <v>0</v>
      </c>
      <c r="E72" s="208">
        <v>0</v>
      </c>
      <c r="F72" s="207">
        <v>0</v>
      </c>
      <c r="G72" s="215">
        <v>0</v>
      </c>
      <c r="H72" s="216">
        <v>0</v>
      </c>
      <c r="I72" s="215">
        <v>0</v>
      </c>
    </row>
    <row r="73" spans="1:9" s="96" customFormat="1" ht="20.25" customHeight="1" x14ac:dyDescent="0.3">
      <c r="A73" s="118">
        <v>74</v>
      </c>
      <c r="B73" s="209">
        <v>5084420</v>
      </c>
      <c r="C73" s="217">
        <v>0</v>
      </c>
      <c r="D73" s="209">
        <v>0</v>
      </c>
      <c r="E73" s="211">
        <v>0</v>
      </c>
      <c r="F73" s="209">
        <v>0</v>
      </c>
      <c r="G73" s="217">
        <v>0</v>
      </c>
      <c r="H73" s="218">
        <v>0</v>
      </c>
      <c r="I73" s="217">
        <v>0</v>
      </c>
    </row>
    <row r="74" spans="1:9" s="96" customFormat="1" ht="20.25" customHeight="1" x14ac:dyDescent="0.3">
      <c r="A74" s="117">
        <v>75</v>
      </c>
      <c r="B74" s="207">
        <v>8057017</v>
      </c>
      <c r="C74" s="215">
        <v>0</v>
      </c>
      <c r="D74" s="207">
        <v>0</v>
      </c>
      <c r="E74" s="208">
        <v>0</v>
      </c>
      <c r="F74" s="207">
        <v>0</v>
      </c>
      <c r="G74" s="215">
        <v>0</v>
      </c>
      <c r="H74" s="216">
        <v>0</v>
      </c>
      <c r="I74" s="215">
        <v>0</v>
      </c>
    </row>
    <row r="75" spans="1:9" s="96" customFormat="1" ht="20.25" customHeight="1" x14ac:dyDescent="0.3">
      <c r="A75" s="118">
        <v>76</v>
      </c>
      <c r="B75" s="209">
        <v>12467891</v>
      </c>
      <c r="C75" s="217">
        <v>0</v>
      </c>
      <c r="D75" s="209">
        <v>117914</v>
      </c>
      <c r="E75" s="211">
        <v>0</v>
      </c>
      <c r="F75" s="209">
        <v>0</v>
      </c>
      <c r="G75" s="217">
        <v>0</v>
      </c>
      <c r="H75" s="218">
        <v>0</v>
      </c>
      <c r="I75" s="217">
        <v>0</v>
      </c>
    </row>
    <row r="76" spans="1:9" s="96" customFormat="1" ht="20.25" customHeight="1" x14ac:dyDescent="0.3">
      <c r="A76" s="117">
        <v>77</v>
      </c>
      <c r="B76" s="207">
        <v>8979477</v>
      </c>
      <c r="C76" s="215">
        <v>0</v>
      </c>
      <c r="D76" s="207">
        <v>189692</v>
      </c>
      <c r="E76" s="208">
        <v>0</v>
      </c>
      <c r="F76" s="207">
        <v>0</v>
      </c>
      <c r="G76" s="215">
        <v>0</v>
      </c>
      <c r="H76" s="216">
        <v>0</v>
      </c>
      <c r="I76" s="215">
        <v>0</v>
      </c>
    </row>
    <row r="77" spans="1:9" s="96" customFormat="1" ht="20.25" customHeight="1" x14ac:dyDescent="0.3">
      <c r="A77" s="118">
        <v>78</v>
      </c>
      <c r="B77" s="209">
        <v>11401461</v>
      </c>
      <c r="C77" s="217">
        <v>0</v>
      </c>
      <c r="D77" s="209">
        <v>0</v>
      </c>
      <c r="E77" s="211">
        <v>0</v>
      </c>
      <c r="F77" s="209">
        <v>0</v>
      </c>
      <c r="G77" s="217">
        <v>0</v>
      </c>
      <c r="H77" s="218">
        <v>0</v>
      </c>
      <c r="I77" s="217">
        <v>0</v>
      </c>
    </row>
    <row r="78" spans="1:9" s="96" customFormat="1" ht="20.25" customHeight="1" x14ac:dyDescent="0.3">
      <c r="A78" s="117">
        <v>79</v>
      </c>
      <c r="B78" s="207">
        <v>8705711</v>
      </c>
      <c r="C78" s="215">
        <v>0</v>
      </c>
      <c r="D78" s="207">
        <v>72880</v>
      </c>
      <c r="E78" s="208">
        <v>0</v>
      </c>
      <c r="F78" s="207">
        <v>0</v>
      </c>
      <c r="G78" s="215">
        <v>0</v>
      </c>
      <c r="H78" s="216">
        <v>0</v>
      </c>
      <c r="I78" s="215">
        <v>0</v>
      </c>
    </row>
    <row r="79" spans="1:9" s="96" customFormat="1" ht="20.25" customHeight="1" x14ac:dyDescent="0.3">
      <c r="A79" s="118">
        <v>80</v>
      </c>
      <c r="B79" s="209">
        <v>9650535</v>
      </c>
      <c r="C79" s="217">
        <v>0</v>
      </c>
      <c r="D79" s="209">
        <v>236324</v>
      </c>
      <c r="E79" s="211">
        <v>0</v>
      </c>
      <c r="F79" s="209">
        <v>0</v>
      </c>
      <c r="G79" s="217">
        <v>0</v>
      </c>
      <c r="H79" s="218">
        <v>0</v>
      </c>
      <c r="I79" s="217">
        <v>0</v>
      </c>
    </row>
    <row r="80" spans="1:9" s="96" customFormat="1" ht="20.25" customHeight="1" x14ac:dyDescent="0.3">
      <c r="A80" s="117">
        <v>81</v>
      </c>
      <c r="B80" s="207">
        <v>8568995</v>
      </c>
      <c r="C80" s="215">
        <v>0</v>
      </c>
      <c r="D80" s="207">
        <v>0</v>
      </c>
      <c r="E80" s="208">
        <v>0</v>
      </c>
      <c r="F80" s="207">
        <v>0</v>
      </c>
      <c r="G80" s="215">
        <v>0</v>
      </c>
      <c r="H80" s="216">
        <v>0</v>
      </c>
      <c r="I80" s="215">
        <v>0</v>
      </c>
    </row>
    <row r="81" spans="1:9" s="96" customFormat="1" ht="20.25" customHeight="1" x14ac:dyDescent="0.3">
      <c r="A81" s="118">
        <v>82</v>
      </c>
      <c r="B81" s="209">
        <v>6448502</v>
      </c>
      <c r="C81" s="217">
        <v>0</v>
      </c>
      <c r="D81" s="209">
        <v>140545</v>
      </c>
      <c r="E81" s="211">
        <v>0</v>
      </c>
      <c r="F81" s="209">
        <v>0</v>
      </c>
      <c r="G81" s="217">
        <v>0</v>
      </c>
      <c r="H81" s="218">
        <v>0</v>
      </c>
      <c r="I81" s="217">
        <v>0</v>
      </c>
    </row>
    <row r="82" spans="1:9" s="96" customFormat="1" ht="20.25" customHeight="1" x14ac:dyDescent="0.3">
      <c r="A82" s="117">
        <v>83</v>
      </c>
      <c r="B82" s="207">
        <v>11594063</v>
      </c>
      <c r="C82" s="215">
        <v>0</v>
      </c>
      <c r="D82" s="207">
        <v>232098</v>
      </c>
      <c r="E82" s="208">
        <v>0</v>
      </c>
      <c r="F82" s="207">
        <v>0</v>
      </c>
      <c r="G82" s="215">
        <v>0</v>
      </c>
      <c r="H82" s="216">
        <v>0</v>
      </c>
      <c r="I82" s="215">
        <v>0</v>
      </c>
    </row>
    <row r="83" spans="1:9" s="96" customFormat="1" ht="20.25" customHeight="1" x14ac:dyDescent="0.3">
      <c r="A83" s="118">
        <v>84</v>
      </c>
      <c r="B83" s="209">
        <v>7268546</v>
      </c>
      <c r="C83" s="217">
        <v>0</v>
      </c>
      <c r="D83" s="209">
        <v>124302</v>
      </c>
      <c r="E83" s="211">
        <v>0</v>
      </c>
      <c r="F83" s="209">
        <v>0</v>
      </c>
      <c r="G83" s="217">
        <v>0</v>
      </c>
      <c r="H83" s="218">
        <v>0</v>
      </c>
      <c r="I83" s="217">
        <v>0</v>
      </c>
    </row>
    <row r="84" spans="1:9" s="96" customFormat="1" ht="20.25" customHeight="1" x14ac:dyDescent="0.3">
      <c r="A84" s="117">
        <v>85</v>
      </c>
      <c r="B84" s="207">
        <v>6693038</v>
      </c>
      <c r="C84" s="215">
        <v>0</v>
      </c>
      <c r="D84" s="207">
        <v>382505</v>
      </c>
      <c r="E84" s="208">
        <v>0</v>
      </c>
      <c r="F84" s="207">
        <v>0</v>
      </c>
      <c r="G84" s="215">
        <v>0</v>
      </c>
      <c r="H84" s="216">
        <v>0</v>
      </c>
      <c r="I84" s="215">
        <v>0</v>
      </c>
    </row>
    <row r="85" spans="1:9" s="96" customFormat="1" ht="20.25" customHeight="1" x14ac:dyDescent="0.3">
      <c r="A85" s="118">
        <v>86</v>
      </c>
      <c r="B85" s="209">
        <v>5265449</v>
      </c>
      <c r="C85" s="217">
        <v>0</v>
      </c>
      <c r="D85" s="209">
        <v>760186</v>
      </c>
      <c r="E85" s="211">
        <v>0</v>
      </c>
      <c r="F85" s="209">
        <v>0</v>
      </c>
      <c r="G85" s="217">
        <v>0</v>
      </c>
      <c r="H85" s="218">
        <v>0</v>
      </c>
      <c r="I85" s="217">
        <v>0</v>
      </c>
    </row>
    <row r="86" spans="1:9" s="96" customFormat="1" ht="20.25" customHeight="1" x14ac:dyDescent="0.3">
      <c r="A86" s="117">
        <v>87</v>
      </c>
      <c r="B86" s="207">
        <v>3810089</v>
      </c>
      <c r="C86" s="215">
        <v>0</v>
      </c>
      <c r="D86" s="207">
        <v>219999</v>
      </c>
      <c r="E86" s="208">
        <v>0</v>
      </c>
      <c r="F86" s="207">
        <v>0</v>
      </c>
      <c r="G86" s="215">
        <v>0</v>
      </c>
      <c r="H86" s="216">
        <v>0</v>
      </c>
      <c r="I86" s="215">
        <v>0</v>
      </c>
    </row>
    <row r="87" spans="1:9" s="96" customFormat="1" ht="20.25" customHeight="1" x14ac:dyDescent="0.3">
      <c r="A87" s="118">
        <v>88</v>
      </c>
      <c r="B87" s="209">
        <v>2187501</v>
      </c>
      <c r="C87" s="217">
        <v>0</v>
      </c>
      <c r="D87" s="209">
        <v>293522</v>
      </c>
      <c r="E87" s="211">
        <v>0</v>
      </c>
      <c r="F87" s="209">
        <v>0</v>
      </c>
      <c r="G87" s="217">
        <v>0</v>
      </c>
      <c r="H87" s="218">
        <v>0</v>
      </c>
      <c r="I87" s="217">
        <v>0</v>
      </c>
    </row>
    <row r="88" spans="1:9" s="96" customFormat="1" ht="20.25" customHeight="1" x14ac:dyDescent="0.3">
      <c r="A88" s="117">
        <v>89</v>
      </c>
      <c r="B88" s="207">
        <v>1964166</v>
      </c>
      <c r="C88" s="215">
        <v>0</v>
      </c>
      <c r="D88" s="207">
        <v>395334</v>
      </c>
      <c r="E88" s="208">
        <v>0</v>
      </c>
      <c r="F88" s="207">
        <v>0</v>
      </c>
      <c r="G88" s="215">
        <v>0</v>
      </c>
      <c r="H88" s="216">
        <v>0</v>
      </c>
      <c r="I88" s="215">
        <v>0</v>
      </c>
    </row>
    <row r="89" spans="1:9" s="96" customFormat="1" ht="20.25" customHeight="1" x14ac:dyDescent="0.3">
      <c r="A89" s="118">
        <v>90</v>
      </c>
      <c r="B89" s="209">
        <v>2463881</v>
      </c>
      <c r="C89" s="217">
        <v>0</v>
      </c>
      <c r="D89" s="209">
        <v>248929</v>
      </c>
      <c r="E89" s="211">
        <v>0</v>
      </c>
      <c r="F89" s="209">
        <v>0</v>
      </c>
      <c r="G89" s="217">
        <v>0</v>
      </c>
      <c r="H89" s="218">
        <v>0</v>
      </c>
      <c r="I89" s="217">
        <v>0</v>
      </c>
    </row>
    <row r="90" spans="1:9" s="96" customFormat="1" ht="20.25" customHeight="1" x14ac:dyDescent="0.3">
      <c r="A90" s="117">
        <v>91</v>
      </c>
      <c r="B90" s="207">
        <v>1249673</v>
      </c>
      <c r="C90" s="215">
        <v>0</v>
      </c>
      <c r="D90" s="207">
        <v>299845</v>
      </c>
      <c r="E90" s="208">
        <v>0</v>
      </c>
      <c r="F90" s="207">
        <v>0</v>
      </c>
      <c r="G90" s="215">
        <v>0</v>
      </c>
      <c r="H90" s="216">
        <v>0</v>
      </c>
      <c r="I90" s="215">
        <v>0</v>
      </c>
    </row>
    <row r="91" spans="1:9" s="96" customFormat="1" ht="20.25" customHeight="1" x14ac:dyDescent="0.3">
      <c r="A91" s="118">
        <v>92</v>
      </c>
      <c r="B91" s="209">
        <v>602945</v>
      </c>
      <c r="C91" s="217">
        <v>0</v>
      </c>
      <c r="D91" s="209">
        <v>0</v>
      </c>
      <c r="E91" s="211">
        <v>0</v>
      </c>
      <c r="F91" s="209">
        <v>0</v>
      </c>
      <c r="G91" s="217">
        <v>0</v>
      </c>
      <c r="H91" s="218">
        <v>0</v>
      </c>
      <c r="I91" s="217">
        <v>0</v>
      </c>
    </row>
    <row r="92" spans="1:9" s="96" customFormat="1" ht="20.25" customHeight="1" x14ac:dyDescent="0.3">
      <c r="A92" s="117">
        <v>93</v>
      </c>
      <c r="B92" s="207">
        <v>1331907</v>
      </c>
      <c r="C92" s="215">
        <v>0</v>
      </c>
      <c r="D92" s="207">
        <v>292682</v>
      </c>
      <c r="E92" s="208">
        <v>0</v>
      </c>
      <c r="F92" s="207">
        <v>0</v>
      </c>
      <c r="G92" s="215">
        <v>0</v>
      </c>
      <c r="H92" s="216">
        <v>0</v>
      </c>
      <c r="I92" s="215">
        <v>0</v>
      </c>
    </row>
    <row r="93" spans="1:9" s="96" customFormat="1" ht="20.25" customHeight="1" x14ac:dyDescent="0.3">
      <c r="A93" s="118">
        <v>94</v>
      </c>
      <c r="B93" s="209">
        <v>639804</v>
      </c>
      <c r="C93" s="217">
        <v>0</v>
      </c>
      <c r="D93" s="209">
        <v>248318</v>
      </c>
      <c r="E93" s="211">
        <v>0</v>
      </c>
      <c r="F93" s="209">
        <v>0</v>
      </c>
      <c r="G93" s="217">
        <v>0</v>
      </c>
      <c r="H93" s="218">
        <v>0</v>
      </c>
      <c r="I93" s="217">
        <v>0</v>
      </c>
    </row>
    <row r="94" spans="1:9" s="96" customFormat="1" ht="20.25" customHeight="1" x14ac:dyDescent="0.3">
      <c r="A94" s="117">
        <v>95</v>
      </c>
      <c r="B94" s="207">
        <v>488104</v>
      </c>
      <c r="C94" s="215">
        <v>0</v>
      </c>
      <c r="D94" s="207">
        <v>440476</v>
      </c>
      <c r="E94" s="208">
        <v>0</v>
      </c>
      <c r="F94" s="207">
        <v>0</v>
      </c>
      <c r="G94" s="215">
        <v>0</v>
      </c>
      <c r="H94" s="216">
        <v>0</v>
      </c>
      <c r="I94" s="215">
        <v>0</v>
      </c>
    </row>
    <row r="95" spans="1:9" s="96" customFormat="1" ht="20.25" customHeight="1" x14ac:dyDescent="0.3">
      <c r="A95" s="118">
        <v>96</v>
      </c>
      <c r="B95" s="209">
        <v>316936</v>
      </c>
      <c r="C95" s="217">
        <v>0</v>
      </c>
      <c r="D95" s="209">
        <v>58593</v>
      </c>
      <c r="E95" s="211">
        <v>0</v>
      </c>
      <c r="F95" s="209">
        <v>0</v>
      </c>
      <c r="G95" s="217">
        <v>0</v>
      </c>
      <c r="H95" s="218">
        <v>0</v>
      </c>
      <c r="I95" s="217">
        <v>0</v>
      </c>
    </row>
    <row r="96" spans="1:9" s="96" customFormat="1" ht="20.25" customHeight="1" x14ac:dyDescent="0.3">
      <c r="A96" s="117">
        <v>97</v>
      </c>
      <c r="B96" s="207">
        <v>110206</v>
      </c>
      <c r="C96" s="215">
        <v>0</v>
      </c>
      <c r="D96" s="207">
        <v>63812</v>
      </c>
      <c r="E96" s="208">
        <v>0</v>
      </c>
      <c r="F96" s="207">
        <v>0</v>
      </c>
      <c r="G96" s="215">
        <v>0</v>
      </c>
      <c r="H96" s="216">
        <v>0</v>
      </c>
      <c r="I96" s="215">
        <v>0</v>
      </c>
    </row>
    <row r="97" spans="1:9" s="96" customFormat="1" ht="20.25" customHeight="1" x14ac:dyDescent="0.3">
      <c r="A97" s="118">
        <v>98</v>
      </c>
      <c r="B97" s="209">
        <v>212807</v>
      </c>
      <c r="C97" s="217">
        <v>0</v>
      </c>
      <c r="D97" s="209">
        <v>0</v>
      </c>
      <c r="E97" s="211">
        <v>0</v>
      </c>
      <c r="F97" s="209">
        <v>0</v>
      </c>
      <c r="G97" s="217">
        <v>0</v>
      </c>
      <c r="H97" s="218">
        <v>0</v>
      </c>
      <c r="I97" s="217">
        <v>0</v>
      </c>
    </row>
    <row r="98" spans="1:9" s="96" customFormat="1" ht="20.25" customHeight="1" x14ac:dyDescent="0.3">
      <c r="A98" s="117">
        <v>99</v>
      </c>
      <c r="B98" s="207">
        <v>172272</v>
      </c>
      <c r="C98" s="215">
        <v>0</v>
      </c>
      <c r="D98" s="207">
        <v>0</v>
      </c>
      <c r="E98" s="208">
        <v>0</v>
      </c>
      <c r="F98" s="207">
        <v>0</v>
      </c>
      <c r="G98" s="215">
        <v>0</v>
      </c>
      <c r="H98" s="216">
        <v>0</v>
      </c>
      <c r="I98" s="215">
        <v>0</v>
      </c>
    </row>
    <row r="99" spans="1:9" s="96" customFormat="1" ht="20.25" customHeight="1" x14ac:dyDescent="0.3">
      <c r="A99" s="118" t="s">
        <v>264</v>
      </c>
      <c r="B99" s="209">
        <v>234340</v>
      </c>
      <c r="C99" s="217">
        <v>0</v>
      </c>
      <c r="D99" s="209">
        <v>56933</v>
      </c>
      <c r="E99" s="211">
        <v>0</v>
      </c>
      <c r="F99" s="209">
        <v>0</v>
      </c>
      <c r="G99" s="211">
        <v>0</v>
      </c>
      <c r="H99" s="209">
        <v>0</v>
      </c>
      <c r="I99" s="211">
        <v>0</v>
      </c>
    </row>
    <row r="100" spans="1:9" s="96" customFormat="1" ht="20.25" customHeight="1" x14ac:dyDescent="0.3">
      <c r="A100" s="121" t="s">
        <v>25</v>
      </c>
      <c r="B100" s="320">
        <v>0</v>
      </c>
      <c r="C100" s="319">
        <v>0</v>
      </c>
      <c r="D100" s="320">
        <v>0</v>
      </c>
      <c r="E100" s="319">
        <v>0</v>
      </c>
      <c r="F100" s="320">
        <v>0</v>
      </c>
      <c r="G100" s="319">
        <v>0</v>
      </c>
      <c r="H100" s="320">
        <v>0</v>
      </c>
      <c r="I100" s="319">
        <v>0</v>
      </c>
    </row>
    <row r="101" spans="1:9" s="96" customFormat="1" ht="20.25" customHeight="1" thickBot="1" x14ac:dyDescent="0.35">
      <c r="A101" s="562" t="s">
        <v>8</v>
      </c>
      <c r="B101" s="563">
        <f>SUM(B14:B100)</f>
        <v>171200456</v>
      </c>
      <c r="C101" s="564">
        <f t="shared" ref="C101:I101" si="0">SUM(C14:C100)</f>
        <v>0</v>
      </c>
      <c r="D101" s="563">
        <f t="shared" si="0"/>
        <v>5745153.5800000001</v>
      </c>
      <c r="E101" s="564">
        <f t="shared" si="0"/>
        <v>0</v>
      </c>
      <c r="F101" s="563">
        <f t="shared" si="0"/>
        <v>0</v>
      </c>
      <c r="G101" s="564">
        <f t="shared" si="0"/>
        <v>0</v>
      </c>
      <c r="H101" s="563">
        <f t="shared" si="0"/>
        <v>0</v>
      </c>
      <c r="I101" s="564">
        <f t="shared" si="0"/>
        <v>0</v>
      </c>
    </row>
    <row r="102" spans="1:9" ht="32.25" customHeight="1" x14ac:dyDescent="0.25">
      <c r="A102" s="893" t="s">
        <v>309</v>
      </c>
      <c r="B102" s="893"/>
      <c r="C102" s="893"/>
      <c r="D102" s="893"/>
      <c r="E102" s="893"/>
      <c r="F102" s="893"/>
      <c r="G102" s="893"/>
      <c r="H102" s="893"/>
      <c r="I102" s="893"/>
    </row>
    <row r="103" spans="1:9" ht="13" thickBot="1" x14ac:dyDescent="0.3">
      <c r="A103" s="25" t="s">
        <v>315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4" t="s">
        <v>268</v>
      </c>
      <c r="B104" s="245">
        <f>B101-B100</f>
        <v>171200456</v>
      </c>
      <c r="C104" s="245">
        <f t="shared" ref="C104:I104" si="1">C101-C100</f>
        <v>0</v>
      </c>
      <c r="D104" s="245">
        <f t="shared" si="1"/>
        <v>5745153.5800000001</v>
      </c>
      <c r="E104" s="245">
        <f t="shared" si="1"/>
        <v>0</v>
      </c>
      <c r="F104" s="245">
        <f t="shared" si="1"/>
        <v>0</v>
      </c>
      <c r="G104" s="245">
        <f t="shared" si="1"/>
        <v>0</v>
      </c>
      <c r="H104" s="245">
        <f t="shared" si="1"/>
        <v>0</v>
      </c>
      <c r="I104" s="246">
        <f t="shared" si="1"/>
        <v>0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A7:I7"/>
    <mergeCell ref="A2:I2"/>
    <mergeCell ref="A3:I3"/>
    <mergeCell ref="A4:I4"/>
    <mergeCell ref="A5:I5"/>
    <mergeCell ref="A6:I6"/>
    <mergeCell ref="A8:I8"/>
    <mergeCell ref="A9:I9"/>
    <mergeCell ref="B11:C11"/>
    <mergeCell ref="D11:E11"/>
    <mergeCell ref="F11:G11"/>
    <mergeCell ref="H11:I11"/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</mergeCells>
  <printOptions horizontalCentered="1"/>
  <pageMargins left="0.31496062992125984" right="0.19685039370078741" top="0.39370078740157483" bottom="0.23622047244094491" header="0" footer="0.23622047244094491"/>
  <pageSetup scale="58" firstPageNumber="75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E13" transitionEvaluation="1" codeName="Hoja5">
    <pageSetUpPr fitToPage="1"/>
  </sheetPr>
  <dimension ref="A1:XFD84"/>
  <sheetViews>
    <sheetView showGridLines="0" view="pageBreakPreview" zoomScale="55" zoomScaleNormal="82" zoomScaleSheetLayoutView="55" workbookViewId="0">
      <pane xSplit="4" ySplit="12" topLeftCell="E13" activePane="bottomRight" state="frozenSplit"/>
      <selection pane="topRight" activeCell="G1" sqref="G1"/>
      <selection pane="bottomLeft" activeCell="A16" sqref="A16"/>
      <selection pane="bottomRight" activeCell="E13" sqref="E13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9.36328125" style="1" customWidth="1"/>
    <col min="7" max="7" width="20" style="1" customWidth="1"/>
    <col min="8" max="8" width="23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8.81640625" style="1" bestFit="1" customWidth="1"/>
    <col min="14" max="14" width="15.453125" style="1" customWidth="1"/>
    <col min="15" max="15" width="16.7265625" style="1" customWidth="1"/>
    <col min="16" max="16384" width="9.7265625" style="1"/>
  </cols>
  <sheetData>
    <row r="1" spans="1:255" s="6" customFormat="1" ht="15.75" customHeight="1" x14ac:dyDescent="0.3">
      <c r="A1" s="721" t="s">
        <v>22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711" t="str">
        <f>'1 Total'!A4:N4</f>
        <v>DICIEMBRE DE 2019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.5" x14ac:dyDescent="0.25">
      <c r="A5" s="712" t="s">
        <v>20</v>
      </c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9"/>
    </row>
    <row r="6" spans="1:255" ht="5.2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.5" x14ac:dyDescent="0.25">
      <c r="A7" s="712"/>
      <c r="B7" s="712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10"/>
    </row>
    <row r="8" spans="1:255" ht="11.15" customHeight="1" thickBot="1" x14ac:dyDescent="0.3">
      <c r="A8" s="12"/>
      <c r="B8" s="12"/>
      <c r="C8" s="12"/>
      <c r="D8" s="12"/>
      <c r="E8" s="247">
        <v>4</v>
      </c>
      <c r="F8" s="247">
        <v>5</v>
      </c>
      <c r="G8" s="247">
        <v>6</v>
      </c>
      <c r="H8" s="247">
        <v>7</v>
      </c>
      <c r="I8" s="247">
        <v>8</v>
      </c>
      <c r="J8" s="247">
        <v>9</v>
      </c>
      <c r="K8" s="247">
        <v>10</v>
      </c>
      <c r="L8" s="247">
        <v>11</v>
      </c>
      <c r="M8" s="247">
        <v>12</v>
      </c>
      <c r="N8" s="247">
        <v>13</v>
      </c>
    </row>
    <row r="9" spans="1:255" ht="13.5" customHeight="1" x14ac:dyDescent="0.3">
      <c r="A9" s="610"/>
      <c r="B9" s="611"/>
      <c r="C9" s="611"/>
      <c r="D9" s="612"/>
      <c r="E9" s="713" t="s">
        <v>308</v>
      </c>
      <c r="F9" s="716" t="s">
        <v>9</v>
      </c>
      <c r="G9" s="702" t="s">
        <v>23</v>
      </c>
      <c r="H9" s="702" t="s">
        <v>24</v>
      </c>
      <c r="I9" s="702" t="s">
        <v>13</v>
      </c>
      <c r="J9" s="702" t="s">
        <v>307</v>
      </c>
      <c r="K9" s="702" t="s">
        <v>14</v>
      </c>
      <c r="L9" s="702" t="s">
        <v>1</v>
      </c>
      <c r="M9" s="702" t="s">
        <v>2</v>
      </c>
      <c r="N9" s="705" t="s">
        <v>15</v>
      </c>
    </row>
    <row r="10" spans="1:255" ht="13" x14ac:dyDescent="0.3">
      <c r="A10" s="613"/>
      <c r="B10" s="391"/>
      <c r="C10" s="389" t="s">
        <v>0</v>
      </c>
      <c r="D10" s="390"/>
      <c r="E10" s="714"/>
      <c r="F10" s="717"/>
      <c r="G10" s="719"/>
      <c r="H10" s="719"/>
      <c r="I10" s="703"/>
      <c r="J10" s="703"/>
      <c r="K10" s="703"/>
      <c r="L10" s="703"/>
      <c r="M10" s="703"/>
      <c r="N10" s="706"/>
    </row>
    <row r="11" spans="1:255" ht="10.5" customHeight="1" x14ac:dyDescent="0.3">
      <c r="A11" s="613"/>
      <c r="B11" s="391"/>
      <c r="C11" s="391"/>
      <c r="D11" s="390"/>
      <c r="E11" s="714"/>
      <c r="F11" s="717"/>
      <c r="G11" s="719"/>
      <c r="H11" s="719"/>
      <c r="I11" s="703"/>
      <c r="J11" s="703"/>
      <c r="K11" s="703"/>
      <c r="L11" s="703"/>
      <c r="M11" s="703"/>
      <c r="N11" s="706"/>
    </row>
    <row r="12" spans="1:255" ht="11.15" customHeight="1" thickBot="1" x14ac:dyDescent="0.35">
      <c r="A12" s="614"/>
      <c r="B12" s="615"/>
      <c r="C12" s="615"/>
      <c r="D12" s="616"/>
      <c r="E12" s="715"/>
      <c r="F12" s="718"/>
      <c r="G12" s="720"/>
      <c r="H12" s="720"/>
      <c r="I12" s="704"/>
      <c r="J12" s="704"/>
      <c r="K12" s="704"/>
      <c r="L12" s="704"/>
      <c r="M12" s="704"/>
      <c r="N12" s="707"/>
    </row>
    <row r="13" spans="1:255" ht="14.25" customHeight="1" x14ac:dyDescent="0.3">
      <c r="A13" s="580" t="s">
        <v>8</v>
      </c>
      <c r="B13" s="581"/>
      <c r="C13" s="581"/>
      <c r="D13" s="582"/>
      <c r="E13" s="583">
        <f>E14+E40</f>
        <v>542219</v>
      </c>
      <c r="F13" s="583">
        <f t="shared" ref="F13:N13" si="0">F14+F40</f>
        <v>658589</v>
      </c>
      <c r="G13" s="583">
        <f t="shared" si="0"/>
        <v>894526278062.95996</v>
      </c>
      <c r="H13" s="583">
        <f t="shared" si="0"/>
        <v>167003021516</v>
      </c>
      <c r="I13" s="583">
        <f t="shared" si="0"/>
        <v>35025114833.25</v>
      </c>
      <c r="J13" s="583">
        <f t="shared" si="0"/>
        <v>2289</v>
      </c>
      <c r="K13" s="583">
        <f t="shared" si="0"/>
        <v>2726857479.4900002</v>
      </c>
      <c r="L13" s="583">
        <f t="shared" si="0"/>
        <v>11364177974.66</v>
      </c>
      <c r="M13" s="583">
        <f t="shared" si="0"/>
        <v>14111865533.729998</v>
      </c>
      <c r="N13" s="583">
        <f t="shared" si="0"/>
        <v>9160811.1500000004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542205</v>
      </c>
      <c r="F14" s="292">
        <f t="shared" ref="F14:N14" si="1">F15+F20+F25+F30+F35</f>
        <v>604113</v>
      </c>
      <c r="G14" s="292">
        <f t="shared" si="1"/>
        <v>875856712983.95996</v>
      </c>
      <c r="H14" s="292">
        <f t="shared" si="1"/>
        <v>167003021516</v>
      </c>
      <c r="I14" s="292">
        <f t="shared" si="1"/>
        <v>34585988949.230003</v>
      </c>
      <c r="J14" s="292">
        <f t="shared" si="1"/>
        <v>2179</v>
      </c>
      <c r="K14" s="292">
        <f t="shared" si="1"/>
        <v>2675538917.1000004</v>
      </c>
      <c r="L14" s="292">
        <f t="shared" si="1"/>
        <v>11364177974.66</v>
      </c>
      <c r="M14" s="292">
        <f t="shared" si="1"/>
        <v>14111830004.499998</v>
      </c>
      <c r="N14" s="292">
        <f t="shared" si="1"/>
        <v>-3314553</v>
      </c>
    </row>
    <row r="15" spans="1:255" ht="14.25" customHeight="1" x14ac:dyDescent="0.3">
      <c r="A15" s="392"/>
      <c r="B15" s="393" t="s">
        <v>6</v>
      </c>
      <c r="C15" s="394"/>
      <c r="D15" s="394"/>
      <c r="E15" s="395">
        <f>E16+E17+E18+E19</f>
        <v>176953</v>
      </c>
      <c r="F15" s="395">
        <f t="shared" ref="F15:N15" si="2">F16+F17+F18+F19</f>
        <v>187801</v>
      </c>
      <c r="G15" s="395">
        <f t="shared" si="2"/>
        <v>212023548280.71997</v>
      </c>
      <c r="H15" s="395">
        <f t="shared" si="2"/>
        <v>47606129496</v>
      </c>
      <c r="I15" s="395">
        <f t="shared" si="2"/>
        <v>6321511361.1800003</v>
      </c>
      <c r="J15" s="395">
        <f t="shared" si="2"/>
        <v>397</v>
      </c>
      <c r="K15" s="395">
        <f t="shared" si="2"/>
        <v>395430321.63</v>
      </c>
      <c r="L15" s="395">
        <f t="shared" si="2"/>
        <v>1422996217.8600001</v>
      </c>
      <c r="M15" s="395">
        <f t="shared" si="2"/>
        <v>2695661599.7099996</v>
      </c>
      <c r="N15" s="395">
        <f t="shared" si="2"/>
        <v>-873546.99</v>
      </c>
    </row>
    <row r="16" spans="1:255" ht="14.25" customHeight="1" x14ac:dyDescent="0.25">
      <c r="A16" s="3"/>
      <c r="C16" s="4" t="s">
        <v>5</v>
      </c>
      <c r="E16" s="294">
        <v>50554</v>
      </c>
      <c r="F16" s="294">
        <v>51275</v>
      </c>
      <c r="G16" s="294">
        <v>45598411794.949997</v>
      </c>
      <c r="H16" s="294">
        <v>8526002556</v>
      </c>
      <c r="I16" s="294">
        <v>1884604996.8</v>
      </c>
      <c r="J16" s="294">
        <v>95</v>
      </c>
      <c r="K16" s="294">
        <v>28788337.559999999</v>
      </c>
      <c r="L16" s="294">
        <v>475106001.61000001</v>
      </c>
      <c r="M16" s="294">
        <v>93339027.430000007</v>
      </c>
      <c r="N16" s="294">
        <v>0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v>124713</v>
      </c>
      <c r="F17" s="293">
        <v>134839</v>
      </c>
      <c r="G17" s="293">
        <v>163663734868.22</v>
      </c>
      <c r="H17" s="293">
        <v>39066237581</v>
      </c>
      <c r="I17" s="293">
        <v>4346094448.6700001</v>
      </c>
      <c r="J17" s="293">
        <v>263</v>
      </c>
      <c r="K17" s="293">
        <v>331040775.39999998</v>
      </c>
      <c r="L17" s="293">
        <v>933749640.37</v>
      </c>
      <c r="M17" s="293">
        <v>2601851899.6199999</v>
      </c>
      <c r="N17" s="293">
        <v>-873546.99</v>
      </c>
    </row>
    <row r="18" spans="1:14" s="18" customFormat="1" ht="14.25" customHeight="1" x14ac:dyDescent="0.25">
      <c r="A18" s="17"/>
      <c r="C18" s="19" t="s">
        <v>21</v>
      </c>
      <c r="E18" s="294">
        <v>1686</v>
      </c>
      <c r="F18" s="294">
        <v>1687</v>
      </c>
      <c r="G18" s="294">
        <v>2761401617.5500002</v>
      </c>
      <c r="H18" s="294">
        <v>13889359</v>
      </c>
      <c r="I18" s="294">
        <v>90811915.709999993</v>
      </c>
      <c r="J18" s="294">
        <v>2</v>
      </c>
      <c r="K18" s="294">
        <v>3716927.49</v>
      </c>
      <c r="L18" s="294">
        <v>14140575.880000001</v>
      </c>
      <c r="M18" s="294">
        <v>470672.66</v>
      </c>
      <c r="N18" s="294">
        <v>0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37</v>
      </c>
      <c r="K19" s="293">
        <v>31884281.18</v>
      </c>
      <c r="L19" s="293">
        <v>0</v>
      </c>
      <c r="M19" s="293">
        <v>0</v>
      </c>
      <c r="N19" s="293">
        <v>0</v>
      </c>
    </row>
    <row r="20" spans="1:14" s="21" customFormat="1" ht="14.25" customHeight="1" x14ac:dyDescent="0.3">
      <c r="A20" s="397"/>
      <c r="B20" s="398" t="s">
        <v>7</v>
      </c>
      <c r="C20" s="399"/>
      <c r="D20" s="399"/>
      <c r="E20" s="400">
        <f>E21+E22+E23+E24</f>
        <v>248154</v>
      </c>
      <c r="F20" s="400">
        <f t="shared" ref="F20" si="3">F21+F22+F23+F24</f>
        <v>291112</v>
      </c>
      <c r="G20" s="400">
        <f t="shared" ref="G20" si="4">G21+G22+G23+G24</f>
        <v>491761379166.5</v>
      </c>
      <c r="H20" s="400">
        <f t="shared" ref="H20" si="5">H21+H22+H23+H24</f>
        <v>99290780884</v>
      </c>
      <c r="I20" s="400">
        <f t="shared" ref="I20" si="6">I21+I22+I23+I24</f>
        <v>18128244988.640003</v>
      </c>
      <c r="J20" s="400">
        <f t="shared" ref="J20" si="7">J21+J22+J23+J24</f>
        <v>1362</v>
      </c>
      <c r="K20" s="400">
        <f t="shared" ref="K20" si="8">K21+K22+K23+K24</f>
        <v>1722980755.4100003</v>
      </c>
      <c r="L20" s="400">
        <f t="shared" ref="L20" si="9">L21+L22+L23+L24</f>
        <v>4584315792.3299999</v>
      </c>
      <c r="M20" s="400">
        <f t="shared" ref="M20" si="10">M21+M22+M23+M24</f>
        <v>9810277941.289999</v>
      </c>
      <c r="N20" s="400">
        <f t="shared" ref="N20" si="11">N21+N22+N23+N24</f>
        <v>-82.01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v>29930</v>
      </c>
      <c r="F21" s="293">
        <v>34890</v>
      </c>
      <c r="G21" s="293">
        <v>60815233787</v>
      </c>
      <c r="H21" s="293">
        <v>6633015947</v>
      </c>
      <c r="I21" s="293">
        <v>3352195466.8600001</v>
      </c>
      <c r="J21" s="293">
        <v>20</v>
      </c>
      <c r="K21" s="293">
        <v>82285167.219999999</v>
      </c>
      <c r="L21" s="293">
        <v>166209331.55000001</v>
      </c>
      <c r="M21" s="293">
        <v>156665757.15000001</v>
      </c>
      <c r="N21" s="293">
        <v>0</v>
      </c>
    </row>
    <row r="22" spans="1:14" s="18" customFormat="1" ht="14.25" customHeight="1" x14ac:dyDescent="0.25">
      <c r="A22" s="17"/>
      <c r="C22" s="19" t="s">
        <v>3</v>
      </c>
      <c r="E22" s="294">
        <v>217102</v>
      </c>
      <c r="F22" s="294">
        <v>254716</v>
      </c>
      <c r="G22" s="294">
        <v>429164365563.64001</v>
      </c>
      <c r="H22" s="294">
        <v>92602984237</v>
      </c>
      <c r="I22" s="294">
        <v>14768011171.790001</v>
      </c>
      <c r="J22" s="294">
        <v>788</v>
      </c>
      <c r="K22" s="294">
        <v>1412784654.6500001</v>
      </c>
      <c r="L22" s="294">
        <v>4374070293.21</v>
      </c>
      <c r="M22" s="294">
        <v>9624040511.4099998</v>
      </c>
      <c r="N22" s="294">
        <v>-82.01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v>1122</v>
      </c>
      <c r="F23" s="293">
        <v>1506</v>
      </c>
      <c r="G23" s="293">
        <v>1781779815.8599999</v>
      </c>
      <c r="H23" s="293">
        <v>54780700</v>
      </c>
      <c r="I23" s="293">
        <v>8038349.9900000002</v>
      </c>
      <c r="J23" s="293">
        <v>2</v>
      </c>
      <c r="K23" s="293">
        <v>1647563.89</v>
      </c>
      <c r="L23" s="293">
        <v>44036167.57</v>
      </c>
      <c r="M23" s="293">
        <v>29571672.73</v>
      </c>
      <c r="N23" s="293">
        <v>0</v>
      </c>
    </row>
    <row r="24" spans="1:14" s="18" customFormat="1" ht="14.25" customHeight="1" x14ac:dyDescent="0.25">
      <c r="A24" s="17"/>
      <c r="C24" s="19" t="s">
        <v>300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552</v>
      </c>
      <c r="K24" s="294">
        <v>226263369.65000001</v>
      </c>
      <c r="L24" s="294">
        <v>0</v>
      </c>
      <c r="M24" s="294">
        <v>0</v>
      </c>
      <c r="N24" s="294">
        <v>0</v>
      </c>
    </row>
    <row r="25" spans="1:14" ht="14.25" customHeight="1" x14ac:dyDescent="0.3">
      <c r="A25" s="392"/>
      <c r="B25" s="393" t="s">
        <v>16</v>
      </c>
      <c r="C25" s="394"/>
      <c r="D25" s="394"/>
      <c r="E25" s="395">
        <f>E26+E27+E28+E29</f>
        <v>108574</v>
      </c>
      <c r="F25" s="395">
        <f t="shared" ref="F25" si="12">F26+F27+F28+F29</f>
        <v>109127</v>
      </c>
      <c r="G25" s="395">
        <f t="shared" ref="G25" si="13">G26+G27+G28+G29</f>
        <v>145611643676.22998</v>
      </c>
      <c r="H25" s="395">
        <f t="shared" ref="H25" si="14">H26+H27+H28+H29</f>
        <v>14089898995</v>
      </c>
      <c r="I25" s="395">
        <f t="shared" ref="I25" si="15">I26+I27+I28+I29</f>
        <v>9439943740.5900002</v>
      </c>
      <c r="J25" s="395">
        <f t="shared" ref="J25" si="16">J26+J27+J28+J29</f>
        <v>393</v>
      </c>
      <c r="K25" s="395">
        <f t="shared" ref="K25" si="17">K26+K27+K28+K29</f>
        <v>532272641.15999991</v>
      </c>
      <c r="L25" s="395">
        <f t="shared" ref="L25" si="18">L26+L27+L28+L29</f>
        <v>5158695233.29</v>
      </c>
      <c r="M25" s="395">
        <f t="shared" ref="M25" si="19">M26+M27+M28+M29</f>
        <v>1193407821</v>
      </c>
      <c r="N25" s="395">
        <f t="shared" ref="N25" si="20">N26+N27+N28+N29</f>
        <v>-2440924</v>
      </c>
    </row>
    <row r="26" spans="1:14" ht="14.25" customHeight="1" x14ac:dyDescent="0.25">
      <c r="A26" s="3"/>
      <c r="C26" s="4" t="s">
        <v>5</v>
      </c>
      <c r="E26" s="294">
        <v>9507</v>
      </c>
      <c r="F26" s="294">
        <v>9525</v>
      </c>
      <c r="G26" s="294">
        <v>7353867495.9300003</v>
      </c>
      <c r="H26" s="294">
        <v>1408568630</v>
      </c>
      <c r="I26" s="294">
        <v>5275059700.8100004</v>
      </c>
      <c r="J26" s="294">
        <v>1</v>
      </c>
      <c r="K26" s="294">
        <v>199350.53</v>
      </c>
      <c r="L26" s="294">
        <v>2075628620.3499999</v>
      </c>
      <c r="M26" s="294">
        <v>0</v>
      </c>
      <c r="N26" s="294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v>98061</v>
      </c>
      <c r="F27" s="293">
        <v>98596</v>
      </c>
      <c r="G27" s="293">
        <v>137482719648.53</v>
      </c>
      <c r="H27" s="293">
        <v>11223313615</v>
      </c>
      <c r="I27" s="293">
        <v>3885318627.1199999</v>
      </c>
      <c r="J27" s="293">
        <v>374</v>
      </c>
      <c r="K27" s="293">
        <v>521501198.26999998</v>
      </c>
      <c r="L27" s="293">
        <v>2942981983.5700002</v>
      </c>
      <c r="M27" s="293">
        <v>1164167112</v>
      </c>
      <c r="N27" s="293">
        <v>-2440924</v>
      </c>
    </row>
    <row r="28" spans="1:14" s="18" customFormat="1" ht="14.25" customHeight="1" x14ac:dyDescent="0.25">
      <c r="A28" s="17"/>
      <c r="C28" s="19" t="s">
        <v>21</v>
      </c>
      <c r="E28" s="294">
        <v>1006</v>
      </c>
      <c r="F28" s="294">
        <v>1006</v>
      </c>
      <c r="G28" s="294">
        <v>775056531.76999998</v>
      </c>
      <c r="H28" s="294">
        <v>1458016750</v>
      </c>
      <c r="I28" s="294">
        <v>279565412.66000003</v>
      </c>
      <c r="J28" s="294">
        <v>11</v>
      </c>
      <c r="K28" s="294">
        <v>7735643.4000000004</v>
      </c>
      <c r="L28" s="294">
        <v>140084629.37</v>
      </c>
      <c r="M28" s="294">
        <v>29240709</v>
      </c>
      <c r="N28" s="294"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7</v>
      </c>
      <c r="K29" s="293">
        <v>2836448.96</v>
      </c>
      <c r="L29" s="293">
        <v>0</v>
      </c>
      <c r="M29" s="293">
        <v>0</v>
      </c>
      <c r="N29" s="293">
        <v>0</v>
      </c>
    </row>
    <row r="30" spans="1:14" s="21" customFormat="1" ht="14.25" customHeight="1" x14ac:dyDescent="0.3">
      <c r="A30" s="397"/>
      <c r="B30" s="398" t="s">
        <v>17</v>
      </c>
      <c r="C30" s="399"/>
      <c r="D30" s="399"/>
      <c r="E30" s="400">
        <f>E31+E32+E33+E34</f>
        <v>8095</v>
      </c>
      <c r="F30" s="400">
        <f t="shared" ref="F30" si="21">F31+F32+F33+F34</f>
        <v>15644</v>
      </c>
      <c r="G30" s="400">
        <f t="shared" ref="G30" si="22">G31+G32+G33+G34</f>
        <v>26446903574.509998</v>
      </c>
      <c r="H30" s="400">
        <f t="shared" ref="H30" si="23">H31+H32+H33+H34</f>
        <v>5476174820</v>
      </c>
      <c r="I30" s="400">
        <f t="shared" ref="I30" si="24">I31+I32+I33+I34</f>
        <v>696191808.99000001</v>
      </c>
      <c r="J30" s="400">
        <f t="shared" ref="J30" si="25">J31+J32+J33+J34</f>
        <v>25</v>
      </c>
      <c r="K30" s="400">
        <f t="shared" ref="K30" si="26">K31+K32+K33+K34</f>
        <v>24318151.899999999</v>
      </c>
      <c r="L30" s="400">
        <f t="shared" ref="L30" si="27">L31+L32+L33+L34</f>
        <v>198170731.18000001</v>
      </c>
      <c r="M30" s="400">
        <f t="shared" ref="M30" si="28">M31+M32+M33+M34</f>
        <v>412482642.5</v>
      </c>
      <c r="N30" s="400">
        <f t="shared" ref="N30" si="29">N31+N32+N33+N34</f>
        <v>0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v>793</v>
      </c>
      <c r="F31" s="293">
        <v>1586</v>
      </c>
      <c r="G31" s="293">
        <v>3201804054</v>
      </c>
      <c r="H31" s="293">
        <v>78618440</v>
      </c>
      <c r="I31" s="293">
        <v>110592781.73999999</v>
      </c>
      <c r="J31" s="293">
        <v>0</v>
      </c>
      <c r="K31" s="293">
        <v>0</v>
      </c>
      <c r="L31" s="293">
        <v>1176604.98</v>
      </c>
      <c r="M31" s="293">
        <v>0</v>
      </c>
      <c r="N31" s="293">
        <v>0</v>
      </c>
    </row>
    <row r="32" spans="1:14" s="18" customFormat="1" ht="14.25" customHeight="1" x14ac:dyDescent="0.25">
      <c r="A32" s="17"/>
      <c r="C32" s="19" t="s">
        <v>3</v>
      </c>
      <c r="E32" s="294">
        <v>7269</v>
      </c>
      <c r="F32" s="294">
        <v>13992</v>
      </c>
      <c r="G32" s="294">
        <v>23169076794.509998</v>
      </c>
      <c r="H32" s="294">
        <v>5397556380</v>
      </c>
      <c r="I32" s="294">
        <v>585594038.82000005</v>
      </c>
      <c r="J32" s="294">
        <v>23</v>
      </c>
      <c r="K32" s="294">
        <v>24262798.629999999</v>
      </c>
      <c r="L32" s="294">
        <v>191479433.62</v>
      </c>
      <c r="M32" s="294">
        <v>412482642.5</v>
      </c>
      <c r="N32" s="294">
        <v>0</v>
      </c>
    </row>
    <row r="33" spans="1:14" ht="14.25" customHeight="1" x14ac:dyDescent="0.25">
      <c r="A33" s="13"/>
      <c r="B33" s="14"/>
      <c r="C33" s="15" t="s">
        <v>21</v>
      </c>
      <c r="D33" s="14"/>
      <c r="E33" s="293">
        <v>33</v>
      </c>
      <c r="F33" s="293">
        <v>66</v>
      </c>
      <c r="G33" s="293">
        <v>76022726</v>
      </c>
      <c r="H33" s="293">
        <v>0</v>
      </c>
      <c r="I33" s="293">
        <v>4988.43</v>
      </c>
      <c r="J33" s="293">
        <v>0</v>
      </c>
      <c r="K33" s="293">
        <v>0</v>
      </c>
      <c r="L33" s="293">
        <v>5514692.5800000001</v>
      </c>
      <c r="M33" s="293">
        <v>0</v>
      </c>
      <c r="N33" s="293">
        <v>0</v>
      </c>
    </row>
    <row r="34" spans="1:14" s="18" customFormat="1" ht="14.25" customHeight="1" x14ac:dyDescent="0.25">
      <c r="A34" s="17"/>
      <c r="C34" s="19" t="s">
        <v>300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2</v>
      </c>
      <c r="K34" s="294">
        <v>55353.27</v>
      </c>
      <c r="L34" s="294">
        <v>0</v>
      </c>
      <c r="M34" s="294">
        <v>0</v>
      </c>
      <c r="N34" s="294">
        <v>0</v>
      </c>
    </row>
    <row r="35" spans="1:14" ht="14.25" customHeight="1" x14ac:dyDescent="0.3">
      <c r="A35" s="392"/>
      <c r="B35" s="393" t="s">
        <v>18</v>
      </c>
      <c r="C35" s="394"/>
      <c r="D35" s="394"/>
      <c r="E35" s="395">
        <f>E36+E37+E38+E39</f>
        <v>429</v>
      </c>
      <c r="F35" s="395">
        <f t="shared" ref="F35" si="30">F36+F37+F38+F39</f>
        <v>429</v>
      </c>
      <c r="G35" s="395">
        <f t="shared" ref="G35" si="31">G36+G37+G38+G39</f>
        <v>13238286</v>
      </c>
      <c r="H35" s="395">
        <f t="shared" ref="H35" si="32">H36+H37+H38+H39</f>
        <v>540037321</v>
      </c>
      <c r="I35" s="395">
        <f t="shared" ref="I35" si="33">I36+I37+I38+I39</f>
        <v>97049.83</v>
      </c>
      <c r="J35" s="395">
        <f t="shared" ref="J35" si="34">J36+J37+J38+J39</f>
        <v>2</v>
      </c>
      <c r="K35" s="395">
        <f t="shared" ref="K35" si="35">K36+K37+K38+K39</f>
        <v>537047</v>
      </c>
      <c r="L35" s="395">
        <f t="shared" ref="L35" si="36">L36+L37+L38+L39</f>
        <v>0</v>
      </c>
      <c r="M35" s="395">
        <f t="shared" ref="M35" si="37">M36+M37+M38+M39</f>
        <v>0</v>
      </c>
      <c r="N35" s="395">
        <f t="shared" ref="N35" si="38">N36+N37+N38+N39</f>
        <v>0</v>
      </c>
    </row>
    <row r="36" spans="1:14" ht="14.25" customHeight="1" x14ac:dyDescent="0.25">
      <c r="A36" s="3"/>
      <c r="C36" s="4" t="s">
        <v>5</v>
      </c>
      <c r="E36" s="294">
        <v>198</v>
      </c>
      <c r="F36" s="294">
        <v>198</v>
      </c>
      <c r="G36" s="294">
        <v>11880000</v>
      </c>
      <c r="H36" s="294">
        <v>0</v>
      </c>
      <c r="I36" s="294">
        <v>96563.83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3">
        <v>0</v>
      </c>
      <c r="F37" s="293">
        <v>0</v>
      </c>
      <c r="G37" s="293">
        <v>0</v>
      </c>
      <c r="H37" s="293">
        <v>0</v>
      </c>
      <c r="I37" s="293">
        <v>0</v>
      </c>
      <c r="J37" s="293">
        <v>2</v>
      </c>
      <c r="K37" s="293">
        <v>537047</v>
      </c>
      <c r="L37" s="293">
        <v>0</v>
      </c>
      <c r="M37" s="293">
        <v>0</v>
      </c>
      <c r="N37" s="293">
        <v>0</v>
      </c>
    </row>
    <row r="38" spans="1:14" s="18" customFormat="1" ht="14.25" customHeight="1" x14ac:dyDescent="0.25">
      <c r="A38" s="17"/>
      <c r="C38" s="19" t="s">
        <v>21</v>
      </c>
      <c r="E38" s="294">
        <v>231</v>
      </c>
      <c r="F38" s="294">
        <v>231</v>
      </c>
      <c r="G38" s="294">
        <v>1358286</v>
      </c>
      <c r="H38" s="294">
        <v>540037321</v>
      </c>
      <c r="I38" s="294">
        <v>486</v>
      </c>
      <c r="J38" s="294">
        <v>0</v>
      </c>
      <c r="K38" s="294">
        <v>0</v>
      </c>
      <c r="L38" s="294">
        <v>0</v>
      </c>
      <c r="M38" s="294">
        <v>0</v>
      </c>
      <c r="N38" s="294">
        <v>0</v>
      </c>
    </row>
    <row r="39" spans="1:14" ht="14.25" customHeight="1" x14ac:dyDescent="0.25">
      <c r="A39" s="13"/>
      <c r="B39" s="14"/>
      <c r="C39" s="15" t="s">
        <v>300</v>
      </c>
      <c r="D39" s="14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293">
        <v>0</v>
      </c>
      <c r="N39" s="293">
        <v>0</v>
      </c>
    </row>
    <row r="40" spans="1:14" s="340" customFormat="1" ht="14.25" customHeight="1" x14ac:dyDescent="0.3">
      <c r="A40" s="22"/>
      <c r="B40" s="20" t="s">
        <v>34</v>
      </c>
      <c r="C40" s="21"/>
      <c r="D40" s="21"/>
      <c r="E40" s="339">
        <f>E41+E46+E51+E56+E61+E67+E72+E77+E66</f>
        <v>14</v>
      </c>
      <c r="F40" s="339">
        <f t="shared" ref="F40:N40" si="39">F41+F46+F51+F56+F61+F67+F72+F77+F66</f>
        <v>54476</v>
      </c>
      <c r="G40" s="339">
        <f t="shared" si="39"/>
        <v>18669565079</v>
      </c>
      <c r="H40" s="339">
        <f t="shared" si="39"/>
        <v>0</v>
      </c>
      <c r="I40" s="339">
        <f t="shared" si="39"/>
        <v>439125884.01999998</v>
      </c>
      <c r="J40" s="339">
        <f t="shared" si="39"/>
        <v>110</v>
      </c>
      <c r="K40" s="339">
        <f t="shared" si="39"/>
        <v>51318562.390000001</v>
      </c>
      <c r="L40" s="339">
        <f t="shared" si="39"/>
        <v>0</v>
      </c>
      <c r="M40" s="339">
        <f t="shared" si="39"/>
        <v>35529.230000000003</v>
      </c>
      <c r="N40" s="339">
        <f t="shared" si="39"/>
        <v>12475364.15</v>
      </c>
    </row>
    <row r="41" spans="1:14" s="23" customFormat="1" ht="14.25" customHeight="1" x14ac:dyDescent="0.3">
      <c r="A41" s="392"/>
      <c r="B41" s="393" t="s">
        <v>27</v>
      </c>
      <c r="C41" s="394"/>
      <c r="D41" s="394"/>
      <c r="E41" s="395">
        <f>E42+E43+E44+E45</f>
        <v>6</v>
      </c>
      <c r="F41" s="395">
        <f t="shared" ref="F41" si="40">F42+F43+F44+F45</f>
        <v>105</v>
      </c>
      <c r="G41" s="395">
        <f t="shared" ref="G41" si="41">G42+G43+G44+G45</f>
        <v>2419222192</v>
      </c>
      <c r="H41" s="395">
        <f t="shared" ref="H41" si="42">H42+H43+H44+H45</f>
        <v>0</v>
      </c>
      <c r="I41" s="395">
        <f t="shared" ref="I41" si="43">I42+I43+I44+I45</f>
        <v>198819316.25999999</v>
      </c>
      <c r="J41" s="395">
        <f>J42+J43+J44+J45</f>
        <v>108</v>
      </c>
      <c r="K41" s="395">
        <f t="shared" ref="K41" si="44">K42+K43+K44+K45</f>
        <v>51095356.340000004</v>
      </c>
      <c r="L41" s="395">
        <f t="shared" ref="L41" si="45">L42+L43+L44+L45</f>
        <v>0</v>
      </c>
      <c r="M41" s="395">
        <f t="shared" ref="M41" si="46">M42+M43+M44+M45</f>
        <v>0</v>
      </c>
      <c r="N41" s="395">
        <f t="shared" ref="N41" si="47">N42+N43+N44+N45</f>
        <v>-198740.86</v>
      </c>
    </row>
    <row r="42" spans="1:14" ht="14.25" customHeight="1" x14ac:dyDescent="0.25">
      <c r="A42" s="3"/>
      <c r="C42" s="4" t="s">
        <v>5</v>
      </c>
      <c r="E42" s="294">
        <v>5</v>
      </c>
      <c r="F42" s="294">
        <v>52</v>
      </c>
      <c r="G42" s="294">
        <v>2288722465</v>
      </c>
      <c r="H42" s="294">
        <v>0</v>
      </c>
      <c r="I42" s="294">
        <v>198496941.41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</row>
    <row r="43" spans="1:14" ht="14.25" customHeight="1" x14ac:dyDescent="0.25">
      <c r="A43" s="13"/>
      <c r="B43" s="14"/>
      <c r="C43" s="15" t="s">
        <v>3</v>
      </c>
      <c r="D43" s="14"/>
      <c r="E43" s="293">
        <v>1</v>
      </c>
      <c r="F43" s="293">
        <v>53</v>
      </c>
      <c r="G43" s="293">
        <v>130499727</v>
      </c>
      <c r="H43" s="293">
        <v>0</v>
      </c>
      <c r="I43" s="293">
        <v>322374.84999999998</v>
      </c>
      <c r="J43" s="293">
        <v>0</v>
      </c>
      <c r="K43" s="293">
        <v>0</v>
      </c>
      <c r="L43" s="293">
        <v>0</v>
      </c>
      <c r="M43" s="293">
        <v>0</v>
      </c>
      <c r="N43" s="293">
        <v>-198740.86</v>
      </c>
    </row>
    <row r="44" spans="1:14" s="18" customFormat="1" ht="14.25" customHeight="1" x14ac:dyDescent="0.25">
      <c r="A44" s="17"/>
      <c r="C44" s="19" t="s">
        <v>21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</row>
    <row r="45" spans="1:14" ht="14.25" customHeight="1" x14ac:dyDescent="0.25">
      <c r="A45" s="13"/>
      <c r="B45" s="14"/>
      <c r="C45" s="15" t="s">
        <v>300</v>
      </c>
      <c r="D45" s="14"/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108</v>
      </c>
      <c r="K45" s="293">
        <v>51095356.340000004</v>
      </c>
      <c r="L45" s="293">
        <v>0</v>
      </c>
      <c r="M45" s="293">
        <v>0</v>
      </c>
      <c r="N45" s="293">
        <v>0</v>
      </c>
    </row>
    <row r="46" spans="1:14" s="21" customFormat="1" ht="14.25" customHeight="1" x14ac:dyDescent="0.3">
      <c r="A46" s="397"/>
      <c r="B46" s="398" t="s">
        <v>28</v>
      </c>
      <c r="C46" s="399"/>
      <c r="D46" s="399"/>
      <c r="E46" s="400">
        <f>E47+E48+E49+E50</f>
        <v>0</v>
      </c>
      <c r="F46" s="400">
        <f t="shared" ref="F46" si="48">F47+F48+F49+F50</f>
        <v>0</v>
      </c>
      <c r="G46" s="400">
        <f t="shared" ref="G46" si="49">G47+G48+G49+G50</f>
        <v>0</v>
      </c>
      <c r="H46" s="400">
        <f t="shared" ref="H46" si="50">H47+H48+H49+H50</f>
        <v>0</v>
      </c>
      <c r="I46" s="400">
        <f t="shared" ref="I46" si="51">I47+I48+I49+I50</f>
        <v>0</v>
      </c>
      <c r="J46" s="400">
        <f t="shared" ref="J46" si="52">J47+J48+J49+J50</f>
        <v>0</v>
      </c>
      <c r="K46" s="400">
        <f t="shared" ref="K46" si="53">K47+K48+K49+K50</f>
        <v>0</v>
      </c>
      <c r="L46" s="400">
        <f t="shared" ref="L46" si="54">L47+L48+L49+L50</f>
        <v>0</v>
      </c>
      <c r="M46" s="400">
        <f t="shared" ref="M46" si="55">M47+M48+M49+M50</f>
        <v>0</v>
      </c>
      <c r="N46" s="400">
        <f t="shared" ref="N46" si="56">N47+N48+N49+N50</f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</row>
    <row r="48" spans="1:14" s="18" customFormat="1" ht="14.25" customHeight="1" x14ac:dyDescent="0.25">
      <c r="A48" s="17"/>
      <c r="C48" s="19" t="s">
        <v>3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</row>
    <row r="50" spans="1:14" s="18" customFormat="1" ht="14.25" customHeight="1" x14ac:dyDescent="0.25">
      <c r="A50" s="17"/>
      <c r="C50" s="19" t="s">
        <v>300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</row>
    <row r="51" spans="1:14" ht="14.25" customHeight="1" x14ac:dyDescent="0.3">
      <c r="A51" s="392"/>
      <c r="B51" s="393" t="s">
        <v>29</v>
      </c>
      <c r="C51" s="394"/>
      <c r="D51" s="394"/>
      <c r="E51" s="395">
        <f>E52+E53+E54+E55</f>
        <v>1</v>
      </c>
      <c r="F51" s="395">
        <f t="shared" ref="F51" si="57">F52+F53+F54+F55</f>
        <v>10</v>
      </c>
      <c r="G51" s="395">
        <f t="shared" ref="G51" si="58">G52+G53+G54+G55</f>
        <v>19735400</v>
      </c>
      <c r="H51" s="395">
        <f t="shared" ref="H51" si="59">H52+H53+H54+H55</f>
        <v>0</v>
      </c>
      <c r="I51" s="395">
        <f t="shared" ref="I51" si="60">I52+I53+I54+I55</f>
        <v>482191.09</v>
      </c>
      <c r="J51" s="395">
        <f t="shared" ref="J51" si="61">J52+J53+J54+J55</f>
        <v>0</v>
      </c>
      <c r="K51" s="395">
        <f t="shared" ref="K51" si="62">K52+K53+K54+K55</f>
        <v>0</v>
      </c>
      <c r="L51" s="395">
        <f t="shared" ref="L51" si="63">L52+L53+L54+L55</f>
        <v>0</v>
      </c>
      <c r="M51" s="395">
        <f t="shared" ref="M51" si="64">M52+M53+M54+M55</f>
        <v>35529.230000000003</v>
      </c>
      <c r="N51" s="395">
        <f t="shared" ref="N51" si="65">N52+N53+N54+N55</f>
        <v>0</v>
      </c>
    </row>
    <row r="52" spans="1:14" ht="14.25" customHeight="1" x14ac:dyDescent="0.25">
      <c r="A52" s="3"/>
      <c r="C52" s="4" t="s">
        <v>5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4">
        <v>0</v>
      </c>
      <c r="M52" s="294">
        <v>0</v>
      </c>
      <c r="N52" s="294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v>1</v>
      </c>
      <c r="F53" s="293">
        <v>10</v>
      </c>
      <c r="G53" s="293">
        <v>19735400</v>
      </c>
      <c r="H53" s="293">
        <v>0</v>
      </c>
      <c r="I53" s="293">
        <v>482191.09</v>
      </c>
      <c r="J53" s="293">
        <v>0</v>
      </c>
      <c r="K53" s="293">
        <v>0</v>
      </c>
      <c r="L53" s="293">
        <v>0</v>
      </c>
      <c r="M53" s="293">
        <v>35529.230000000003</v>
      </c>
      <c r="N53" s="293">
        <v>0</v>
      </c>
    </row>
    <row r="54" spans="1:14" s="18" customFormat="1" ht="14.25" customHeight="1" x14ac:dyDescent="0.25">
      <c r="A54" s="17"/>
      <c r="C54" s="19" t="s">
        <v>21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0</v>
      </c>
      <c r="K55" s="293">
        <v>0</v>
      </c>
      <c r="L55" s="293">
        <v>0</v>
      </c>
      <c r="M55" s="293">
        <v>0</v>
      </c>
      <c r="N55" s="293">
        <v>0</v>
      </c>
    </row>
    <row r="56" spans="1:14" s="21" customFormat="1" ht="14.25" customHeight="1" x14ac:dyDescent="0.3">
      <c r="A56" s="397"/>
      <c r="B56" s="398" t="s">
        <v>30</v>
      </c>
      <c r="C56" s="399"/>
      <c r="D56" s="399"/>
      <c r="E56" s="400">
        <f>E57+E58+E59+E60</f>
        <v>0</v>
      </c>
      <c r="F56" s="400">
        <f t="shared" ref="F56" si="66">F57+F58+F59+F60</f>
        <v>0</v>
      </c>
      <c r="G56" s="400">
        <f t="shared" ref="G56" si="67">G57+G58+G59+G60</f>
        <v>0</v>
      </c>
      <c r="H56" s="400">
        <f t="shared" ref="H56" si="68">H57+H58+H59+H60</f>
        <v>0</v>
      </c>
      <c r="I56" s="400">
        <f t="shared" ref="I56" si="69">I57+I58+I59+I60</f>
        <v>0</v>
      </c>
      <c r="J56" s="400">
        <f t="shared" ref="J56" si="70">J57+J58+J59+J60</f>
        <v>0</v>
      </c>
      <c r="K56" s="400">
        <f t="shared" ref="K56" si="71">K57+K58+K59+K60</f>
        <v>0</v>
      </c>
      <c r="L56" s="400">
        <f t="shared" ref="L56" si="72">L57+L58+L59+L60</f>
        <v>0</v>
      </c>
      <c r="M56" s="400">
        <f t="shared" ref="M56" si="73">M57+M58+M59+M60</f>
        <v>0</v>
      </c>
      <c r="N56" s="400">
        <f t="shared" ref="N56" si="74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v>0</v>
      </c>
      <c r="F57" s="293">
        <v>0</v>
      </c>
      <c r="G57" s="293">
        <v>0</v>
      </c>
      <c r="H57" s="293">
        <v>0</v>
      </c>
      <c r="I57" s="293">
        <v>0</v>
      </c>
      <c r="J57" s="293">
        <v>0</v>
      </c>
      <c r="K57" s="293">
        <v>0</v>
      </c>
      <c r="L57" s="293">
        <v>0</v>
      </c>
      <c r="M57" s="293">
        <v>0</v>
      </c>
      <c r="N57" s="293">
        <v>0</v>
      </c>
    </row>
    <row r="58" spans="1:14" s="18" customFormat="1" ht="14.25" customHeight="1" x14ac:dyDescent="0.25">
      <c r="A58" s="17"/>
      <c r="C58" s="19" t="s">
        <v>3</v>
      </c>
      <c r="E58" s="294">
        <v>0</v>
      </c>
      <c r="F58" s="294">
        <v>0</v>
      </c>
      <c r="G58" s="294">
        <v>0</v>
      </c>
      <c r="H58" s="294">
        <v>0</v>
      </c>
      <c r="I58" s="294">
        <v>0</v>
      </c>
      <c r="J58" s="294">
        <v>0</v>
      </c>
      <c r="K58" s="294">
        <v>0</v>
      </c>
      <c r="L58" s="294">
        <v>0</v>
      </c>
      <c r="M58" s="294">
        <v>0</v>
      </c>
      <c r="N58" s="294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</row>
    <row r="60" spans="1:14" s="18" customFormat="1" ht="14.25" customHeight="1" x14ac:dyDescent="0.25">
      <c r="A60" s="17"/>
      <c r="C60" s="19" t="s">
        <v>300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</row>
    <row r="61" spans="1:14" ht="14.25" customHeight="1" x14ac:dyDescent="0.3">
      <c r="A61" s="392"/>
      <c r="B61" s="393" t="s">
        <v>31</v>
      </c>
      <c r="C61" s="394"/>
      <c r="D61" s="394"/>
      <c r="E61" s="395">
        <f>E62+E63+E64+E65</f>
        <v>0</v>
      </c>
      <c r="F61" s="395">
        <f t="shared" ref="F61" si="75">F62+F63+F64+F65</f>
        <v>13</v>
      </c>
      <c r="G61" s="395">
        <f t="shared" ref="G61" si="76">G62+G63+G64+G65</f>
        <v>6985773</v>
      </c>
      <c r="H61" s="395">
        <f t="shared" ref="H61" si="77">H62+H63+H64+H65</f>
        <v>0</v>
      </c>
      <c r="I61" s="395">
        <f t="shared" ref="I61" si="78">I62+I63+I64+I65</f>
        <v>522190.57</v>
      </c>
      <c r="J61" s="395">
        <f t="shared" ref="J61" si="79">J62+J63+J64+J65</f>
        <v>1</v>
      </c>
      <c r="K61" s="395">
        <f t="shared" ref="K61" si="80">K62+K63+K64+K65</f>
        <v>10821.05</v>
      </c>
      <c r="L61" s="395">
        <f t="shared" ref="L61" si="81">L62+L63+L64+L65</f>
        <v>0</v>
      </c>
      <c r="M61" s="395">
        <f t="shared" ref="M61" si="82">M62+M63+M64+M65</f>
        <v>0</v>
      </c>
      <c r="N61" s="395">
        <f t="shared" ref="N61" si="83">N62+N63+N64+N65</f>
        <v>0</v>
      </c>
    </row>
    <row r="62" spans="1:14" ht="14.25" customHeight="1" x14ac:dyDescent="0.25">
      <c r="A62" s="3"/>
      <c r="C62" s="4" t="s">
        <v>5</v>
      </c>
      <c r="E62" s="294">
        <v>0</v>
      </c>
      <c r="F62" s="294">
        <v>0</v>
      </c>
      <c r="G62" s="294">
        <v>0</v>
      </c>
      <c r="H62" s="294">
        <v>0</v>
      </c>
      <c r="I62" s="294">
        <v>770.36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v>0</v>
      </c>
      <c r="F63" s="293">
        <v>13</v>
      </c>
      <c r="G63" s="293">
        <v>6985773</v>
      </c>
      <c r="H63" s="293">
        <v>0</v>
      </c>
      <c r="I63" s="293">
        <v>521420.21</v>
      </c>
      <c r="J63" s="293">
        <v>0</v>
      </c>
      <c r="K63" s="293">
        <v>0</v>
      </c>
      <c r="L63" s="293">
        <v>0</v>
      </c>
      <c r="M63" s="293">
        <v>0</v>
      </c>
      <c r="N63" s="293">
        <v>0</v>
      </c>
    </row>
    <row r="64" spans="1:14" s="18" customFormat="1" ht="14.25" customHeight="1" x14ac:dyDescent="0.25">
      <c r="A64" s="17"/>
      <c r="C64" s="19" t="s">
        <v>21</v>
      </c>
      <c r="E64" s="294">
        <v>0</v>
      </c>
      <c r="F64" s="294">
        <v>0</v>
      </c>
      <c r="G64" s="294">
        <v>0</v>
      </c>
      <c r="H64" s="294">
        <v>0</v>
      </c>
      <c r="I64" s="294">
        <v>0</v>
      </c>
      <c r="J64" s="294">
        <v>0</v>
      </c>
      <c r="K64" s="294">
        <v>0</v>
      </c>
      <c r="L64" s="294">
        <v>0</v>
      </c>
      <c r="M64" s="294">
        <v>0</v>
      </c>
      <c r="N64" s="294">
        <v>0</v>
      </c>
    </row>
    <row r="65" spans="1:16384" ht="14.25" customHeight="1" x14ac:dyDescent="0.25">
      <c r="A65" s="13"/>
      <c r="B65" s="14"/>
      <c r="C65" s="15" t="s">
        <v>300</v>
      </c>
      <c r="D65" s="14"/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1</v>
      </c>
      <c r="K65" s="293">
        <v>10821.05</v>
      </c>
      <c r="L65" s="293">
        <v>0</v>
      </c>
      <c r="M65" s="293">
        <v>0</v>
      </c>
      <c r="N65" s="293">
        <v>0</v>
      </c>
    </row>
    <row r="66" spans="1:16384" s="18" customFormat="1" ht="14.25" customHeight="1" x14ac:dyDescent="0.3">
      <c r="A66" s="17"/>
      <c r="B66" s="398" t="s">
        <v>316</v>
      </c>
      <c r="C66" s="19"/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</row>
    <row r="67" spans="1:16384" s="21" customFormat="1" ht="14.25" customHeight="1" x14ac:dyDescent="0.3">
      <c r="A67" s="397"/>
      <c r="B67" s="398" t="s">
        <v>32</v>
      </c>
      <c r="C67" s="399"/>
      <c r="D67" s="399"/>
      <c r="E67" s="400">
        <f>E68+E69+E70+E71</f>
        <v>0</v>
      </c>
      <c r="F67" s="400">
        <f t="shared" ref="F67" si="84">F68+F69+F70+F71</f>
        <v>0</v>
      </c>
      <c r="G67" s="400">
        <f t="shared" ref="G67" si="85">G68+G69+G70+G71</f>
        <v>0</v>
      </c>
      <c r="H67" s="400">
        <f t="shared" ref="H67" si="86">H68+H69+H70+H71</f>
        <v>0</v>
      </c>
      <c r="I67" s="400">
        <f t="shared" ref="I67" si="87">I68+I69+I70+I71</f>
        <v>0</v>
      </c>
      <c r="J67" s="400">
        <f t="shared" ref="J67" si="88">J68+J69+J70+J71</f>
        <v>0</v>
      </c>
      <c r="K67" s="400">
        <f t="shared" ref="K67" si="89">K68+K69+K70+K71</f>
        <v>0</v>
      </c>
      <c r="L67" s="400">
        <f t="shared" ref="L67" si="90">L68+L69+L70+L71</f>
        <v>0</v>
      </c>
      <c r="M67" s="400">
        <f t="shared" ref="M67" si="91">M68+M69+M70+M71</f>
        <v>0</v>
      </c>
      <c r="N67" s="400">
        <f t="shared" ref="N67" si="92">N68+N69+N70+N71</f>
        <v>0</v>
      </c>
    </row>
    <row r="68" spans="1:16384" ht="14.25" customHeight="1" x14ac:dyDescent="0.25">
      <c r="A68" s="13"/>
      <c r="B68" s="14"/>
      <c r="C68" s="15" t="s">
        <v>5</v>
      </c>
      <c r="D68" s="14"/>
      <c r="E68" s="293">
        <v>0</v>
      </c>
      <c r="F68" s="293">
        <v>0</v>
      </c>
      <c r="G68" s="293">
        <v>0</v>
      </c>
      <c r="H68" s="293">
        <v>0</v>
      </c>
      <c r="I68" s="293">
        <v>0</v>
      </c>
      <c r="J68" s="293">
        <v>0</v>
      </c>
      <c r="K68" s="293">
        <v>0</v>
      </c>
      <c r="L68" s="293">
        <v>0</v>
      </c>
      <c r="M68" s="293">
        <v>0</v>
      </c>
      <c r="N68" s="293">
        <v>0</v>
      </c>
    </row>
    <row r="69" spans="1:16384" s="18" customFormat="1" ht="14.25" customHeight="1" x14ac:dyDescent="0.25">
      <c r="A69" s="17"/>
      <c r="C69" s="19" t="s">
        <v>3</v>
      </c>
      <c r="E69" s="294">
        <v>0</v>
      </c>
      <c r="F69" s="294">
        <v>0</v>
      </c>
      <c r="G69" s="294">
        <v>0</v>
      </c>
      <c r="H69" s="294">
        <v>0</v>
      </c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</row>
    <row r="70" spans="1:16384" ht="14.25" customHeight="1" x14ac:dyDescent="0.25">
      <c r="A70" s="13"/>
      <c r="B70" s="14"/>
      <c r="C70" s="15" t="s">
        <v>21</v>
      </c>
      <c r="D70" s="14"/>
      <c r="E70" s="293">
        <v>0</v>
      </c>
      <c r="F70" s="293">
        <v>0</v>
      </c>
      <c r="G70" s="293">
        <v>0</v>
      </c>
      <c r="H70" s="293">
        <v>0</v>
      </c>
      <c r="I70" s="293">
        <v>0</v>
      </c>
      <c r="J70" s="293">
        <v>0</v>
      </c>
      <c r="K70" s="293">
        <v>0</v>
      </c>
      <c r="L70" s="293">
        <v>0</v>
      </c>
      <c r="M70" s="293">
        <v>0</v>
      </c>
      <c r="N70" s="293">
        <v>0</v>
      </c>
    </row>
    <row r="71" spans="1:16384" s="18" customFormat="1" ht="14.25" customHeight="1" x14ac:dyDescent="0.25">
      <c r="A71" s="17"/>
      <c r="C71" s="19" t="s">
        <v>300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0</v>
      </c>
      <c r="K71" s="294">
        <v>0</v>
      </c>
      <c r="L71" s="294">
        <v>0</v>
      </c>
      <c r="M71" s="294">
        <v>0</v>
      </c>
      <c r="N71" s="294">
        <v>0</v>
      </c>
    </row>
    <row r="72" spans="1:16384" ht="14.25" customHeight="1" x14ac:dyDescent="0.3">
      <c r="A72" s="392"/>
      <c r="B72" s="393" t="s">
        <v>33</v>
      </c>
      <c r="C72" s="394"/>
      <c r="D72" s="394"/>
      <c r="E72" s="395">
        <f>E73+E74+E75+E76</f>
        <v>2</v>
      </c>
      <c r="F72" s="395">
        <f t="shared" ref="F72" si="93">F73+F74+F75+F76</f>
        <v>211</v>
      </c>
      <c r="G72" s="395">
        <f t="shared" ref="G72" si="94">G73+G74+G75+G76</f>
        <v>7419440</v>
      </c>
      <c r="H72" s="395">
        <f t="shared" ref="H72" si="95">H73+H74+H75+H76</f>
        <v>0</v>
      </c>
      <c r="I72" s="395">
        <f t="shared" ref="I72" si="96">I73+I74+I75+I76</f>
        <v>21826.560000000001</v>
      </c>
      <c r="J72" s="395">
        <f t="shared" ref="J72" si="97">J73+J74+J75+J76</f>
        <v>1</v>
      </c>
      <c r="K72" s="395">
        <f t="shared" ref="K72" si="98">K73+K74+K75+K76</f>
        <v>212385</v>
      </c>
      <c r="L72" s="395">
        <f t="shared" ref="L72" si="99">L73+L74+L75+L76</f>
        <v>0</v>
      </c>
      <c r="M72" s="395">
        <f t="shared" ref="M72" si="100">M73+M74+M75+M76</f>
        <v>0</v>
      </c>
      <c r="N72" s="395">
        <f t="shared" ref="N72" si="101">N73+N74+N75+N76</f>
        <v>17575.759999999998</v>
      </c>
    </row>
    <row r="73" spans="1:16384" ht="14.25" customHeight="1" x14ac:dyDescent="0.25">
      <c r="A73" s="3"/>
      <c r="C73" s="4" t="s">
        <v>5</v>
      </c>
      <c r="E73" s="294">
        <v>2</v>
      </c>
      <c r="F73" s="294">
        <v>211</v>
      </c>
      <c r="G73" s="294">
        <v>7419440</v>
      </c>
      <c r="H73" s="294">
        <v>0</v>
      </c>
      <c r="I73" s="294">
        <v>21826.560000000001</v>
      </c>
      <c r="J73" s="294">
        <v>1</v>
      </c>
      <c r="K73" s="294">
        <v>212385</v>
      </c>
      <c r="L73" s="294">
        <v>0</v>
      </c>
      <c r="M73" s="294">
        <v>0</v>
      </c>
      <c r="N73" s="294">
        <v>17575.759999999998</v>
      </c>
    </row>
    <row r="74" spans="1:16384" ht="14.25" customHeight="1" x14ac:dyDescent="0.25">
      <c r="A74" s="13"/>
      <c r="B74" s="14"/>
      <c r="C74" s="15" t="s">
        <v>3</v>
      </c>
      <c r="D74" s="14"/>
      <c r="E74" s="293">
        <v>0</v>
      </c>
      <c r="F74" s="293">
        <v>0</v>
      </c>
      <c r="G74" s="293">
        <v>0</v>
      </c>
      <c r="H74" s="293">
        <v>0</v>
      </c>
      <c r="I74" s="293">
        <v>0</v>
      </c>
      <c r="J74" s="293">
        <v>0</v>
      </c>
      <c r="K74" s="293">
        <v>0</v>
      </c>
      <c r="L74" s="293">
        <v>0</v>
      </c>
      <c r="M74" s="293">
        <v>0</v>
      </c>
      <c r="N74" s="293">
        <v>0</v>
      </c>
    </row>
    <row r="75" spans="1:16384" s="18" customFormat="1" ht="14.25" customHeight="1" x14ac:dyDescent="0.25">
      <c r="A75" s="17"/>
      <c r="C75" s="19" t="s">
        <v>21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  <c r="XFD75" s="1"/>
    </row>
    <row r="76" spans="1:16384" ht="14.25" customHeight="1" x14ac:dyDescent="0.25">
      <c r="A76" s="13"/>
      <c r="B76" s="14"/>
      <c r="C76" s="15" t="s">
        <v>300</v>
      </c>
      <c r="D76" s="14"/>
      <c r="E76" s="293">
        <v>0</v>
      </c>
      <c r="F76" s="293">
        <v>0</v>
      </c>
      <c r="G76" s="293">
        <v>0</v>
      </c>
      <c r="H76" s="293">
        <v>0</v>
      </c>
      <c r="I76" s="293">
        <v>0</v>
      </c>
      <c r="J76" s="293">
        <v>0</v>
      </c>
      <c r="K76" s="293">
        <v>0</v>
      </c>
      <c r="L76" s="293">
        <v>0</v>
      </c>
      <c r="M76" s="293">
        <v>0</v>
      </c>
      <c r="N76" s="293">
        <v>0</v>
      </c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  <c r="HQB76" s="18"/>
      <c r="HQC76" s="18"/>
      <c r="HQD76" s="18"/>
      <c r="HQE76" s="18"/>
      <c r="HQF76" s="18"/>
      <c r="HQG76" s="18"/>
      <c r="HQH76" s="18"/>
      <c r="HQI76" s="18"/>
      <c r="HQJ76" s="18"/>
      <c r="HQK76" s="18"/>
      <c r="HQL76" s="18"/>
      <c r="HQM76" s="18"/>
      <c r="HQN76" s="18"/>
      <c r="HQO76" s="18"/>
      <c r="HQP76" s="18"/>
      <c r="HQQ76" s="18"/>
      <c r="HQR76" s="18"/>
      <c r="HQS76" s="18"/>
      <c r="HQT76" s="18"/>
      <c r="HQU76" s="18"/>
      <c r="HQV76" s="18"/>
      <c r="HQW76" s="18"/>
      <c r="HQX76" s="18"/>
      <c r="HQY76" s="18"/>
      <c r="HQZ76" s="18"/>
      <c r="HRA76" s="18"/>
      <c r="HRB76" s="18"/>
      <c r="HRC76" s="18"/>
      <c r="HRD76" s="18"/>
      <c r="HRE76" s="18"/>
      <c r="HRF76" s="18"/>
      <c r="HRG76" s="18"/>
      <c r="HRH76" s="18"/>
      <c r="HRI76" s="18"/>
      <c r="HRJ76" s="18"/>
      <c r="HRK76" s="18"/>
      <c r="HRL76" s="18"/>
      <c r="HRM76" s="18"/>
      <c r="HRN76" s="18"/>
      <c r="HRO76" s="18"/>
      <c r="HRP76" s="18"/>
      <c r="HRQ76" s="18"/>
      <c r="HRR76" s="18"/>
      <c r="HRS76" s="18"/>
      <c r="HRT76" s="18"/>
      <c r="HRU76" s="18"/>
      <c r="HRV76" s="18"/>
      <c r="HRW76" s="18"/>
      <c r="HRX76" s="18"/>
      <c r="HRY76" s="18"/>
      <c r="HRZ76" s="18"/>
      <c r="HSA76" s="18"/>
      <c r="HSB76" s="18"/>
      <c r="HSC76" s="18"/>
      <c r="HSD76" s="18"/>
      <c r="HSE76" s="18"/>
      <c r="HSF76" s="18"/>
      <c r="HSG76" s="18"/>
      <c r="HSH76" s="18"/>
      <c r="HSI76" s="18"/>
      <c r="HSJ76" s="18"/>
      <c r="HSK76" s="18"/>
      <c r="HSL76" s="18"/>
      <c r="HSM76" s="18"/>
      <c r="HSN76" s="18"/>
      <c r="HSO76" s="18"/>
      <c r="HSP76" s="18"/>
      <c r="HSQ76" s="18"/>
      <c r="HSR76" s="18"/>
      <c r="HSS76" s="18"/>
      <c r="HST76" s="18"/>
      <c r="HSU76" s="18"/>
      <c r="HSV76" s="18"/>
      <c r="HSW76" s="18"/>
      <c r="HSX76" s="18"/>
      <c r="HSY76" s="18"/>
      <c r="HSZ76" s="18"/>
      <c r="HTA76" s="18"/>
      <c r="HTB76" s="18"/>
      <c r="HTC76" s="18"/>
      <c r="HTD76" s="18"/>
      <c r="HTE76" s="18"/>
      <c r="HTF76" s="18"/>
      <c r="HTG76" s="18"/>
      <c r="HTH76" s="18"/>
      <c r="HTI76" s="18"/>
      <c r="HTJ76" s="18"/>
      <c r="HTK76" s="18"/>
      <c r="HTL76" s="18"/>
      <c r="HTM76" s="18"/>
      <c r="HTN76" s="18"/>
      <c r="HTO76" s="18"/>
      <c r="HTP76" s="18"/>
      <c r="HTQ76" s="18"/>
      <c r="HTR76" s="18"/>
      <c r="HTS76" s="18"/>
      <c r="HTT76" s="18"/>
      <c r="HTU76" s="18"/>
      <c r="HTV76" s="18"/>
      <c r="HTW76" s="18"/>
      <c r="HTX76" s="18"/>
      <c r="HTY76" s="18"/>
      <c r="HTZ76" s="18"/>
      <c r="HUA76" s="18"/>
      <c r="HUB76" s="18"/>
      <c r="HUC76" s="18"/>
      <c r="HUD76" s="18"/>
      <c r="HUE76" s="18"/>
      <c r="HUF76" s="18"/>
      <c r="HUG76" s="18"/>
      <c r="HUH76" s="18"/>
      <c r="HUI76" s="18"/>
      <c r="HUJ76" s="18"/>
      <c r="HUK76" s="18"/>
      <c r="HUL76" s="18"/>
      <c r="HUM76" s="18"/>
      <c r="HUN76" s="18"/>
      <c r="HUO76" s="18"/>
      <c r="HUP76" s="18"/>
      <c r="HUQ76" s="18"/>
      <c r="HUR76" s="18"/>
      <c r="HUS76" s="18"/>
      <c r="HUT76" s="18"/>
      <c r="HUU76" s="18"/>
      <c r="HUV76" s="18"/>
      <c r="HUW76" s="18"/>
      <c r="HUX76" s="18"/>
      <c r="HUY76" s="18"/>
      <c r="HUZ76" s="18"/>
      <c r="HVA76" s="18"/>
      <c r="HVB76" s="18"/>
      <c r="HVC76" s="18"/>
      <c r="HVD76" s="18"/>
      <c r="HVE76" s="18"/>
      <c r="HVF76" s="18"/>
      <c r="HVG76" s="18"/>
      <c r="HVH76" s="18"/>
      <c r="HVI76" s="18"/>
      <c r="HVJ76" s="18"/>
      <c r="HVK76" s="18"/>
      <c r="HVL76" s="18"/>
      <c r="HVM76" s="18"/>
      <c r="HVN76" s="18"/>
      <c r="HVO76" s="18"/>
      <c r="HVP76" s="18"/>
      <c r="HVQ76" s="18"/>
      <c r="HVR76" s="18"/>
      <c r="HVS76" s="18"/>
      <c r="HVT76" s="18"/>
      <c r="HVU76" s="18"/>
      <c r="HVV76" s="18"/>
      <c r="HVW76" s="18"/>
      <c r="HVX76" s="18"/>
      <c r="HVY76" s="18"/>
      <c r="HVZ76" s="18"/>
      <c r="HWA76" s="18"/>
      <c r="HWB76" s="18"/>
      <c r="HWC76" s="18"/>
      <c r="HWD76" s="18"/>
      <c r="HWE76" s="18"/>
      <c r="HWF76" s="18"/>
      <c r="HWG76" s="18"/>
      <c r="HWH76" s="18"/>
      <c r="HWI76" s="18"/>
      <c r="HWJ76" s="18"/>
      <c r="HWK76" s="18"/>
      <c r="HWL76" s="18"/>
      <c r="HWM76" s="18"/>
      <c r="HWN76" s="18"/>
      <c r="HWO76" s="18"/>
      <c r="HWP76" s="18"/>
      <c r="HWQ76" s="18"/>
      <c r="HWR76" s="18"/>
      <c r="HWS76" s="18"/>
      <c r="HWT76" s="18"/>
      <c r="HWU76" s="18"/>
      <c r="HWV76" s="18"/>
      <c r="HWW76" s="18"/>
      <c r="HWX76" s="18"/>
      <c r="HWY76" s="18"/>
      <c r="HWZ76" s="18"/>
      <c r="HXA76" s="18"/>
      <c r="HXB76" s="18"/>
      <c r="HXC76" s="18"/>
      <c r="HXD76" s="18"/>
      <c r="HXE76" s="18"/>
      <c r="HXF76" s="18"/>
      <c r="HXG76" s="18"/>
      <c r="HXH76" s="18"/>
      <c r="HXI76" s="18"/>
      <c r="HXJ76" s="18"/>
      <c r="HXK76" s="18"/>
      <c r="HXL76" s="18"/>
      <c r="HXM76" s="18"/>
      <c r="HXN76" s="18"/>
      <c r="HXO76" s="18"/>
      <c r="HXP76" s="18"/>
      <c r="HXQ76" s="18"/>
      <c r="HXR76" s="18"/>
      <c r="HXS76" s="18"/>
      <c r="HXT76" s="18"/>
      <c r="HXU76" s="18"/>
      <c r="HXV76" s="18"/>
      <c r="HXW76" s="18"/>
      <c r="HXX76" s="18"/>
      <c r="HXY76" s="18"/>
      <c r="HXZ76" s="18"/>
      <c r="HYA76" s="18"/>
      <c r="HYB76" s="18"/>
      <c r="HYC76" s="18"/>
      <c r="HYD76" s="18"/>
      <c r="HYE76" s="18"/>
      <c r="HYF76" s="18"/>
      <c r="HYG76" s="18"/>
      <c r="HYH76" s="18"/>
      <c r="HYI76" s="18"/>
      <c r="HYJ76" s="18"/>
      <c r="HYK76" s="18"/>
      <c r="HYL76" s="18"/>
      <c r="HYM76" s="18"/>
      <c r="HYN76" s="18"/>
      <c r="HYO76" s="18"/>
      <c r="HYP76" s="18"/>
      <c r="HYQ76" s="18"/>
      <c r="HYR76" s="18"/>
      <c r="HYS76" s="18"/>
      <c r="HYT76" s="18"/>
      <c r="HYU76" s="18"/>
      <c r="HYV76" s="18"/>
      <c r="HYW76" s="18"/>
      <c r="HYX76" s="18"/>
      <c r="HYY76" s="18"/>
      <c r="HYZ76" s="18"/>
      <c r="HZA76" s="18"/>
      <c r="HZB76" s="18"/>
      <c r="HZC76" s="18"/>
      <c r="HZD76" s="18"/>
      <c r="HZE76" s="18"/>
      <c r="HZF76" s="18"/>
      <c r="HZG76" s="18"/>
      <c r="HZH76" s="18"/>
      <c r="HZI76" s="18"/>
      <c r="HZJ76" s="18"/>
      <c r="HZK76" s="18"/>
      <c r="HZL76" s="18"/>
      <c r="HZM76" s="18"/>
      <c r="HZN76" s="18"/>
      <c r="HZO76" s="18"/>
      <c r="HZP76" s="18"/>
      <c r="HZQ76" s="18"/>
      <c r="HZR76" s="18"/>
      <c r="HZS76" s="18"/>
      <c r="HZT76" s="18"/>
      <c r="HZU76" s="18"/>
      <c r="HZV76" s="18"/>
      <c r="HZW76" s="18"/>
      <c r="HZX76" s="18"/>
      <c r="HZY76" s="18"/>
      <c r="HZZ76" s="18"/>
      <c r="IAA76" s="18"/>
      <c r="IAB76" s="18"/>
      <c r="IAC76" s="18"/>
      <c r="IAD76" s="18"/>
      <c r="IAE76" s="18"/>
      <c r="IAF76" s="18"/>
      <c r="IAG76" s="18"/>
      <c r="IAH76" s="18"/>
      <c r="IAI76" s="18"/>
      <c r="IAJ76" s="18"/>
      <c r="IAK76" s="18"/>
      <c r="IAL76" s="18"/>
      <c r="IAM76" s="18"/>
      <c r="IAN76" s="18"/>
      <c r="IAO76" s="18"/>
      <c r="IAP76" s="18"/>
      <c r="IAQ76" s="18"/>
      <c r="IAR76" s="18"/>
      <c r="IAS76" s="18"/>
      <c r="IAT76" s="18"/>
      <c r="IAU76" s="18"/>
      <c r="IAV76" s="18"/>
      <c r="IAW76" s="18"/>
      <c r="IAX76" s="18"/>
      <c r="IAY76" s="18"/>
      <c r="IAZ76" s="18"/>
      <c r="IBA76" s="18"/>
      <c r="IBB76" s="18"/>
      <c r="IBC76" s="18"/>
      <c r="IBD76" s="18"/>
      <c r="IBE76" s="18"/>
      <c r="IBF76" s="18"/>
      <c r="IBG76" s="18"/>
      <c r="IBH76" s="18"/>
      <c r="IBI76" s="18"/>
      <c r="IBJ76" s="18"/>
      <c r="IBK76" s="18"/>
      <c r="IBL76" s="18"/>
      <c r="IBM76" s="18"/>
      <c r="IBN76" s="18"/>
      <c r="IBO76" s="18"/>
      <c r="IBP76" s="18"/>
      <c r="IBQ76" s="18"/>
      <c r="IBR76" s="18"/>
      <c r="IBS76" s="18"/>
      <c r="IBT76" s="18"/>
      <c r="IBU76" s="18"/>
      <c r="IBV76" s="18"/>
      <c r="IBW76" s="18"/>
      <c r="IBX76" s="18"/>
      <c r="IBY76" s="18"/>
      <c r="IBZ76" s="18"/>
      <c r="ICA76" s="18"/>
      <c r="ICB76" s="18"/>
      <c r="ICC76" s="18"/>
      <c r="ICD76" s="18"/>
      <c r="ICE76" s="18"/>
      <c r="ICF76" s="18"/>
      <c r="ICG76" s="18"/>
      <c r="ICH76" s="18"/>
      <c r="ICI76" s="18"/>
      <c r="ICJ76" s="18"/>
      <c r="ICK76" s="18"/>
      <c r="ICL76" s="18"/>
      <c r="ICM76" s="18"/>
      <c r="ICN76" s="18"/>
      <c r="ICO76" s="18"/>
      <c r="ICP76" s="18"/>
      <c r="ICQ76" s="18"/>
      <c r="ICR76" s="18"/>
      <c r="ICS76" s="18"/>
      <c r="ICT76" s="18"/>
      <c r="ICU76" s="18"/>
      <c r="ICV76" s="18"/>
      <c r="ICW76" s="18"/>
      <c r="ICX76" s="18"/>
      <c r="ICY76" s="18"/>
      <c r="ICZ76" s="18"/>
      <c r="IDA76" s="18"/>
      <c r="IDB76" s="18"/>
      <c r="IDC76" s="18"/>
      <c r="IDD76" s="18"/>
      <c r="IDE76" s="18"/>
      <c r="IDF76" s="18"/>
      <c r="IDG76" s="18"/>
      <c r="IDH76" s="18"/>
      <c r="IDI76" s="18"/>
      <c r="IDJ76" s="18"/>
      <c r="IDK76" s="18"/>
      <c r="IDL76" s="18"/>
      <c r="IDM76" s="18"/>
      <c r="IDN76" s="18"/>
      <c r="IDO76" s="18"/>
      <c r="IDP76" s="18"/>
      <c r="IDQ76" s="18"/>
      <c r="IDR76" s="18"/>
      <c r="IDS76" s="18"/>
      <c r="IDT76" s="18"/>
      <c r="IDU76" s="18"/>
      <c r="IDV76" s="18"/>
      <c r="IDW76" s="18"/>
      <c r="IDX76" s="18"/>
      <c r="IDY76" s="18"/>
      <c r="IDZ76" s="18"/>
      <c r="IEA76" s="18"/>
      <c r="IEB76" s="18"/>
      <c r="IEC76" s="18"/>
      <c r="IED76" s="18"/>
      <c r="IEE76" s="18"/>
      <c r="IEF76" s="18"/>
      <c r="IEG76" s="18"/>
      <c r="IEH76" s="18"/>
      <c r="IEI76" s="18"/>
      <c r="IEJ76" s="18"/>
      <c r="IEK76" s="18"/>
      <c r="IEL76" s="18"/>
      <c r="IEM76" s="18"/>
      <c r="IEN76" s="18"/>
      <c r="IEO76" s="18"/>
      <c r="IEP76" s="18"/>
      <c r="IEQ76" s="18"/>
      <c r="IER76" s="18"/>
      <c r="IES76" s="18"/>
      <c r="IET76" s="18"/>
      <c r="IEU76" s="18"/>
      <c r="IEV76" s="18"/>
      <c r="IEW76" s="18"/>
      <c r="IEX76" s="18"/>
      <c r="IEY76" s="18"/>
      <c r="IEZ76" s="18"/>
      <c r="IFA76" s="18"/>
      <c r="IFB76" s="18"/>
      <c r="IFC76" s="18"/>
      <c r="IFD76" s="18"/>
      <c r="IFE76" s="18"/>
      <c r="IFF76" s="18"/>
      <c r="IFG76" s="18"/>
      <c r="IFH76" s="18"/>
      <c r="IFI76" s="18"/>
      <c r="IFJ76" s="18"/>
      <c r="IFK76" s="18"/>
      <c r="IFL76" s="18"/>
      <c r="IFM76" s="18"/>
      <c r="IFN76" s="18"/>
      <c r="IFO76" s="18"/>
      <c r="IFP76" s="18"/>
      <c r="IFQ76" s="18"/>
      <c r="IFR76" s="18"/>
      <c r="IFS76" s="18"/>
      <c r="IFT76" s="18"/>
      <c r="IFU76" s="18"/>
      <c r="IFV76" s="18"/>
      <c r="IFW76" s="18"/>
      <c r="IFX76" s="18"/>
      <c r="IFY76" s="18"/>
      <c r="IFZ76" s="18"/>
      <c r="IGA76" s="18"/>
      <c r="IGB76" s="18"/>
      <c r="IGC76" s="18"/>
      <c r="IGD76" s="18"/>
      <c r="IGE76" s="18"/>
      <c r="IGF76" s="18"/>
      <c r="IGG76" s="18"/>
      <c r="IGH76" s="18"/>
      <c r="IGI76" s="18"/>
      <c r="IGJ76" s="18"/>
      <c r="IGK76" s="18"/>
      <c r="IGL76" s="18"/>
      <c r="IGM76" s="18"/>
      <c r="IGN76" s="18"/>
      <c r="IGO76" s="18"/>
      <c r="IGP76" s="18"/>
      <c r="IGQ76" s="18"/>
      <c r="IGR76" s="18"/>
      <c r="IGS76" s="18"/>
      <c r="IGT76" s="18"/>
      <c r="IGU76" s="18"/>
      <c r="IGV76" s="18"/>
      <c r="IGW76" s="18"/>
      <c r="IGX76" s="18"/>
      <c r="IGY76" s="18"/>
      <c r="IGZ76" s="18"/>
      <c r="IHA76" s="18"/>
      <c r="IHB76" s="18"/>
      <c r="IHC76" s="18"/>
      <c r="IHD76" s="18"/>
      <c r="IHE76" s="18"/>
      <c r="IHF76" s="18"/>
      <c r="IHG76" s="18"/>
      <c r="IHH76" s="18"/>
      <c r="IHI76" s="18"/>
      <c r="IHJ76" s="18"/>
      <c r="IHK76" s="18"/>
      <c r="IHL76" s="18"/>
      <c r="IHM76" s="18"/>
      <c r="IHN76" s="18"/>
      <c r="IHO76" s="18"/>
      <c r="IHP76" s="18"/>
      <c r="IHQ76" s="18"/>
      <c r="IHR76" s="18"/>
      <c r="IHS76" s="18"/>
      <c r="IHT76" s="18"/>
      <c r="IHU76" s="18"/>
      <c r="IHV76" s="18"/>
      <c r="IHW76" s="18"/>
      <c r="IHX76" s="18"/>
      <c r="IHY76" s="18"/>
      <c r="IHZ76" s="18"/>
      <c r="IIA76" s="18"/>
      <c r="IIB76" s="18"/>
      <c r="IIC76" s="18"/>
      <c r="IID76" s="18"/>
      <c r="IIE76" s="18"/>
      <c r="IIF76" s="18"/>
      <c r="IIG76" s="18"/>
      <c r="IIH76" s="18"/>
      <c r="III76" s="18"/>
      <c r="IIJ76" s="18"/>
      <c r="IIK76" s="18"/>
      <c r="IIL76" s="18"/>
      <c r="IIM76" s="18"/>
      <c r="IIN76" s="18"/>
      <c r="IIO76" s="18"/>
      <c r="IIP76" s="18"/>
      <c r="IIQ76" s="18"/>
      <c r="IIR76" s="18"/>
      <c r="IIS76" s="18"/>
      <c r="IIT76" s="18"/>
      <c r="IIU76" s="18"/>
      <c r="IIV76" s="18"/>
      <c r="IIW76" s="18"/>
      <c r="IIX76" s="18"/>
      <c r="IIY76" s="18"/>
      <c r="IIZ76" s="18"/>
      <c r="IJA76" s="18"/>
      <c r="IJB76" s="18"/>
      <c r="IJC76" s="18"/>
      <c r="IJD76" s="18"/>
      <c r="IJE76" s="18"/>
      <c r="IJF76" s="18"/>
      <c r="IJG76" s="18"/>
      <c r="IJH76" s="18"/>
      <c r="IJI76" s="18"/>
      <c r="IJJ76" s="18"/>
      <c r="IJK76" s="18"/>
      <c r="IJL76" s="18"/>
      <c r="IJM76" s="18"/>
      <c r="IJN76" s="18"/>
      <c r="IJO76" s="18"/>
      <c r="IJP76" s="18"/>
      <c r="IJQ76" s="18"/>
      <c r="IJR76" s="18"/>
      <c r="IJS76" s="18"/>
      <c r="IJT76" s="18"/>
      <c r="IJU76" s="18"/>
      <c r="IJV76" s="18"/>
      <c r="IJW76" s="18"/>
      <c r="IJX76" s="18"/>
      <c r="IJY76" s="18"/>
      <c r="IJZ76" s="18"/>
      <c r="IKA76" s="18"/>
      <c r="IKB76" s="18"/>
      <c r="IKC76" s="18"/>
      <c r="IKD76" s="18"/>
      <c r="IKE76" s="18"/>
      <c r="IKF76" s="18"/>
      <c r="IKG76" s="18"/>
      <c r="IKH76" s="18"/>
      <c r="IKI76" s="18"/>
      <c r="IKJ76" s="18"/>
      <c r="IKK76" s="18"/>
      <c r="IKL76" s="18"/>
      <c r="IKM76" s="18"/>
      <c r="IKN76" s="18"/>
      <c r="IKO76" s="18"/>
      <c r="IKP76" s="18"/>
      <c r="IKQ76" s="18"/>
      <c r="IKR76" s="18"/>
      <c r="IKS76" s="18"/>
      <c r="IKT76" s="18"/>
      <c r="IKU76" s="18"/>
      <c r="IKV76" s="18"/>
      <c r="IKW76" s="18"/>
      <c r="IKX76" s="18"/>
      <c r="IKY76" s="18"/>
      <c r="IKZ76" s="18"/>
      <c r="ILA76" s="18"/>
      <c r="ILB76" s="18"/>
      <c r="ILC76" s="18"/>
      <c r="ILD76" s="18"/>
      <c r="ILE76" s="18"/>
      <c r="ILF76" s="18"/>
      <c r="ILG76" s="18"/>
      <c r="ILH76" s="18"/>
      <c r="ILI76" s="18"/>
      <c r="ILJ76" s="18"/>
      <c r="ILK76" s="18"/>
      <c r="ILL76" s="18"/>
      <c r="ILM76" s="18"/>
      <c r="ILN76" s="18"/>
      <c r="ILO76" s="18"/>
      <c r="ILP76" s="18"/>
      <c r="ILQ76" s="18"/>
      <c r="ILR76" s="18"/>
      <c r="ILS76" s="18"/>
      <c r="ILT76" s="18"/>
      <c r="ILU76" s="18"/>
      <c r="ILV76" s="18"/>
      <c r="ILW76" s="18"/>
      <c r="ILX76" s="18"/>
      <c r="ILY76" s="18"/>
      <c r="ILZ76" s="18"/>
      <c r="IMA76" s="18"/>
      <c r="IMB76" s="18"/>
      <c r="IMC76" s="18"/>
      <c r="IMD76" s="18"/>
      <c r="IME76" s="18"/>
      <c r="IMF76" s="18"/>
      <c r="IMG76" s="18"/>
      <c r="IMH76" s="18"/>
      <c r="IMI76" s="18"/>
      <c r="IMJ76" s="18"/>
      <c r="IMK76" s="18"/>
      <c r="IML76" s="18"/>
      <c r="IMM76" s="18"/>
      <c r="IMN76" s="18"/>
      <c r="IMO76" s="18"/>
      <c r="IMP76" s="18"/>
      <c r="IMQ76" s="18"/>
      <c r="IMR76" s="18"/>
      <c r="IMS76" s="18"/>
      <c r="IMT76" s="18"/>
      <c r="IMU76" s="18"/>
      <c r="IMV76" s="18"/>
      <c r="IMW76" s="18"/>
      <c r="IMX76" s="18"/>
      <c r="IMY76" s="18"/>
      <c r="IMZ76" s="18"/>
      <c r="INA76" s="18"/>
      <c r="INB76" s="18"/>
      <c r="INC76" s="18"/>
      <c r="IND76" s="18"/>
      <c r="INE76" s="18"/>
      <c r="INF76" s="18"/>
      <c r="ING76" s="18"/>
      <c r="INH76" s="18"/>
      <c r="INI76" s="18"/>
      <c r="INJ76" s="18"/>
      <c r="INK76" s="18"/>
      <c r="INL76" s="18"/>
      <c r="INM76" s="18"/>
      <c r="INN76" s="18"/>
      <c r="INO76" s="18"/>
      <c r="INP76" s="18"/>
      <c r="INQ76" s="18"/>
      <c r="INR76" s="18"/>
      <c r="INS76" s="18"/>
      <c r="INT76" s="18"/>
      <c r="INU76" s="18"/>
      <c r="INV76" s="18"/>
      <c r="INW76" s="18"/>
      <c r="INX76" s="18"/>
      <c r="INY76" s="18"/>
      <c r="INZ76" s="18"/>
      <c r="IOA76" s="18"/>
      <c r="IOB76" s="18"/>
      <c r="IOC76" s="18"/>
      <c r="IOD76" s="18"/>
      <c r="IOE76" s="18"/>
      <c r="IOF76" s="18"/>
      <c r="IOG76" s="18"/>
      <c r="IOH76" s="18"/>
      <c r="IOI76" s="18"/>
      <c r="IOJ76" s="18"/>
      <c r="IOK76" s="18"/>
      <c r="IOL76" s="18"/>
      <c r="IOM76" s="18"/>
      <c r="ION76" s="18"/>
      <c r="IOO76" s="18"/>
      <c r="IOP76" s="18"/>
      <c r="IOQ76" s="18"/>
      <c r="IOR76" s="18"/>
      <c r="IOS76" s="18"/>
      <c r="IOT76" s="18"/>
      <c r="IOU76" s="18"/>
      <c r="IOV76" s="18"/>
      <c r="IOW76" s="18"/>
      <c r="IOX76" s="18"/>
      <c r="IOY76" s="18"/>
      <c r="IOZ76" s="18"/>
      <c r="IPA76" s="18"/>
      <c r="IPB76" s="18"/>
      <c r="IPC76" s="18"/>
      <c r="IPD76" s="18"/>
      <c r="IPE76" s="18"/>
      <c r="IPF76" s="18"/>
      <c r="IPG76" s="18"/>
      <c r="IPH76" s="18"/>
      <c r="IPI76" s="18"/>
      <c r="IPJ76" s="18"/>
      <c r="IPK76" s="18"/>
      <c r="IPL76" s="18"/>
      <c r="IPM76" s="18"/>
      <c r="IPN76" s="18"/>
      <c r="IPO76" s="18"/>
      <c r="IPP76" s="18"/>
      <c r="IPQ76" s="18"/>
      <c r="IPR76" s="18"/>
      <c r="IPS76" s="18"/>
      <c r="IPT76" s="18"/>
      <c r="IPU76" s="18"/>
      <c r="IPV76" s="18"/>
      <c r="IPW76" s="18"/>
      <c r="IPX76" s="18"/>
      <c r="IPY76" s="18"/>
      <c r="IPZ76" s="18"/>
      <c r="IQA76" s="18"/>
      <c r="IQB76" s="18"/>
      <c r="IQC76" s="18"/>
      <c r="IQD76" s="18"/>
      <c r="IQE76" s="18"/>
      <c r="IQF76" s="18"/>
      <c r="IQG76" s="18"/>
      <c r="IQH76" s="18"/>
      <c r="IQI76" s="18"/>
      <c r="IQJ76" s="18"/>
      <c r="IQK76" s="18"/>
      <c r="IQL76" s="18"/>
      <c r="IQM76" s="18"/>
      <c r="IQN76" s="18"/>
      <c r="IQO76" s="18"/>
      <c r="IQP76" s="18"/>
      <c r="IQQ76" s="18"/>
      <c r="IQR76" s="18"/>
      <c r="IQS76" s="18"/>
      <c r="IQT76" s="18"/>
      <c r="IQU76" s="18"/>
      <c r="IQV76" s="18"/>
      <c r="IQW76" s="18"/>
      <c r="IQX76" s="18"/>
      <c r="IQY76" s="18"/>
      <c r="IQZ76" s="18"/>
      <c r="IRA76" s="18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"/>
      <c r="IRL76" s="18"/>
      <c r="IRM76" s="18"/>
      <c r="IRN76" s="18"/>
      <c r="IRO76" s="18"/>
      <c r="IRP76" s="18"/>
      <c r="IRQ76" s="18"/>
      <c r="IRR76" s="18"/>
      <c r="IRS76" s="18"/>
      <c r="IRT76" s="18"/>
      <c r="IRU76" s="18"/>
      <c r="IRV76" s="18"/>
      <c r="IRW76" s="18"/>
      <c r="IRX76" s="18"/>
      <c r="IRY76" s="18"/>
      <c r="IRZ76" s="18"/>
      <c r="ISA76" s="18"/>
      <c r="ISB76" s="18"/>
      <c r="ISC76" s="18"/>
      <c r="ISD76" s="18"/>
      <c r="ISE76" s="18"/>
      <c r="ISF76" s="18"/>
      <c r="ISG76" s="18"/>
      <c r="ISH76" s="18"/>
      <c r="ISI76" s="18"/>
      <c r="ISJ76" s="18"/>
      <c r="ISK76" s="18"/>
      <c r="ISL76" s="18"/>
      <c r="ISM76" s="18"/>
      <c r="ISN76" s="18"/>
      <c r="ISO76" s="18"/>
      <c r="ISP76" s="18"/>
      <c r="ISQ76" s="18"/>
      <c r="ISR76" s="18"/>
      <c r="ISS76" s="18"/>
      <c r="IST76" s="18"/>
      <c r="ISU76" s="18"/>
      <c r="ISV76" s="18"/>
      <c r="ISW76" s="18"/>
      <c r="ISX76" s="18"/>
      <c r="ISY76" s="18"/>
      <c r="ISZ76" s="18"/>
      <c r="ITA76" s="18"/>
      <c r="ITB76" s="18"/>
      <c r="ITC76" s="18"/>
      <c r="ITD76" s="18"/>
      <c r="ITE76" s="18"/>
      <c r="ITF76" s="18"/>
      <c r="ITG76" s="18"/>
      <c r="ITH76" s="18"/>
      <c r="ITI76" s="18"/>
      <c r="ITJ76" s="18"/>
      <c r="ITK76" s="18"/>
      <c r="ITL76" s="18"/>
      <c r="ITM76" s="18"/>
      <c r="ITN76" s="18"/>
      <c r="ITO76" s="18"/>
      <c r="ITP76" s="18"/>
      <c r="ITQ76" s="18"/>
      <c r="ITR76" s="18"/>
      <c r="ITS76" s="18"/>
      <c r="ITT76" s="18"/>
      <c r="ITU76" s="18"/>
      <c r="ITV76" s="18"/>
      <c r="ITW76" s="18"/>
      <c r="ITX76" s="18"/>
      <c r="ITY76" s="18"/>
      <c r="ITZ76" s="18"/>
      <c r="IUA76" s="18"/>
      <c r="IUB76" s="18"/>
      <c r="IUC76" s="18"/>
      <c r="IUD76" s="18"/>
      <c r="IUE76" s="18"/>
      <c r="IUF76" s="18"/>
      <c r="IUG76" s="18"/>
      <c r="IUH76" s="18"/>
      <c r="IUI76" s="18"/>
      <c r="IUJ76" s="18"/>
      <c r="IUK76" s="18"/>
      <c r="IUL76" s="18"/>
      <c r="IUM76" s="18"/>
      <c r="IUN76" s="18"/>
      <c r="IUO76" s="18"/>
      <c r="IUP76" s="18"/>
      <c r="IUQ76" s="18"/>
      <c r="IUR76" s="18"/>
      <c r="IUS76" s="18"/>
      <c r="IUT76" s="18"/>
      <c r="IUU76" s="18"/>
      <c r="IUV76" s="18"/>
      <c r="IUW76" s="18"/>
      <c r="IUX76" s="18"/>
      <c r="IUY76" s="18"/>
      <c r="IUZ76" s="18"/>
      <c r="IVA76" s="18"/>
      <c r="IVB76" s="18"/>
      <c r="IVC76" s="18"/>
      <c r="IVD76" s="18"/>
      <c r="IVE76" s="18"/>
      <c r="IVF76" s="18"/>
      <c r="IVG76" s="18"/>
      <c r="IVH76" s="18"/>
      <c r="IVI76" s="18"/>
      <c r="IVJ76" s="18"/>
      <c r="IVK76" s="18"/>
      <c r="IVL76" s="18"/>
      <c r="IVM76" s="18"/>
      <c r="IVN76" s="18"/>
      <c r="IVO76" s="18"/>
      <c r="IVP76" s="18"/>
      <c r="IVQ76" s="18"/>
      <c r="IVR76" s="18"/>
      <c r="IVS76" s="18"/>
      <c r="IVT76" s="18"/>
      <c r="IVU76" s="18"/>
      <c r="IVV76" s="18"/>
      <c r="IVW76" s="18"/>
      <c r="IVX76" s="18"/>
      <c r="IVY76" s="18"/>
      <c r="IVZ76" s="18"/>
      <c r="IWA76" s="18"/>
      <c r="IWB76" s="18"/>
      <c r="IWC76" s="18"/>
      <c r="IWD76" s="18"/>
      <c r="IWE76" s="18"/>
      <c r="IWF76" s="18"/>
      <c r="IWG76" s="18"/>
      <c r="IWH76" s="18"/>
      <c r="IWI76" s="18"/>
      <c r="IWJ76" s="18"/>
      <c r="IWK76" s="18"/>
      <c r="IWL76" s="18"/>
      <c r="IWM76" s="18"/>
      <c r="IWN76" s="18"/>
      <c r="IWO76" s="18"/>
      <c r="IWP76" s="18"/>
      <c r="IWQ76" s="18"/>
      <c r="IWR76" s="18"/>
      <c r="IWS76" s="18"/>
      <c r="IWT76" s="18"/>
      <c r="IWU76" s="18"/>
      <c r="IWV76" s="18"/>
      <c r="IWW76" s="18"/>
      <c r="IWX76" s="18"/>
      <c r="IWY76" s="18"/>
      <c r="IWZ76" s="18"/>
      <c r="IXA76" s="18"/>
      <c r="IXB76" s="18"/>
      <c r="IXC76" s="18"/>
      <c r="IXD76" s="18"/>
      <c r="IXE76" s="18"/>
      <c r="IXF76" s="18"/>
      <c r="IXG76" s="18"/>
      <c r="IXH76" s="18"/>
      <c r="IXI76" s="18"/>
      <c r="IXJ76" s="18"/>
      <c r="IXK76" s="18"/>
      <c r="IXL76" s="18"/>
      <c r="IXM76" s="18"/>
      <c r="IXN76" s="18"/>
      <c r="IXO76" s="18"/>
      <c r="IXP76" s="18"/>
      <c r="IXQ76" s="18"/>
      <c r="IXR76" s="18"/>
      <c r="IXS76" s="18"/>
      <c r="IXT76" s="18"/>
      <c r="IXU76" s="18"/>
      <c r="IXV76" s="18"/>
      <c r="IXW76" s="18"/>
      <c r="IXX76" s="18"/>
      <c r="IXY76" s="18"/>
      <c r="IXZ76" s="18"/>
      <c r="IYA76" s="18"/>
      <c r="IYB76" s="18"/>
      <c r="IYC76" s="18"/>
      <c r="IYD76" s="18"/>
      <c r="IYE76" s="18"/>
      <c r="IYF76" s="18"/>
      <c r="IYG76" s="18"/>
      <c r="IYH76" s="18"/>
      <c r="IYI76" s="18"/>
      <c r="IYJ76" s="18"/>
      <c r="IYK76" s="18"/>
      <c r="IYL76" s="18"/>
      <c r="IYM76" s="18"/>
      <c r="IYN76" s="18"/>
      <c r="IYO76" s="18"/>
      <c r="IYP76" s="18"/>
      <c r="IYQ76" s="18"/>
      <c r="IYR76" s="18"/>
      <c r="IYS76" s="18"/>
      <c r="IYT76" s="18"/>
      <c r="IYU76" s="18"/>
      <c r="IYV76" s="18"/>
      <c r="IYW76" s="18"/>
      <c r="IYX76" s="18"/>
      <c r="IYY76" s="18"/>
      <c r="IYZ76" s="18"/>
      <c r="IZA76" s="18"/>
      <c r="IZB76" s="18"/>
      <c r="IZC76" s="18"/>
      <c r="IZD76" s="18"/>
      <c r="IZE76" s="18"/>
      <c r="IZF76" s="18"/>
      <c r="IZG76" s="18"/>
      <c r="IZH76" s="18"/>
      <c r="IZI76" s="18"/>
      <c r="IZJ76" s="18"/>
      <c r="IZK76" s="18"/>
      <c r="IZL76" s="18"/>
      <c r="IZM76" s="18"/>
      <c r="IZN76" s="18"/>
      <c r="IZO76" s="18"/>
      <c r="IZP76" s="18"/>
      <c r="IZQ76" s="18"/>
      <c r="IZR76" s="18"/>
      <c r="IZS76" s="18"/>
      <c r="IZT76" s="18"/>
      <c r="IZU76" s="18"/>
      <c r="IZV76" s="18"/>
      <c r="IZW76" s="18"/>
      <c r="IZX76" s="18"/>
      <c r="IZY76" s="18"/>
      <c r="IZZ76" s="18"/>
      <c r="JAA76" s="18"/>
      <c r="JAB76" s="18"/>
      <c r="JAC76" s="18"/>
      <c r="JAD76" s="18"/>
      <c r="JAE76" s="18"/>
      <c r="JAF76" s="18"/>
      <c r="JAG76" s="18"/>
      <c r="JAH76" s="18"/>
      <c r="JAI76" s="18"/>
      <c r="JAJ76" s="18"/>
      <c r="JAK76" s="18"/>
      <c r="JAL76" s="18"/>
      <c r="JAM76" s="18"/>
      <c r="JAN76" s="18"/>
      <c r="JAO76" s="18"/>
      <c r="JAP76" s="18"/>
      <c r="JAQ76" s="18"/>
      <c r="JAR76" s="18"/>
      <c r="JAS76" s="18"/>
      <c r="JAT76" s="18"/>
      <c r="JAU76" s="18"/>
      <c r="JAV76" s="18"/>
      <c r="JAW76" s="18"/>
      <c r="JAX76" s="18"/>
      <c r="JAY76" s="18"/>
      <c r="JAZ76" s="18"/>
      <c r="JBA76" s="18"/>
      <c r="JBB76" s="18"/>
      <c r="JBC76" s="18"/>
      <c r="JBD76" s="18"/>
      <c r="JBE76" s="18"/>
      <c r="JBF76" s="18"/>
      <c r="JBG76" s="18"/>
      <c r="JBH76" s="18"/>
      <c r="JBI76" s="18"/>
      <c r="JBJ76" s="18"/>
      <c r="JBK76" s="18"/>
      <c r="JBL76" s="18"/>
      <c r="JBM76" s="18"/>
      <c r="JBN76" s="18"/>
      <c r="JBO76" s="18"/>
      <c r="JBP76" s="18"/>
      <c r="JBQ76" s="18"/>
      <c r="JBR76" s="18"/>
      <c r="JBS76" s="18"/>
      <c r="JBT76" s="18"/>
      <c r="JBU76" s="18"/>
      <c r="JBV76" s="18"/>
      <c r="JBW76" s="18"/>
      <c r="JBX76" s="18"/>
      <c r="JBY76" s="18"/>
      <c r="JBZ76" s="18"/>
      <c r="JCA76" s="18"/>
      <c r="JCB76" s="18"/>
      <c r="JCC76" s="18"/>
      <c r="JCD76" s="18"/>
      <c r="JCE76" s="18"/>
      <c r="JCF76" s="18"/>
      <c r="JCG76" s="18"/>
      <c r="JCH76" s="18"/>
      <c r="JCI76" s="18"/>
      <c r="JCJ76" s="18"/>
      <c r="JCK76" s="18"/>
      <c r="JCL76" s="18"/>
      <c r="JCM76" s="18"/>
      <c r="JCN76" s="18"/>
      <c r="JCO76" s="18"/>
      <c r="JCP76" s="18"/>
      <c r="JCQ76" s="18"/>
      <c r="JCR76" s="18"/>
      <c r="JCS76" s="18"/>
      <c r="JCT76" s="18"/>
      <c r="JCU76" s="18"/>
      <c r="JCV76" s="18"/>
      <c r="JCW76" s="18"/>
      <c r="JCX76" s="18"/>
      <c r="JCY76" s="18"/>
      <c r="JCZ76" s="18"/>
      <c r="JDA76" s="18"/>
      <c r="JDB76" s="18"/>
      <c r="JDC76" s="18"/>
      <c r="JDD76" s="18"/>
      <c r="JDE76" s="18"/>
      <c r="JDF76" s="18"/>
      <c r="JDG76" s="18"/>
      <c r="JDH76" s="18"/>
      <c r="JDI76" s="18"/>
      <c r="JDJ76" s="18"/>
      <c r="JDK76" s="18"/>
      <c r="JDL76" s="18"/>
      <c r="JDM76" s="18"/>
      <c r="JDN76" s="18"/>
      <c r="JDO76" s="18"/>
      <c r="JDP76" s="18"/>
      <c r="JDQ76" s="18"/>
      <c r="JDR76" s="18"/>
      <c r="JDS76" s="18"/>
      <c r="JDT76" s="18"/>
      <c r="JDU76" s="18"/>
      <c r="JDV76" s="18"/>
      <c r="JDW76" s="18"/>
      <c r="JDX76" s="18"/>
      <c r="JDY76" s="18"/>
      <c r="JDZ76" s="18"/>
      <c r="JEA76" s="18"/>
      <c r="JEB76" s="18"/>
      <c r="JEC76" s="18"/>
      <c r="JED76" s="18"/>
      <c r="JEE76" s="18"/>
      <c r="JEF76" s="18"/>
      <c r="JEG76" s="18"/>
      <c r="JEH76" s="18"/>
      <c r="JEI76" s="18"/>
      <c r="JEJ76" s="18"/>
      <c r="JEK76" s="18"/>
      <c r="JEL76" s="18"/>
      <c r="JEM76" s="18"/>
      <c r="JEN76" s="18"/>
      <c r="JEO76" s="18"/>
      <c r="JEP76" s="18"/>
      <c r="JEQ76" s="18"/>
      <c r="JER76" s="18"/>
      <c r="JES76" s="18"/>
      <c r="JET76" s="18"/>
      <c r="JEU76" s="18"/>
      <c r="JEV76" s="18"/>
      <c r="JEW76" s="18"/>
      <c r="JEX76" s="18"/>
      <c r="JEY76" s="18"/>
      <c r="JEZ76" s="18"/>
      <c r="JFA76" s="18"/>
      <c r="JFB76" s="18"/>
      <c r="JFC76" s="18"/>
      <c r="JFD76" s="18"/>
      <c r="JFE76" s="18"/>
      <c r="JFF76" s="18"/>
      <c r="JFG76" s="18"/>
      <c r="JFH76" s="18"/>
      <c r="JFI76" s="18"/>
      <c r="JFJ76" s="18"/>
      <c r="JFK76" s="18"/>
      <c r="JFL76" s="18"/>
      <c r="JFM76" s="18"/>
      <c r="JFN76" s="18"/>
      <c r="JFO76" s="18"/>
      <c r="JFP76" s="18"/>
      <c r="JFQ76" s="18"/>
      <c r="JFR76" s="18"/>
      <c r="JFS76" s="18"/>
      <c r="JFT76" s="18"/>
      <c r="JFU76" s="18"/>
      <c r="JFV76" s="18"/>
      <c r="JFW76" s="18"/>
      <c r="JFX76" s="18"/>
      <c r="JFY76" s="18"/>
      <c r="JFZ76" s="18"/>
      <c r="JGA76" s="18"/>
      <c r="JGB76" s="18"/>
      <c r="JGC76" s="18"/>
      <c r="JGD76" s="18"/>
      <c r="JGE76" s="18"/>
      <c r="JGF76" s="18"/>
      <c r="JGG76" s="18"/>
      <c r="JGH76" s="18"/>
      <c r="JGI76" s="18"/>
      <c r="JGJ76" s="18"/>
      <c r="JGK76" s="18"/>
      <c r="JGL76" s="18"/>
      <c r="JGM76" s="18"/>
      <c r="JGN76" s="18"/>
      <c r="JGO76" s="18"/>
      <c r="JGP76" s="18"/>
      <c r="JGQ76" s="18"/>
      <c r="JGR76" s="18"/>
      <c r="JGS76" s="18"/>
      <c r="JGT76" s="18"/>
      <c r="JGU76" s="18"/>
      <c r="JGV76" s="18"/>
      <c r="JGW76" s="18"/>
      <c r="JGX76" s="18"/>
      <c r="JGY76" s="18"/>
      <c r="JGZ76" s="18"/>
      <c r="JHA76" s="18"/>
      <c r="JHB76" s="18"/>
      <c r="JHC76" s="18"/>
      <c r="JHD76" s="18"/>
      <c r="JHE76" s="18"/>
      <c r="JHF76" s="18"/>
      <c r="JHG76" s="18"/>
      <c r="JHH76" s="18"/>
      <c r="JHI76" s="18"/>
      <c r="JHJ76" s="18"/>
      <c r="JHK76" s="18"/>
      <c r="JHL76" s="18"/>
      <c r="JHM76" s="18"/>
      <c r="JHN76" s="18"/>
      <c r="JHO76" s="18"/>
      <c r="JHP76" s="18"/>
      <c r="JHQ76" s="18"/>
      <c r="JHR76" s="18"/>
      <c r="JHS76" s="18"/>
      <c r="JHT76" s="18"/>
      <c r="JHU76" s="18"/>
      <c r="JHV76" s="18"/>
      <c r="JHW76" s="18"/>
      <c r="JHX76" s="18"/>
      <c r="JHY76" s="18"/>
      <c r="JHZ76" s="18"/>
      <c r="JIA76" s="18"/>
      <c r="JIB76" s="18"/>
      <c r="JIC76" s="18"/>
      <c r="JID76" s="18"/>
      <c r="JIE76" s="18"/>
      <c r="JIF76" s="18"/>
      <c r="JIG76" s="18"/>
      <c r="JIH76" s="18"/>
      <c r="JII76" s="18"/>
      <c r="JIJ76" s="18"/>
      <c r="JIK76" s="18"/>
      <c r="JIL76" s="18"/>
      <c r="JIM76" s="18"/>
      <c r="JIN76" s="18"/>
      <c r="JIO76" s="18"/>
      <c r="JIP76" s="18"/>
      <c r="JIQ76" s="18"/>
      <c r="JIR76" s="18"/>
      <c r="JIS76" s="18"/>
      <c r="JIT76" s="18"/>
      <c r="JIU76" s="18"/>
      <c r="JIV76" s="18"/>
      <c r="JIW76" s="18"/>
      <c r="JIX76" s="18"/>
      <c r="JIY76" s="18"/>
      <c r="JIZ76" s="18"/>
      <c r="JJA76" s="18"/>
      <c r="JJB76" s="18"/>
      <c r="JJC76" s="18"/>
      <c r="JJD76" s="18"/>
      <c r="JJE76" s="18"/>
      <c r="JJF76" s="18"/>
      <c r="JJG76" s="18"/>
      <c r="JJH76" s="18"/>
      <c r="JJI76" s="18"/>
      <c r="JJJ76" s="18"/>
      <c r="JJK76" s="18"/>
      <c r="JJL76" s="18"/>
      <c r="JJM76" s="18"/>
      <c r="JJN76" s="18"/>
      <c r="JJO76" s="18"/>
      <c r="JJP76" s="18"/>
      <c r="JJQ76" s="18"/>
      <c r="JJR76" s="18"/>
      <c r="JJS76" s="18"/>
      <c r="JJT76" s="18"/>
      <c r="JJU76" s="18"/>
      <c r="JJV76" s="18"/>
      <c r="JJW76" s="18"/>
      <c r="JJX76" s="18"/>
      <c r="JJY76" s="18"/>
      <c r="JJZ76" s="18"/>
      <c r="JKA76" s="18"/>
      <c r="JKB76" s="18"/>
      <c r="JKC76" s="18"/>
      <c r="JKD76" s="18"/>
      <c r="JKE76" s="18"/>
      <c r="JKF76" s="18"/>
      <c r="JKG76" s="18"/>
      <c r="JKH76" s="18"/>
      <c r="JKI76" s="18"/>
      <c r="JKJ76" s="18"/>
      <c r="JKK76" s="18"/>
      <c r="JKL76" s="18"/>
      <c r="JKM76" s="18"/>
      <c r="JKN76" s="18"/>
      <c r="JKO76" s="18"/>
      <c r="JKP76" s="18"/>
      <c r="JKQ76" s="18"/>
      <c r="JKR76" s="18"/>
      <c r="JKS76" s="18"/>
      <c r="JKT76" s="18"/>
      <c r="JKU76" s="18"/>
      <c r="JKV76" s="18"/>
      <c r="JKW76" s="18"/>
      <c r="JKX76" s="18"/>
      <c r="JKY76" s="18"/>
      <c r="JKZ76" s="18"/>
      <c r="JLA76" s="18"/>
      <c r="JLB76" s="18"/>
      <c r="JLC76" s="18"/>
      <c r="JLD76" s="18"/>
      <c r="JLE76" s="18"/>
      <c r="JLF76" s="18"/>
      <c r="JLG76" s="18"/>
      <c r="JLH76" s="18"/>
      <c r="JLI76" s="18"/>
      <c r="JLJ76" s="18"/>
      <c r="JLK76" s="18"/>
      <c r="JLL76" s="18"/>
      <c r="JLM76" s="18"/>
      <c r="JLN76" s="18"/>
      <c r="JLO76" s="18"/>
      <c r="JLP76" s="18"/>
      <c r="JLQ76" s="18"/>
      <c r="JLR76" s="18"/>
      <c r="JLS76" s="18"/>
      <c r="JLT76" s="18"/>
      <c r="JLU76" s="18"/>
      <c r="JLV76" s="18"/>
      <c r="JLW76" s="18"/>
      <c r="JLX76" s="18"/>
      <c r="JLY76" s="18"/>
      <c r="JLZ76" s="18"/>
      <c r="JMA76" s="18"/>
      <c r="JMB76" s="18"/>
      <c r="JMC76" s="18"/>
      <c r="JMD76" s="18"/>
      <c r="JME76" s="18"/>
      <c r="JMF76" s="18"/>
      <c r="JMG76" s="18"/>
      <c r="JMH76" s="18"/>
      <c r="JMI76" s="18"/>
      <c r="JMJ76" s="18"/>
      <c r="JMK76" s="18"/>
      <c r="JML76" s="18"/>
      <c r="JMM76" s="18"/>
      <c r="JMN76" s="18"/>
      <c r="JMO76" s="18"/>
      <c r="JMP76" s="18"/>
      <c r="JMQ76" s="18"/>
      <c r="JMR76" s="18"/>
      <c r="JMS76" s="18"/>
      <c r="JMT76" s="18"/>
      <c r="JMU76" s="18"/>
      <c r="JMV76" s="18"/>
      <c r="JMW76" s="18"/>
      <c r="JMX76" s="18"/>
      <c r="JMY76" s="18"/>
      <c r="JMZ76" s="18"/>
      <c r="JNA76" s="18"/>
      <c r="JNB76" s="18"/>
      <c r="JNC76" s="18"/>
      <c r="JND76" s="18"/>
      <c r="JNE76" s="18"/>
      <c r="JNF76" s="18"/>
      <c r="JNG76" s="18"/>
      <c r="JNH76" s="18"/>
      <c r="JNI76" s="18"/>
      <c r="JNJ76" s="18"/>
      <c r="JNK76" s="18"/>
      <c r="JNL76" s="18"/>
      <c r="JNM76" s="18"/>
      <c r="JNN76" s="18"/>
      <c r="JNO76" s="18"/>
      <c r="JNP76" s="18"/>
      <c r="JNQ76" s="18"/>
      <c r="JNR76" s="18"/>
      <c r="JNS76" s="18"/>
      <c r="JNT76" s="18"/>
      <c r="JNU76" s="18"/>
      <c r="JNV76" s="18"/>
      <c r="JNW76" s="18"/>
      <c r="JNX76" s="18"/>
      <c r="JNY76" s="18"/>
      <c r="JNZ76" s="18"/>
      <c r="JOA76" s="18"/>
      <c r="JOB76" s="18"/>
      <c r="JOC76" s="18"/>
      <c r="JOD76" s="18"/>
      <c r="JOE76" s="18"/>
      <c r="JOF76" s="18"/>
      <c r="JOG76" s="18"/>
      <c r="JOH76" s="18"/>
      <c r="JOI76" s="18"/>
      <c r="JOJ76" s="18"/>
      <c r="JOK76" s="18"/>
      <c r="JOL76" s="18"/>
      <c r="JOM76" s="18"/>
      <c r="JON76" s="18"/>
      <c r="JOO76" s="18"/>
      <c r="JOP76" s="18"/>
      <c r="JOQ76" s="18"/>
      <c r="JOR76" s="18"/>
      <c r="JOS76" s="18"/>
      <c r="JOT76" s="18"/>
      <c r="JOU76" s="18"/>
      <c r="JOV76" s="18"/>
      <c r="JOW76" s="18"/>
      <c r="JOX76" s="18"/>
      <c r="JOY76" s="18"/>
      <c r="JOZ76" s="18"/>
      <c r="JPA76" s="18"/>
      <c r="JPB76" s="18"/>
      <c r="JPC76" s="18"/>
      <c r="JPD76" s="18"/>
      <c r="JPE76" s="18"/>
      <c r="JPF76" s="18"/>
      <c r="JPG76" s="18"/>
      <c r="JPH76" s="18"/>
      <c r="JPI76" s="18"/>
      <c r="JPJ76" s="18"/>
      <c r="JPK76" s="18"/>
      <c r="JPL76" s="18"/>
      <c r="JPM76" s="18"/>
      <c r="JPN76" s="18"/>
      <c r="JPO76" s="18"/>
      <c r="JPP76" s="18"/>
      <c r="JPQ76" s="18"/>
      <c r="JPR76" s="18"/>
      <c r="JPS76" s="18"/>
      <c r="JPT76" s="18"/>
      <c r="JPU76" s="18"/>
      <c r="JPV76" s="18"/>
      <c r="JPW76" s="18"/>
      <c r="JPX76" s="18"/>
      <c r="JPY76" s="18"/>
      <c r="JPZ76" s="18"/>
      <c r="JQA76" s="18"/>
      <c r="JQB76" s="18"/>
      <c r="JQC76" s="18"/>
      <c r="JQD76" s="18"/>
      <c r="JQE76" s="18"/>
      <c r="JQF76" s="18"/>
      <c r="JQG76" s="18"/>
      <c r="JQH76" s="18"/>
      <c r="JQI76" s="18"/>
      <c r="JQJ76" s="18"/>
      <c r="JQK76" s="18"/>
      <c r="JQL76" s="18"/>
      <c r="JQM76" s="18"/>
      <c r="JQN76" s="18"/>
      <c r="JQO76" s="18"/>
      <c r="JQP76" s="18"/>
      <c r="JQQ76" s="18"/>
      <c r="JQR76" s="18"/>
      <c r="JQS76" s="18"/>
      <c r="JQT76" s="18"/>
      <c r="JQU76" s="18"/>
      <c r="JQV76" s="18"/>
      <c r="JQW76" s="18"/>
      <c r="JQX76" s="18"/>
      <c r="JQY76" s="18"/>
      <c r="JQZ76" s="18"/>
      <c r="JRA76" s="18"/>
      <c r="JRB76" s="18"/>
      <c r="JRC76" s="18"/>
      <c r="JRD76" s="18"/>
      <c r="JRE76" s="18"/>
      <c r="JRF76" s="18"/>
      <c r="JRG76" s="18"/>
      <c r="JRH76" s="18"/>
      <c r="JRI76" s="18"/>
      <c r="JRJ76" s="18"/>
      <c r="JRK76" s="18"/>
      <c r="JRL76" s="18"/>
      <c r="JRM76" s="18"/>
      <c r="JRN76" s="18"/>
      <c r="JRO76" s="18"/>
      <c r="JRP76" s="18"/>
      <c r="JRQ76" s="18"/>
      <c r="JRR76" s="18"/>
      <c r="JRS76" s="18"/>
      <c r="JRT76" s="18"/>
      <c r="JRU76" s="18"/>
      <c r="JRV76" s="18"/>
      <c r="JRW76" s="18"/>
      <c r="JRX76" s="18"/>
      <c r="JRY76" s="18"/>
      <c r="JRZ76" s="18"/>
      <c r="JSA76" s="18"/>
      <c r="JSB76" s="18"/>
      <c r="JSC76" s="18"/>
      <c r="JSD76" s="18"/>
      <c r="JSE76" s="18"/>
      <c r="JSF76" s="18"/>
      <c r="JSG76" s="18"/>
      <c r="JSH76" s="18"/>
      <c r="JSI76" s="18"/>
      <c r="JSJ76" s="18"/>
      <c r="JSK76" s="18"/>
      <c r="JSL76" s="18"/>
      <c r="JSM76" s="18"/>
      <c r="JSN76" s="18"/>
      <c r="JSO76" s="18"/>
      <c r="JSP76" s="18"/>
      <c r="JSQ76" s="18"/>
      <c r="JSR76" s="18"/>
      <c r="JSS76" s="18"/>
      <c r="JST76" s="18"/>
      <c r="JSU76" s="18"/>
      <c r="JSV76" s="18"/>
      <c r="JSW76" s="18"/>
      <c r="JSX76" s="18"/>
      <c r="JSY76" s="18"/>
      <c r="JSZ76" s="18"/>
      <c r="JTA76" s="18"/>
      <c r="JTB76" s="18"/>
      <c r="JTC76" s="18"/>
      <c r="JTD76" s="18"/>
      <c r="JTE76" s="18"/>
      <c r="JTF76" s="18"/>
      <c r="JTG76" s="18"/>
      <c r="JTH76" s="18"/>
      <c r="JTI76" s="18"/>
      <c r="JTJ76" s="18"/>
      <c r="JTK76" s="18"/>
      <c r="JTL76" s="18"/>
      <c r="JTM76" s="18"/>
      <c r="JTN76" s="18"/>
      <c r="JTO76" s="18"/>
      <c r="JTP76" s="18"/>
      <c r="JTQ76" s="18"/>
      <c r="JTR76" s="18"/>
      <c r="JTS76" s="18"/>
      <c r="JTT76" s="18"/>
      <c r="JTU76" s="18"/>
      <c r="JTV76" s="18"/>
      <c r="JTW76" s="18"/>
      <c r="JTX76" s="18"/>
      <c r="JTY76" s="18"/>
      <c r="JTZ76" s="18"/>
      <c r="JUA76" s="18"/>
      <c r="JUB76" s="18"/>
      <c r="JUC76" s="18"/>
      <c r="JUD76" s="18"/>
      <c r="JUE76" s="18"/>
      <c r="JUF76" s="18"/>
      <c r="JUG76" s="18"/>
      <c r="JUH76" s="18"/>
      <c r="JUI76" s="18"/>
      <c r="JUJ76" s="18"/>
      <c r="JUK76" s="18"/>
      <c r="JUL76" s="18"/>
      <c r="JUM76" s="18"/>
      <c r="JUN76" s="18"/>
      <c r="JUO76" s="18"/>
      <c r="JUP76" s="18"/>
      <c r="JUQ76" s="18"/>
      <c r="JUR76" s="18"/>
      <c r="JUS76" s="18"/>
      <c r="JUT76" s="18"/>
      <c r="JUU76" s="18"/>
      <c r="JUV76" s="18"/>
      <c r="JUW76" s="18"/>
      <c r="JUX76" s="18"/>
      <c r="JUY76" s="18"/>
      <c r="JUZ76" s="18"/>
      <c r="JVA76" s="18"/>
      <c r="JVB76" s="18"/>
      <c r="JVC76" s="18"/>
      <c r="JVD76" s="18"/>
      <c r="JVE76" s="18"/>
      <c r="JVF76" s="18"/>
      <c r="JVG76" s="18"/>
      <c r="JVH76" s="18"/>
      <c r="JVI76" s="18"/>
      <c r="JVJ76" s="18"/>
      <c r="JVK76" s="18"/>
      <c r="JVL76" s="18"/>
      <c r="JVM76" s="18"/>
      <c r="JVN76" s="18"/>
      <c r="JVO76" s="18"/>
      <c r="JVP76" s="18"/>
      <c r="JVQ76" s="18"/>
      <c r="JVR76" s="18"/>
      <c r="JVS76" s="18"/>
      <c r="JVT76" s="18"/>
      <c r="JVU76" s="18"/>
      <c r="JVV76" s="18"/>
      <c r="JVW76" s="18"/>
      <c r="JVX76" s="18"/>
      <c r="JVY76" s="18"/>
      <c r="JVZ76" s="18"/>
      <c r="JWA76" s="18"/>
      <c r="JWB76" s="18"/>
      <c r="JWC76" s="18"/>
      <c r="JWD76" s="18"/>
      <c r="JWE76" s="18"/>
      <c r="JWF76" s="18"/>
      <c r="JWG76" s="18"/>
      <c r="JWH76" s="18"/>
      <c r="JWI76" s="18"/>
      <c r="JWJ76" s="18"/>
      <c r="JWK76" s="18"/>
      <c r="JWL76" s="18"/>
      <c r="JWM76" s="18"/>
      <c r="JWN76" s="18"/>
      <c r="JWO76" s="18"/>
      <c r="JWP76" s="18"/>
      <c r="JWQ76" s="18"/>
      <c r="JWR76" s="18"/>
      <c r="JWS76" s="18"/>
      <c r="JWT76" s="18"/>
      <c r="JWU76" s="18"/>
      <c r="JWV76" s="18"/>
      <c r="JWW76" s="18"/>
      <c r="JWX76" s="18"/>
      <c r="JWY76" s="18"/>
      <c r="JWZ76" s="18"/>
      <c r="JXA76" s="18"/>
      <c r="JXB76" s="18"/>
      <c r="JXC76" s="18"/>
      <c r="JXD76" s="18"/>
      <c r="JXE76" s="18"/>
      <c r="JXF76" s="18"/>
      <c r="JXG76" s="18"/>
      <c r="JXH76" s="18"/>
      <c r="JXI76" s="18"/>
      <c r="JXJ76" s="18"/>
      <c r="JXK76" s="18"/>
      <c r="JXL76" s="18"/>
      <c r="JXM76" s="18"/>
      <c r="JXN76" s="18"/>
      <c r="JXO76" s="18"/>
      <c r="JXP76" s="18"/>
      <c r="JXQ76" s="18"/>
      <c r="JXR76" s="18"/>
      <c r="JXS76" s="18"/>
      <c r="JXT76" s="18"/>
      <c r="JXU76" s="18"/>
      <c r="JXV76" s="18"/>
      <c r="JXW76" s="18"/>
      <c r="JXX76" s="18"/>
      <c r="JXY76" s="18"/>
      <c r="JXZ76" s="18"/>
      <c r="JYA76" s="18"/>
      <c r="JYB76" s="18"/>
      <c r="JYC76" s="18"/>
      <c r="JYD76" s="18"/>
      <c r="JYE76" s="18"/>
      <c r="JYF76" s="18"/>
      <c r="JYG76" s="18"/>
      <c r="JYH76" s="18"/>
      <c r="JYI76" s="18"/>
      <c r="JYJ76" s="18"/>
      <c r="JYK76" s="18"/>
      <c r="JYL76" s="18"/>
      <c r="JYM76" s="18"/>
      <c r="JYN76" s="18"/>
      <c r="JYO76" s="18"/>
      <c r="JYP76" s="18"/>
      <c r="JYQ76" s="18"/>
      <c r="JYR76" s="18"/>
      <c r="JYS76" s="18"/>
      <c r="JYT76" s="18"/>
      <c r="JYU76" s="18"/>
      <c r="JYV76" s="18"/>
      <c r="JYW76" s="18"/>
      <c r="JYX76" s="18"/>
      <c r="JYY76" s="18"/>
      <c r="JYZ76" s="18"/>
      <c r="JZA76" s="18"/>
      <c r="JZB76" s="18"/>
      <c r="JZC76" s="18"/>
      <c r="JZD76" s="18"/>
      <c r="JZE76" s="18"/>
      <c r="JZF76" s="18"/>
      <c r="JZG76" s="18"/>
      <c r="JZH76" s="18"/>
      <c r="JZI76" s="18"/>
      <c r="JZJ76" s="18"/>
      <c r="JZK76" s="18"/>
      <c r="JZL76" s="18"/>
      <c r="JZM76" s="18"/>
      <c r="JZN76" s="18"/>
      <c r="JZO76" s="18"/>
      <c r="JZP76" s="18"/>
      <c r="JZQ76" s="18"/>
      <c r="JZR76" s="18"/>
      <c r="JZS76" s="18"/>
      <c r="JZT76" s="18"/>
      <c r="JZU76" s="18"/>
      <c r="JZV76" s="18"/>
      <c r="JZW76" s="18"/>
      <c r="JZX76" s="18"/>
      <c r="JZY76" s="18"/>
      <c r="JZZ76" s="18"/>
      <c r="KAA76" s="18"/>
      <c r="KAB76" s="18"/>
      <c r="KAC76" s="18"/>
      <c r="KAD76" s="18"/>
      <c r="KAE76" s="18"/>
      <c r="KAF76" s="18"/>
      <c r="KAG76" s="18"/>
      <c r="KAH76" s="18"/>
      <c r="KAI76" s="18"/>
      <c r="KAJ76" s="18"/>
      <c r="KAK76" s="18"/>
      <c r="KAL76" s="18"/>
      <c r="KAM76" s="18"/>
      <c r="KAN76" s="18"/>
      <c r="KAO76" s="18"/>
      <c r="KAP76" s="18"/>
      <c r="KAQ76" s="18"/>
      <c r="KAR76" s="18"/>
      <c r="KAS76" s="18"/>
      <c r="KAT76" s="18"/>
      <c r="KAU76" s="18"/>
      <c r="KAV76" s="18"/>
      <c r="KAW76" s="18"/>
      <c r="KAX76" s="18"/>
      <c r="KAY76" s="18"/>
      <c r="KAZ76" s="18"/>
      <c r="KBA76" s="18"/>
      <c r="KBB76" s="18"/>
      <c r="KBC76" s="18"/>
      <c r="KBD76" s="18"/>
      <c r="KBE76" s="18"/>
      <c r="KBF76" s="18"/>
      <c r="KBG76" s="18"/>
      <c r="KBH76" s="18"/>
      <c r="KBI76" s="18"/>
      <c r="KBJ76" s="18"/>
      <c r="KBK76" s="18"/>
      <c r="KBL76" s="18"/>
      <c r="KBM76" s="18"/>
      <c r="KBN76" s="18"/>
      <c r="KBO76" s="18"/>
      <c r="KBP76" s="18"/>
      <c r="KBQ76" s="18"/>
      <c r="KBR76" s="18"/>
      <c r="KBS76" s="18"/>
      <c r="KBT76" s="18"/>
      <c r="KBU76" s="18"/>
      <c r="KBV76" s="18"/>
      <c r="KBW76" s="18"/>
      <c r="KBX76" s="18"/>
      <c r="KBY76" s="18"/>
      <c r="KBZ76" s="18"/>
      <c r="KCA76" s="18"/>
      <c r="KCB76" s="18"/>
      <c r="KCC76" s="18"/>
      <c r="KCD76" s="18"/>
      <c r="KCE76" s="18"/>
      <c r="KCF76" s="18"/>
      <c r="KCG76" s="18"/>
      <c r="KCH76" s="18"/>
      <c r="KCI76" s="18"/>
      <c r="KCJ76" s="18"/>
      <c r="KCK76" s="18"/>
      <c r="KCL76" s="18"/>
      <c r="KCM76" s="18"/>
      <c r="KCN76" s="18"/>
      <c r="KCO76" s="18"/>
      <c r="KCP76" s="18"/>
      <c r="KCQ76" s="18"/>
      <c r="KCR76" s="18"/>
      <c r="KCS76" s="18"/>
      <c r="KCT76" s="18"/>
      <c r="KCU76" s="18"/>
      <c r="KCV76" s="18"/>
      <c r="KCW76" s="18"/>
      <c r="KCX76" s="18"/>
      <c r="KCY76" s="18"/>
      <c r="KCZ76" s="18"/>
      <c r="KDA76" s="18"/>
      <c r="KDB76" s="18"/>
      <c r="KDC76" s="18"/>
      <c r="KDD76" s="18"/>
      <c r="KDE76" s="18"/>
      <c r="KDF76" s="18"/>
      <c r="KDG76" s="18"/>
      <c r="KDH76" s="18"/>
      <c r="KDI76" s="18"/>
      <c r="KDJ76" s="18"/>
      <c r="KDK76" s="18"/>
      <c r="KDL76" s="18"/>
      <c r="KDM76" s="18"/>
      <c r="KDN76" s="18"/>
      <c r="KDO76" s="18"/>
      <c r="KDP76" s="18"/>
      <c r="KDQ76" s="18"/>
      <c r="KDR76" s="18"/>
      <c r="KDS76" s="18"/>
      <c r="KDT76" s="18"/>
      <c r="KDU76" s="18"/>
      <c r="KDV76" s="18"/>
      <c r="KDW76" s="18"/>
      <c r="KDX76" s="18"/>
      <c r="KDY76" s="18"/>
      <c r="KDZ76" s="18"/>
      <c r="KEA76" s="18"/>
      <c r="KEB76" s="18"/>
      <c r="KEC76" s="18"/>
      <c r="KED76" s="18"/>
      <c r="KEE76" s="18"/>
      <c r="KEF76" s="18"/>
      <c r="KEG76" s="18"/>
      <c r="KEH76" s="18"/>
      <c r="KEI76" s="18"/>
      <c r="KEJ76" s="18"/>
      <c r="KEK76" s="18"/>
      <c r="KEL76" s="18"/>
      <c r="KEM76" s="18"/>
      <c r="KEN76" s="18"/>
      <c r="KEO76" s="18"/>
      <c r="KEP76" s="18"/>
      <c r="KEQ76" s="18"/>
      <c r="KER76" s="18"/>
      <c r="KES76" s="18"/>
      <c r="KET76" s="18"/>
      <c r="KEU76" s="18"/>
      <c r="KEV76" s="18"/>
      <c r="KEW76" s="18"/>
      <c r="KEX76" s="18"/>
      <c r="KEY76" s="18"/>
      <c r="KEZ76" s="18"/>
      <c r="KFA76" s="18"/>
      <c r="KFB76" s="18"/>
      <c r="KFC76" s="18"/>
      <c r="KFD76" s="18"/>
      <c r="KFE76" s="18"/>
      <c r="KFF76" s="18"/>
      <c r="KFG76" s="18"/>
      <c r="KFH76" s="18"/>
      <c r="KFI76" s="18"/>
      <c r="KFJ76" s="18"/>
      <c r="KFK76" s="18"/>
      <c r="KFL76" s="18"/>
      <c r="KFM76" s="18"/>
      <c r="KFN76" s="18"/>
      <c r="KFO76" s="18"/>
      <c r="KFP76" s="18"/>
      <c r="KFQ76" s="18"/>
      <c r="KFR76" s="18"/>
      <c r="KFS76" s="18"/>
      <c r="KFT76" s="18"/>
      <c r="KFU76" s="18"/>
      <c r="KFV76" s="18"/>
      <c r="KFW76" s="18"/>
      <c r="KFX76" s="18"/>
      <c r="KFY76" s="18"/>
      <c r="KFZ76" s="18"/>
      <c r="KGA76" s="18"/>
      <c r="KGB76" s="18"/>
      <c r="KGC76" s="18"/>
      <c r="KGD76" s="18"/>
      <c r="KGE76" s="18"/>
      <c r="KGF76" s="18"/>
      <c r="KGG76" s="18"/>
      <c r="KGH76" s="18"/>
      <c r="KGI76" s="18"/>
      <c r="KGJ76" s="18"/>
      <c r="KGK76" s="18"/>
      <c r="KGL76" s="18"/>
      <c r="KGM76" s="18"/>
      <c r="KGN76" s="18"/>
      <c r="KGO76" s="18"/>
      <c r="KGP76" s="18"/>
      <c r="KGQ76" s="18"/>
      <c r="KGR76" s="18"/>
      <c r="KGS76" s="18"/>
      <c r="KGT76" s="18"/>
      <c r="KGU76" s="18"/>
      <c r="KGV76" s="18"/>
      <c r="KGW76" s="18"/>
      <c r="KGX76" s="18"/>
      <c r="KGY76" s="18"/>
      <c r="KGZ76" s="18"/>
      <c r="KHA76" s="18"/>
      <c r="KHB76" s="18"/>
      <c r="KHC76" s="18"/>
      <c r="KHD76" s="18"/>
      <c r="KHE76" s="18"/>
      <c r="KHF76" s="18"/>
      <c r="KHG76" s="18"/>
      <c r="KHH76" s="18"/>
      <c r="KHI76" s="18"/>
      <c r="KHJ76" s="18"/>
      <c r="KHK76" s="18"/>
      <c r="KHL76" s="18"/>
      <c r="KHM76" s="18"/>
      <c r="KHN76" s="18"/>
      <c r="KHO76" s="18"/>
      <c r="KHP76" s="18"/>
      <c r="KHQ76" s="18"/>
      <c r="KHR76" s="18"/>
      <c r="KHS76" s="18"/>
      <c r="KHT76" s="18"/>
      <c r="KHU76" s="18"/>
      <c r="KHV76" s="18"/>
      <c r="KHW76" s="18"/>
      <c r="KHX76" s="18"/>
      <c r="KHY76" s="18"/>
      <c r="KHZ76" s="18"/>
      <c r="KIA76" s="18"/>
      <c r="KIB76" s="18"/>
      <c r="KIC76" s="18"/>
      <c r="KID76" s="18"/>
      <c r="KIE76" s="18"/>
      <c r="KIF76" s="18"/>
      <c r="KIG76" s="18"/>
      <c r="KIH76" s="18"/>
      <c r="KII76" s="18"/>
      <c r="KIJ76" s="18"/>
      <c r="KIK76" s="18"/>
      <c r="KIL76" s="18"/>
      <c r="KIM76" s="18"/>
      <c r="KIN76" s="18"/>
      <c r="KIO76" s="18"/>
      <c r="KIP76" s="18"/>
      <c r="KIQ76" s="18"/>
      <c r="KIR76" s="18"/>
      <c r="KIS76" s="18"/>
      <c r="KIT76" s="18"/>
      <c r="KIU76" s="18"/>
      <c r="KIV76" s="18"/>
      <c r="KIW76" s="18"/>
      <c r="KIX76" s="18"/>
      <c r="KIY76" s="18"/>
      <c r="KIZ76" s="18"/>
      <c r="KJA76" s="18"/>
      <c r="KJB76" s="18"/>
      <c r="KJC76" s="18"/>
      <c r="KJD76" s="18"/>
      <c r="KJE76" s="18"/>
      <c r="KJF76" s="18"/>
      <c r="KJG76" s="18"/>
      <c r="KJH76" s="18"/>
      <c r="KJI76" s="18"/>
      <c r="KJJ76" s="18"/>
      <c r="KJK76" s="18"/>
      <c r="KJL76" s="18"/>
      <c r="KJM76" s="18"/>
      <c r="KJN76" s="18"/>
      <c r="KJO76" s="18"/>
      <c r="KJP76" s="18"/>
      <c r="KJQ76" s="18"/>
      <c r="KJR76" s="18"/>
      <c r="KJS76" s="18"/>
      <c r="KJT76" s="18"/>
      <c r="KJU76" s="18"/>
      <c r="KJV76" s="18"/>
      <c r="KJW76" s="18"/>
      <c r="KJX76" s="18"/>
      <c r="KJY76" s="18"/>
      <c r="KJZ76" s="18"/>
      <c r="KKA76" s="18"/>
      <c r="KKB76" s="18"/>
      <c r="KKC76" s="18"/>
      <c r="KKD76" s="18"/>
      <c r="KKE76" s="18"/>
      <c r="KKF76" s="18"/>
      <c r="KKG76" s="18"/>
      <c r="KKH76" s="18"/>
      <c r="KKI76" s="18"/>
      <c r="KKJ76" s="18"/>
      <c r="KKK76" s="18"/>
      <c r="KKL76" s="18"/>
      <c r="KKM76" s="18"/>
      <c r="KKN76" s="18"/>
      <c r="KKO76" s="18"/>
      <c r="KKP76" s="18"/>
      <c r="KKQ76" s="18"/>
      <c r="KKR76" s="18"/>
      <c r="KKS76" s="18"/>
      <c r="KKT76" s="18"/>
      <c r="KKU76" s="18"/>
      <c r="KKV76" s="18"/>
      <c r="KKW76" s="18"/>
      <c r="KKX76" s="18"/>
      <c r="KKY76" s="18"/>
      <c r="KKZ76" s="18"/>
      <c r="KLA76" s="18"/>
      <c r="KLB76" s="18"/>
      <c r="KLC76" s="18"/>
      <c r="KLD76" s="18"/>
      <c r="KLE76" s="18"/>
      <c r="KLF76" s="18"/>
      <c r="KLG76" s="18"/>
      <c r="KLH76" s="18"/>
      <c r="KLI76" s="18"/>
      <c r="KLJ76" s="18"/>
      <c r="KLK76" s="18"/>
      <c r="KLL76" s="18"/>
      <c r="KLM76" s="18"/>
      <c r="KLN76" s="18"/>
      <c r="KLO76" s="18"/>
      <c r="KLP76" s="18"/>
      <c r="KLQ76" s="18"/>
      <c r="KLR76" s="18"/>
      <c r="KLS76" s="18"/>
      <c r="KLT76" s="18"/>
      <c r="KLU76" s="18"/>
      <c r="KLV76" s="18"/>
      <c r="KLW76" s="18"/>
      <c r="KLX76" s="18"/>
      <c r="KLY76" s="18"/>
      <c r="KLZ76" s="18"/>
      <c r="KMA76" s="18"/>
      <c r="KMB76" s="18"/>
      <c r="KMC76" s="18"/>
      <c r="KMD76" s="18"/>
      <c r="KME76" s="18"/>
      <c r="KMF76" s="18"/>
      <c r="KMG76" s="18"/>
      <c r="KMH76" s="18"/>
      <c r="KMI76" s="18"/>
      <c r="KMJ76" s="18"/>
      <c r="KMK76" s="18"/>
      <c r="KML76" s="18"/>
      <c r="KMM76" s="18"/>
      <c r="KMN76" s="18"/>
      <c r="KMO76" s="18"/>
      <c r="KMP76" s="18"/>
      <c r="KMQ76" s="18"/>
      <c r="KMR76" s="18"/>
      <c r="KMS76" s="18"/>
      <c r="KMT76" s="18"/>
      <c r="KMU76" s="18"/>
      <c r="KMV76" s="18"/>
      <c r="KMW76" s="18"/>
      <c r="KMX76" s="18"/>
      <c r="KMY76" s="18"/>
      <c r="KMZ76" s="18"/>
      <c r="KNA76" s="18"/>
      <c r="KNB76" s="18"/>
      <c r="KNC76" s="18"/>
      <c r="KND76" s="18"/>
      <c r="KNE76" s="18"/>
      <c r="KNF76" s="18"/>
      <c r="KNG76" s="18"/>
      <c r="KNH76" s="18"/>
      <c r="KNI76" s="18"/>
      <c r="KNJ76" s="18"/>
      <c r="KNK76" s="18"/>
      <c r="KNL76" s="18"/>
      <c r="KNM76" s="18"/>
      <c r="KNN76" s="18"/>
      <c r="KNO76" s="18"/>
      <c r="KNP76" s="18"/>
      <c r="KNQ76" s="18"/>
      <c r="KNR76" s="18"/>
      <c r="KNS76" s="18"/>
      <c r="KNT76" s="18"/>
      <c r="KNU76" s="18"/>
      <c r="KNV76" s="18"/>
      <c r="KNW76" s="18"/>
      <c r="KNX76" s="18"/>
      <c r="KNY76" s="18"/>
      <c r="KNZ76" s="18"/>
      <c r="KOA76" s="18"/>
      <c r="KOB76" s="18"/>
      <c r="KOC76" s="18"/>
      <c r="KOD76" s="18"/>
      <c r="KOE76" s="18"/>
      <c r="KOF76" s="18"/>
      <c r="KOG76" s="18"/>
      <c r="KOH76" s="18"/>
      <c r="KOI76" s="18"/>
      <c r="KOJ76" s="18"/>
      <c r="KOK76" s="18"/>
      <c r="KOL76" s="18"/>
      <c r="KOM76" s="18"/>
      <c r="KON76" s="18"/>
      <c r="KOO76" s="18"/>
      <c r="KOP76" s="18"/>
      <c r="KOQ76" s="18"/>
      <c r="KOR76" s="18"/>
      <c r="KOS76" s="18"/>
      <c r="KOT76" s="18"/>
      <c r="KOU76" s="18"/>
      <c r="KOV76" s="18"/>
      <c r="KOW76" s="18"/>
      <c r="KOX76" s="18"/>
      <c r="KOY76" s="18"/>
      <c r="KOZ76" s="18"/>
      <c r="KPA76" s="18"/>
      <c r="KPB76" s="18"/>
      <c r="KPC76" s="18"/>
      <c r="KPD76" s="18"/>
      <c r="KPE76" s="18"/>
      <c r="KPF76" s="18"/>
      <c r="KPG76" s="18"/>
      <c r="KPH76" s="18"/>
      <c r="KPI76" s="18"/>
      <c r="KPJ76" s="18"/>
      <c r="KPK76" s="18"/>
      <c r="KPL76" s="18"/>
      <c r="KPM76" s="18"/>
      <c r="KPN76" s="18"/>
      <c r="KPO76" s="18"/>
      <c r="KPP76" s="18"/>
      <c r="KPQ76" s="18"/>
      <c r="KPR76" s="18"/>
      <c r="KPS76" s="18"/>
      <c r="KPT76" s="18"/>
      <c r="KPU76" s="18"/>
      <c r="KPV76" s="18"/>
      <c r="KPW76" s="18"/>
      <c r="KPX76" s="18"/>
      <c r="KPY76" s="18"/>
      <c r="KPZ76" s="18"/>
      <c r="KQA76" s="18"/>
      <c r="KQB76" s="18"/>
      <c r="KQC76" s="18"/>
      <c r="KQD76" s="18"/>
      <c r="KQE76" s="18"/>
      <c r="KQF76" s="18"/>
      <c r="KQG76" s="18"/>
      <c r="KQH76" s="18"/>
      <c r="KQI76" s="18"/>
      <c r="KQJ76" s="18"/>
      <c r="KQK76" s="18"/>
      <c r="KQL76" s="18"/>
      <c r="KQM76" s="18"/>
      <c r="KQN76" s="18"/>
      <c r="KQO76" s="18"/>
      <c r="KQP76" s="18"/>
      <c r="KQQ76" s="18"/>
      <c r="KQR76" s="18"/>
      <c r="KQS76" s="18"/>
      <c r="KQT76" s="18"/>
      <c r="KQU76" s="18"/>
      <c r="KQV76" s="18"/>
      <c r="KQW76" s="18"/>
      <c r="KQX76" s="18"/>
      <c r="KQY76" s="18"/>
      <c r="KQZ76" s="18"/>
      <c r="KRA76" s="18"/>
      <c r="KRB76" s="18"/>
      <c r="KRC76" s="18"/>
      <c r="KRD76" s="18"/>
      <c r="KRE76" s="18"/>
      <c r="KRF76" s="18"/>
      <c r="KRG76" s="18"/>
      <c r="KRH76" s="18"/>
      <c r="KRI76" s="18"/>
      <c r="KRJ76" s="18"/>
      <c r="KRK76" s="18"/>
      <c r="KRL76" s="18"/>
      <c r="KRM76" s="18"/>
      <c r="KRN76" s="18"/>
      <c r="KRO76" s="18"/>
      <c r="KRP76" s="18"/>
      <c r="KRQ76" s="18"/>
      <c r="KRR76" s="18"/>
      <c r="KRS76" s="18"/>
      <c r="KRT76" s="18"/>
      <c r="KRU76" s="18"/>
      <c r="KRV76" s="18"/>
      <c r="KRW76" s="18"/>
      <c r="KRX76" s="18"/>
      <c r="KRY76" s="18"/>
      <c r="KRZ76" s="18"/>
      <c r="KSA76" s="18"/>
      <c r="KSB76" s="18"/>
      <c r="KSC76" s="18"/>
      <c r="KSD76" s="18"/>
      <c r="KSE76" s="18"/>
      <c r="KSF76" s="18"/>
      <c r="KSG76" s="18"/>
      <c r="KSH76" s="18"/>
      <c r="KSI76" s="18"/>
      <c r="KSJ76" s="18"/>
      <c r="KSK76" s="18"/>
      <c r="KSL76" s="18"/>
      <c r="KSM76" s="18"/>
      <c r="KSN76" s="18"/>
      <c r="KSO76" s="18"/>
      <c r="KSP76" s="18"/>
      <c r="KSQ76" s="18"/>
      <c r="KSR76" s="18"/>
      <c r="KSS76" s="18"/>
      <c r="KST76" s="18"/>
      <c r="KSU76" s="18"/>
      <c r="KSV76" s="18"/>
      <c r="KSW76" s="18"/>
      <c r="KSX76" s="18"/>
      <c r="KSY76" s="18"/>
      <c r="KSZ76" s="18"/>
      <c r="KTA76" s="18"/>
      <c r="KTB76" s="18"/>
      <c r="KTC76" s="18"/>
      <c r="KTD76" s="18"/>
      <c r="KTE76" s="18"/>
      <c r="KTF76" s="18"/>
      <c r="KTG76" s="18"/>
      <c r="KTH76" s="18"/>
      <c r="KTI76" s="18"/>
      <c r="KTJ76" s="18"/>
      <c r="KTK76" s="18"/>
      <c r="KTL76" s="18"/>
      <c r="KTM76" s="18"/>
      <c r="KTN76" s="18"/>
      <c r="KTO76" s="18"/>
      <c r="KTP76" s="18"/>
      <c r="KTQ76" s="18"/>
      <c r="KTR76" s="18"/>
      <c r="KTS76" s="18"/>
      <c r="KTT76" s="18"/>
      <c r="KTU76" s="18"/>
      <c r="KTV76" s="18"/>
      <c r="KTW76" s="18"/>
      <c r="KTX76" s="18"/>
      <c r="KTY76" s="18"/>
      <c r="KTZ76" s="18"/>
      <c r="KUA76" s="18"/>
      <c r="KUB76" s="18"/>
      <c r="KUC76" s="18"/>
      <c r="KUD76" s="18"/>
      <c r="KUE76" s="18"/>
      <c r="KUF76" s="18"/>
      <c r="KUG76" s="18"/>
      <c r="KUH76" s="18"/>
      <c r="KUI76" s="18"/>
      <c r="KUJ76" s="18"/>
      <c r="KUK76" s="18"/>
      <c r="KUL76" s="18"/>
      <c r="KUM76" s="18"/>
      <c r="KUN76" s="18"/>
      <c r="KUO76" s="18"/>
      <c r="KUP76" s="18"/>
      <c r="KUQ76" s="18"/>
      <c r="KUR76" s="18"/>
      <c r="KUS76" s="18"/>
      <c r="KUT76" s="18"/>
      <c r="KUU76" s="18"/>
      <c r="KUV76" s="18"/>
      <c r="KUW76" s="18"/>
      <c r="KUX76" s="18"/>
      <c r="KUY76" s="18"/>
      <c r="KUZ76" s="18"/>
      <c r="KVA76" s="18"/>
      <c r="KVB76" s="18"/>
      <c r="KVC76" s="18"/>
      <c r="KVD76" s="18"/>
      <c r="KVE76" s="18"/>
      <c r="KVF76" s="18"/>
      <c r="KVG76" s="18"/>
      <c r="KVH76" s="18"/>
      <c r="KVI76" s="18"/>
      <c r="KVJ76" s="18"/>
      <c r="KVK76" s="18"/>
      <c r="KVL76" s="18"/>
      <c r="KVM76" s="18"/>
      <c r="KVN76" s="18"/>
      <c r="KVO76" s="18"/>
      <c r="KVP76" s="18"/>
      <c r="KVQ76" s="18"/>
      <c r="KVR76" s="18"/>
      <c r="KVS76" s="18"/>
      <c r="KVT76" s="18"/>
      <c r="KVU76" s="18"/>
      <c r="KVV76" s="18"/>
      <c r="KVW76" s="18"/>
      <c r="KVX76" s="18"/>
      <c r="KVY76" s="18"/>
      <c r="KVZ76" s="18"/>
      <c r="KWA76" s="18"/>
      <c r="KWB76" s="18"/>
      <c r="KWC76" s="18"/>
      <c r="KWD76" s="18"/>
      <c r="KWE76" s="18"/>
      <c r="KWF76" s="18"/>
      <c r="KWG76" s="18"/>
      <c r="KWH76" s="18"/>
      <c r="KWI76" s="18"/>
      <c r="KWJ76" s="18"/>
      <c r="KWK76" s="18"/>
      <c r="KWL76" s="18"/>
      <c r="KWM76" s="18"/>
      <c r="KWN76" s="18"/>
      <c r="KWO76" s="18"/>
      <c r="KWP76" s="18"/>
      <c r="KWQ76" s="18"/>
      <c r="KWR76" s="18"/>
      <c r="KWS76" s="18"/>
      <c r="KWT76" s="18"/>
      <c r="KWU76" s="18"/>
      <c r="KWV76" s="18"/>
      <c r="KWW76" s="18"/>
      <c r="KWX76" s="18"/>
      <c r="KWY76" s="18"/>
      <c r="KWZ76" s="18"/>
      <c r="KXA76" s="18"/>
      <c r="KXB76" s="18"/>
      <c r="KXC76" s="18"/>
      <c r="KXD76" s="18"/>
      <c r="KXE76" s="18"/>
      <c r="KXF76" s="18"/>
      <c r="KXG76" s="18"/>
      <c r="KXH76" s="18"/>
      <c r="KXI76" s="18"/>
      <c r="KXJ76" s="18"/>
      <c r="KXK76" s="18"/>
      <c r="KXL76" s="18"/>
      <c r="KXM76" s="18"/>
      <c r="KXN76" s="18"/>
      <c r="KXO76" s="18"/>
      <c r="KXP76" s="18"/>
      <c r="KXQ76" s="18"/>
      <c r="KXR76" s="18"/>
      <c r="KXS76" s="18"/>
      <c r="KXT76" s="18"/>
      <c r="KXU76" s="18"/>
      <c r="KXV76" s="18"/>
      <c r="KXW76" s="18"/>
      <c r="KXX76" s="18"/>
      <c r="KXY76" s="18"/>
      <c r="KXZ76" s="18"/>
      <c r="KYA76" s="18"/>
      <c r="KYB76" s="18"/>
      <c r="KYC76" s="18"/>
      <c r="KYD76" s="18"/>
      <c r="KYE76" s="18"/>
      <c r="KYF76" s="18"/>
      <c r="KYG76" s="18"/>
      <c r="KYH76" s="18"/>
      <c r="KYI76" s="18"/>
      <c r="KYJ76" s="18"/>
      <c r="KYK76" s="18"/>
      <c r="KYL76" s="18"/>
      <c r="KYM76" s="18"/>
      <c r="KYN76" s="18"/>
      <c r="KYO76" s="18"/>
      <c r="KYP76" s="18"/>
      <c r="KYQ76" s="18"/>
      <c r="KYR76" s="18"/>
      <c r="KYS76" s="18"/>
      <c r="KYT76" s="18"/>
      <c r="KYU76" s="18"/>
      <c r="KYV76" s="18"/>
      <c r="KYW76" s="18"/>
      <c r="KYX76" s="18"/>
      <c r="KYY76" s="18"/>
      <c r="KYZ76" s="18"/>
      <c r="KZA76" s="18"/>
      <c r="KZB76" s="18"/>
      <c r="KZC76" s="18"/>
      <c r="KZD76" s="18"/>
      <c r="KZE76" s="18"/>
      <c r="KZF76" s="18"/>
      <c r="KZG76" s="18"/>
      <c r="KZH76" s="18"/>
      <c r="KZI76" s="18"/>
      <c r="KZJ76" s="18"/>
      <c r="KZK76" s="18"/>
      <c r="KZL76" s="18"/>
      <c r="KZM76" s="18"/>
      <c r="KZN76" s="18"/>
      <c r="KZO76" s="18"/>
      <c r="KZP76" s="18"/>
      <c r="KZQ76" s="18"/>
      <c r="KZR76" s="18"/>
      <c r="KZS76" s="18"/>
      <c r="KZT76" s="18"/>
      <c r="KZU76" s="18"/>
      <c r="KZV76" s="18"/>
      <c r="KZW76" s="18"/>
      <c r="KZX76" s="18"/>
      <c r="KZY76" s="18"/>
      <c r="KZZ76" s="18"/>
      <c r="LAA76" s="18"/>
      <c r="LAB76" s="18"/>
      <c r="LAC76" s="18"/>
      <c r="LAD76" s="18"/>
      <c r="LAE76" s="18"/>
      <c r="LAF76" s="18"/>
      <c r="LAG76" s="18"/>
      <c r="LAH76" s="18"/>
      <c r="LAI76" s="18"/>
      <c r="LAJ76" s="18"/>
      <c r="LAK76" s="18"/>
      <c r="LAL76" s="18"/>
      <c r="LAM76" s="18"/>
      <c r="LAN76" s="18"/>
      <c r="LAO76" s="18"/>
      <c r="LAP76" s="18"/>
      <c r="LAQ76" s="18"/>
      <c r="LAR76" s="18"/>
      <c r="LAS76" s="18"/>
      <c r="LAT76" s="18"/>
      <c r="LAU76" s="18"/>
      <c r="LAV76" s="18"/>
      <c r="LAW76" s="18"/>
      <c r="LAX76" s="18"/>
      <c r="LAY76" s="18"/>
      <c r="LAZ76" s="18"/>
      <c r="LBA76" s="18"/>
      <c r="LBB76" s="18"/>
      <c r="LBC76" s="18"/>
      <c r="LBD76" s="18"/>
      <c r="LBE76" s="18"/>
      <c r="LBF76" s="18"/>
      <c r="LBG76" s="18"/>
      <c r="LBH76" s="18"/>
      <c r="LBI76" s="18"/>
      <c r="LBJ76" s="18"/>
      <c r="LBK76" s="18"/>
      <c r="LBL76" s="18"/>
      <c r="LBM76" s="18"/>
      <c r="LBN76" s="18"/>
      <c r="LBO76" s="18"/>
      <c r="LBP76" s="18"/>
      <c r="LBQ76" s="18"/>
      <c r="LBR76" s="18"/>
      <c r="LBS76" s="18"/>
      <c r="LBT76" s="18"/>
      <c r="LBU76" s="18"/>
      <c r="LBV76" s="18"/>
      <c r="LBW76" s="18"/>
      <c r="LBX76" s="18"/>
      <c r="LBY76" s="18"/>
      <c r="LBZ76" s="18"/>
      <c r="LCA76" s="18"/>
      <c r="LCB76" s="18"/>
      <c r="LCC76" s="18"/>
      <c r="LCD76" s="18"/>
      <c r="LCE76" s="18"/>
      <c r="LCF76" s="18"/>
      <c r="LCG76" s="18"/>
      <c r="LCH76" s="18"/>
      <c r="LCI76" s="18"/>
      <c r="LCJ76" s="18"/>
      <c r="LCK76" s="18"/>
      <c r="LCL76" s="18"/>
      <c r="LCM76" s="18"/>
      <c r="LCN76" s="18"/>
      <c r="LCO76" s="18"/>
      <c r="LCP76" s="18"/>
      <c r="LCQ76" s="18"/>
      <c r="LCR76" s="18"/>
      <c r="LCS76" s="18"/>
      <c r="LCT76" s="18"/>
      <c r="LCU76" s="18"/>
      <c r="LCV76" s="18"/>
      <c r="LCW76" s="18"/>
      <c r="LCX76" s="18"/>
      <c r="LCY76" s="18"/>
      <c r="LCZ76" s="18"/>
      <c r="LDA76" s="18"/>
      <c r="LDB76" s="18"/>
      <c r="LDC76" s="18"/>
      <c r="LDD76" s="18"/>
      <c r="LDE76" s="18"/>
      <c r="LDF76" s="18"/>
      <c r="LDG76" s="18"/>
      <c r="LDH76" s="18"/>
      <c r="LDI76" s="18"/>
      <c r="LDJ76" s="18"/>
      <c r="LDK76" s="18"/>
      <c r="LDL76" s="18"/>
      <c r="LDM76" s="18"/>
      <c r="LDN76" s="18"/>
      <c r="LDO76" s="18"/>
      <c r="LDP76" s="18"/>
      <c r="LDQ76" s="18"/>
      <c r="LDR76" s="18"/>
      <c r="LDS76" s="18"/>
      <c r="LDT76" s="18"/>
      <c r="LDU76" s="18"/>
      <c r="LDV76" s="18"/>
      <c r="LDW76" s="18"/>
      <c r="LDX76" s="18"/>
      <c r="LDY76" s="18"/>
      <c r="LDZ76" s="18"/>
      <c r="LEA76" s="18"/>
      <c r="LEB76" s="18"/>
      <c r="LEC76" s="18"/>
      <c r="LED76" s="18"/>
      <c r="LEE76" s="18"/>
      <c r="LEF76" s="18"/>
      <c r="LEG76" s="18"/>
      <c r="LEH76" s="18"/>
      <c r="LEI76" s="18"/>
      <c r="LEJ76" s="18"/>
      <c r="LEK76" s="18"/>
      <c r="LEL76" s="18"/>
      <c r="LEM76" s="18"/>
      <c r="LEN76" s="18"/>
      <c r="LEO76" s="18"/>
      <c r="LEP76" s="18"/>
      <c r="LEQ76" s="18"/>
      <c r="LER76" s="18"/>
      <c r="LES76" s="18"/>
      <c r="LET76" s="18"/>
      <c r="LEU76" s="18"/>
      <c r="LEV76" s="18"/>
      <c r="LEW76" s="18"/>
      <c r="LEX76" s="18"/>
      <c r="LEY76" s="18"/>
      <c r="LEZ76" s="18"/>
      <c r="LFA76" s="18"/>
      <c r="LFB76" s="18"/>
      <c r="LFC76" s="18"/>
      <c r="LFD76" s="18"/>
      <c r="LFE76" s="18"/>
      <c r="LFF76" s="18"/>
      <c r="LFG76" s="18"/>
      <c r="LFH76" s="18"/>
      <c r="LFI76" s="18"/>
      <c r="LFJ76" s="18"/>
      <c r="LFK76" s="18"/>
      <c r="LFL76" s="18"/>
      <c r="LFM76" s="18"/>
      <c r="LFN76" s="18"/>
      <c r="LFO76" s="18"/>
      <c r="LFP76" s="18"/>
      <c r="LFQ76" s="18"/>
      <c r="LFR76" s="18"/>
      <c r="LFS76" s="18"/>
      <c r="LFT76" s="18"/>
      <c r="LFU76" s="18"/>
      <c r="LFV76" s="18"/>
      <c r="LFW76" s="18"/>
      <c r="LFX76" s="18"/>
      <c r="LFY76" s="18"/>
      <c r="LFZ76" s="18"/>
      <c r="LGA76" s="18"/>
      <c r="LGB76" s="18"/>
      <c r="LGC76" s="18"/>
      <c r="LGD76" s="18"/>
      <c r="LGE76" s="18"/>
      <c r="LGF76" s="18"/>
      <c r="LGG76" s="18"/>
      <c r="LGH76" s="18"/>
      <c r="LGI76" s="18"/>
      <c r="LGJ76" s="18"/>
      <c r="LGK76" s="18"/>
      <c r="LGL76" s="18"/>
      <c r="LGM76" s="18"/>
      <c r="LGN76" s="18"/>
      <c r="LGO76" s="18"/>
      <c r="LGP76" s="18"/>
      <c r="LGQ76" s="18"/>
      <c r="LGR76" s="18"/>
      <c r="LGS76" s="18"/>
      <c r="LGT76" s="18"/>
      <c r="LGU76" s="18"/>
      <c r="LGV76" s="18"/>
      <c r="LGW76" s="18"/>
      <c r="LGX76" s="18"/>
      <c r="LGY76" s="18"/>
      <c r="LGZ76" s="18"/>
      <c r="LHA76" s="18"/>
      <c r="LHB76" s="18"/>
      <c r="LHC76" s="18"/>
      <c r="LHD76" s="18"/>
      <c r="LHE76" s="18"/>
      <c r="LHF76" s="18"/>
      <c r="LHG76" s="18"/>
      <c r="LHH76" s="18"/>
      <c r="LHI76" s="18"/>
      <c r="LHJ76" s="18"/>
      <c r="LHK76" s="18"/>
      <c r="LHL76" s="18"/>
      <c r="LHM76" s="18"/>
      <c r="LHN76" s="18"/>
      <c r="LHO76" s="18"/>
      <c r="LHP76" s="18"/>
      <c r="LHQ76" s="18"/>
      <c r="LHR76" s="18"/>
      <c r="LHS76" s="18"/>
      <c r="LHT76" s="18"/>
      <c r="LHU76" s="18"/>
      <c r="LHV76" s="18"/>
      <c r="LHW76" s="18"/>
      <c r="LHX76" s="18"/>
      <c r="LHY76" s="18"/>
      <c r="LHZ76" s="18"/>
      <c r="LIA76" s="18"/>
      <c r="LIB76" s="18"/>
      <c r="LIC76" s="18"/>
      <c r="LID76" s="18"/>
      <c r="LIE76" s="18"/>
      <c r="LIF76" s="18"/>
      <c r="LIG76" s="18"/>
      <c r="LIH76" s="18"/>
      <c r="LII76" s="18"/>
      <c r="LIJ76" s="18"/>
      <c r="LIK76" s="18"/>
      <c r="LIL76" s="18"/>
      <c r="LIM76" s="18"/>
      <c r="LIN76" s="18"/>
      <c r="LIO76" s="18"/>
      <c r="LIP76" s="18"/>
      <c r="LIQ76" s="18"/>
      <c r="LIR76" s="18"/>
      <c r="LIS76" s="18"/>
      <c r="LIT76" s="18"/>
      <c r="LIU76" s="18"/>
      <c r="LIV76" s="18"/>
      <c r="LIW76" s="18"/>
      <c r="LIX76" s="18"/>
      <c r="LIY76" s="18"/>
      <c r="LIZ76" s="18"/>
      <c r="LJA76" s="18"/>
      <c r="LJB76" s="18"/>
      <c r="LJC76" s="18"/>
      <c r="LJD76" s="18"/>
      <c r="LJE76" s="18"/>
      <c r="LJF76" s="18"/>
      <c r="LJG76" s="18"/>
      <c r="LJH76" s="18"/>
      <c r="LJI76" s="18"/>
      <c r="LJJ76" s="18"/>
      <c r="LJK76" s="18"/>
      <c r="LJL76" s="18"/>
      <c r="LJM76" s="18"/>
      <c r="LJN76" s="18"/>
      <c r="LJO76" s="18"/>
      <c r="LJP76" s="18"/>
      <c r="LJQ76" s="18"/>
      <c r="LJR76" s="18"/>
      <c r="LJS76" s="18"/>
      <c r="LJT76" s="18"/>
      <c r="LJU76" s="18"/>
      <c r="LJV76" s="18"/>
      <c r="LJW76" s="18"/>
      <c r="LJX76" s="18"/>
      <c r="LJY76" s="18"/>
      <c r="LJZ76" s="18"/>
      <c r="LKA76" s="18"/>
      <c r="LKB76" s="18"/>
      <c r="LKC76" s="18"/>
      <c r="LKD76" s="18"/>
      <c r="LKE76" s="18"/>
      <c r="LKF76" s="18"/>
      <c r="LKG76" s="18"/>
      <c r="LKH76" s="18"/>
      <c r="LKI76" s="18"/>
      <c r="LKJ76" s="18"/>
      <c r="LKK76" s="18"/>
      <c r="LKL76" s="18"/>
      <c r="LKM76" s="18"/>
      <c r="LKN76" s="18"/>
      <c r="LKO76" s="18"/>
      <c r="LKP76" s="18"/>
      <c r="LKQ76" s="18"/>
      <c r="LKR76" s="18"/>
      <c r="LKS76" s="18"/>
      <c r="LKT76" s="18"/>
      <c r="LKU76" s="18"/>
      <c r="LKV76" s="18"/>
      <c r="LKW76" s="18"/>
      <c r="LKX76" s="18"/>
      <c r="LKY76" s="18"/>
      <c r="LKZ76" s="18"/>
      <c r="LLA76" s="18"/>
      <c r="LLB76" s="18"/>
      <c r="LLC76" s="18"/>
      <c r="LLD76" s="18"/>
      <c r="LLE76" s="18"/>
      <c r="LLF76" s="18"/>
      <c r="LLG76" s="18"/>
      <c r="LLH76" s="18"/>
      <c r="LLI76" s="18"/>
      <c r="LLJ76" s="18"/>
      <c r="LLK76" s="18"/>
      <c r="LLL76" s="18"/>
      <c r="LLM76" s="18"/>
      <c r="LLN76" s="18"/>
      <c r="LLO76" s="18"/>
      <c r="LLP76" s="18"/>
      <c r="LLQ76" s="18"/>
      <c r="LLR76" s="18"/>
      <c r="LLS76" s="18"/>
      <c r="LLT76" s="18"/>
      <c r="LLU76" s="18"/>
      <c r="LLV76" s="18"/>
      <c r="LLW76" s="18"/>
      <c r="LLX76" s="18"/>
      <c r="LLY76" s="18"/>
      <c r="LLZ76" s="18"/>
      <c r="LMA76" s="18"/>
      <c r="LMB76" s="18"/>
      <c r="LMC76" s="18"/>
      <c r="LMD76" s="18"/>
      <c r="LME76" s="18"/>
      <c r="LMF76" s="18"/>
      <c r="LMG76" s="18"/>
      <c r="LMH76" s="18"/>
      <c r="LMI76" s="18"/>
      <c r="LMJ76" s="18"/>
      <c r="LMK76" s="18"/>
      <c r="LML76" s="18"/>
      <c r="LMM76" s="18"/>
      <c r="LMN76" s="18"/>
      <c r="LMO76" s="18"/>
      <c r="LMP76" s="18"/>
      <c r="LMQ76" s="18"/>
      <c r="LMR76" s="18"/>
      <c r="LMS76" s="18"/>
      <c r="LMT76" s="18"/>
      <c r="LMU76" s="18"/>
      <c r="LMV76" s="18"/>
      <c r="LMW76" s="18"/>
      <c r="LMX76" s="18"/>
      <c r="LMY76" s="18"/>
      <c r="LMZ76" s="18"/>
      <c r="LNA76" s="18"/>
      <c r="LNB76" s="18"/>
      <c r="LNC76" s="18"/>
      <c r="LND76" s="18"/>
      <c r="LNE76" s="18"/>
      <c r="LNF76" s="18"/>
      <c r="LNG76" s="18"/>
      <c r="LNH76" s="18"/>
      <c r="LNI76" s="18"/>
      <c r="LNJ76" s="18"/>
      <c r="LNK76" s="18"/>
      <c r="LNL76" s="18"/>
      <c r="LNM76" s="18"/>
      <c r="LNN76" s="18"/>
      <c r="LNO76" s="18"/>
      <c r="LNP76" s="18"/>
      <c r="LNQ76" s="18"/>
      <c r="LNR76" s="18"/>
      <c r="LNS76" s="18"/>
      <c r="LNT76" s="18"/>
      <c r="LNU76" s="18"/>
      <c r="LNV76" s="18"/>
      <c r="LNW76" s="18"/>
      <c r="LNX76" s="18"/>
      <c r="LNY76" s="18"/>
      <c r="LNZ76" s="18"/>
      <c r="LOA76" s="18"/>
      <c r="LOB76" s="18"/>
      <c r="LOC76" s="18"/>
      <c r="LOD76" s="18"/>
      <c r="LOE76" s="18"/>
      <c r="LOF76" s="18"/>
      <c r="LOG76" s="18"/>
      <c r="LOH76" s="18"/>
      <c r="LOI76" s="18"/>
      <c r="LOJ76" s="18"/>
      <c r="LOK76" s="18"/>
      <c r="LOL76" s="18"/>
      <c r="LOM76" s="18"/>
      <c r="LON76" s="18"/>
      <c r="LOO76" s="18"/>
      <c r="LOP76" s="18"/>
      <c r="LOQ76" s="18"/>
      <c r="LOR76" s="18"/>
      <c r="LOS76" s="18"/>
      <c r="LOT76" s="18"/>
      <c r="LOU76" s="18"/>
      <c r="LOV76" s="18"/>
      <c r="LOW76" s="18"/>
      <c r="LOX76" s="18"/>
      <c r="LOY76" s="18"/>
      <c r="LOZ76" s="18"/>
      <c r="LPA76" s="18"/>
      <c r="LPB76" s="18"/>
      <c r="LPC76" s="18"/>
      <c r="LPD76" s="18"/>
      <c r="LPE76" s="18"/>
      <c r="LPF76" s="18"/>
      <c r="LPG76" s="18"/>
      <c r="LPH76" s="18"/>
      <c r="LPI76" s="18"/>
      <c r="LPJ76" s="18"/>
      <c r="LPK76" s="18"/>
      <c r="LPL76" s="18"/>
      <c r="LPM76" s="18"/>
      <c r="LPN76" s="18"/>
      <c r="LPO76" s="18"/>
      <c r="LPP76" s="18"/>
      <c r="LPQ76" s="18"/>
      <c r="LPR76" s="18"/>
      <c r="LPS76" s="18"/>
      <c r="LPT76" s="18"/>
      <c r="LPU76" s="18"/>
      <c r="LPV76" s="18"/>
      <c r="LPW76" s="18"/>
      <c r="LPX76" s="18"/>
      <c r="LPY76" s="18"/>
      <c r="LPZ76" s="18"/>
      <c r="LQA76" s="18"/>
      <c r="LQB76" s="18"/>
      <c r="LQC76" s="18"/>
      <c r="LQD76" s="18"/>
      <c r="LQE76" s="18"/>
      <c r="LQF76" s="18"/>
      <c r="LQG76" s="18"/>
      <c r="LQH76" s="18"/>
      <c r="LQI76" s="18"/>
      <c r="LQJ76" s="18"/>
      <c r="LQK76" s="18"/>
      <c r="LQL76" s="18"/>
      <c r="LQM76" s="18"/>
      <c r="LQN76" s="18"/>
      <c r="LQO76" s="18"/>
      <c r="LQP76" s="18"/>
      <c r="LQQ76" s="18"/>
      <c r="LQR76" s="18"/>
      <c r="LQS76" s="18"/>
      <c r="LQT76" s="18"/>
      <c r="LQU76" s="18"/>
      <c r="LQV76" s="18"/>
      <c r="LQW76" s="18"/>
      <c r="LQX76" s="18"/>
      <c r="LQY76" s="18"/>
      <c r="LQZ76" s="18"/>
      <c r="LRA76" s="18"/>
      <c r="LRB76" s="18"/>
      <c r="LRC76" s="18"/>
      <c r="LRD76" s="18"/>
      <c r="LRE76" s="18"/>
      <c r="LRF76" s="18"/>
      <c r="LRG76" s="18"/>
      <c r="LRH76" s="18"/>
      <c r="LRI76" s="18"/>
      <c r="LRJ76" s="18"/>
      <c r="LRK76" s="18"/>
      <c r="LRL76" s="18"/>
      <c r="LRM76" s="18"/>
      <c r="LRN76" s="18"/>
      <c r="LRO76" s="18"/>
      <c r="LRP76" s="18"/>
      <c r="LRQ76" s="18"/>
      <c r="LRR76" s="18"/>
      <c r="LRS76" s="18"/>
      <c r="LRT76" s="18"/>
      <c r="LRU76" s="18"/>
      <c r="LRV76" s="18"/>
      <c r="LRW76" s="18"/>
      <c r="LRX76" s="18"/>
      <c r="LRY76" s="18"/>
      <c r="LRZ76" s="18"/>
      <c r="LSA76" s="18"/>
      <c r="LSB76" s="18"/>
      <c r="LSC76" s="18"/>
      <c r="LSD76" s="18"/>
      <c r="LSE76" s="18"/>
      <c r="LSF76" s="18"/>
      <c r="LSG76" s="18"/>
      <c r="LSH76" s="18"/>
      <c r="LSI76" s="18"/>
      <c r="LSJ76" s="18"/>
      <c r="LSK76" s="18"/>
      <c r="LSL76" s="18"/>
      <c r="LSM76" s="18"/>
      <c r="LSN76" s="18"/>
      <c r="LSO76" s="18"/>
      <c r="LSP76" s="18"/>
      <c r="LSQ76" s="18"/>
      <c r="LSR76" s="18"/>
      <c r="LSS76" s="18"/>
      <c r="LST76" s="18"/>
      <c r="LSU76" s="18"/>
      <c r="LSV76" s="18"/>
      <c r="LSW76" s="18"/>
      <c r="LSX76" s="18"/>
      <c r="LSY76" s="18"/>
      <c r="LSZ76" s="18"/>
      <c r="LTA76" s="18"/>
      <c r="LTB76" s="18"/>
      <c r="LTC76" s="18"/>
      <c r="LTD76" s="18"/>
      <c r="LTE76" s="18"/>
      <c r="LTF76" s="18"/>
      <c r="LTG76" s="18"/>
      <c r="LTH76" s="18"/>
      <c r="LTI76" s="18"/>
      <c r="LTJ76" s="18"/>
      <c r="LTK76" s="18"/>
      <c r="LTL76" s="18"/>
      <c r="LTM76" s="18"/>
      <c r="LTN76" s="18"/>
      <c r="LTO76" s="18"/>
      <c r="LTP76" s="18"/>
      <c r="LTQ76" s="18"/>
      <c r="LTR76" s="18"/>
      <c r="LTS76" s="18"/>
      <c r="LTT76" s="18"/>
      <c r="LTU76" s="18"/>
      <c r="LTV76" s="18"/>
      <c r="LTW76" s="18"/>
      <c r="LTX76" s="18"/>
      <c r="LTY76" s="18"/>
      <c r="LTZ76" s="18"/>
      <c r="LUA76" s="18"/>
      <c r="LUB76" s="18"/>
      <c r="LUC76" s="18"/>
      <c r="LUD76" s="18"/>
      <c r="LUE76" s="18"/>
      <c r="LUF76" s="18"/>
      <c r="LUG76" s="18"/>
      <c r="LUH76" s="18"/>
      <c r="LUI76" s="18"/>
      <c r="LUJ76" s="18"/>
      <c r="LUK76" s="18"/>
      <c r="LUL76" s="18"/>
      <c r="LUM76" s="18"/>
      <c r="LUN76" s="18"/>
      <c r="LUO76" s="18"/>
      <c r="LUP76" s="18"/>
      <c r="LUQ76" s="18"/>
      <c r="LUR76" s="18"/>
      <c r="LUS76" s="18"/>
      <c r="LUT76" s="18"/>
      <c r="LUU76" s="18"/>
      <c r="LUV76" s="18"/>
      <c r="LUW76" s="18"/>
      <c r="LUX76" s="18"/>
      <c r="LUY76" s="18"/>
      <c r="LUZ76" s="18"/>
      <c r="LVA76" s="18"/>
      <c r="LVB76" s="18"/>
      <c r="LVC76" s="18"/>
      <c r="LVD76" s="18"/>
      <c r="LVE76" s="18"/>
      <c r="LVF76" s="18"/>
      <c r="LVG76" s="18"/>
      <c r="LVH76" s="18"/>
      <c r="LVI76" s="18"/>
      <c r="LVJ76" s="18"/>
      <c r="LVK76" s="18"/>
      <c r="LVL76" s="18"/>
      <c r="LVM76" s="18"/>
      <c r="LVN76" s="18"/>
      <c r="LVO76" s="18"/>
      <c r="LVP76" s="18"/>
      <c r="LVQ76" s="18"/>
      <c r="LVR76" s="18"/>
      <c r="LVS76" s="18"/>
      <c r="LVT76" s="18"/>
      <c r="LVU76" s="18"/>
      <c r="LVV76" s="18"/>
      <c r="LVW76" s="18"/>
      <c r="LVX76" s="18"/>
      <c r="LVY76" s="18"/>
      <c r="LVZ76" s="18"/>
      <c r="LWA76" s="18"/>
      <c r="LWB76" s="18"/>
      <c r="LWC76" s="18"/>
      <c r="LWD76" s="18"/>
      <c r="LWE76" s="18"/>
      <c r="LWF76" s="18"/>
      <c r="LWG76" s="18"/>
      <c r="LWH76" s="18"/>
      <c r="LWI76" s="18"/>
      <c r="LWJ76" s="18"/>
      <c r="LWK76" s="18"/>
      <c r="LWL76" s="18"/>
      <c r="LWM76" s="18"/>
      <c r="LWN76" s="18"/>
      <c r="LWO76" s="18"/>
      <c r="LWP76" s="18"/>
      <c r="LWQ76" s="18"/>
      <c r="LWR76" s="18"/>
      <c r="LWS76" s="18"/>
      <c r="LWT76" s="18"/>
      <c r="LWU76" s="18"/>
      <c r="LWV76" s="18"/>
      <c r="LWW76" s="18"/>
      <c r="LWX76" s="18"/>
      <c r="LWY76" s="18"/>
      <c r="LWZ76" s="18"/>
      <c r="LXA76" s="18"/>
      <c r="LXB76" s="18"/>
      <c r="LXC76" s="18"/>
      <c r="LXD76" s="18"/>
      <c r="LXE76" s="18"/>
      <c r="LXF76" s="18"/>
      <c r="LXG76" s="18"/>
      <c r="LXH76" s="18"/>
      <c r="LXI76" s="18"/>
      <c r="LXJ76" s="18"/>
      <c r="LXK76" s="18"/>
      <c r="LXL76" s="18"/>
      <c r="LXM76" s="18"/>
      <c r="LXN76" s="18"/>
      <c r="LXO76" s="18"/>
      <c r="LXP76" s="18"/>
      <c r="LXQ76" s="18"/>
      <c r="LXR76" s="18"/>
      <c r="LXS76" s="18"/>
      <c r="LXT76" s="18"/>
      <c r="LXU76" s="18"/>
      <c r="LXV76" s="18"/>
      <c r="LXW76" s="18"/>
      <c r="LXX76" s="18"/>
      <c r="LXY76" s="18"/>
      <c r="LXZ76" s="18"/>
      <c r="LYA76" s="18"/>
      <c r="LYB76" s="18"/>
      <c r="LYC76" s="18"/>
      <c r="LYD76" s="18"/>
      <c r="LYE76" s="18"/>
      <c r="LYF76" s="18"/>
      <c r="LYG76" s="18"/>
      <c r="LYH76" s="18"/>
      <c r="LYI76" s="18"/>
      <c r="LYJ76" s="18"/>
      <c r="LYK76" s="18"/>
      <c r="LYL76" s="18"/>
      <c r="LYM76" s="18"/>
      <c r="LYN76" s="18"/>
      <c r="LYO76" s="18"/>
      <c r="LYP76" s="18"/>
      <c r="LYQ76" s="18"/>
      <c r="LYR76" s="18"/>
      <c r="LYS76" s="18"/>
      <c r="LYT76" s="18"/>
      <c r="LYU76" s="18"/>
      <c r="LYV76" s="18"/>
      <c r="LYW76" s="18"/>
      <c r="LYX76" s="18"/>
      <c r="LYY76" s="18"/>
      <c r="LYZ76" s="18"/>
      <c r="LZA76" s="18"/>
      <c r="LZB76" s="18"/>
      <c r="LZC76" s="18"/>
      <c r="LZD76" s="18"/>
      <c r="LZE76" s="18"/>
      <c r="LZF76" s="18"/>
      <c r="LZG76" s="18"/>
      <c r="LZH76" s="18"/>
      <c r="LZI76" s="18"/>
      <c r="LZJ76" s="18"/>
      <c r="LZK76" s="18"/>
      <c r="LZL76" s="18"/>
      <c r="LZM76" s="18"/>
      <c r="LZN76" s="18"/>
      <c r="LZO76" s="18"/>
      <c r="LZP76" s="18"/>
      <c r="LZQ76" s="18"/>
      <c r="LZR76" s="18"/>
      <c r="LZS76" s="18"/>
      <c r="LZT76" s="18"/>
      <c r="LZU76" s="18"/>
      <c r="LZV76" s="18"/>
      <c r="LZW76" s="18"/>
      <c r="LZX76" s="18"/>
      <c r="LZY76" s="18"/>
      <c r="LZZ76" s="18"/>
      <c r="MAA76" s="18"/>
      <c r="MAB76" s="18"/>
      <c r="MAC76" s="18"/>
      <c r="MAD76" s="18"/>
      <c r="MAE76" s="18"/>
      <c r="MAF76" s="18"/>
      <c r="MAG76" s="18"/>
      <c r="MAH76" s="18"/>
      <c r="MAI76" s="18"/>
      <c r="MAJ76" s="18"/>
      <c r="MAK76" s="18"/>
      <c r="MAL76" s="18"/>
      <c r="MAM76" s="18"/>
      <c r="MAN76" s="18"/>
      <c r="MAO76" s="18"/>
      <c r="MAP76" s="18"/>
      <c r="MAQ76" s="18"/>
      <c r="MAR76" s="18"/>
      <c r="MAS76" s="18"/>
      <c r="MAT76" s="18"/>
      <c r="MAU76" s="18"/>
      <c r="MAV76" s="18"/>
      <c r="MAW76" s="18"/>
      <c r="MAX76" s="18"/>
      <c r="MAY76" s="18"/>
      <c r="MAZ76" s="18"/>
      <c r="MBA76" s="18"/>
      <c r="MBB76" s="18"/>
      <c r="MBC76" s="18"/>
      <c r="MBD76" s="18"/>
      <c r="MBE76" s="18"/>
      <c r="MBF76" s="18"/>
      <c r="MBG76" s="18"/>
      <c r="MBH76" s="18"/>
      <c r="MBI76" s="18"/>
      <c r="MBJ76" s="18"/>
      <c r="MBK76" s="18"/>
      <c r="MBL76" s="18"/>
      <c r="MBM76" s="18"/>
      <c r="MBN76" s="18"/>
      <c r="MBO76" s="18"/>
      <c r="MBP76" s="18"/>
      <c r="MBQ76" s="18"/>
      <c r="MBR76" s="18"/>
      <c r="MBS76" s="18"/>
      <c r="MBT76" s="18"/>
      <c r="MBU76" s="18"/>
      <c r="MBV76" s="18"/>
      <c r="MBW76" s="18"/>
      <c r="MBX76" s="18"/>
      <c r="MBY76" s="18"/>
      <c r="MBZ76" s="18"/>
      <c r="MCA76" s="18"/>
      <c r="MCB76" s="18"/>
      <c r="MCC76" s="18"/>
      <c r="MCD76" s="18"/>
      <c r="MCE76" s="18"/>
      <c r="MCF76" s="18"/>
      <c r="MCG76" s="18"/>
      <c r="MCH76" s="18"/>
      <c r="MCI76" s="18"/>
      <c r="MCJ76" s="18"/>
      <c r="MCK76" s="18"/>
      <c r="MCL76" s="18"/>
      <c r="MCM76" s="18"/>
      <c r="MCN76" s="18"/>
      <c r="MCO76" s="18"/>
      <c r="MCP76" s="18"/>
      <c r="MCQ76" s="18"/>
      <c r="MCR76" s="18"/>
      <c r="MCS76" s="18"/>
      <c r="MCT76" s="18"/>
      <c r="MCU76" s="18"/>
      <c r="MCV76" s="18"/>
      <c r="MCW76" s="18"/>
      <c r="MCX76" s="18"/>
      <c r="MCY76" s="18"/>
      <c r="MCZ76" s="18"/>
      <c r="MDA76" s="18"/>
      <c r="MDB76" s="18"/>
      <c r="MDC76" s="18"/>
      <c r="MDD76" s="18"/>
      <c r="MDE76" s="18"/>
      <c r="MDF76" s="18"/>
      <c r="MDG76" s="18"/>
      <c r="MDH76" s="18"/>
      <c r="MDI76" s="18"/>
      <c r="MDJ76" s="18"/>
      <c r="MDK76" s="18"/>
      <c r="MDL76" s="18"/>
      <c r="MDM76" s="18"/>
      <c r="MDN76" s="18"/>
      <c r="MDO76" s="18"/>
      <c r="MDP76" s="18"/>
      <c r="MDQ76" s="18"/>
      <c r="MDR76" s="18"/>
      <c r="MDS76" s="18"/>
      <c r="MDT76" s="18"/>
      <c r="MDU76" s="18"/>
      <c r="MDV76" s="18"/>
      <c r="MDW76" s="18"/>
      <c r="MDX76" s="18"/>
      <c r="MDY76" s="18"/>
      <c r="MDZ76" s="18"/>
      <c r="MEA76" s="18"/>
      <c r="MEB76" s="18"/>
      <c r="MEC76" s="18"/>
      <c r="MED76" s="18"/>
      <c r="MEE76" s="18"/>
      <c r="MEF76" s="18"/>
      <c r="MEG76" s="18"/>
      <c r="MEH76" s="18"/>
      <c r="MEI76" s="18"/>
      <c r="MEJ76" s="18"/>
      <c r="MEK76" s="18"/>
      <c r="MEL76" s="18"/>
      <c r="MEM76" s="18"/>
      <c r="MEN76" s="18"/>
      <c r="MEO76" s="18"/>
      <c r="MEP76" s="18"/>
      <c r="MEQ76" s="18"/>
      <c r="MER76" s="18"/>
      <c r="MES76" s="18"/>
      <c r="MET76" s="18"/>
      <c r="MEU76" s="18"/>
      <c r="MEV76" s="18"/>
      <c r="MEW76" s="18"/>
      <c r="MEX76" s="18"/>
      <c r="MEY76" s="18"/>
      <c r="MEZ76" s="18"/>
      <c r="MFA76" s="18"/>
      <c r="MFB76" s="18"/>
      <c r="MFC76" s="18"/>
      <c r="MFD76" s="18"/>
      <c r="MFE76" s="18"/>
      <c r="MFF76" s="18"/>
      <c r="MFG76" s="18"/>
      <c r="MFH76" s="18"/>
      <c r="MFI76" s="18"/>
      <c r="MFJ76" s="18"/>
      <c r="MFK76" s="18"/>
      <c r="MFL76" s="18"/>
      <c r="MFM76" s="18"/>
      <c r="MFN76" s="18"/>
      <c r="MFO76" s="18"/>
      <c r="MFP76" s="18"/>
      <c r="MFQ76" s="18"/>
      <c r="MFR76" s="18"/>
      <c r="MFS76" s="18"/>
      <c r="MFT76" s="18"/>
      <c r="MFU76" s="18"/>
      <c r="MFV76" s="18"/>
      <c r="MFW76" s="18"/>
      <c r="MFX76" s="18"/>
      <c r="MFY76" s="18"/>
      <c r="MFZ76" s="18"/>
      <c r="MGA76" s="18"/>
      <c r="MGB76" s="18"/>
      <c r="MGC76" s="18"/>
      <c r="MGD76" s="18"/>
      <c r="MGE76" s="18"/>
      <c r="MGF76" s="18"/>
      <c r="MGG76" s="18"/>
      <c r="MGH76" s="18"/>
      <c r="MGI76" s="18"/>
      <c r="MGJ76" s="18"/>
      <c r="MGK76" s="18"/>
      <c r="MGL76" s="18"/>
      <c r="MGM76" s="18"/>
      <c r="MGN76" s="18"/>
      <c r="MGO76" s="18"/>
      <c r="MGP76" s="18"/>
      <c r="MGQ76" s="18"/>
      <c r="MGR76" s="18"/>
      <c r="MGS76" s="18"/>
      <c r="MGT76" s="18"/>
      <c r="MGU76" s="18"/>
      <c r="MGV76" s="18"/>
      <c r="MGW76" s="18"/>
      <c r="MGX76" s="18"/>
      <c r="MGY76" s="18"/>
      <c r="MGZ76" s="18"/>
      <c r="MHA76" s="18"/>
      <c r="MHB76" s="18"/>
      <c r="MHC76" s="18"/>
      <c r="MHD76" s="18"/>
      <c r="MHE76" s="18"/>
      <c r="MHF76" s="18"/>
      <c r="MHG76" s="18"/>
      <c r="MHH76" s="18"/>
      <c r="MHI76" s="18"/>
      <c r="MHJ76" s="18"/>
      <c r="MHK76" s="18"/>
      <c r="MHL76" s="18"/>
      <c r="MHM76" s="18"/>
      <c r="MHN76" s="18"/>
      <c r="MHO76" s="18"/>
      <c r="MHP76" s="18"/>
      <c r="MHQ76" s="18"/>
      <c r="MHR76" s="18"/>
      <c r="MHS76" s="18"/>
      <c r="MHT76" s="18"/>
      <c r="MHU76" s="18"/>
      <c r="MHV76" s="18"/>
      <c r="MHW76" s="18"/>
      <c r="MHX76" s="18"/>
      <c r="MHY76" s="18"/>
      <c r="MHZ76" s="18"/>
      <c r="MIA76" s="18"/>
      <c r="MIB76" s="18"/>
      <c r="MIC76" s="18"/>
      <c r="MID76" s="18"/>
      <c r="MIE76" s="18"/>
      <c r="MIF76" s="18"/>
      <c r="MIG76" s="18"/>
      <c r="MIH76" s="18"/>
      <c r="MII76" s="18"/>
      <c r="MIJ76" s="18"/>
      <c r="MIK76" s="18"/>
      <c r="MIL76" s="18"/>
      <c r="MIM76" s="18"/>
      <c r="MIN76" s="18"/>
      <c r="MIO76" s="18"/>
      <c r="MIP76" s="18"/>
      <c r="MIQ76" s="18"/>
      <c r="MIR76" s="18"/>
      <c r="MIS76" s="18"/>
      <c r="MIT76" s="18"/>
      <c r="MIU76" s="18"/>
      <c r="MIV76" s="18"/>
      <c r="MIW76" s="18"/>
      <c r="MIX76" s="18"/>
      <c r="MIY76" s="18"/>
      <c r="MIZ76" s="18"/>
      <c r="MJA76" s="18"/>
      <c r="MJB76" s="18"/>
      <c r="MJC76" s="18"/>
      <c r="MJD76" s="18"/>
      <c r="MJE76" s="18"/>
      <c r="MJF76" s="18"/>
      <c r="MJG76" s="18"/>
      <c r="MJH76" s="18"/>
      <c r="MJI76" s="18"/>
      <c r="MJJ76" s="18"/>
      <c r="MJK76" s="18"/>
      <c r="MJL76" s="18"/>
      <c r="MJM76" s="18"/>
      <c r="MJN76" s="18"/>
      <c r="MJO76" s="18"/>
      <c r="MJP76" s="18"/>
      <c r="MJQ76" s="18"/>
      <c r="MJR76" s="18"/>
      <c r="MJS76" s="18"/>
      <c r="MJT76" s="18"/>
      <c r="MJU76" s="18"/>
      <c r="MJV76" s="18"/>
      <c r="MJW76" s="18"/>
      <c r="MJX76" s="18"/>
      <c r="MJY76" s="18"/>
      <c r="MJZ76" s="18"/>
      <c r="MKA76" s="18"/>
      <c r="MKB76" s="18"/>
      <c r="MKC76" s="18"/>
      <c r="MKD76" s="18"/>
      <c r="MKE76" s="18"/>
      <c r="MKF76" s="18"/>
      <c r="MKG76" s="18"/>
      <c r="MKH76" s="18"/>
      <c r="MKI76" s="18"/>
      <c r="MKJ76" s="18"/>
      <c r="MKK76" s="18"/>
      <c r="MKL76" s="18"/>
      <c r="MKM76" s="18"/>
      <c r="MKN76" s="18"/>
      <c r="MKO76" s="18"/>
      <c r="MKP76" s="18"/>
      <c r="MKQ76" s="18"/>
      <c r="MKR76" s="18"/>
      <c r="MKS76" s="18"/>
      <c r="MKT76" s="18"/>
      <c r="MKU76" s="18"/>
      <c r="MKV76" s="18"/>
      <c r="MKW76" s="18"/>
      <c r="MKX76" s="18"/>
      <c r="MKY76" s="18"/>
      <c r="MKZ76" s="18"/>
      <c r="MLA76" s="18"/>
      <c r="MLB76" s="18"/>
      <c r="MLC76" s="18"/>
      <c r="MLD76" s="18"/>
      <c r="MLE76" s="18"/>
      <c r="MLF76" s="18"/>
      <c r="MLG76" s="18"/>
      <c r="MLH76" s="18"/>
      <c r="MLI76" s="18"/>
      <c r="MLJ76" s="18"/>
      <c r="MLK76" s="18"/>
      <c r="MLL76" s="18"/>
      <c r="MLM76" s="18"/>
      <c r="MLN76" s="18"/>
      <c r="MLO76" s="18"/>
      <c r="MLP76" s="18"/>
      <c r="MLQ76" s="18"/>
      <c r="MLR76" s="18"/>
      <c r="MLS76" s="18"/>
      <c r="MLT76" s="18"/>
      <c r="MLU76" s="18"/>
      <c r="MLV76" s="18"/>
      <c r="MLW76" s="18"/>
      <c r="MLX76" s="18"/>
      <c r="MLY76" s="18"/>
      <c r="MLZ76" s="18"/>
      <c r="MMA76" s="18"/>
      <c r="MMB76" s="18"/>
      <c r="MMC76" s="18"/>
      <c r="MMD76" s="18"/>
      <c r="MME76" s="18"/>
      <c r="MMF76" s="18"/>
      <c r="MMG76" s="18"/>
      <c r="MMH76" s="18"/>
      <c r="MMI76" s="18"/>
      <c r="MMJ76" s="18"/>
      <c r="MMK76" s="18"/>
      <c r="MML76" s="18"/>
      <c r="MMM76" s="18"/>
      <c r="MMN76" s="18"/>
      <c r="MMO76" s="18"/>
      <c r="MMP76" s="18"/>
      <c r="MMQ76" s="18"/>
      <c r="MMR76" s="18"/>
      <c r="MMS76" s="18"/>
      <c r="MMT76" s="18"/>
      <c r="MMU76" s="18"/>
      <c r="MMV76" s="18"/>
      <c r="MMW76" s="18"/>
      <c r="MMX76" s="18"/>
      <c r="MMY76" s="18"/>
      <c r="MMZ76" s="18"/>
      <c r="MNA76" s="18"/>
      <c r="MNB76" s="18"/>
      <c r="MNC76" s="18"/>
      <c r="MND76" s="18"/>
      <c r="MNE76" s="18"/>
      <c r="MNF76" s="18"/>
      <c r="MNG76" s="18"/>
      <c r="MNH76" s="18"/>
      <c r="MNI76" s="18"/>
      <c r="MNJ76" s="18"/>
      <c r="MNK76" s="18"/>
      <c r="MNL76" s="18"/>
      <c r="MNM76" s="18"/>
      <c r="MNN76" s="18"/>
      <c r="MNO76" s="18"/>
      <c r="MNP76" s="18"/>
      <c r="MNQ76" s="18"/>
      <c r="MNR76" s="18"/>
      <c r="MNS76" s="18"/>
      <c r="MNT76" s="18"/>
      <c r="MNU76" s="18"/>
      <c r="MNV76" s="18"/>
      <c r="MNW76" s="18"/>
      <c r="MNX76" s="18"/>
      <c r="MNY76" s="18"/>
      <c r="MNZ76" s="18"/>
      <c r="MOA76" s="18"/>
      <c r="MOB76" s="18"/>
      <c r="MOC76" s="18"/>
      <c r="MOD76" s="18"/>
      <c r="MOE76" s="18"/>
      <c r="MOF76" s="18"/>
      <c r="MOG76" s="18"/>
      <c r="MOH76" s="18"/>
      <c r="MOI76" s="18"/>
      <c r="MOJ76" s="18"/>
      <c r="MOK76" s="18"/>
      <c r="MOL76" s="18"/>
      <c r="MOM76" s="18"/>
      <c r="MON76" s="18"/>
      <c r="MOO76" s="18"/>
      <c r="MOP76" s="18"/>
      <c r="MOQ76" s="18"/>
      <c r="MOR76" s="18"/>
      <c r="MOS76" s="18"/>
      <c r="MOT76" s="18"/>
      <c r="MOU76" s="18"/>
      <c r="MOV76" s="18"/>
      <c r="MOW76" s="18"/>
      <c r="MOX76" s="18"/>
      <c r="MOY76" s="18"/>
      <c r="MOZ76" s="18"/>
      <c r="MPA76" s="18"/>
      <c r="MPB76" s="18"/>
      <c r="MPC76" s="18"/>
      <c r="MPD76" s="18"/>
      <c r="MPE76" s="18"/>
      <c r="MPF76" s="18"/>
      <c r="MPG76" s="18"/>
      <c r="MPH76" s="18"/>
      <c r="MPI76" s="18"/>
      <c r="MPJ76" s="18"/>
      <c r="MPK76" s="18"/>
      <c r="MPL76" s="18"/>
      <c r="MPM76" s="18"/>
      <c r="MPN76" s="18"/>
      <c r="MPO76" s="18"/>
      <c r="MPP76" s="18"/>
      <c r="MPQ76" s="18"/>
      <c r="MPR76" s="18"/>
      <c r="MPS76" s="18"/>
      <c r="MPT76" s="18"/>
      <c r="MPU76" s="18"/>
      <c r="MPV76" s="18"/>
      <c r="MPW76" s="18"/>
      <c r="MPX76" s="18"/>
      <c r="MPY76" s="18"/>
      <c r="MPZ76" s="18"/>
      <c r="MQA76" s="18"/>
      <c r="MQB76" s="18"/>
      <c r="MQC76" s="18"/>
      <c r="MQD76" s="18"/>
      <c r="MQE76" s="18"/>
      <c r="MQF76" s="18"/>
      <c r="MQG76" s="18"/>
      <c r="MQH76" s="18"/>
      <c r="MQI76" s="18"/>
      <c r="MQJ76" s="18"/>
      <c r="MQK76" s="18"/>
      <c r="MQL76" s="18"/>
      <c r="MQM76" s="18"/>
      <c r="MQN76" s="18"/>
      <c r="MQO76" s="18"/>
      <c r="MQP76" s="18"/>
      <c r="MQQ76" s="18"/>
      <c r="MQR76" s="18"/>
      <c r="MQS76" s="18"/>
      <c r="MQT76" s="18"/>
      <c r="MQU76" s="18"/>
      <c r="MQV76" s="18"/>
      <c r="MQW76" s="18"/>
      <c r="MQX76" s="18"/>
      <c r="MQY76" s="18"/>
      <c r="MQZ76" s="18"/>
      <c r="MRA76" s="18"/>
      <c r="MRB76" s="18"/>
      <c r="MRC76" s="18"/>
      <c r="MRD76" s="18"/>
      <c r="MRE76" s="18"/>
      <c r="MRF76" s="18"/>
      <c r="MRG76" s="18"/>
      <c r="MRH76" s="18"/>
      <c r="MRI76" s="18"/>
      <c r="MRJ76" s="18"/>
      <c r="MRK76" s="18"/>
      <c r="MRL76" s="18"/>
      <c r="MRM76" s="18"/>
      <c r="MRN76" s="18"/>
      <c r="MRO76" s="18"/>
      <c r="MRP76" s="18"/>
      <c r="MRQ76" s="18"/>
      <c r="MRR76" s="18"/>
      <c r="MRS76" s="18"/>
      <c r="MRT76" s="18"/>
      <c r="MRU76" s="18"/>
      <c r="MRV76" s="18"/>
      <c r="MRW76" s="18"/>
      <c r="MRX76" s="18"/>
      <c r="MRY76" s="18"/>
      <c r="MRZ76" s="18"/>
      <c r="MSA76" s="18"/>
      <c r="MSB76" s="18"/>
      <c r="MSC76" s="18"/>
      <c r="MSD76" s="18"/>
      <c r="MSE76" s="18"/>
      <c r="MSF76" s="18"/>
      <c r="MSG76" s="18"/>
      <c r="MSH76" s="18"/>
      <c r="MSI76" s="18"/>
      <c r="MSJ76" s="18"/>
      <c r="MSK76" s="18"/>
      <c r="MSL76" s="18"/>
      <c r="MSM76" s="18"/>
      <c r="MSN76" s="18"/>
      <c r="MSO76" s="18"/>
      <c r="MSP76" s="18"/>
      <c r="MSQ76" s="18"/>
      <c r="MSR76" s="18"/>
      <c r="MSS76" s="18"/>
      <c r="MST76" s="18"/>
      <c r="MSU76" s="18"/>
      <c r="MSV76" s="18"/>
      <c r="MSW76" s="18"/>
      <c r="MSX76" s="18"/>
      <c r="MSY76" s="18"/>
      <c r="MSZ76" s="18"/>
      <c r="MTA76" s="18"/>
      <c r="MTB76" s="18"/>
      <c r="MTC76" s="18"/>
      <c r="MTD76" s="18"/>
      <c r="MTE76" s="18"/>
      <c r="MTF76" s="18"/>
      <c r="MTG76" s="18"/>
      <c r="MTH76" s="18"/>
      <c r="MTI76" s="18"/>
      <c r="MTJ76" s="18"/>
      <c r="MTK76" s="18"/>
      <c r="MTL76" s="18"/>
      <c r="MTM76" s="18"/>
      <c r="MTN76" s="18"/>
      <c r="MTO76" s="18"/>
      <c r="MTP76" s="18"/>
      <c r="MTQ76" s="18"/>
      <c r="MTR76" s="18"/>
      <c r="MTS76" s="18"/>
      <c r="MTT76" s="18"/>
      <c r="MTU76" s="18"/>
      <c r="MTV76" s="18"/>
      <c r="MTW76" s="18"/>
      <c r="MTX76" s="18"/>
      <c r="MTY76" s="18"/>
      <c r="MTZ76" s="18"/>
      <c r="MUA76" s="18"/>
      <c r="MUB76" s="18"/>
      <c r="MUC76" s="18"/>
      <c r="MUD76" s="18"/>
      <c r="MUE76" s="18"/>
      <c r="MUF76" s="18"/>
      <c r="MUG76" s="18"/>
      <c r="MUH76" s="18"/>
      <c r="MUI76" s="18"/>
      <c r="MUJ76" s="18"/>
      <c r="MUK76" s="18"/>
      <c r="MUL76" s="18"/>
      <c r="MUM76" s="18"/>
      <c r="MUN76" s="18"/>
      <c r="MUO76" s="18"/>
      <c r="MUP76" s="18"/>
      <c r="MUQ76" s="18"/>
      <c r="MUR76" s="18"/>
      <c r="MUS76" s="18"/>
      <c r="MUT76" s="18"/>
      <c r="MUU76" s="18"/>
      <c r="MUV76" s="18"/>
      <c r="MUW76" s="18"/>
      <c r="MUX76" s="18"/>
      <c r="MUY76" s="18"/>
      <c r="MUZ76" s="18"/>
      <c r="MVA76" s="18"/>
      <c r="MVB76" s="18"/>
      <c r="MVC76" s="18"/>
      <c r="MVD76" s="18"/>
      <c r="MVE76" s="18"/>
      <c r="MVF76" s="18"/>
      <c r="MVG76" s="18"/>
      <c r="MVH76" s="18"/>
      <c r="MVI76" s="18"/>
      <c r="MVJ76" s="18"/>
      <c r="MVK76" s="18"/>
      <c r="MVL76" s="18"/>
      <c r="MVM76" s="18"/>
      <c r="MVN76" s="18"/>
      <c r="MVO76" s="18"/>
      <c r="MVP76" s="18"/>
      <c r="MVQ76" s="18"/>
      <c r="MVR76" s="18"/>
      <c r="MVS76" s="18"/>
      <c r="MVT76" s="18"/>
      <c r="MVU76" s="18"/>
      <c r="MVV76" s="18"/>
      <c r="MVW76" s="18"/>
      <c r="MVX76" s="18"/>
      <c r="MVY76" s="18"/>
      <c r="MVZ76" s="18"/>
      <c r="MWA76" s="18"/>
      <c r="MWB76" s="18"/>
      <c r="MWC76" s="18"/>
      <c r="MWD76" s="18"/>
      <c r="MWE76" s="18"/>
      <c r="MWF76" s="18"/>
      <c r="MWG76" s="18"/>
      <c r="MWH76" s="18"/>
      <c r="MWI76" s="18"/>
      <c r="MWJ76" s="18"/>
      <c r="MWK76" s="18"/>
      <c r="MWL76" s="18"/>
      <c r="MWM76" s="18"/>
      <c r="MWN76" s="18"/>
      <c r="MWO76" s="18"/>
      <c r="MWP76" s="18"/>
      <c r="MWQ76" s="18"/>
      <c r="MWR76" s="18"/>
      <c r="MWS76" s="18"/>
      <c r="MWT76" s="18"/>
      <c r="MWU76" s="18"/>
      <c r="MWV76" s="18"/>
      <c r="MWW76" s="18"/>
      <c r="MWX76" s="18"/>
      <c r="MWY76" s="18"/>
      <c r="MWZ76" s="18"/>
      <c r="MXA76" s="18"/>
      <c r="MXB76" s="18"/>
      <c r="MXC76" s="18"/>
      <c r="MXD76" s="18"/>
      <c r="MXE76" s="18"/>
      <c r="MXF76" s="18"/>
      <c r="MXG76" s="18"/>
      <c r="MXH76" s="18"/>
      <c r="MXI76" s="18"/>
      <c r="MXJ76" s="18"/>
      <c r="MXK76" s="18"/>
      <c r="MXL76" s="18"/>
      <c r="MXM76" s="18"/>
      <c r="MXN76" s="18"/>
      <c r="MXO76" s="18"/>
      <c r="MXP76" s="18"/>
      <c r="MXQ76" s="18"/>
      <c r="MXR76" s="18"/>
      <c r="MXS76" s="18"/>
      <c r="MXT76" s="18"/>
      <c r="MXU76" s="18"/>
      <c r="MXV76" s="18"/>
      <c r="MXW76" s="18"/>
      <c r="MXX76" s="18"/>
      <c r="MXY76" s="18"/>
      <c r="MXZ76" s="18"/>
      <c r="MYA76" s="18"/>
      <c r="MYB76" s="18"/>
      <c r="MYC76" s="18"/>
      <c r="MYD76" s="18"/>
      <c r="MYE76" s="18"/>
      <c r="MYF76" s="18"/>
      <c r="MYG76" s="18"/>
      <c r="MYH76" s="18"/>
      <c r="MYI76" s="18"/>
      <c r="MYJ76" s="18"/>
      <c r="MYK76" s="18"/>
      <c r="MYL76" s="18"/>
      <c r="MYM76" s="18"/>
      <c r="MYN76" s="18"/>
      <c r="MYO76" s="18"/>
      <c r="MYP76" s="18"/>
      <c r="MYQ76" s="18"/>
      <c r="MYR76" s="18"/>
      <c r="MYS76" s="18"/>
      <c r="MYT76" s="18"/>
      <c r="MYU76" s="18"/>
      <c r="MYV76" s="18"/>
      <c r="MYW76" s="18"/>
      <c r="MYX76" s="18"/>
      <c r="MYY76" s="18"/>
      <c r="MYZ76" s="18"/>
      <c r="MZA76" s="18"/>
      <c r="MZB76" s="18"/>
      <c r="MZC76" s="18"/>
      <c r="MZD76" s="18"/>
      <c r="MZE76" s="18"/>
      <c r="MZF76" s="18"/>
      <c r="MZG76" s="18"/>
      <c r="MZH76" s="18"/>
      <c r="MZI76" s="18"/>
      <c r="MZJ76" s="18"/>
      <c r="MZK76" s="18"/>
      <c r="MZL76" s="18"/>
      <c r="MZM76" s="18"/>
      <c r="MZN76" s="18"/>
      <c r="MZO76" s="18"/>
      <c r="MZP76" s="18"/>
      <c r="MZQ76" s="18"/>
      <c r="MZR76" s="18"/>
      <c r="MZS76" s="18"/>
      <c r="MZT76" s="18"/>
      <c r="MZU76" s="18"/>
      <c r="MZV76" s="18"/>
      <c r="MZW76" s="18"/>
      <c r="MZX76" s="18"/>
      <c r="MZY76" s="18"/>
      <c r="MZZ76" s="18"/>
      <c r="NAA76" s="18"/>
      <c r="NAB76" s="18"/>
      <c r="NAC76" s="18"/>
      <c r="NAD76" s="18"/>
      <c r="NAE76" s="18"/>
      <c r="NAF76" s="18"/>
      <c r="NAG76" s="18"/>
      <c r="NAH76" s="18"/>
      <c r="NAI76" s="18"/>
      <c r="NAJ76" s="18"/>
      <c r="NAK76" s="18"/>
      <c r="NAL76" s="18"/>
      <c r="NAM76" s="18"/>
      <c r="NAN76" s="18"/>
      <c r="NAO76" s="18"/>
      <c r="NAP76" s="18"/>
      <c r="NAQ76" s="18"/>
      <c r="NAR76" s="18"/>
      <c r="NAS76" s="18"/>
      <c r="NAT76" s="18"/>
      <c r="NAU76" s="18"/>
      <c r="NAV76" s="18"/>
      <c r="NAW76" s="18"/>
      <c r="NAX76" s="18"/>
      <c r="NAY76" s="18"/>
      <c r="NAZ76" s="18"/>
      <c r="NBA76" s="18"/>
      <c r="NBB76" s="18"/>
      <c r="NBC76" s="18"/>
      <c r="NBD76" s="18"/>
      <c r="NBE76" s="18"/>
      <c r="NBF76" s="18"/>
      <c r="NBG76" s="18"/>
      <c r="NBH76" s="18"/>
      <c r="NBI76" s="18"/>
      <c r="NBJ76" s="18"/>
      <c r="NBK76" s="18"/>
      <c r="NBL76" s="18"/>
      <c r="NBM76" s="18"/>
      <c r="NBN76" s="18"/>
      <c r="NBO76" s="18"/>
      <c r="NBP76" s="18"/>
      <c r="NBQ76" s="18"/>
      <c r="NBR76" s="18"/>
      <c r="NBS76" s="18"/>
      <c r="NBT76" s="18"/>
      <c r="NBU76" s="18"/>
      <c r="NBV76" s="18"/>
      <c r="NBW76" s="18"/>
      <c r="NBX76" s="18"/>
      <c r="NBY76" s="18"/>
      <c r="NBZ76" s="18"/>
      <c r="NCA76" s="18"/>
      <c r="NCB76" s="18"/>
      <c r="NCC76" s="18"/>
      <c r="NCD76" s="18"/>
      <c r="NCE76" s="18"/>
      <c r="NCF76" s="18"/>
      <c r="NCG76" s="18"/>
      <c r="NCH76" s="18"/>
      <c r="NCI76" s="18"/>
      <c r="NCJ76" s="18"/>
      <c r="NCK76" s="18"/>
      <c r="NCL76" s="18"/>
      <c r="NCM76" s="18"/>
      <c r="NCN76" s="18"/>
      <c r="NCO76" s="18"/>
      <c r="NCP76" s="18"/>
      <c r="NCQ76" s="18"/>
      <c r="NCR76" s="18"/>
      <c r="NCS76" s="18"/>
      <c r="NCT76" s="18"/>
      <c r="NCU76" s="18"/>
      <c r="NCV76" s="18"/>
      <c r="NCW76" s="18"/>
      <c r="NCX76" s="18"/>
      <c r="NCY76" s="18"/>
      <c r="NCZ76" s="18"/>
      <c r="NDA76" s="18"/>
      <c r="NDB76" s="18"/>
      <c r="NDC76" s="18"/>
      <c r="NDD76" s="18"/>
      <c r="NDE76" s="18"/>
      <c r="NDF76" s="18"/>
      <c r="NDG76" s="18"/>
      <c r="NDH76" s="18"/>
      <c r="NDI76" s="18"/>
      <c r="NDJ76" s="18"/>
      <c r="NDK76" s="18"/>
      <c r="NDL76" s="18"/>
      <c r="NDM76" s="18"/>
      <c r="NDN76" s="18"/>
      <c r="NDO76" s="18"/>
      <c r="NDP76" s="18"/>
      <c r="NDQ76" s="18"/>
      <c r="NDR76" s="18"/>
      <c r="NDS76" s="18"/>
      <c r="NDT76" s="18"/>
      <c r="NDU76" s="18"/>
      <c r="NDV76" s="18"/>
      <c r="NDW76" s="18"/>
      <c r="NDX76" s="18"/>
      <c r="NDY76" s="18"/>
      <c r="NDZ76" s="18"/>
      <c r="NEA76" s="18"/>
      <c r="NEB76" s="18"/>
      <c r="NEC76" s="18"/>
      <c r="NED76" s="18"/>
      <c r="NEE76" s="18"/>
      <c r="NEF76" s="18"/>
      <c r="NEG76" s="18"/>
      <c r="NEH76" s="18"/>
      <c r="NEI76" s="18"/>
      <c r="NEJ76" s="18"/>
      <c r="NEK76" s="18"/>
      <c r="NEL76" s="18"/>
      <c r="NEM76" s="18"/>
      <c r="NEN76" s="18"/>
      <c r="NEO76" s="18"/>
      <c r="NEP76" s="18"/>
      <c r="NEQ76" s="18"/>
      <c r="NER76" s="18"/>
      <c r="NES76" s="18"/>
      <c r="NET76" s="18"/>
      <c r="NEU76" s="18"/>
      <c r="NEV76" s="18"/>
      <c r="NEW76" s="18"/>
      <c r="NEX76" s="18"/>
      <c r="NEY76" s="18"/>
      <c r="NEZ76" s="18"/>
      <c r="NFA76" s="18"/>
      <c r="NFB76" s="18"/>
      <c r="NFC76" s="18"/>
      <c r="NFD76" s="18"/>
      <c r="NFE76" s="18"/>
      <c r="NFF76" s="18"/>
      <c r="NFG76" s="18"/>
      <c r="NFH76" s="18"/>
      <c r="NFI76" s="18"/>
      <c r="NFJ76" s="18"/>
      <c r="NFK76" s="18"/>
      <c r="NFL76" s="18"/>
      <c r="NFM76" s="18"/>
      <c r="NFN76" s="18"/>
      <c r="NFO76" s="18"/>
      <c r="NFP76" s="18"/>
      <c r="NFQ76" s="18"/>
      <c r="NFR76" s="18"/>
      <c r="NFS76" s="18"/>
      <c r="NFT76" s="18"/>
      <c r="NFU76" s="18"/>
      <c r="NFV76" s="18"/>
      <c r="NFW76" s="18"/>
      <c r="NFX76" s="18"/>
      <c r="NFY76" s="18"/>
      <c r="NFZ76" s="18"/>
      <c r="NGA76" s="18"/>
      <c r="NGB76" s="18"/>
      <c r="NGC76" s="18"/>
      <c r="NGD76" s="18"/>
      <c r="NGE76" s="18"/>
      <c r="NGF76" s="18"/>
      <c r="NGG76" s="18"/>
      <c r="NGH76" s="18"/>
      <c r="NGI76" s="18"/>
      <c r="NGJ76" s="18"/>
      <c r="NGK76" s="18"/>
      <c r="NGL76" s="18"/>
      <c r="NGM76" s="18"/>
      <c r="NGN76" s="18"/>
      <c r="NGO76" s="18"/>
      <c r="NGP76" s="18"/>
      <c r="NGQ76" s="18"/>
      <c r="NGR76" s="18"/>
      <c r="NGS76" s="18"/>
      <c r="NGT76" s="18"/>
      <c r="NGU76" s="18"/>
      <c r="NGV76" s="18"/>
      <c r="NGW76" s="18"/>
      <c r="NGX76" s="18"/>
      <c r="NGY76" s="18"/>
      <c r="NGZ76" s="18"/>
      <c r="NHA76" s="18"/>
      <c r="NHB76" s="18"/>
      <c r="NHC76" s="18"/>
      <c r="NHD76" s="18"/>
      <c r="NHE76" s="18"/>
      <c r="NHF76" s="18"/>
      <c r="NHG76" s="18"/>
      <c r="NHH76" s="18"/>
      <c r="NHI76" s="18"/>
      <c r="NHJ76" s="18"/>
      <c r="NHK76" s="18"/>
      <c r="NHL76" s="18"/>
      <c r="NHM76" s="18"/>
      <c r="NHN76" s="18"/>
      <c r="NHO76" s="18"/>
      <c r="NHP76" s="18"/>
      <c r="NHQ76" s="18"/>
      <c r="NHR76" s="18"/>
      <c r="NHS76" s="18"/>
      <c r="NHT76" s="18"/>
      <c r="NHU76" s="18"/>
      <c r="NHV76" s="18"/>
      <c r="NHW76" s="18"/>
      <c r="NHX76" s="18"/>
      <c r="NHY76" s="18"/>
      <c r="NHZ76" s="18"/>
      <c r="NIA76" s="18"/>
      <c r="NIB76" s="18"/>
      <c r="NIC76" s="18"/>
      <c r="NID76" s="18"/>
      <c r="NIE76" s="18"/>
      <c r="NIF76" s="18"/>
      <c r="NIG76" s="18"/>
      <c r="NIH76" s="18"/>
      <c r="NII76" s="18"/>
      <c r="NIJ76" s="18"/>
      <c r="NIK76" s="18"/>
      <c r="NIL76" s="18"/>
      <c r="NIM76" s="18"/>
      <c r="NIN76" s="18"/>
      <c r="NIO76" s="18"/>
      <c r="NIP76" s="18"/>
      <c r="NIQ76" s="18"/>
      <c r="NIR76" s="18"/>
      <c r="NIS76" s="18"/>
      <c r="NIT76" s="18"/>
      <c r="NIU76" s="18"/>
      <c r="NIV76" s="18"/>
      <c r="NIW76" s="18"/>
      <c r="NIX76" s="18"/>
      <c r="NIY76" s="18"/>
      <c r="NIZ76" s="18"/>
      <c r="NJA76" s="18"/>
      <c r="NJB76" s="18"/>
      <c r="NJC76" s="18"/>
      <c r="NJD76" s="18"/>
      <c r="NJE76" s="18"/>
      <c r="NJF76" s="18"/>
      <c r="NJG76" s="18"/>
      <c r="NJH76" s="18"/>
      <c r="NJI76" s="18"/>
      <c r="NJJ76" s="18"/>
      <c r="NJK76" s="18"/>
      <c r="NJL76" s="18"/>
      <c r="NJM76" s="18"/>
      <c r="NJN76" s="18"/>
      <c r="NJO76" s="18"/>
      <c r="NJP76" s="18"/>
      <c r="NJQ76" s="18"/>
      <c r="NJR76" s="18"/>
      <c r="NJS76" s="18"/>
      <c r="NJT76" s="18"/>
      <c r="NJU76" s="18"/>
      <c r="NJV76" s="18"/>
      <c r="NJW76" s="18"/>
      <c r="NJX76" s="18"/>
      <c r="NJY76" s="18"/>
      <c r="NJZ76" s="18"/>
      <c r="NKA76" s="18"/>
      <c r="NKB76" s="18"/>
      <c r="NKC76" s="18"/>
      <c r="NKD76" s="18"/>
      <c r="NKE76" s="18"/>
      <c r="NKF76" s="18"/>
      <c r="NKG76" s="18"/>
      <c r="NKH76" s="18"/>
      <c r="NKI76" s="18"/>
      <c r="NKJ76" s="18"/>
      <c r="NKK76" s="18"/>
      <c r="NKL76" s="18"/>
      <c r="NKM76" s="18"/>
      <c r="NKN76" s="18"/>
      <c r="NKO76" s="18"/>
      <c r="NKP76" s="18"/>
      <c r="NKQ76" s="18"/>
      <c r="NKR76" s="18"/>
      <c r="NKS76" s="18"/>
      <c r="NKT76" s="18"/>
      <c r="NKU76" s="18"/>
      <c r="NKV76" s="18"/>
      <c r="NKW76" s="18"/>
      <c r="NKX76" s="18"/>
      <c r="NKY76" s="18"/>
      <c r="NKZ76" s="18"/>
      <c r="NLA76" s="18"/>
      <c r="NLB76" s="18"/>
      <c r="NLC76" s="18"/>
      <c r="NLD76" s="18"/>
      <c r="NLE76" s="18"/>
      <c r="NLF76" s="18"/>
      <c r="NLG76" s="18"/>
      <c r="NLH76" s="18"/>
      <c r="NLI76" s="18"/>
      <c r="NLJ76" s="18"/>
      <c r="NLK76" s="18"/>
      <c r="NLL76" s="18"/>
      <c r="NLM76" s="18"/>
      <c r="NLN76" s="18"/>
      <c r="NLO76" s="18"/>
      <c r="NLP76" s="18"/>
      <c r="NLQ76" s="18"/>
      <c r="NLR76" s="18"/>
      <c r="NLS76" s="18"/>
      <c r="NLT76" s="18"/>
      <c r="NLU76" s="18"/>
      <c r="NLV76" s="18"/>
      <c r="NLW76" s="18"/>
      <c r="NLX76" s="18"/>
      <c r="NLY76" s="18"/>
      <c r="NLZ76" s="18"/>
      <c r="NMA76" s="18"/>
      <c r="NMB76" s="18"/>
      <c r="NMC76" s="18"/>
      <c r="NMD76" s="18"/>
      <c r="NME76" s="18"/>
      <c r="NMF76" s="18"/>
      <c r="NMG76" s="18"/>
      <c r="NMH76" s="18"/>
      <c r="NMI76" s="18"/>
      <c r="NMJ76" s="18"/>
      <c r="NMK76" s="18"/>
      <c r="NML76" s="18"/>
      <c r="NMM76" s="18"/>
      <c r="NMN76" s="18"/>
      <c r="NMO76" s="18"/>
      <c r="NMP76" s="18"/>
      <c r="NMQ76" s="18"/>
      <c r="NMR76" s="18"/>
      <c r="NMS76" s="18"/>
      <c r="NMT76" s="18"/>
      <c r="NMU76" s="18"/>
      <c r="NMV76" s="18"/>
      <c r="NMW76" s="18"/>
      <c r="NMX76" s="18"/>
      <c r="NMY76" s="18"/>
      <c r="NMZ76" s="18"/>
      <c r="NNA76" s="18"/>
      <c r="NNB76" s="18"/>
      <c r="NNC76" s="18"/>
      <c r="NND76" s="18"/>
      <c r="NNE76" s="18"/>
      <c r="NNF76" s="18"/>
      <c r="NNG76" s="18"/>
      <c r="NNH76" s="18"/>
      <c r="NNI76" s="18"/>
      <c r="NNJ76" s="18"/>
      <c r="NNK76" s="18"/>
      <c r="NNL76" s="18"/>
      <c r="NNM76" s="18"/>
      <c r="NNN76" s="18"/>
      <c r="NNO76" s="18"/>
      <c r="NNP76" s="18"/>
      <c r="NNQ76" s="18"/>
      <c r="NNR76" s="18"/>
      <c r="NNS76" s="18"/>
      <c r="NNT76" s="18"/>
      <c r="NNU76" s="18"/>
      <c r="NNV76" s="18"/>
      <c r="NNW76" s="18"/>
      <c r="NNX76" s="18"/>
      <c r="NNY76" s="18"/>
      <c r="NNZ76" s="18"/>
      <c r="NOA76" s="18"/>
      <c r="NOB76" s="18"/>
      <c r="NOC76" s="18"/>
      <c r="NOD76" s="18"/>
      <c r="NOE76" s="18"/>
      <c r="NOF76" s="18"/>
      <c r="NOG76" s="18"/>
      <c r="NOH76" s="18"/>
      <c r="NOI76" s="18"/>
      <c r="NOJ76" s="18"/>
      <c r="NOK76" s="18"/>
      <c r="NOL76" s="18"/>
      <c r="NOM76" s="18"/>
      <c r="NON76" s="18"/>
      <c r="NOO76" s="18"/>
      <c r="NOP76" s="18"/>
      <c r="NOQ76" s="18"/>
      <c r="NOR76" s="18"/>
      <c r="NOS76" s="18"/>
      <c r="NOT76" s="18"/>
      <c r="NOU76" s="18"/>
      <c r="NOV76" s="18"/>
      <c r="NOW76" s="18"/>
      <c r="NOX76" s="18"/>
      <c r="NOY76" s="18"/>
      <c r="NOZ76" s="18"/>
      <c r="NPA76" s="18"/>
      <c r="NPB76" s="18"/>
      <c r="NPC76" s="18"/>
      <c r="NPD76" s="18"/>
      <c r="NPE76" s="18"/>
      <c r="NPF76" s="18"/>
      <c r="NPG76" s="18"/>
      <c r="NPH76" s="18"/>
      <c r="NPI76" s="18"/>
      <c r="NPJ76" s="18"/>
      <c r="NPK76" s="18"/>
      <c r="NPL76" s="18"/>
      <c r="NPM76" s="18"/>
      <c r="NPN76" s="18"/>
      <c r="NPO76" s="18"/>
      <c r="NPP76" s="18"/>
      <c r="NPQ76" s="18"/>
      <c r="NPR76" s="18"/>
      <c r="NPS76" s="18"/>
      <c r="NPT76" s="18"/>
      <c r="NPU76" s="18"/>
      <c r="NPV76" s="18"/>
      <c r="NPW76" s="18"/>
      <c r="NPX76" s="18"/>
      <c r="NPY76" s="18"/>
      <c r="NPZ76" s="18"/>
      <c r="NQA76" s="18"/>
      <c r="NQB76" s="18"/>
      <c r="NQC76" s="18"/>
      <c r="NQD76" s="18"/>
      <c r="NQE76" s="18"/>
      <c r="NQF76" s="18"/>
      <c r="NQG76" s="18"/>
      <c r="NQH76" s="18"/>
      <c r="NQI76" s="18"/>
      <c r="NQJ76" s="18"/>
      <c r="NQK76" s="18"/>
      <c r="NQL76" s="18"/>
      <c r="NQM76" s="18"/>
      <c r="NQN76" s="18"/>
      <c r="NQO76" s="18"/>
      <c r="NQP76" s="18"/>
      <c r="NQQ76" s="18"/>
      <c r="NQR76" s="18"/>
      <c r="NQS76" s="18"/>
      <c r="NQT76" s="18"/>
      <c r="NQU76" s="18"/>
      <c r="NQV76" s="18"/>
      <c r="NQW76" s="18"/>
      <c r="NQX76" s="18"/>
      <c r="NQY76" s="18"/>
      <c r="NQZ76" s="18"/>
      <c r="NRA76" s="18"/>
      <c r="NRB76" s="18"/>
      <c r="NRC76" s="18"/>
      <c r="NRD76" s="18"/>
      <c r="NRE76" s="18"/>
      <c r="NRF76" s="18"/>
      <c r="NRG76" s="18"/>
      <c r="NRH76" s="18"/>
      <c r="NRI76" s="18"/>
      <c r="NRJ76" s="18"/>
      <c r="NRK76" s="18"/>
      <c r="NRL76" s="18"/>
      <c r="NRM76" s="18"/>
      <c r="NRN76" s="18"/>
      <c r="NRO76" s="18"/>
      <c r="NRP76" s="18"/>
      <c r="NRQ76" s="18"/>
      <c r="NRR76" s="18"/>
      <c r="NRS76" s="18"/>
      <c r="NRT76" s="18"/>
      <c r="NRU76" s="18"/>
      <c r="NRV76" s="18"/>
      <c r="NRW76" s="18"/>
      <c r="NRX76" s="18"/>
      <c r="NRY76" s="18"/>
      <c r="NRZ76" s="18"/>
      <c r="NSA76" s="18"/>
      <c r="NSB76" s="18"/>
      <c r="NSC76" s="18"/>
      <c r="NSD76" s="18"/>
      <c r="NSE76" s="18"/>
      <c r="NSF76" s="18"/>
      <c r="NSG76" s="18"/>
      <c r="NSH76" s="18"/>
      <c r="NSI76" s="18"/>
      <c r="NSJ76" s="18"/>
      <c r="NSK76" s="18"/>
      <c r="NSL76" s="18"/>
      <c r="NSM76" s="18"/>
      <c r="NSN76" s="18"/>
      <c r="NSO76" s="18"/>
      <c r="NSP76" s="18"/>
      <c r="NSQ76" s="18"/>
      <c r="NSR76" s="18"/>
      <c r="NSS76" s="18"/>
      <c r="NST76" s="18"/>
      <c r="NSU76" s="18"/>
      <c r="NSV76" s="18"/>
      <c r="NSW76" s="18"/>
      <c r="NSX76" s="18"/>
      <c r="NSY76" s="18"/>
      <c r="NSZ76" s="18"/>
      <c r="NTA76" s="18"/>
      <c r="NTB76" s="18"/>
      <c r="NTC76" s="18"/>
      <c r="NTD76" s="18"/>
      <c r="NTE76" s="18"/>
      <c r="NTF76" s="18"/>
      <c r="NTG76" s="18"/>
      <c r="NTH76" s="18"/>
      <c r="NTI76" s="18"/>
      <c r="NTJ76" s="18"/>
      <c r="NTK76" s="18"/>
      <c r="NTL76" s="18"/>
      <c r="NTM76" s="18"/>
      <c r="NTN76" s="18"/>
      <c r="NTO76" s="18"/>
      <c r="NTP76" s="18"/>
      <c r="NTQ76" s="18"/>
      <c r="NTR76" s="18"/>
      <c r="NTS76" s="18"/>
      <c r="NTT76" s="18"/>
      <c r="NTU76" s="18"/>
      <c r="NTV76" s="18"/>
      <c r="NTW76" s="18"/>
      <c r="NTX76" s="18"/>
      <c r="NTY76" s="18"/>
      <c r="NTZ76" s="18"/>
      <c r="NUA76" s="18"/>
      <c r="NUB76" s="18"/>
      <c r="NUC76" s="18"/>
      <c r="NUD76" s="18"/>
      <c r="NUE76" s="18"/>
      <c r="NUF76" s="18"/>
      <c r="NUG76" s="18"/>
      <c r="NUH76" s="18"/>
      <c r="NUI76" s="18"/>
      <c r="NUJ76" s="18"/>
      <c r="NUK76" s="18"/>
      <c r="NUL76" s="18"/>
      <c r="NUM76" s="18"/>
      <c r="NUN76" s="18"/>
      <c r="NUO76" s="18"/>
      <c r="NUP76" s="18"/>
      <c r="NUQ76" s="18"/>
      <c r="NUR76" s="18"/>
      <c r="NUS76" s="18"/>
      <c r="NUT76" s="18"/>
      <c r="NUU76" s="18"/>
      <c r="NUV76" s="18"/>
      <c r="NUW76" s="18"/>
      <c r="NUX76" s="18"/>
      <c r="NUY76" s="18"/>
      <c r="NUZ76" s="18"/>
      <c r="NVA76" s="18"/>
      <c r="NVB76" s="18"/>
      <c r="NVC76" s="18"/>
      <c r="NVD76" s="18"/>
      <c r="NVE76" s="18"/>
      <c r="NVF76" s="18"/>
      <c r="NVG76" s="18"/>
      <c r="NVH76" s="18"/>
      <c r="NVI76" s="18"/>
      <c r="NVJ76" s="18"/>
      <c r="NVK76" s="18"/>
      <c r="NVL76" s="18"/>
      <c r="NVM76" s="18"/>
      <c r="NVN76" s="18"/>
      <c r="NVO76" s="18"/>
      <c r="NVP76" s="18"/>
      <c r="NVQ76" s="18"/>
      <c r="NVR76" s="18"/>
      <c r="NVS76" s="18"/>
      <c r="NVT76" s="18"/>
      <c r="NVU76" s="18"/>
      <c r="NVV76" s="18"/>
      <c r="NVW76" s="18"/>
      <c r="NVX76" s="18"/>
      <c r="NVY76" s="18"/>
      <c r="NVZ76" s="18"/>
      <c r="NWA76" s="18"/>
      <c r="NWB76" s="18"/>
      <c r="NWC76" s="18"/>
      <c r="NWD76" s="18"/>
      <c r="NWE76" s="18"/>
      <c r="NWF76" s="18"/>
      <c r="NWG76" s="18"/>
      <c r="NWH76" s="18"/>
      <c r="NWI76" s="18"/>
      <c r="NWJ76" s="18"/>
      <c r="NWK76" s="18"/>
      <c r="NWL76" s="18"/>
      <c r="NWM76" s="18"/>
      <c r="NWN76" s="18"/>
      <c r="NWO76" s="18"/>
      <c r="NWP76" s="18"/>
      <c r="NWQ76" s="18"/>
      <c r="NWR76" s="18"/>
      <c r="NWS76" s="18"/>
      <c r="NWT76" s="18"/>
      <c r="NWU76" s="18"/>
      <c r="NWV76" s="18"/>
      <c r="NWW76" s="18"/>
      <c r="NWX76" s="18"/>
      <c r="NWY76" s="18"/>
      <c r="NWZ76" s="18"/>
      <c r="NXA76" s="18"/>
      <c r="NXB76" s="18"/>
      <c r="NXC76" s="18"/>
      <c r="NXD76" s="18"/>
      <c r="NXE76" s="18"/>
      <c r="NXF76" s="18"/>
      <c r="NXG76" s="18"/>
      <c r="NXH76" s="18"/>
      <c r="NXI76" s="18"/>
      <c r="NXJ76" s="18"/>
      <c r="NXK76" s="18"/>
      <c r="NXL76" s="18"/>
      <c r="NXM76" s="18"/>
      <c r="NXN76" s="18"/>
      <c r="NXO76" s="18"/>
      <c r="NXP76" s="18"/>
      <c r="NXQ76" s="18"/>
      <c r="NXR76" s="18"/>
      <c r="NXS76" s="18"/>
      <c r="NXT76" s="18"/>
      <c r="NXU76" s="18"/>
      <c r="NXV76" s="18"/>
      <c r="NXW76" s="18"/>
      <c r="NXX76" s="18"/>
      <c r="NXY76" s="18"/>
      <c r="NXZ76" s="18"/>
      <c r="NYA76" s="18"/>
      <c r="NYB76" s="18"/>
      <c r="NYC76" s="18"/>
      <c r="NYD76" s="18"/>
      <c r="NYE76" s="18"/>
      <c r="NYF76" s="18"/>
      <c r="NYG76" s="18"/>
      <c r="NYH76" s="18"/>
      <c r="NYI76" s="18"/>
      <c r="NYJ76" s="18"/>
      <c r="NYK76" s="18"/>
      <c r="NYL76" s="18"/>
      <c r="NYM76" s="18"/>
      <c r="NYN76" s="18"/>
      <c r="NYO76" s="18"/>
      <c r="NYP76" s="18"/>
      <c r="NYQ76" s="18"/>
      <c r="NYR76" s="18"/>
      <c r="NYS76" s="18"/>
      <c r="NYT76" s="18"/>
      <c r="NYU76" s="18"/>
      <c r="NYV76" s="18"/>
      <c r="NYW76" s="18"/>
      <c r="NYX76" s="18"/>
      <c r="NYY76" s="18"/>
      <c r="NYZ76" s="18"/>
      <c r="NZA76" s="18"/>
      <c r="NZB76" s="18"/>
      <c r="NZC76" s="18"/>
      <c r="NZD76" s="18"/>
      <c r="NZE76" s="18"/>
      <c r="NZF76" s="18"/>
      <c r="NZG76" s="18"/>
      <c r="NZH76" s="18"/>
      <c r="NZI76" s="18"/>
      <c r="NZJ76" s="18"/>
      <c r="NZK76" s="18"/>
      <c r="NZL76" s="18"/>
      <c r="NZM76" s="18"/>
      <c r="NZN76" s="18"/>
      <c r="NZO76" s="18"/>
      <c r="NZP76" s="18"/>
      <c r="NZQ76" s="18"/>
      <c r="NZR76" s="18"/>
      <c r="NZS76" s="18"/>
      <c r="NZT76" s="18"/>
      <c r="NZU76" s="18"/>
      <c r="NZV76" s="18"/>
      <c r="NZW76" s="18"/>
      <c r="NZX76" s="18"/>
      <c r="NZY76" s="18"/>
      <c r="NZZ76" s="18"/>
      <c r="OAA76" s="18"/>
      <c r="OAB76" s="18"/>
      <c r="OAC76" s="18"/>
      <c r="OAD76" s="18"/>
      <c r="OAE76" s="18"/>
      <c r="OAF76" s="18"/>
      <c r="OAG76" s="18"/>
      <c r="OAH76" s="18"/>
      <c r="OAI76" s="18"/>
      <c r="OAJ76" s="18"/>
      <c r="OAK76" s="18"/>
      <c r="OAL76" s="18"/>
      <c r="OAM76" s="18"/>
      <c r="OAN76" s="18"/>
      <c r="OAO76" s="18"/>
      <c r="OAP76" s="18"/>
      <c r="OAQ76" s="18"/>
      <c r="OAR76" s="18"/>
      <c r="OAS76" s="18"/>
      <c r="OAT76" s="18"/>
      <c r="OAU76" s="18"/>
      <c r="OAV76" s="18"/>
      <c r="OAW76" s="18"/>
      <c r="OAX76" s="18"/>
      <c r="OAY76" s="18"/>
      <c r="OAZ76" s="18"/>
      <c r="OBA76" s="18"/>
      <c r="OBB76" s="18"/>
      <c r="OBC76" s="18"/>
      <c r="OBD76" s="18"/>
      <c r="OBE76" s="18"/>
      <c r="OBF76" s="18"/>
      <c r="OBG76" s="18"/>
      <c r="OBH76" s="18"/>
      <c r="OBI76" s="18"/>
      <c r="OBJ76" s="18"/>
      <c r="OBK76" s="18"/>
      <c r="OBL76" s="18"/>
      <c r="OBM76" s="18"/>
      <c r="OBN76" s="18"/>
      <c r="OBO76" s="18"/>
      <c r="OBP76" s="18"/>
      <c r="OBQ76" s="18"/>
      <c r="OBR76" s="18"/>
      <c r="OBS76" s="18"/>
      <c r="OBT76" s="18"/>
      <c r="OBU76" s="18"/>
      <c r="OBV76" s="18"/>
      <c r="OBW76" s="18"/>
      <c r="OBX76" s="18"/>
      <c r="OBY76" s="18"/>
      <c r="OBZ76" s="18"/>
      <c r="OCA76" s="18"/>
      <c r="OCB76" s="18"/>
      <c r="OCC76" s="18"/>
      <c r="OCD76" s="18"/>
      <c r="OCE76" s="18"/>
      <c r="OCF76" s="18"/>
      <c r="OCG76" s="18"/>
      <c r="OCH76" s="18"/>
      <c r="OCI76" s="18"/>
      <c r="OCJ76" s="18"/>
      <c r="OCK76" s="18"/>
      <c r="OCL76" s="18"/>
      <c r="OCM76" s="18"/>
      <c r="OCN76" s="18"/>
      <c r="OCO76" s="18"/>
      <c r="OCP76" s="18"/>
      <c r="OCQ76" s="18"/>
      <c r="OCR76" s="18"/>
      <c r="OCS76" s="18"/>
      <c r="OCT76" s="18"/>
      <c r="OCU76" s="18"/>
      <c r="OCV76" s="18"/>
      <c r="OCW76" s="18"/>
      <c r="OCX76" s="18"/>
      <c r="OCY76" s="18"/>
      <c r="OCZ76" s="18"/>
      <c r="ODA76" s="18"/>
      <c r="ODB76" s="18"/>
      <c r="ODC76" s="18"/>
      <c r="ODD76" s="18"/>
      <c r="ODE76" s="18"/>
      <c r="ODF76" s="18"/>
      <c r="ODG76" s="18"/>
      <c r="ODH76" s="18"/>
      <c r="ODI76" s="18"/>
      <c r="ODJ76" s="18"/>
      <c r="ODK76" s="18"/>
      <c r="ODL76" s="18"/>
      <c r="ODM76" s="18"/>
      <c r="ODN76" s="18"/>
      <c r="ODO76" s="18"/>
      <c r="ODP76" s="18"/>
      <c r="ODQ76" s="18"/>
      <c r="ODR76" s="18"/>
      <c r="ODS76" s="18"/>
      <c r="ODT76" s="18"/>
      <c r="ODU76" s="18"/>
      <c r="ODV76" s="18"/>
      <c r="ODW76" s="18"/>
      <c r="ODX76" s="18"/>
      <c r="ODY76" s="18"/>
      <c r="ODZ76" s="18"/>
      <c r="OEA76" s="18"/>
      <c r="OEB76" s="18"/>
      <c r="OEC76" s="18"/>
      <c r="OED76" s="18"/>
      <c r="OEE76" s="18"/>
      <c r="OEF76" s="18"/>
      <c r="OEG76" s="18"/>
      <c r="OEH76" s="18"/>
      <c r="OEI76" s="18"/>
      <c r="OEJ76" s="18"/>
      <c r="OEK76" s="18"/>
      <c r="OEL76" s="18"/>
      <c r="OEM76" s="18"/>
      <c r="OEN76" s="18"/>
      <c r="OEO76" s="18"/>
      <c r="OEP76" s="18"/>
      <c r="OEQ76" s="18"/>
      <c r="OER76" s="18"/>
      <c r="OES76" s="18"/>
      <c r="OET76" s="18"/>
      <c r="OEU76" s="18"/>
      <c r="OEV76" s="18"/>
      <c r="OEW76" s="18"/>
      <c r="OEX76" s="18"/>
      <c r="OEY76" s="18"/>
      <c r="OEZ76" s="18"/>
      <c r="OFA76" s="18"/>
      <c r="OFB76" s="18"/>
      <c r="OFC76" s="18"/>
      <c r="OFD76" s="18"/>
      <c r="OFE76" s="18"/>
      <c r="OFF76" s="18"/>
      <c r="OFG76" s="18"/>
      <c r="OFH76" s="18"/>
      <c r="OFI76" s="18"/>
      <c r="OFJ76" s="18"/>
      <c r="OFK76" s="18"/>
      <c r="OFL76" s="18"/>
      <c r="OFM76" s="18"/>
      <c r="OFN76" s="18"/>
      <c r="OFO76" s="18"/>
      <c r="OFP76" s="18"/>
      <c r="OFQ76" s="18"/>
      <c r="OFR76" s="18"/>
      <c r="OFS76" s="18"/>
      <c r="OFT76" s="18"/>
      <c r="OFU76" s="18"/>
      <c r="OFV76" s="18"/>
      <c r="OFW76" s="18"/>
      <c r="OFX76" s="18"/>
      <c r="OFY76" s="18"/>
      <c r="OFZ76" s="18"/>
      <c r="OGA76" s="18"/>
      <c r="OGB76" s="18"/>
      <c r="OGC76" s="18"/>
      <c r="OGD76" s="18"/>
      <c r="OGE76" s="18"/>
      <c r="OGF76" s="18"/>
      <c r="OGG76" s="18"/>
      <c r="OGH76" s="18"/>
      <c r="OGI76" s="18"/>
      <c r="OGJ76" s="18"/>
      <c r="OGK76" s="18"/>
      <c r="OGL76" s="18"/>
      <c r="OGM76" s="18"/>
      <c r="OGN76" s="18"/>
      <c r="OGO76" s="18"/>
      <c r="OGP76" s="18"/>
      <c r="OGQ76" s="18"/>
      <c r="OGR76" s="18"/>
      <c r="OGS76" s="18"/>
      <c r="OGT76" s="18"/>
      <c r="OGU76" s="18"/>
      <c r="OGV76" s="18"/>
      <c r="OGW76" s="18"/>
      <c r="OGX76" s="18"/>
      <c r="OGY76" s="18"/>
      <c r="OGZ76" s="18"/>
      <c r="OHA76" s="18"/>
      <c r="OHB76" s="18"/>
      <c r="OHC76" s="18"/>
      <c r="OHD76" s="18"/>
      <c r="OHE76" s="18"/>
      <c r="OHF76" s="18"/>
      <c r="OHG76" s="18"/>
      <c r="OHH76" s="18"/>
      <c r="OHI76" s="18"/>
      <c r="OHJ76" s="18"/>
      <c r="OHK76" s="18"/>
      <c r="OHL76" s="18"/>
      <c r="OHM76" s="18"/>
      <c r="OHN76" s="18"/>
      <c r="OHO76" s="18"/>
      <c r="OHP76" s="18"/>
      <c r="OHQ76" s="18"/>
      <c r="OHR76" s="18"/>
      <c r="OHS76" s="18"/>
      <c r="OHT76" s="18"/>
      <c r="OHU76" s="18"/>
      <c r="OHV76" s="18"/>
      <c r="OHW76" s="18"/>
      <c r="OHX76" s="18"/>
      <c r="OHY76" s="18"/>
      <c r="OHZ76" s="18"/>
      <c r="OIA76" s="18"/>
      <c r="OIB76" s="18"/>
      <c r="OIC76" s="18"/>
      <c r="OID76" s="18"/>
      <c r="OIE76" s="18"/>
      <c r="OIF76" s="18"/>
      <c r="OIG76" s="18"/>
      <c r="OIH76" s="18"/>
      <c r="OII76" s="18"/>
      <c r="OIJ76" s="18"/>
      <c r="OIK76" s="18"/>
      <c r="OIL76" s="18"/>
      <c r="OIM76" s="18"/>
      <c r="OIN76" s="18"/>
      <c r="OIO76" s="18"/>
      <c r="OIP76" s="18"/>
      <c r="OIQ76" s="18"/>
      <c r="OIR76" s="18"/>
      <c r="OIS76" s="18"/>
      <c r="OIT76" s="18"/>
      <c r="OIU76" s="18"/>
      <c r="OIV76" s="18"/>
      <c r="OIW76" s="18"/>
      <c r="OIX76" s="18"/>
      <c r="OIY76" s="18"/>
      <c r="OIZ76" s="18"/>
      <c r="OJA76" s="18"/>
      <c r="OJB76" s="18"/>
      <c r="OJC76" s="18"/>
      <c r="OJD76" s="18"/>
      <c r="OJE76" s="18"/>
      <c r="OJF76" s="18"/>
      <c r="OJG76" s="18"/>
      <c r="OJH76" s="18"/>
      <c r="OJI76" s="18"/>
      <c r="OJJ76" s="18"/>
      <c r="OJK76" s="18"/>
      <c r="OJL76" s="18"/>
      <c r="OJM76" s="18"/>
      <c r="OJN76" s="18"/>
      <c r="OJO76" s="18"/>
      <c r="OJP76" s="18"/>
      <c r="OJQ76" s="18"/>
      <c r="OJR76" s="18"/>
      <c r="OJS76" s="18"/>
      <c r="OJT76" s="18"/>
      <c r="OJU76" s="18"/>
      <c r="OJV76" s="18"/>
      <c r="OJW76" s="18"/>
      <c r="OJX76" s="18"/>
      <c r="OJY76" s="18"/>
      <c r="OJZ76" s="18"/>
      <c r="OKA76" s="18"/>
      <c r="OKB76" s="18"/>
      <c r="OKC76" s="18"/>
      <c r="OKD76" s="18"/>
      <c r="OKE76" s="18"/>
      <c r="OKF76" s="18"/>
      <c r="OKG76" s="18"/>
      <c r="OKH76" s="18"/>
      <c r="OKI76" s="18"/>
      <c r="OKJ76" s="18"/>
      <c r="OKK76" s="18"/>
      <c r="OKL76" s="18"/>
      <c r="OKM76" s="18"/>
      <c r="OKN76" s="18"/>
      <c r="OKO76" s="18"/>
      <c r="OKP76" s="18"/>
      <c r="OKQ76" s="18"/>
      <c r="OKR76" s="18"/>
      <c r="OKS76" s="18"/>
      <c r="OKT76" s="18"/>
      <c r="OKU76" s="18"/>
      <c r="OKV76" s="18"/>
      <c r="OKW76" s="18"/>
      <c r="OKX76" s="18"/>
      <c r="OKY76" s="18"/>
      <c r="OKZ76" s="18"/>
      <c r="OLA76" s="18"/>
      <c r="OLB76" s="18"/>
      <c r="OLC76" s="18"/>
      <c r="OLD76" s="18"/>
      <c r="OLE76" s="18"/>
      <c r="OLF76" s="18"/>
      <c r="OLG76" s="18"/>
      <c r="OLH76" s="18"/>
      <c r="OLI76" s="18"/>
      <c r="OLJ76" s="18"/>
      <c r="OLK76" s="18"/>
      <c r="OLL76" s="18"/>
      <c r="OLM76" s="18"/>
      <c r="OLN76" s="18"/>
      <c r="OLO76" s="18"/>
      <c r="OLP76" s="18"/>
      <c r="OLQ76" s="18"/>
      <c r="OLR76" s="18"/>
      <c r="OLS76" s="18"/>
      <c r="OLT76" s="18"/>
      <c r="OLU76" s="18"/>
      <c r="OLV76" s="18"/>
      <c r="OLW76" s="18"/>
      <c r="OLX76" s="18"/>
      <c r="OLY76" s="18"/>
      <c r="OLZ76" s="18"/>
      <c r="OMA76" s="18"/>
      <c r="OMB76" s="18"/>
      <c r="OMC76" s="18"/>
      <c r="OMD76" s="18"/>
      <c r="OME76" s="18"/>
      <c r="OMF76" s="18"/>
      <c r="OMG76" s="18"/>
      <c r="OMH76" s="18"/>
      <c r="OMI76" s="18"/>
      <c r="OMJ76" s="18"/>
      <c r="OMK76" s="18"/>
      <c r="OML76" s="18"/>
      <c r="OMM76" s="18"/>
      <c r="OMN76" s="18"/>
      <c r="OMO76" s="18"/>
      <c r="OMP76" s="18"/>
      <c r="OMQ76" s="18"/>
      <c r="OMR76" s="18"/>
      <c r="OMS76" s="18"/>
      <c r="OMT76" s="18"/>
      <c r="OMU76" s="18"/>
      <c r="OMV76" s="18"/>
      <c r="OMW76" s="18"/>
      <c r="OMX76" s="18"/>
      <c r="OMY76" s="18"/>
      <c r="OMZ76" s="18"/>
      <c r="ONA76" s="18"/>
      <c r="ONB76" s="18"/>
      <c r="ONC76" s="18"/>
      <c r="OND76" s="18"/>
      <c r="ONE76" s="18"/>
      <c r="ONF76" s="18"/>
      <c r="ONG76" s="18"/>
      <c r="ONH76" s="18"/>
      <c r="ONI76" s="18"/>
      <c r="ONJ76" s="18"/>
      <c r="ONK76" s="18"/>
      <c r="ONL76" s="18"/>
      <c r="ONM76" s="18"/>
      <c r="ONN76" s="18"/>
      <c r="ONO76" s="18"/>
      <c r="ONP76" s="18"/>
      <c r="ONQ76" s="18"/>
      <c r="ONR76" s="18"/>
      <c r="ONS76" s="18"/>
      <c r="ONT76" s="18"/>
      <c r="ONU76" s="18"/>
      <c r="ONV76" s="18"/>
      <c r="ONW76" s="18"/>
      <c r="ONX76" s="18"/>
      <c r="ONY76" s="18"/>
      <c r="ONZ76" s="18"/>
      <c r="OOA76" s="18"/>
      <c r="OOB76" s="18"/>
      <c r="OOC76" s="18"/>
      <c r="OOD76" s="18"/>
      <c r="OOE76" s="18"/>
      <c r="OOF76" s="18"/>
      <c r="OOG76" s="18"/>
      <c r="OOH76" s="18"/>
      <c r="OOI76" s="18"/>
      <c r="OOJ76" s="18"/>
      <c r="OOK76" s="18"/>
      <c r="OOL76" s="18"/>
      <c r="OOM76" s="18"/>
      <c r="OON76" s="18"/>
      <c r="OOO76" s="18"/>
      <c r="OOP76" s="18"/>
      <c r="OOQ76" s="18"/>
      <c r="OOR76" s="18"/>
      <c r="OOS76" s="18"/>
      <c r="OOT76" s="18"/>
      <c r="OOU76" s="18"/>
      <c r="OOV76" s="18"/>
      <c r="OOW76" s="18"/>
      <c r="OOX76" s="18"/>
      <c r="OOY76" s="18"/>
      <c r="OOZ76" s="18"/>
      <c r="OPA76" s="18"/>
      <c r="OPB76" s="18"/>
      <c r="OPC76" s="18"/>
      <c r="OPD76" s="18"/>
      <c r="OPE76" s="18"/>
      <c r="OPF76" s="18"/>
      <c r="OPG76" s="18"/>
      <c r="OPH76" s="18"/>
      <c r="OPI76" s="18"/>
      <c r="OPJ76" s="18"/>
      <c r="OPK76" s="18"/>
      <c r="OPL76" s="18"/>
      <c r="OPM76" s="18"/>
      <c r="OPN76" s="18"/>
      <c r="OPO76" s="18"/>
      <c r="OPP76" s="18"/>
      <c r="OPQ76" s="18"/>
      <c r="OPR76" s="18"/>
      <c r="OPS76" s="18"/>
      <c r="OPT76" s="18"/>
      <c r="OPU76" s="18"/>
      <c r="OPV76" s="18"/>
      <c r="OPW76" s="18"/>
      <c r="OPX76" s="18"/>
      <c r="OPY76" s="18"/>
      <c r="OPZ76" s="18"/>
      <c r="OQA76" s="18"/>
      <c r="OQB76" s="18"/>
      <c r="OQC76" s="18"/>
      <c r="OQD76" s="18"/>
      <c r="OQE76" s="18"/>
      <c r="OQF76" s="18"/>
      <c r="OQG76" s="18"/>
      <c r="OQH76" s="18"/>
      <c r="OQI76" s="18"/>
      <c r="OQJ76" s="18"/>
      <c r="OQK76" s="18"/>
      <c r="OQL76" s="18"/>
      <c r="OQM76" s="18"/>
      <c r="OQN76" s="18"/>
      <c r="OQO76" s="18"/>
      <c r="OQP76" s="18"/>
      <c r="OQQ76" s="18"/>
      <c r="OQR76" s="18"/>
      <c r="OQS76" s="18"/>
      <c r="OQT76" s="18"/>
      <c r="OQU76" s="18"/>
      <c r="OQV76" s="18"/>
      <c r="OQW76" s="18"/>
      <c r="OQX76" s="18"/>
      <c r="OQY76" s="18"/>
      <c r="OQZ76" s="18"/>
      <c r="ORA76" s="18"/>
      <c r="ORB76" s="18"/>
      <c r="ORC76" s="18"/>
      <c r="ORD76" s="18"/>
      <c r="ORE76" s="18"/>
      <c r="ORF76" s="18"/>
      <c r="ORG76" s="18"/>
      <c r="ORH76" s="18"/>
      <c r="ORI76" s="18"/>
      <c r="ORJ76" s="18"/>
      <c r="ORK76" s="18"/>
      <c r="ORL76" s="18"/>
      <c r="ORM76" s="18"/>
      <c r="ORN76" s="18"/>
      <c r="ORO76" s="18"/>
      <c r="ORP76" s="18"/>
      <c r="ORQ76" s="18"/>
      <c r="ORR76" s="18"/>
      <c r="ORS76" s="18"/>
      <c r="ORT76" s="18"/>
      <c r="ORU76" s="18"/>
      <c r="ORV76" s="18"/>
      <c r="ORW76" s="18"/>
      <c r="ORX76" s="18"/>
      <c r="ORY76" s="18"/>
      <c r="ORZ76" s="18"/>
      <c r="OSA76" s="18"/>
      <c r="OSB76" s="18"/>
      <c r="OSC76" s="18"/>
      <c r="OSD76" s="18"/>
      <c r="OSE76" s="18"/>
      <c r="OSF76" s="18"/>
      <c r="OSG76" s="18"/>
      <c r="OSH76" s="18"/>
      <c r="OSI76" s="18"/>
      <c r="OSJ76" s="18"/>
      <c r="OSK76" s="18"/>
      <c r="OSL76" s="18"/>
      <c r="OSM76" s="18"/>
      <c r="OSN76" s="18"/>
      <c r="OSO76" s="18"/>
      <c r="OSP76" s="18"/>
      <c r="OSQ76" s="18"/>
      <c r="OSR76" s="18"/>
      <c r="OSS76" s="18"/>
      <c r="OST76" s="18"/>
      <c r="OSU76" s="18"/>
      <c r="OSV76" s="18"/>
      <c r="OSW76" s="18"/>
      <c r="OSX76" s="18"/>
      <c r="OSY76" s="18"/>
      <c r="OSZ76" s="18"/>
      <c r="OTA76" s="18"/>
      <c r="OTB76" s="18"/>
      <c r="OTC76" s="18"/>
      <c r="OTD76" s="18"/>
      <c r="OTE76" s="18"/>
      <c r="OTF76" s="18"/>
      <c r="OTG76" s="18"/>
      <c r="OTH76" s="18"/>
      <c r="OTI76" s="18"/>
      <c r="OTJ76" s="18"/>
      <c r="OTK76" s="18"/>
      <c r="OTL76" s="18"/>
      <c r="OTM76" s="18"/>
      <c r="OTN76" s="18"/>
      <c r="OTO76" s="18"/>
      <c r="OTP76" s="18"/>
      <c r="OTQ76" s="18"/>
      <c r="OTR76" s="18"/>
      <c r="OTS76" s="18"/>
      <c r="OTT76" s="18"/>
      <c r="OTU76" s="18"/>
      <c r="OTV76" s="18"/>
      <c r="OTW76" s="18"/>
      <c r="OTX76" s="18"/>
      <c r="OTY76" s="18"/>
      <c r="OTZ76" s="18"/>
      <c r="OUA76" s="18"/>
      <c r="OUB76" s="18"/>
      <c r="OUC76" s="18"/>
      <c r="OUD76" s="18"/>
      <c r="OUE76" s="18"/>
      <c r="OUF76" s="18"/>
      <c r="OUG76" s="18"/>
      <c r="OUH76" s="18"/>
      <c r="OUI76" s="18"/>
      <c r="OUJ76" s="18"/>
      <c r="OUK76" s="18"/>
      <c r="OUL76" s="18"/>
      <c r="OUM76" s="18"/>
      <c r="OUN76" s="18"/>
      <c r="OUO76" s="18"/>
      <c r="OUP76" s="18"/>
      <c r="OUQ76" s="18"/>
      <c r="OUR76" s="18"/>
      <c r="OUS76" s="18"/>
      <c r="OUT76" s="18"/>
      <c r="OUU76" s="18"/>
      <c r="OUV76" s="18"/>
      <c r="OUW76" s="18"/>
      <c r="OUX76" s="18"/>
      <c r="OUY76" s="18"/>
      <c r="OUZ76" s="18"/>
      <c r="OVA76" s="18"/>
      <c r="OVB76" s="18"/>
      <c r="OVC76" s="18"/>
      <c r="OVD76" s="18"/>
      <c r="OVE76" s="18"/>
      <c r="OVF76" s="18"/>
      <c r="OVG76" s="18"/>
      <c r="OVH76" s="18"/>
      <c r="OVI76" s="18"/>
      <c r="OVJ76" s="18"/>
      <c r="OVK76" s="18"/>
      <c r="OVL76" s="18"/>
      <c r="OVM76" s="18"/>
      <c r="OVN76" s="18"/>
      <c r="OVO76" s="18"/>
      <c r="OVP76" s="18"/>
      <c r="OVQ76" s="18"/>
      <c r="OVR76" s="18"/>
      <c r="OVS76" s="18"/>
      <c r="OVT76" s="18"/>
      <c r="OVU76" s="18"/>
      <c r="OVV76" s="18"/>
      <c r="OVW76" s="18"/>
      <c r="OVX76" s="18"/>
      <c r="OVY76" s="18"/>
      <c r="OVZ76" s="18"/>
      <c r="OWA76" s="18"/>
      <c r="OWB76" s="18"/>
      <c r="OWC76" s="18"/>
      <c r="OWD76" s="18"/>
      <c r="OWE76" s="18"/>
      <c r="OWF76" s="18"/>
      <c r="OWG76" s="18"/>
      <c r="OWH76" s="18"/>
      <c r="OWI76" s="18"/>
      <c r="OWJ76" s="18"/>
      <c r="OWK76" s="18"/>
      <c r="OWL76" s="18"/>
      <c r="OWM76" s="18"/>
      <c r="OWN76" s="18"/>
      <c r="OWO76" s="18"/>
      <c r="OWP76" s="18"/>
      <c r="OWQ76" s="18"/>
      <c r="OWR76" s="18"/>
      <c r="OWS76" s="18"/>
      <c r="OWT76" s="18"/>
      <c r="OWU76" s="18"/>
      <c r="OWV76" s="18"/>
      <c r="OWW76" s="18"/>
      <c r="OWX76" s="18"/>
      <c r="OWY76" s="18"/>
      <c r="OWZ76" s="18"/>
      <c r="OXA76" s="18"/>
      <c r="OXB76" s="18"/>
      <c r="OXC76" s="18"/>
      <c r="OXD76" s="18"/>
      <c r="OXE76" s="18"/>
      <c r="OXF76" s="18"/>
      <c r="OXG76" s="18"/>
      <c r="OXH76" s="18"/>
      <c r="OXI76" s="18"/>
      <c r="OXJ76" s="18"/>
      <c r="OXK76" s="18"/>
      <c r="OXL76" s="18"/>
      <c r="OXM76" s="18"/>
      <c r="OXN76" s="18"/>
      <c r="OXO76" s="18"/>
      <c r="OXP76" s="18"/>
      <c r="OXQ76" s="18"/>
      <c r="OXR76" s="18"/>
      <c r="OXS76" s="18"/>
      <c r="OXT76" s="18"/>
      <c r="OXU76" s="18"/>
      <c r="OXV76" s="18"/>
      <c r="OXW76" s="18"/>
      <c r="OXX76" s="18"/>
      <c r="OXY76" s="18"/>
      <c r="OXZ76" s="18"/>
      <c r="OYA76" s="18"/>
      <c r="OYB76" s="18"/>
      <c r="OYC76" s="18"/>
      <c r="OYD76" s="18"/>
      <c r="OYE76" s="18"/>
      <c r="OYF76" s="18"/>
      <c r="OYG76" s="18"/>
      <c r="OYH76" s="18"/>
      <c r="OYI76" s="18"/>
      <c r="OYJ76" s="18"/>
      <c r="OYK76" s="18"/>
      <c r="OYL76" s="18"/>
      <c r="OYM76" s="18"/>
      <c r="OYN76" s="18"/>
      <c r="OYO76" s="18"/>
      <c r="OYP76" s="18"/>
      <c r="OYQ76" s="18"/>
      <c r="OYR76" s="18"/>
      <c r="OYS76" s="18"/>
      <c r="OYT76" s="18"/>
      <c r="OYU76" s="18"/>
      <c r="OYV76" s="18"/>
      <c r="OYW76" s="18"/>
      <c r="OYX76" s="18"/>
      <c r="OYY76" s="18"/>
      <c r="OYZ76" s="18"/>
      <c r="OZA76" s="18"/>
      <c r="OZB76" s="18"/>
      <c r="OZC76" s="18"/>
      <c r="OZD76" s="18"/>
      <c r="OZE76" s="18"/>
      <c r="OZF76" s="18"/>
      <c r="OZG76" s="18"/>
      <c r="OZH76" s="18"/>
      <c r="OZI76" s="18"/>
      <c r="OZJ76" s="18"/>
      <c r="OZK76" s="18"/>
      <c r="OZL76" s="18"/>
      <c r="OZM76" s="18"/>
      <c r="OZN76" s="18"/>
      <c r="OZO76" s="18"/>
      <c r="OZP76" s="18"/>
      <c r="OZQ76" s="18"/>
      <c r="OZR76" s="18"/>
      <c r="OZS76" s="18"/>
      <c r="OZT76" s="18"/>
      <c r="OZU76" s="18"/>
      <c r="OZV76" s="18"/>
      <c r="OZW76" s="18"/>
      <c r="OZX76" s="18"/>
      <c r="OZY76" s="18"/>
      <c r="OZZ76" s="18"/>
      <c r="PAA76" s="18"/>
      <c r="PAB76" s="18"/>
      <c r="PAC76" s="18"/>
      <c r="PAD76" s="18"/>
      <c r="PAE76" s="18"/>
      <c r="PAF76" s="18"/>
      <c r="PAG76" s="18"/>
      <c r="PAH76" s="18"/>
      <c r="PAI76" s="18"/>
      <c r="PAJ76" s="18"/>
      <c r="PAK76" s="18"/>
      <c r="PAL76" s="18"/>
      <c r="PAM76" s="18"/>
      <c r="PAN76" s="18"/>
      <c r="PAO76" s="18"/>
      <c r="PAP76" s="18"/>
      <c r="PAQ76" s="18"/>
      <c r="PAR76" s="18"/>
      <c r="PAS76" s="18"/>
      <c r="PAT76" s="18"/>
      <c r="PAU76" s="18"/>
      <c r="PAV76" s="18"/>
      <c r="PAW76" s="18"/>
      <c r="PAX76" s="18"/>
      <c r="PAY76" s="18"/>
      <c r="PAZ76" s="18"/>
      <c r="PBA76" s="18"/>
      <c r="PBB76" s="18"/>
      <c r="PBC76" s="18"/>
      <c r="PBD76" s="18"/>
      <c r="PBE76" s="18"/>
      <c r="PBF76" s="18"/>
      <c r="PBG76" s="18"/>
      <c r="PBH76" s="18"/>
      <c r="PBI76" s="18"/>
      <c r="PBJ76" s="18"/>
      <c r="PBK76" s="18"/>
      <c r="PBL76" s="18"/>
      <c r="PBM76" s="18"/>
      <c r="PBN76" s="18"/>
      <c r="PBO76" s="18"/>
      <c r="PBP76" s="18"/>
      <c r="PBQ76" s="18"/>
      <c r="PBR76" s="18"/>
      <c r="PBS76" s="18"/>
      <c r="PBT76" s="18"/>
      <c r="PBU76" s="18"/>
      <c r="PBV76" s="18"/>
      <c r="PBW76" s="18"/>
      <c r="PBX76" s="18"/>
      <c r="PBY76" s="18"/>
      <c r="PBZ76" s="18"/>
      <c r="PCA76" s="18"/>
      <c r="PCB76" s="18"/>
      <c r="PCC76" s="18"/>
      <c r="PCD76" s="18"/>
      <c r="PCE76" s="18"/>
      <c r="PCF76" s="18"/>
      <c r="PCG76" s="18"/>
      <c r="PCH76" s="18"/>
      <c r="PCI76" s="18"/>
      <c r="PCJ76" s="18"/>
      <c r="PCK76" s="18"/>
      <c r="PCL76" s="18"/>
      <c r="PCM76" s="18"/>
      <c r="PCN76" s="18"/>
      <c r="PCO76" s="18"/>
      <c r="PCP76" s="18"/>
      <c r="PCQ76" s="18"/>
      <c r="PCR76" s="18"/>
      <c r="PCS76" s="18"/>
      <c r="PCT76" s="18"/>
      <c r="PCU76" s="18"/>
      <c r="PCV76" s="18"/>
      <c r="PCW76" s="18"/>
      <c r="PCX76" s="18"/>
      <c r="PCY76" s="18"/>
      <c r="PCZ76" s="18"/>
      <c r="PDA76" s="18"/>
      <c r="PDB76" s="18"/>
      <c r="PDC76" s="18"/>
      <c r="PDD76" s="18"/>
      <c r="PDE76" s="18"/>
      <c r="PDF76" s="18"/>
      <c r="PDG76" s="18"/>
      <c r="PDH76" s="18"/>
      <c r="PDI76" s="18"/>
      <c r="PDJ76" s="18"/>
      <c r="PDK76" s="18"/>
      <c r="PDL76" s="18"/>
      <c r="PDM76" s="18"/>
      <c r="PDN76" s="18"/>
      <c r="PDO76" s="18"/>
      <c r="PDP76" s="18"/>
      <c r="PDQ76" s="18"/>
      <c r="PDR76" s="18"/>
      <c r="PDS76" s="18"/>
      <c r="PDT76" s="18"/>
      <c r="PDU76" s="18"/>
      <c r="PDV76" s="18"/>
      <c r="PDW76" s="18"/>
      <c r="PDX76" s="18"/>
      <c r="PDY76" s="18"/>
      <c r="PDZ76" s="18"/>
      <c r="PEA76" s="18"/>
      <c r="PEB76" s="18"/>
      <c r="PEC76" s="18"/>
      <c r="PED76" s="18"/>
      <c r="PEE76" s="18"/>
      <c r="PEF76" s="18"/>
      <c r="PEG76" s="18"/>
      <c r="PEH76" s="18"/>
      <c r="PEI76" s="18"/>
      <c r="PEJ76" s="18"/>
      <c r="PEK76" s="18"/>
      <c r="PEL76" s="18"/>
      <c r="PEM76" s="18"/>
      <c r="PEN76" s="18"/>
      <c r="PEO76" s="18"/>
      <c r="PEP76" s="18"/>
      <c r="PEQ76" s="18"/>
      <c r="PER76" s="18"/>
      <c r="PES76" s="18"/>
      <c r="PET76" s="18"/>
      <c r="PEU76" s="18"/>
      <c r="PEV76" s="18"/>
      <c r="PEW76" s="18"/>
      <c r="PEX76" s="18"/>
      <c r="PEY76" s="18"/>
      <c r="PEZ76" s="18"/>
      <c r="PFA76" s="18"/>
      <c r="PFB76" s="18"/>
      <c r="PFC76" s="18"/>
      <c r="PFD76" s="18"/>
      <c r="PFE76" s="18"/>
      <c r="PFF76" s="18"/>
      <c r="PFG76" s="18"/>
      <c r="PFH76" s="18"/>
      <c r="PFI76" s="18"/>
      <c r="PFJ76" s="18"/>
      <c r="PFK76" s="18"/>
      <c r="PFL76" s="18"/>
      <c r="PFM76" s="18"/>
      <c r="PFN76" s="18"/>
      <c r="PFO76" s="18"/>
      <c r="PFP76" s="18"/>
      <c r="PFQ76" s="18"/>
      <c r="PFR76" s="18"/>
      <c r="PFS76" s="18"/>
      <c r="PFT76" s="18"/>
      <c r="PFU76" s="18"/>
      <c r="PFV76" s="18"/>
      <c r="PFW76" s="18"/>
      <c r="PFX76" s="18"/>
      <c r="PFY76" s="18"/>
      <c r="PFZ76" s="18"/>
      <c r="PGA76" s="18"/>
      <c r="PGB76" s="18"/>
      <c r="PGC76" s="18"/>
      <c r="PGD76" s="18"/>
      <c r="PGE76" s="18"/>
      <c r="PGF76" s="18"/>
      <c r="PGG76" s="18"/>
      <c r="PGH76" s="18"/>
      <c r="PGI76" s="18"/>
      <c r="PGJ76" s="18"/>
      <c r="PGK76" s="18"/>
      <c r="PGL76" s="18"/>
      <c r="PGM76" s="18"/>
      <c r="PGN76" s="18"/>
      <c r="PGO76" s="18"/>
      <c r="PGP76" s="18"/>
      <c r="PGQ76" s="18"/>
      <c r="PGR76" s="18"/>
      <c r="PGS76" s="18"/>
      <c r="PGT76" s="18"/>
      <c r="PGU76" s="18"/>
      <c r="PGV76" s="18"/>
      <c r="PGW76" s="18"/>
      <c r="PGX76" s="18"/>
      <c r="PGY76" s="18"/>
      <c r="PGZ76" s="18"/>
      <c r="PHA76" s="18"/>
      <c r="PHB76" s="18"/>
      <c r="PHC76" s="18"/>
      <c r="PHD76" s="18"/>
      <c r="PHE76" s="18"/>
      <c r="PHF76" s="18"/>
      <c r="PHG76" s="18"/>
      <c r="PHH76" s="18"/>
      <c r="PHI76" s="18"/>
      <c r="PHJ76" s="18"/>
      <c r="PHK76" s="18"/>
      <c r="PHL76" s="18"/>
      <c r="PHM76" s="18"/>
      <c r="PHN76" s="18"/>
      <c r="PHO76" s="18"/>
      <c r="PHP76" s="18"/>
      <c r="PHQ76" s="18"/>
      <c r="PHR76" s="18"/>
      <c r="PHS76" s="18"/>
      <c r="PHT76" s="18"/>
      <c r="PHU76" s="18"/>
      <c r="PHV76" s="18"/>
      <c r="PHW76" s="18"/>
      <c r="PHX76" s="18"/>
      <c r="PHY76" s="18"/>
      <c r="PHZ76" s="18"/>
      <c r="PIA76" s="18"/>
      <c r="PIB76" s="18"/>
      <c r="PIC76" s="18"/>
      <c r="PID76" s="18"/>
      <c r="PIE76" s="18"/>
      <c r="PIF76" s="18"/>
      <c r="PIG76" s="18"/>
      <c r="PIH76" s="18"/>
      <c r="PII76" s="18"/>
      <c r="PIJ76" s="18"/>
      <c r="PIK76" s="18"/>
      <c r="PIL76" s="18"/>
      <c r="PIM76" s="18"/>
      <c r="PIN76" s="18"/>
      <c r="PIO76" s="18"/>
      <c r="PIP76" s="18"/>
      <c r="PIQ76" s="18"/>
      <c r="PIR76" s="18"/>
      <c r="PIS76" s="18"/>
      <c r="PIT76" s="18"/>
      <c r="PIU76" s="18"/>
      <c r="PIV76" s="18"/>
      <c r="PIW76" s="18"/>
      <c r="PIX76" s="18"/>
      <c r="PIY76" s="18"/>
      <c r="PIZ76" s="18"/>
      <c r="PJA76" s="18"/>
      <c r="PJB76" s="18"/>
      <c r="PJC76" s="18"/>
      <c r="PJD76" s="18"/>
      <c r="PJE76" s="18"/>
      <c r="PJF76" s="18"/>
      <c r="PJG76" s="18"/>
      <c r="PJH76" s="18"/>
      <c r="PJI76" s="18"/>
      <c r="PJJ76" s="18"/>
      <c r="PJK76" s="18"/>
      <c r="PJL76" s="18"/>
      <c r="PJM76" s="18"/>
      <c r="PJN76" s="18"/>
      <c r="PJO76" s="18"/>
      <c r="PJP76" s="18"/>
      <c r="PJQ76" s="18"/>
      <c r="PJR76" s="18"/>
      <c r="PJS76" s="18"/>
      <c r="PJT76" s="18"/>
      <c r="PJU76" s="18"/>
      <c r="PJV76" s="18"/>
      <c r="PJW76" s="18"/>
      <c r="PJX76" s="18"/>
      <c r="PJY76" s="18"/>
      <c r="PJZ76" s="18"/>
      <c r="PKA76" s="18"/>
      <c r="PKB76" s="18"/>
      <c r="PKC76" s="18"/>
      <c r="PKD76" s="18"/>
      <c r="PKE76" s="18"/>
      <c r="PKF76" s="18"/>
      <c r="PKG76" s="18"/>
      <c r="PKH76" s="18"/>
      <c r="PKI76" s="18"/>
      <c r="PKJ76" s="18"/>
      <c r="PKK76" s="18"/>
      <c r="PKL76" s="18"/>
      <c r="PKM76" s="18"/>
      <c r="PKN76" s="18"/>
      <c r="PKO76" s="18"/>
      <c r="PKP76" s="18"/>
      <c r="PKQ76" s="18"/>
      <c r="PKR76" s="18"/>
      <c r="PKS76" s="18"/>
      <c r="PKT76" s="18"/>
      <c r="PKU76" s="18"/>
      <c r="PKV76" s="18"/>
      <c r="PKW76" s="18"/>
      <c r="PKX76" s="18"/>
      <c r="PKY76" s="18"/>
      <c r="PKZ76" s="18"/>
      <c r="PLA76" s="18"/>
      <c r="PLB76" s="18"/>
      <c r="PLC76" s="18"/>
      <c r="PLD76" s="18"/>
      <c r="PLE76" s="18"/>
      <c r="PLF76" s="18"/>
      <c r="PLG76" s="18"/>
      <c r="PLH76" s="18"/>
      <c r="PLI76" s="18"/>
      <c r="PLJ76" s="18"/>
      <c r="PLK76" s="18"/>
      <c r="PLL76" s="18"/>
      <c r="PLM76" s="18"/>
      <c r="PLN76" s="18"/>
      <c r="PLO76" s="18"/>
      <c r="PLP76" s="18"/>
      <c r="PLQ76" s="18"/>
      <c r="PLR76" s="18"/>
      <c r="PLS76" s="18"/>
      <c r="PLT76" s="18"/>
      <c r="PLU76" s="18"/>
      <c r="PLV76" s="18"/>
      <c r="PLW76" s="18"/>
      <c r="PLX76" s="18"/>
      <c r="PLY76" s="18"/>
      <c r="PLZ76" s="18"/>
      <c r="PMA76" s="18"/>
      <c r="PMB76" s="18"/>
      <c r="PMC76" s="18"/>
      <c r="PMD76" s="18"/>
      <c r="PME76" s="18"/>
      <c r="PMF76" s="18"/>
      <c r="PMG76" s="18"/>
      <c r="PMH76" s="18"/>
      <c r="PMI76" s="18"/>
      <c r="PMJ76" s="18"/>
      <c r="PMK76" s="18"/>
      <c r="PML76" s="18"/>
      <c r="PMM76" s="18"/>
      <c r="PMN76" s="18"/>
      <c r="PMO76" s="18"/>
      <c r="PMP76" s="18"/>
      <c r="PMQ76" s="18"/>
      <c r="PMR76" s="18"/>
      <c r="PMS76" s="18"/>
      <c r="PMT76" s="18"/>
      <c r="PMU76" s="18"/>
      <c r="PMV76" s="18"/>
      <c r="PMW76" s="18"/>
      <c r="PMX76" s="18"/>
      <c r="PMY76" s="18"/>
      <c r="PMZ76" s="18"/>
      <c r="PNA76" s="18"/>
      <c r="PNB76" s="18"/>
      <c r="PNC76" s="18"/>
      <c r="PND76" s="18"/>
      <c r="PNE76" s="18"/>
      <c r="PNF76" s="18"/>
      <c r="PNG76" s="18"/>
      <c r="PNH76" s="18"/>
      <c r="PNI76" s="18"/>
      <c r="PNJ76" s="18"/>
      <c r="PNK76" s="18"/>
      <c r="PNL76" s="18"/>
      <c r="PNM76" s="18"/>
      <c r="PNN76" s="18"/>
      <c r="PNO76" s="18"/>
      <c r="PNP76" s="18"/>
      <c r="PNQ76" s="18"/>
      <c r="PNR76" s="18"/>
      <c r="PNS76" s="18"/>
      <c r="PNT76" s="18"/>
      <c r="PNU76" s="18"/>
      <c r="PNV76" s="18"/>
      <c r="PNW76" s="18"/>
      <c r="PNX76" s="18"/>
      <c r="PNY76" s="18"/>
      <c r="PNZ76" s="18"/>
      <c r="POA76" s="18"/>
      <c r="POB76" s="18"/>
      <c r="POC76" s="18"/>
      <c r="POD76" s="18"/>
      <c r="POE76" s="18"/>
      <c r="POF76" s="18"/>
      <c r="POG76" s="18"/>
      <c r="POH76" s="18"/>
      <c r="POI76" s="18"/>
      <c r="POJ76" s="18"/>
      <c r="POK76" s="18"/>
      <c r="POL76" s="18"/>
      <c r="POM76" s="18"/>
      <c r="PON76" s="18"/>
      <c r="POO76" s="18"/>
      <c r="POP76" s="18"/>
      <c r="POQ76" s="18"/>
      <c r="POR76" s="18"/>
      <c r="POS76" s="18"/>
      <c r="POT76" s="18"/>
      <c r="POU76" s="18"/>
      <c r="POV76" s="18"/>
      <c r="POW76" s="18"/>
      <c r="POX76" s="18"/>
      <c r="POY76" s="18"/>
      <c r="POZ76" s="18"/>
      <c r="PPA76" s="18"/>
      <c r="PPB76" s="18"/>
      <c r="PPC76" s="18"/>
      <c r="PPD76" s="18"/>
      <c r="PPE76" s="18"/>
      <c r="PPF76" s="18"/>
      <c r="PPG76" s="18"/>
      <c r="PPH76" s="18"/>
      <c r="PPI76" s="18"/>
      <c r="PPJ76" s="18"/>
      <c r="PPK76" s="18"/>
      <c r="PPL76" s="18"/>
      <c r="PPM76" s="18"/>
      <c r="PPN76" s="18"/>
      <c r="PPO76" s="18"/>
      <c r="PPP76" s="18"/>
      <c r="PPQ76" s="18"/>
      <c r="PPR76" s="18"/>
      <c r="PPS76" s="18"/>
      <c r="PPT76" s="18"/>
      <c r="PPU76" s="18"/>
      <c r="PPV76" s="18"/>
      <c r="PPW76" s="18"/>
      <c r="PPX76" s="18"/>
      <c r="PPY76" s="18"/>
      <c r="PPZ76" s="18"/>
      <c r="PQA76" s="18"/>
      <c r="PQB76" s="18"/>
      <c r="PQC76" s="18"/>
      <c r="PQD76" s="18"/>
      <c r="PQE76" s="18"/>
      <c r="PQF76" s="18"/>
      <c r="PQG76" s="18"/>
      <c r="PQH76" s="18"/>
      <c r="PQI76" s="18"/>
      <c r="PQJ76" s="18"/>
      <c r="PQK76" s="18"/>
      <c r="PQL76" s="18"/>
      <c r="PQM76" s="18"/>
      <c r="PQN76" s="18"/>
      <c r="PQO76" s="18"/>
      <c r="PQP76" s="18"/>
      <c r="PQQ76" s="18"/>
      <c r="PQR76" s="18"/>
      <c r="PQS76" s="18"/>
      <c r="PQT76" s="18"/>
      <c r="PQU76" s="18"/>
      <c r="PQV76" s="18"/>
      <c r="PQW76" s="18"/>
      <c r="PQX76" s="18"/>
      <c r="PQY76" s="18"/>
      <c r="PQZ76" s="18"/>
      <c r="PRA76" s="18"/>
      <c r="PRB76" s="18"/>
      <c r="PRC76" s="18"/>
      <c r="PRD76" s="18"/>
      <c r="PRE76" s="18"/>
      <c r="PRF76" s="18"/>
      <c r="PRG76" s="18"/>
      <c r="PRH76" s="18"/>
      <c r="PRI76" s="18"/>
      <c r="PRJ76" s="18"/>
      <c r="PRK76" s="18"/>
      <c r="PRL76" s="18"/>
      <c r="PRM76" s="18"/>
      <c r="PRN76" s="18"/>
      <c r="PRO76" s="18"/>
      <c r="PRP76" s="18"/>
      <c r="PRQ76" s="18"/>
      <c r="PRR76" s="18"/>
      <c r="PRS76" s="18"/>
      <c r="PRT76" s="18"/>
      <c r="PRU76" s="18"/>
      <c r="PRV76" s="18"/>
      <c r="PRW76" s="18"/>
      <c r="PRX76" s="18"/>
      <c r="PRY76" s="18"/>
      <c r="PRZ76" s="18"/>
      <c r="PSA76" s="18"/>
      <c r="PSB76" s="18"/>
      <c r="PSC76" s="18"/>
      <c r="PSD76" s="18"/>
      <c r="PSE76" s="18"/>
      <c r="PSF76" s="18"/>
      <c r="PSG76" s="18"/>
      <c r="PSH76" s="18"/>
      <c r="PSI76" s="18"/>
      <c r="PSJ76" s="18"/>
      <c r="PSK76" s="18"/>
      <c r="PSL76" s="18"/>
      <c r="PSM76" s="18"/>
      <c r="PSN76" s="18"/>
      <c r="PSO76" s="18"/>
      <c r="PSP76" s="18"/>
      <c r="PSQ76" s="18"/>
      <c r="PSR76" s="18"/>
      <c r="PSS76" s="18"/>
      <c r="PST76" s="18"/>
      <c r="PSU76" s="18"/>
      <c r="PSV76" s="18"/>
      <c r="PSW76" s="18"/>
      <c r="PSX76" s="18"/>
      <c r="PSY76" s="18"/>
      <c r="PSZ76" s="18"/>
      <c r="PTA76" s="18"/>
      <c r="PTB76" s="18"/>
      <c r="PTC76" s="18"/>
      <c r="PTD76" s="18"/>
      <c r="PTE76" s="18"/>
      <c r="PTF76" s="18"/>
      <c r="PTG76" s="18"/>
      <c r="PTH76" s="18"/>
      <c r="PTI76" s="18"/>
      <c r="PTJ76" s="18"/>
      <c r="PTK76" s="18"/>
      <c r="PTL76" s="18"/>
      <c r="PTM76" s="18"/>
      <c r="PTN76" s="18"/>
      <c r="PTO76" s="18"/>
      <c r="PTP76" s="18"/>
      <c r="PTQ76" s="18"/>
      <c r="PTR76" s="18"/>
      <c r="PTS76" s="18"/>
      <c r="PTT76" s="18"/>
      <c r="PTU76" s="18"/>
      <c r="PTV76" s="18"/>
      <c r="PTW76" s="18"/>
      <c r="PTX76" s="18"/>
      <c r="PTY76" s="18"/>
      <c r="PTZ76" s="18"/>
      <c r="PUA76" s="18"/>
      <c r="PUB76" s="18"/>
      <c r="PUC76" s="18"/>
      <c r="PUD76" s="18"/>
      <c r="PUE76" s="18"/>
      <c r="PUF76" s="18"/>
      <c r="PUG76" s="18"/>
      <c r="PUH76" s="18"/>
      <c r="PUI76" s="18"/>
      <c r="PUJ76" s="18"/>
      <c r="PUK76" s="18"/>
      <c r="PUL76" s="18"/>
      <c r="PUM76" s="18"/>
      <c r="PUN76" s="18"/>
      <c r="PUO76" s="18"/>
      <c r="PUP76" s="18"/>
      <c r="PUQ76" s="18"/>
      <c r="PUR76" s="18"/>
      <c r="PUS76" s="18"/>
      <c r="PUT76" s="18"/>
      <c r="PUU76" s="18"/>
      <c r="PUV76" s="18"/>
      <c r="PUW76" s="18"/>
      <c r="PUX76" s="18"/>
      <c r="PUY76" s="18"/>
      <c r="PUZ76" s="18"/>
      <c r="PVA76" s="18"/>
      <c r="PVB76" s="18"/>
      <c r="PVC76" s="18"/>
      <c r="PVD76" s="18"/>
      <c r="PVE76" s="18"/>
      <c r="PVF76" s="18"/>
      <c r="PVG76" s="18"/>
      <c r="PVH76" s="18"/>
      <c r="PVI76" s="18"/>
      <c r="PVJ76" s="18"/>
      <c r="PVK76" s="18"/>
      <c r="PVL76" s="18"/>
      <c r="PVM76" s="18"/>
      <c r="PVN76" s="18"/>
      <c r="PVO76" s="18"/>
      <c r="PVP76" s="18"/>
      <c r="PVQ76" s="18"/>
      <c r="PVR76" s="18"/>
      <c r="PVS76" s="18"/>
      <c r="PVT76" s="18"/>
      <c r="PVU76" s="18"/>
      <c r="PVV76" s="18"/>
      <c r="PVW76" s="18"/>
      <c r="PVX76" s="18"/>
      <c r="PVY76" s="18"/>
      <c r="PVZ76" s="18"/>
      <c r="PWA76" s="18"/>
      <c r="PWB76" s="18"/>
      <c r="PWC76" s="18"/>
      <c r="PWD76" s="18"/>
      <c r="PWE76" s="18"/>
      <c r="PWF76" s="18"/>
      <c r="PWG76" s="18"/>
      <c r="PWH76" s="18"/>
      <c r="PWI76" s="18"/>
      <c r="PWJ76" s="18"/>
      <c r="PWK76" s="18"/>
      <c r="PWL76" s="18"/>
      <c r="PWM76" s="18"/>
      <c r="PWN76" s="18"/>
      <c r="PWO76" s="18"/>
      <c r="PWP76" s="18"/>
      <c r="PWQ76" s="18"/>
      <c r="PWR76" s="18"/>
      <c r="PWS76" s="18"/>
      <c r="PWT76" s="18"/>
      <c r="PWU76" s="18"/>
      <c r="PWV76" s="18"/>
      <c r="PWW76" s="18"/>
      <c r="PWX76" s="18"/>
      <c r="PWY76" s="18"/>
      <c r="PWZ76" s="18"/>
      <c r="PXA76" s="18"/>
      <c r="PXB76" s="18"/>
      <c r="PXC76" s="18"/>
      <c r="PXD76" s="18"/>
      <c r="PXE76" s="18"/>
      <c r="PXF76" s="18"/>
      <c r="PXG76" s="18"/>
      <c r="PXH76" s="18"/>
      <c r="PXI76" s="18"/>
      <c r="PXJ76" s="18"/>
      <c r="PXK76" s="18"/>
      <c r="PXL76" s="18"/>
      <c r="PXM76" s="18"/>
      <c r="PXN76" s="18"/>
      <c r="PXO76" s="18"/>
      <c r="PXP76" s="18"/>
      <c r="PXQ76" s="18"/>
      <c r="PXR76" s="18"/>
      <c r="PXS76" s="18"/>
      <c r="PXT76" s="18"/>
      <c r="PXU76" s="18"/>
      <c r="PXV76" s="18"/>
      <c r="PXW76" s="18"/>
      <c r="PXX76" s="18"/>
      <c r="PXY76" s="18"/>
      <c r="PXZ76" s="18"/>
      <c r="PYA76" s="18"/>
      <c r="PYB76" s="18"/>
      <c r="PYC76" s="18"/>
      <c r="PYD76" s="18"/>
      <c r="PYE76" s="18"/>
      <c r="PYF76" s="18"/>
      <c r="PYG76" s="18"/>
      <c r="PYH76" s="18"/>
      <c r="PYI76" s="18"/>
      <c r="PYJ76" s="18"/>
      <c r="PYK76" s="18"/>
      <c r="PYL76" s="18"/>
      <c r="PYM76" s="18"/>
      <c r="PYN76" s="18"/>
      <c r="PYO76" s="18"/>
      <c r="PYP76" s="18"/>
      <c r="PYQ76" s="18"/>
      <c r="PYR76" s="18"/>
      <c r="PYS76" s="18"/>
      <c r="PYT76" s="18"/>
      <c r="PYU76" s="18"/>
      <c r="PYV76" s="18"/>
      <c r="PYW76" s="18"/>
      <c r="PYX76" s="18"/>
      <c r="PYY76" s="18"/>
      <c r="PYZ76" s="18"/>
      <c r="PZA76" s="18"/>
      <c r="PZB76" s="18"/>
      <c r="PZC76" s="18"/>
      <c r="PZD76" s="18"/>
      <c r="PZE76" s="18"/>
      <c r="PZF76" s="18"/>
      <c r="PZG76" s="18"/>
      <c r="PZH76" s="18"/>
      <c r="PZI76" s="18"/>
      <c r="PZJ76" s="18"/>
      <c r="PZK76" s="18"/>
      <c r="PZL76" s="18"/>
      <c r="PZM76" s="18"/>
      <c r="PZN76" s="18"/>
      <c r="PZO76" s="18"/>
      <c r="PZP76" s="18"/>
      <c r="PZQ76" s="18"/>
      <c r="PZR76" s="18"/>
      <c r="PZS76" s="18"/>
      <c r="PZT76" s="18"/>
      <c r="PZU76" s="18"/>
      <c r="PZV76" s="18"/>
      <c r="PZW76" s="18"/>
      <c r="PZX76" s="18"/>
      <c r="PZY76" s="18"/>
      <c r="PZZ76" s="18"/>
      <c r="QAA76" s="18"/>
      <c r="QAB76" s="18"/>
      <c r="QAC76" s="18"/>
      <c r="QAD76" s="18"/>
      <c r="QAE76" s="18"/>
      <c r="QAF76" s="18"/>
      <c r="QAG76" s="18"/>
      <c r="QAH76" s="18"/>
      <c r="QAI76" s="18"/>
      <c r="QAJ76" s="18"/>
      <c r="QAK76" s="18"/>
      <c r="QAL76" s="18"/>
      <c r="QAM76" s="18"/>
      <c r="QAN76" s="18"/>
      <c r="QAO76" s="18"/>
      <c r="QAP76" s="18"/>
      <c r="QAQ76" s="18"/>
      <c r="QAR76" s="18"/>
      <c r="QAS76" s="18"/>
      <c r="QAT76" s="18"/>
      <c r="QAU76" s="18"/>
      <c r="QAV76" s="18"/>
      <c r="QAW76" s="18"/>
      <c r="QAX76" s="18"/>
      <c r="QAY76" s="18"/>
      <c r="QAZ76" s="18"/>
      <c r="QBA76" s="18"/>
      <c r="QBB76" s="18"/>
      <c r="QBC76" s="18"/>
      <c r="QBD76" s="18"/>
      <c r="QBE76" s="18"/>
      <c r="QBF76" s="18"/>
      <c r="QBG76" s="18"/>
      <c r="QBH76" s="18"/>
      <c r="QBI76" s="18"/>
      <c r="QBJ76" s="18"/>
      <c r="QBK76" s="18"/>
      <c r="QBL76" s="18"/>
      <c r="QBM76" s="18"/>
      <c r="QBN76" s="18"/>
      <c r="QBO76" s="18"/>
      <c r="QBP76" s="18"/>
      <c r="QBQ76" s="18"/>
      <c r="QBR76" s="18"/>
      <c r="QBS76" s="18"/>
      <c r="QBT76" s="18"/>
      <c r="QBU76" s="18"/>
      <c r="QBV76" s="18"/>
      <c r="QBW76" s="18"/>
      <c r="QBX76" s="18"/>
      <c r="QBY76" s="18"/>
      <c r="QBZ76" s="18"/>
      <c r="QCA76" s="18"/>
      <c r="QCB76" s="18"/>
      <c r="QCC76" s="18"/>
      <c r="QCD76" s="18"/>
      <c r="QCE76" s="18"/>
      <c r="QCF76" s="18"/>
      <c r="QCG76" s="18"/>
      <c r="QCH76" s="18"/>
      <c r="QCI76" s="18"/>
      <c r="QCJ76" s="18"/>
      <c r="QCK76" s="18"/>
      <c r="QCL76" s="18"/>
      <c r="QCM76" s="18"/>
      <c r="QCN76" s="18"/>
      <c r="QCO76" s="18"/>
      <c r="QCP76" s="18"/>
      <c r="QCQ76" s="18"/>
      <c r="QCR76" s="18"/>
      <c r="QCS76" s="18"/>
      <c r="QCT76" s="18"/>
      <c r="QCU76" s="18"/>
      <c r="QCV76" s="18"/>
      <c r="QCW76" s="18"/>
      <c r="QCX76" s="18"/>
      <c r="QCY76" s="18"/>
      <c r="QCZ76" s="18"/>
      <c r="QDA76" s="18"/>
      <c r="QDB76" s="18"/>
      <c r="QDC76" s="18"/>
      <c r="QDD76" s="18"/>
      <c r="QDE76" s="18"/>
      <c r="QDF76" s="18"/>
      <c r="QDG76" s="18"/>
      <c r="QDH76" s="18"/>
      <c r="QDI76" s="18"/>
      <c r="QDJ76" s="18"/>
      <c r="QDK76" s="18"/>
      <c r="QDL76" s="18"/>
      <c r="QDM76" s="18"/>
      <c r="QDN76" s="18"/>
      <c r="QDO76" s="18"/>
      <c r="QDP76" s="18"/>
      <c r="QDQ76" s="18"/>
      <c r="QDR76" s="18"/>
      <c r="QDS76" s="18"/>
      <c r="QDT76" s="18"/>
      <c r="QDU76" s="18"/>
      <c r="QDV76" s="18"/>
      <c r="QDW76" s="18"/>
      <c r="QDX76" s="18"/>
      <c r="QDY76" s="18"/>
      <c r="QDZ76" s="18"/>
      <c r="QEA76" s="18"/>
      <c r="QEB76" s="18"/>
      <c r="QEC76" s="18"/>
      <c r="QED76" s="18"/>
      <c r="QEE76" s="18"/>
      <c r="QEF76" s="18"/>
      <c r="QEG76" s="18"/>
      <c r="QEH76" s="18"/>
      <c r="QEI76" s="18"/>
      <c r="QEJ76" s="18"/>
      <c r="QEK76" s="18"/>
      <c r="QEL76" s="18"/>
      <c r="QEM76" s="18"/>
      <c r="QEN76" s="18"/>
      <c r="QEO76" s="18"/>
      <c r="QEP76" s="18"/>
      <c r="QEQ76" s="18"/>
      <c r="QER76" s="18"/>
      <c r="QES76" s="18"/>
      <c r="QET76" s="18"/>
      <c r="QEU76" s="18"/>
      <c r="QEV76" s="18"/>
      <c r="QEW76" s="18"/>
      <c r="QEX76" s="18"/>
      <c r="QEY76" s="18"/>
      <c r="QEZ76" s="18"/>
      <c r="QFA76" s="18"/>
      <c r="QFB76" s="18"/>
      <c r="QFC76" s="18"/>
      <c r="QFD76" s="18"/>
      <c r="QFE76" s="18"/>
      <c r="QFF76" s="18"/>
      <c r="QFG76" s="18"/>
      <c r="QFH76" s="18"/>
      <c r="QFI76" s="18"/>
      <c r="QFJ76" s="18"/>
      <c r="QFK76" s="18"/>
      <c r="QFL76" s="18"/>
      <c r="QFM76" s="18"/>
      <c r="QFN76" s="18"/>
      <c r="QFO76" s="18"/>
      <c r="QFP76" s="18"/>
      <c r="QFQ76" s="18"/>
      <c r="QFR76" s="18"/>
      <c r="QFS76" s="18"/>
      <c r="QFT76" s="18"/>
      <c r="QFU76" s="18"/>
      <c r="QFV76" s="18"/>
      <c r="QFW76" s="18"/>
      <c r="QFX76" s="18"/>
      <c r="QFY76" s="18"/>
      <c r="QFZ76" s="18"/>
      <c r="QGA76" s="18"/>
      <c r="QGB76" s="18"/>
      <c r="QGC76" s="18"/>
      <c r="QGD76" s="18"/>
      <c r="QGE76" s="18"/>
      <c r="QGF76" s="18"/>
      <c r="QGG76" s="18"/>
      <c r="QGH76" s="18"/>
      <c r="QGI76" s="18"/>
      <c r="QGJ76" s="18"/>
      <c r="QGK76" s="18"/>
      <c r="QGL76" s="18"/>
      <c r="QGM76" s="18"/>
      <c r="QGN76" s="18"/>
      <c r="QGO76" s="18"/>
      <c r="QGP76" s="18"/>
      <c r="QGQ76" s="18"/>
      <c r="QGR76" s="18"/>
      <c r="QGS76" s="18"/>
      <c r="QGT76" s="18"/>
      <c r="QGU76" s="18"/>
      <c r="QGV76" s="18"/>
      <c r="QGW76" s="18"/>
      <c r="QGX76" s="18"/>
      <c r="QGY76" s="18"/>
      <c r="QGZ76" s="18"/>
      <c r="QHA76" s="18"/>
      <c r="QHB76" s="18"/>
      <c r="QHC76" s="18"/>
      <c r="QHD76" s="18"/>
      <c r="QHE76" s="18"/>
      <c r="QHF76" s="18"/>
      <c r="QHG76" s="18"/>
      <c r="QHH76" s="18"/>
      <c r="QHI76" s="18"/>
      <c r="QHJ76" s="18"/>
      <c r="QHK76" s="18"/>
      <c r="QHL76" s="18"/>
      <c r="QHM76" s="18"/>
      <c r="QHN76" s="18"/>
      <c r="QHO76" s="18"/>
      <c r="QHP76" s="18"/>
      <c r="QHQ76" s="18"/>
      <c r="QHR76" s="18"/>
      <c r="QHS76" s="18"/>
      <c r="QHT76" s="18"/>
      <c r="QHU76" s="18"/>
      <c r="QHV76" s="18"/>
      <c r="QHW76" s="18"/>
      <c r="QHX76" s="18"/>
      <c r="QHY76" s="18"/>
      <c r="QHZ76" s="18"/>
      <c r="QIA76" s="18"/>
      <c r="QIB76" s="18"/>
      <c r="QIC76" s="18"/>
      <c r="QID76" s="18"/>
      <c r="QIE76" s="18"/>
      <c r="QIF76" s="18"/>
      <c r="QIG76" s="18"/>
      <c r="QIH76" s="18"/>
      <c r="QII76" s="18"/>
      <c r="QIJ76" s="18"/>
      <c r="QIK76" s="18"/>
      <c r="QIL76" s="18"/>
      <c r="QIM76" s="18"/>
      <c r="QIN76" s="18"/>
      <c r="QIO76" s="18"/>
      <c r="QIP76" s="18"/>
      <c r="QIQ76" s="18"/>
      <c r="QIR76" s="18"/>
      <c r="QIS76" s="18"/>
      <c r="QIT76" s="18"/>
      <c r="QIU76" s="18"/>
      <c r="QIV76" s="18"/>
      <c r="QIW76" s="18"/>
      <c r="QIX76" s="18"/>
      <c r="QIY76" s="18"/>
      <c r="QIZ76" s="18"/>
      <c r="QJA76" s="18"/>
      <c r="QJB76" s="18"/>
      <c r="QJC76" s="18"/>
      <c r="QJD76" s="18"/>
      <c r="QJE76" s="18"/>
      <c r="QJF76" s="18"/>
      <c r="QJG76" s="18"/>
      <c r="QJH76" s="18"/>
      <c r="QJI76" s="18"/>
      <c r="QJJ76" s="18"/>
      <c r="QJK76" s="18"/>
      <c r="QJL76" s="18"/>
      <c r="QJM76" s="18"/>
      <c r="QJN76" s="18"/>
      <c r="QJO76" s="18"/>
      <c r="QJP76" s="18"/>
      <c r="QJQ76" s="18"/>
      <c r="QJR76" s="18"/>
      <c r="QJS76" s="18"/>
      <c r="QJT76" s="18"/>
      <c r="QJU76" s="18"/>
      <c r="QJV76" s="18"/>
      <c r="QJW76" s="18"/>
      <c r="QJX76" s="18"/>
      <c r="QJY76" s="18"/>
      <c r="QJZ76" s="18"/>
      <c r="QKA76" s="18"/>
      <c r="QKB76" s="18"/>
      <c r="QKC76" s="18"/>
      <c r="QKD76" s="18"/>
      <c r="QKE76" s="18"/>
      <c r="QKF76" s="18"/>
      <c r="QKG76" s="18"/>
      <c r="QKH76" s="18"/>
      <c r="QKI76" s="18"/>
      <c r="QKJ76" s="18"/>
      <c r="QKK76" s="18"/>
      <c r="QKL76" s="18"/>
      <c r="QKM76" s="18"/>
      <c r="QKN76" s="18"/>
      <c r="QKO76" s="18"/>
      <c r="QKP76" s="18"/>
      <c r="QKQ76" s="18"/>
      <c r="QKR76" s="18"/>
      <c r="QKS76" s="18"/>
      <c r="QKT76" s="18"/>
      <c r="QKU76" s="18"/>
      <c r="QKV76" s="18"/>
      <c r="QKW76" s="18"/>
      <c r="QKX76" s="18"/>
      <c r="QKY76" s="18"/>
      <c r="QKZ76" s="18"/>
      <c r="QLA76" s="18"/>
      <c r="QLB76" s="18"/>
      <c r="QLC76" s="18"/>
      <c r="QLD76" s="18"/>
      <c r="QLE76" s="18"/>
      <c r="QLF76" s="18"/>
      <c r="QLG76" s="18"/>
      <c r="QLH76" s="18"/>
      <c r="QLI76" s="18"/>
      <c r="QLJ76" s="18"/>
      <c r="QLK76" s="18"/>
      <c r="QLL76" s="18"/>
      <c r="QLM76" s="18"/>
      <c r="QLN76" s="18"/>
      <c r="QLO76" s="18"/>
      <c r="QLP76" s="18"/>
      <c r="QLQ76" s="18"/>
      <c r="QLR76" s="18"/>
      <c r="QLS76" s="18"/>
      <c r="QLT76" s="18"/>
      <c r="QLU76" s="18"/>
      <c r="QLV76" s="18"/>
      <c r="QLW76" s="18"/>
      <c r="QLX76" s="18"/>
      <c r="QLY76" s="18"/>
      <c r="QLZ76" s="18"/>
      <c r="QMA76" s="18"/>
      <c r="QMB76" s="18"/>
      <c r="QMC76" s="18"/>
      <c r="QMD76" s="18"/>
      <c r="QME76" s="18"/>
      <c r="QMF76" s="18"/>
      <c r="QMG76" s="18"/>
      <c r="QMH76" s="18"/>
      <c r="QMI76" s="18"/>
      <c r="QMJ76" s="18"/>
      <c r="QMK76" s="18"/>
      <c r="QML76" s="18"/>
      <c r="QMM76" s="18"/>
      <c r="QMN76" s="18"/>
      <c r="QMO76" s="18"/>
      <c r="QMP76" s="18"/>
      <c r="QMQ76" s="18"/>
      <c r="QMR76" s="18"/>
      <c r="QMS76" s="18"/>
      <c r="QMT76" s="18"/>
      <c r="QMU76" s="18"/>
      <c r="QMV76" s="18"/>
      <c r="QMW76" s="18"/>
      <c r="QMX76" s="18"/>
      <c r="QMY76" s="18"/>
      <c r="QMZ76" s="18"/>
      <c r="QNA76" s="18"/>
      <c r="QNB76" s="18"/>
      <c r="QNC76" s="18"/>
      <c r="QND76" s="18"/>
      <c r="QNE76" s="18"/>
      <c r="QNF76" s="18"/>
      <c r="QNG76" s="18"/>
      <c r="QNH76" s="18"/>
      <c r="QNI76" s="18"/>
      <c r="QNJ76" s="18"/>
      <c r="QNK76" s="18"/>
      <c r="QNL76" s="18"/>
      <c r="QNM76" s="18"/>
      <c r="QNN76" s="18"/>
      <c r="QNO76" s="18"/>
      <c r="QNP76" s="18"/>
      <c r="QNQ76" s="18"/>
      <c r="QNR76" s="18"/>
      <c r="QNS76" s="18"/>
      <c r="QNT76" s="18"/>
      <c r="QNU76" s="18"/>
      <c r="QNV76" s="18"/>
      <c r="QNW76" s="18"/>
      <c r="QNX76" s="18"/>
      <c r="QNY76" s="18"/>
      <c r="QNZ76" s="18"/>
      <c r="QOA76" s="18"/>
      <c r="QOB76" s="18"/>
      <c r="QOC76" s="18"/>
      <c r="QOD76" s="18"/>
      <c r="QOE76" s="18"/>
      <c r="QOF76" s="18"/>
      <c r="QOG76" s="18"/>
      <c r="QOH76" s="18"/>
      <c r="QOI76" s="18"/>
      <c r="QOJ76" s="18"/>
      <c r="QOK76" s="18"/>
      <c r="QOL76" s="18"/>
      <c r="QOM76" s="18"/>
      <c r="QON76" s="18"/>
      <c r="QOO76" s="18"/>
      <c r="QOP76" s="18"/>
      <c r="QOQ76" s="18"/>
      <c r="QOR76" s="18"/>
      <c r="QOS76" s="18"/>
      <c r="QOT76" s="18"/>
      <c r="QOU76" s="18"/>
      <c r="QOV76" s="18"/>
      <c r="QOW76" s="18"/>
      <c r="QOX76" s="18"/>
      <c r="QOY76" s="18"/>
      <c r="QOZ76" s="18"/>
      <c r="QPA76" s="18"/>
      <c r="QPB76" s="18"/>
      <c r="QPC76" s="18"/>
      <c r="QPD76" s="18"/>
      <c r="QPE76" s="18"/>
      <c r="QPF76" s="18"/>
      <c r="QPG76" s="18"/>
      <c r="QPH76" s="18"/>
      <c r="QPI76" s="18"/>
      <c r="QPJ76" s="18"/>
      <c r="QPK76" s="18"/>
      <c r="QPL76" s="18"/>
      <c r="QPM76" s="18"/>
      <c r="QPN76" s="18"/>
      <c r="QPO76" s="18"/>
      <c r="QPP76" s="18"/>
      <c r="QPQ76" s="18"/>
      <c r="QPR76" s="18"/>
      <c r="QPS76" s="18"/>
      <c r="QPT76" s="18"/>
      <c r="QPU76" s="18"/>
      <c r="QPV76" s="18"/>
      <c r="QPW76" s="18"/>
      <c r="QPX76" s="18"/>
      <c r="QPY76" s="18"/>
      <c r="QPZ76" s="18"/>
      <c r="QQA76" s="18"/>
      <c r="QQB76" s="18"/>
      <c r="QQC76" s="18"/>
      <c r="QQD76" s="18"/>
      <c r="QQE76" s="18"/>
      <c r="QQF76" s="18"/>
      <c r="QQG76" s="18"/>
      <c r="QQH76" s="18"/>
      <c r="QQI76" s="18"/>
      <c r="QQJ76" s="18"/>
      <c r="QQK76" s="18"/>
      <c r="QQL76" s="18"/>
      <c r="QQM76" s="18"/>
      <c r="QQN76" s="18"/>
      <c r="QQO76" s="18"/>
      <c r="QQP76" s="18"/>
      <c r="QQQ76" s="18"/>
      <c r="QQR76" s="18"/>
      <c r="QQS76" s="18"/>
      <c r="QQT76" s="18"/>
      <c r="QQU76" s="18"/>
      <c r="QQV76" s="18"/>
      <c r="QQW76" s="18"/>
      <c r="QQX76" s="18"/>
      <c r="QQY76" s="18"/>
      <c r="QQZ76" s="18"/>
      <c r="QRA76" s="18"/>
      <c r="QRB76" s="18"/>
      <c r="QRC76" s="18"/>
      <c r="QRD76" s="18"/>
      <c r="QRE76" s="18"/>
      <c r="QRF76" s="18"/>
      <c r="QRG76" s="18"/>
      <c r="QRH76" s="18"/>
      <c r="QRI76" s="18"/>
      <c r="QRJ76" s="18"/>
      <c r="QRK76" s="18"/>
      <c r="QRL76" s="18"/>
      <c r="QRM76" s="18"/>
      <c r="QRN76" s="18"/>
      <c r="QRO76" s="18"/>
      <c r="QRP76" s="18"/>
      <c r="QRQ76" s="18"/>
      <c r="QRR76" s="18"/>
      <c r="QRS76" s="18"/>
      <c r="QRT76" s="18"/>
      <c r="QRU76" s="18"/>
      <c r="QRV76" s="18"/>
      <c r="QRW76" s="18"/>
      <c r="QRX76" s="18"/>
      <c r="QRY76" s="18"/>
      <c r="QRZ76" s="18"/>
      <c r="QSA76" s="18"/>
      <c r="QSB76" s="18"/>
      <c r="QSC76" s="18"/>
      <c r="QSD76" s="18"/>
      <c r="QSE76" s="18"/>
      <c r="QSF76" s="18"/>
      <c r="QSG76" s="18"/>
      <c r="QSH76" s="18"/>
      <c r="QSI76" s="18"/>
      <c r="QSJ76" s="18"/>
      <c r="QSK76" s="18"/>
      <c r="QSL76" s="18"/>
      <c r="QSM76" s="18"/>
      <c r="QSN76" s="18"/>
      <c r="QSO76" s="18"/>
      <c r="QSP76" s="18"/>
      <c r="QSQ76" s="18"/>
      <c r="QSR76" s="18"/>
      <c r="QSS76" s="18"/>
      <c r="QST76" s="18"/>
      <c r="QSU76" s="18"/>
      <c r="QSV76" s="18"/>
      <c r="QSW76" s="18"/>
      <c r="QSX76" s="18"/>
      <c r="QSY76" s="18"/>
      <c r="QSZ76" s="18"/>
      <c r="QTA76" s="18"/>
      <c r="QTB76" s="18"/>
      <c r="QTC76" s="18"/>
      <c r="QTD76" s="18"/>
      <c r="QTE76" s="18"/>
      <c r="QTF76" s="18"/>
      <c r="QTG76" s="18"/>
      <c r="QTH76" s="18"/>
      <c r="QTI76" s="18"/>
      <c r="QTJ76" s="18"/>
      <c r="QTK76" s="18"/>
      <c r="QTL76" s="18"/>
      <c r="QTM76" s="18"/>
      <c r="QTN76" s="18"/>
      <c r="QTO76" s="18"/>
      <c r="QTP76" s="18"/>
      <c r="QTQ76" s="18"/>
      <c r="QTR76" s="18"/>
      <c r="QTS76" s="18"/>
      <c r="QTT76" s="18"/>
      <c r="QTU76" s="18"/>
      <c r="QTV76" s="18"/>
      <c r="QTW76" s="18"/>
      <c r="QTX76" s="18"/>
      <c r="QTY76" s="18"/>
      <c r="QTZ76" s="18"/>
      <c r="QUA76" s="18"/>
      <c r="QUB76" s="18"/>
      <c r="QUC76" s="18"/>
      <c r="QUD76" s="18"/>
      <c r="QUE76" s="18"/>
      <c r="QUF76" s="18"/>
      <c r="QUG76" s="18"/>
      <c r="QUH76" s="18"/>
      <c r="QUI76" s="18"/>
      <c r="QUJ76" s="18"/>
      <c r="QUK76" s="18"/>
      <c r="QUL76" s="18"/>
      <c r="QUM76" s="18"/>
      <c r="QUN76" s="18"/>
      <c r="QUO76" s="18"/>
      <c r="QUP76" s="18"/>
      <c r="QUQ76" s="18"/>
      <c r="QUR76" s="18"/>
      <c r="QUS76" s="18"/>
      <c r="QUT76" s="18"/>
      <c r="QUU76" s="18"/>
      <c r="QUV76" s="18"/>
      <c r="QUW76" s="18"/>
      <c r="QUX76" s="18"/>
      <c r="QUY76" s="18"/>
      <c r="QUZ76" s="18"/>
      <c r="QVA76" s="18"/>
      <c r="QVB76" s="18"/>
      <c r="QVC76" s="18"/>
      <c r="QVD76" s="18"/>
      <c r="QVE76" s="18"/>
      <c r="QVF76" s="18"/>
      <c r="QVG76" s="18"/>
      <c r="QVH76" s="18"/>
      <c r="QVI76" s="18"/>
      <c r="QVJ76" s="18"/>
      <c r="QVK76" s="18"/>
      <c r="QVL76" s="18"/>
      <c r="QVM76" s="18"/>
      <c r="QVN76" s="18"/>
      <c r="QVO76" s="18"/>
      <c r="QVP76" s="18"/>
      <c r="QVQ76" s="18"/>
      <c r="QVR76" s="18"/>
      <c r="QVS76" s="18"/>
      <c r="QVT76" s="18"/>
      <c r="QVU76" s="18"/>
      <c r="QVV76" s="18"/>
      <c r="QVW76" s="18"/>
      <c r="QVX76" s="18"/>
      <c r="QVY76" s="18"/>
      <c r="QVZ76" s="18"/>
      <c r="QWA76" s="18"/>
      <c r="QWB76" s="18"/>
      <c r="QWC76" s="18"/>
      <c r="QWD76" s="18"/>
      <c r="QWE76" s="18"/>
      <c r="QWF76" s="18"/>
      <c r="QWG76" s="18"/>
      <c r="QWH76" s="18"/>
      <c r="QWI76" s="18"/>
      <c r="QWJ76" s="18"/>
      <c r="QWK76" s="18"/>
      <c r="QWL76" s="18"/>
      <c r="QWM76" s="18"/>
      <c r="QWN76" s="18"/>
      <c r="QWO76" s="18"/>
      <c r="QWP76" s="18"/>
      <c r="QWQ76" s="18"/>
      <c r="QWR76" s="18"/>
      <c r="QWS76" s="18"/>
      <c r="QWT76" s="18"/>
      <c r="QWU76" s="18"/>
      <c r="QWV76" s="18"/>
      <c r="QWW76" s="18"/>
      <c r="QWX76" s="18"/>
      <c r="QWY76" s="18"/>
      <c r="QWZ76" s="18"/>
      <c r="QXA76" s="18"/>
      <c r="QXB76" s="18"/>
      <c r="QXC76" s="18"/>
      <c r="QXD76" s="18"/>
      <c r="QXE76" s="18"/>
      <c r="QXF76" s="18"/>
      <c r="QXG76" s="18"/>
      <c r="QXH76" s="18"/>
      <c r="QXI76" s="18"/>
      <c r="QXJ76" s="18"/>
      <c r="QXK76" s="18"/>
      <c r="QXL76" s="18"/>
      <c r="QXM76" s="18"/>
      <c r="QXN76" s="18"/>
      <c r="QXO76" s="18"/>
      <c r="QXP76" s="18"/>
      <c r="QXQ76" s="18"/>
      <c r="QXR76" s="18"/>
      <c r="QXS76" s="18"/>
      <c r="QXT76" s="18"/>
      <c r="QXU76" s="18"/>
      <c r="QXV76" s="18"/>
      <c r="QXW76" s="18"/>
      <c r="QXX76" s="18"/>
      <c r="QXY76" s="18"/>
      <c r="QXZ76" s="18"/>
      <c r="QYA76" s="18"/>
      <c r="QYB76" s="18"/>
      <c r="QYC76" s="18"/>
      <c r="QYD76" s="18"/>
      <c r="QYE76" s="18"/>
      <c r="QYF76" s="18"/>
      <c r="QYG76" s="18"/>
      <c r="QYH76" s="18"/>
      <c r="QYI76" s="18"/>
      <c r="QYJ76" s="18"/>
      <c r="QYK76" s="18"/>
      <c r="QYL76" s="18"/>
      <c r="QYM76" s="18"/>
      <c r="QYN76" s="18"/>
      <c r="QYO76" s="18"/>
      <c r="QYP76" s="18"/>
      <c r="QYQ76" s="18"/>
      <c r="QYR76" s="18"/>
      <c r="QYS76" s="18"/>
      <c r="QYT76" s="18"/>
      <c r="QYU76" s="18"/>
      <c r="QYV76" s="18"/>
      <c r="QYW76" s="18"/>
      <c r="QYX76" s="18"/>
      <c r="QYY76" s="18"/>
      <c r="QYZ76" s="18"/>
      <c r="QZA76" s="18"/>
      <c r="QZB76" s="18"/>
      <c r="QZC76" s="18"/>
      <c r="QZD76" s="18"/>
      <c r="QZE76" s="18"/>
      <c r="QZF76" s="18"/>
      <c r="QZG76" s="18"/>
      <c r="QZH76" s="18"/>
      <c r="QZI76" s="18"/>
      <c r="QZJ76" s="18"/>
      <c r="QZK76" s="18"/>
      <c r="QZL76" s="18"/>
      <c r="QZM76" s="18"/>
      <c r="QZN76" s="18"/>
      <c r="QZO76" s="18"/>
      <c r="QZP76" s="18"/>
      <c r="QZQ76" s="18"/>
      <c r="QZR76" s="18"/>
      <c r="QZS76" s="18"/>
      <c r="QZT76" s="18"/>
      <c r="QZU76" s="18"/>
      <c r="QZV76" s="18"/>
      <c r="QZW76" s="18"/>
      <c r="QZX76" s="18"/>
      <c r="QZY76" s="18"/>
      <c r="QZZ76" s="18"/>
      <c r="RAA76" s="18"/>
      <c r="RAB76" s="18"/>
      <c r="RAC76" s="18"/>
      <c r="RAD76" s="18"/>
      <c r="RAE76" s="18"/>
      <c r="RAF76" s="18"/>
      <c r="RAG76" s="18"/>
      <c r="RAH76" s="18"/>
      <c r="RAI76" s="18"/>
      <c r="RAJ76" s="18"/>
      <c r="RAK76" s="18"/>
      <c r="RAL76" s="18"/>
      <c r="RAM76" s="18"/>
      <c r="RAN76" s="18"/>
      <c r="RAO76" s="18"/>
      <c r="RAP76" s="18"/>
      <c r="RAQ76" s="18"/>
      <c r="RAR76" s="18"/>
      <c r="RAS76" s="18"/>
      <c r="RAT76" s="18"/>
      <c r="RAU76" s="18"/>
      <c r="RAV76" s="18"/>
      <c r="RAW76" s="18"/>
      <c r="RAX76" s="18"/>
      <c r="RAY76" s="18"/>
      <c r="RAZ76" s="18"/>
      <c r="RBA76" s="18"/>
      <c r="RBB76" s="18"/>
      <c r="RBC76" s="18"/>
      <c r="RBD76" s="18"/>
      <c r="RBE76" s="18"/>
      <c r="RBF76" s="18"/>
      <c r="RBG76" s="18"/>
      <c r="RBH76" s="18"/>
      <c r="RBI76" s="18"/>
      <c r="RBJ76" s="18"/>
      <c r="RBK76" s="18"/>
      <c r="RBL76" s="18"/>
      <c r="RBM76" s="18"/>
      <c r="RBN76" s="18"/>
      <c r="RBO76" s="18"/>
      <c r="RBP76" s="18"/>
      <c r="RBQ76" s="18"/>
      <c r="RBR76" s="18"/>
      <c r="RBS76" s="18"/>
      <c r="RBT76" s="18"/>
      <c r="RBU76" s="18"/>
      <c r="RBV76" s="18"/>
      <c r="RBW76" s="18"/>
      <c r="RBX76" s="18"/>
      <c r="RBY76" s="18"/>
      <c r="RBZ76" s="18"/>
      <c r="RCA76" s="18"/>
      <c r="RCB76" s="18"/>
      <c r="RCC76" s="18"/>
      <c r="RCD76" s="18"/>
      <c r="RCE76" s="18"/>
      <c r="RCF76" s="18"/>
      <c r="RCG76" s="18"/>
      <c r="RCH76" s="18"/>
      <c r="RCI76" s="18"/>
      <c r="RCJ76" s="18"/>
      <c r="RCK76" s="18"/>
      <c r="RCL76" s="18"/>
      <c r="RCM76" s="18"/>
      <c r="RCN76" s="18"/>
      <c r="RCO76" s="18"/>
      <c r="RCP76" s="18"/>
      <c r="RCQ76" s="18"/>
      <c r="RCR76" s="18"/>
      <c r="RCS76" s="18"/>
      <c r="RCT76" s="18"/>
      <c r="RCU76" s="18"/>
      <c r="RCV76" s="18"/>
      <c r="RCW76" s="18"/>
      <c r="RCX76" s="18"/>
      <c r="RCY76" s="18"/>
      <c r="RCZ76" s="18"/>
      <c r="RDA76" s="18"/>
      <c r="RDB76" s="18"/>
      <c r="RDC76" s="18"/>
      <c r="RDD76" s="18"/>
      <c r="RDE76" s="18"/>
      <c r="RDF76" s="18"/>
      <c r="RDG76" s="18"/>
      <c r="RDH76" s="18"/>
      <c r="RDI76" s="18"/>
      <c r="RDJ76" s="18"/>
      <c r="RDK76" s="18"/>
      <c r="RDL76" s="18"/>
      <c r="RDM76" s="18"/>
      <c r="RDN76" s="18"/>
      <c r="RDO76" s="18"/>
      <c r="RDP76" s="18"/>
      <c r="RDQ76" s="18"/>
      <c r="RDR76" s="18"/>
      <c r="RDS76" s="18"/>
      <c r="RDT76" s="18"/>
      <c r="RDU76" s="18"/>
      <c r="RDV76" s="18"/>
      <c r="RDW76" s="18"/>
      <c r="RDX76" s="18"/>
      <c r="RDY76" s="18"/>
      <c r="RDZ76" s="18"/>
      <c r="REA76" s="18"/>
      <c r="REB76" s="18"/>
      <c r="REC76" s="18"/>
      <c r="RED76" s="18"/>
      <c r="REE76" s="18"/>
      <c r="REF76" s="18"/>
      <c r="REG76" s="18"/>
      <c r="REH76" s="18"/>
      <c r="REI76" s="18"/>
      <c r="REJ76" s="18"/>
      <c r="REK76" s="18"/>
      <c r="REL76" s="18"/>
      <c r="REM76" s="18"/>
      <c r="REN76" s="18"/>
      <c r="REO76" s="18"/>
      <c r="REP76" s="18"/>
      <c r="REQ76" s="18"/>
      <c r="RER76" s="18"/>
      <c r="RES76" s="18"/>
      <c r="RET76" s="18"/>
      <c r="REU76" s="18"/>
      <c r="REV76" s="18"/>
      <c r="REW76" s="18"/>
      <c r="REX76" s="18"/>
      <c r="REY76" s="18"/>
      <c r="REZ76" s="18"/>
      <c r="RFA76" s="18"/>
      <c r="RFB76" s="18"/>
      <c r="RFC76" s="18"/>
      <c r="RFD76" s="18"/>
      <c r="RFE76" s="18"/>
      <c r="RFF76" s="18"/>
      <c r="RFG76" s="18"/>
      <c r="RFH76" s="18"/>
      <c r="RFI76" s="18"/>
      <c r="RFJ76" s="18"/>
      <c r="RFK76" s="18"/>
      <c r="RFL76" s="18"/>
      <c r="RFM76" s="18"/>
      <c r="RFN76" s="18"/>
      <c r="RFO76" s="18"/>
      <c r="RFP76" s="18"/>
      <c r="RFQ76" s="18"/>
      <c r="RFR76" s="18"/>
      <c r="RFS76" s="18"/>
      <c r="RFT76" s="18"/>
      <c r="RFU76" s="18"/>
      <c r="RFV76" s="18"/>
      <c r="RFW76" s="18"/>
      <c r="RFX76" s="18"/>
      <c r="RFY76" s="18"/>
      <c r="RFZ76" s="18"/>
      <c r="RGA76" s="18"/>
      <c r="RGB76" s="18"/>
      <c r="RGC76" s="18"/>
      <c r="RGD76" s="18"/>
      <c r="RGE76" s="18"/>
      <c r="RGF76" s="18"/>
      <c r="RGG76" s="18"/>
      <c r="RGH76" s="18"/>
      <c r="RGI76" s="18"/>
      <c r="RGJ76" s="18"/>
      <c r="RGK76" s="18"/>
      <c r="RGL76" s="18"/>
      <c r="RGM76" s="18"/>
      <c r="RGN76" s="18"/>
      <c r="RGO76" s="18"/>
      <c r="RGP76" s="18"/>
      <c r="RGQ76" s="18"/>
      <c r="RGR76" s="18"/>
      <c r="RGS76" s="18"/>
      <c r="RGT76" s="18"/>
      <c r="RGU76" s="18"/>
      <c r="RGV76" s="18"/>
      <c r="RGW76" s="18"/>
      <c r="RGX76" s="18"/>
      <c r="RGY76" s="18"/>
      <c r="RGZ76" s="18"/>
      <c r="RHA76" s="18"/>
      <c r="RHB76" s="18"/>
      <c r="RHC76" s="18"/>
      <c r="RHD76" s="18"/>
      <c r="RHE76" s="18"/>
      <c r="RHF76" s="18"/>
      <c r="RHG76" s="18"/>
      <c r="RHH76" s="18"/>
      <c r="RHI76" s="18"/>
      <c r="RHJ76" s="18"/>
      <c r="RHK76" s="18"/>
      <c r="RHL76" s="18"/>
      <c r="RHM76" s="18"/>
      <c r="RHN76" s="18"/>
      <c r="RHO76" s="18"/>
      <c r="RHP76" s="18"/>
      <c r="RHQ76" s="18"/>
      <c r="RHR76" s="18"/>
      <c r="RHS76" s="18"/>
      <c r="RHT76" s="18"/>
      <c r="RHU76" s="18"/>
      <c r="RHV76" s="18"/>
      <c r="RHW76" s="18"/>
      <c r="RHX76" s="18"/>
      <c r="RHY76" s="18"/>
      <c r="RHZ76" s="18"/>
      <c r="RIA76" s="18"/>
      <c r="RIB76" s="18"/>
      <c r="RIC76" s="18"/>
      <c r="RID76" s="18"/>
      <c r="RIE76" s="18"/>
      <c r="RIF76" s="18"/>
      <c r="RIG76" s="18"/>
      <c r="RIH76" s="18"/>
      <c r="RII76" s="18"/>
      <c r="RIJ76" s="18"/>
      <c r="RIK76" s="18"/>
      <c r="RIL76" s="18"/>
      <c r="RIM76" s="18"/>
      <c r="RIN76" s="18"/>
      <c r="RIO76" s="18"/>
      <c r="RIP76" s="18"/>
      <c r="RIQ76" s="18"/>
      <c r="RIR76" s="18"/>
      <c r="RIS76" s="18"/>
      <c r="RIT76" s="18"/>
      <c r="RIU76" s="18"/>
      <c r="RIV76" s="18"/>
      <c r="RIW76" s="18"/>
      <c r="RIX76" s="18"/>
      <c r="RIY76" s="18"/>
      <c r="RIZ76" s="18"/>
      <c r="RJA76" s="18"/>
      <c r="RJB76" s="18"/>
      <c r="RJC76" s="18"/>
      <c r="RJD76" s="18"/>
      <c r="RJE76" s="18"/>
      <c r="RJF76" s="18"/>
      <c r="RJG76" s="18"/>
      <c r="RJH76" s="18"/>
      <c r="RJI76" s="18"/>
      <c r="RJJ76" s="18"/>
      <c r="RJK76" s="18"/>
      <c r="RJL76" s="18"/>
      <c r="RJM76" s="18"/>
      <c r="RJN76" s="18"/>
      <c r="RJO76" s="18"/>
      <c r="RJP76" s="18"/>
      <c r="RJQ76" s="18"/>
      <c r="RJR76" s="18"/>
      <c r="RJS76" s="18"/>
      <c r="RJT76" s="18"/>
      <c r="RJU76" s="18"/>
      <c r="RJV76" s="18"/>
      <c r="RJW76" s="18"/>
      <c r="RJX76" s="18"/>
      <c r="RJY76" s="18"/>
      <c r="RJZ76" s="18"/>
      <c r="RKA76" s="18"/>
      <c r="RKB76" s="18"/>
      <c r="RKC76" s="18"/>
      <c r="RKD76" s="18"/>
      <c r="RKE76" s="18"/>
      <c r="RKF76" s="18"/>
      <c r="RKG76" s="18"/>
      <c r="RKH76" s="18"/>
      <c r="RKI76" s="18"/>
      <c r="RKJ76" s="18"/>
      <c r="RKK76" s="18"/>
      <c r="RKL76" s="18"/>
      <c r="RKM76" s="18"/>
      <c r="RKN76" s="18"/>
      <c r="RKO76" s="18"/>
      <c r="RKP76" s="18"/>
      <c r="RKQ76" s="18"/>
      <c r="RKR76" s="18"/>
      <c r="RKS76" s="18"/>
      <c r="RKT76" s="18"/>
      <c r="RKU76" s="18"/>
      <c r="RKV76" s="18"/>
      <c r="RKW76" s="18"/>
      <c r="RKX76" s="18"/>
      <c r="RKY76" s="18"/>
      <c r="RKZ76" s="18"/>
      <c r="RLA76" s="18"/>
      <c r="RLB76" s="18"/>
      <c r="RLC76" s="18"/>
      <c r="RLD76" s="18"/>
      <c r="RLE76" s="18"/>
      <c r="RLF76" s="18"/>
      <c r="RLG76" s="18"/>
      <c r="RLH76" s="18"/>
      <c r="RLI76" s="18"/>
      <c r="RLJ76" s="18"/>
      <c r="RLK76" s="18"/>
      <c r="RLL76" s="18"/>
      <c r="RLM76" s="18"/>
      <c r="RLN76" s="18"/>
      <c r="RLO76" s="18"/>
      <c r="RLP76" s="18"/>
      <c r="RLQ76" s="18"/>
      <c r="RLR76" s="18"/>
      <c r="RLS76" s="18"/>
      <c r="RLT76" s="18"/>
      <c r="RLU76" s="18"/>
      <c r="RLV76" s="18"/>
      <c r="RLW76" s="18"/>
      <c r="RLX76" s="18"/>
      <c r="RLY76" s="18"/>
      <c r="RLZ76" s="18"/>
      <c r="RMA76" s="18"/>
      <c r="RMB76" s="18"/>
      <c r="RMC76" s="18"/>
      <c r="RMD76" s="18"/>
      <c r="RME76" s="18"/>
      <c r="RMF76" s="18"/>
      <c r="RMG76" s="18"/>
      <c r="RMH76" s="18"/>
      <c r="RMI76" s="18"/>
      <c r="RMJ76" s="18"/>
      <c r="RMK76" s="18"/>
      <c r="RML76" s="18"/>
      <c r="RMM76" s="18"/>
      <c r="RMN76" s="18"/>
      <c r="RMO76" s="18"/>
      <c r="RMP76" s="18"/>
      <c r="RMQ76" s="18"/>
      <c r="RMR76" s="18"/>
      <c r="RMS76" s="18"/>
      <c r="RMT76" s="18"/>
      <c r="RMU76" s="18"/>
      <c r="RMV76" s="18"/>
      <c r="RMW76" s="18"/>
      <c r="RMX76" s="18"/>
      <c r="RMY76" s="18"/>
      <c r="RMZ76" s="18"/>
      <c r="RNA76" s="18"/>
      <c r="RNB76" s="18"/>
      <c r="RNC76" s="18"/>
      <c r="RND76" s="18"/>
      <c r="RNE76" s="18"/>
      <c r="RNF76" s="18"/>
      <c r="RNG76" s="18"/>
      <c r="RNH76" s="18"/>
      <c r="RNI76" s="18"/>
      <c r="RNJ76" s="18"/>
      <c r="RNK76" s="18"/>
      <c r="RNL76" s="18"/>
      <c r="RNM76" s="18"/>
      <c r="RNN76" s="18"/>
      <c r="RNO76" s="18"/>
      <c r="RNP76" s="18"/>
      <c r="RNQ76" s="18"/>
      <c r="RNR76" s="18"/>
      <c r="RNS76" s="18"/>
      <c r="RNT76" s="18"/>
      <c r="RNU76" s="18"/>
      <c r="RNV76" s="18"/>
      <c r="RNW76" s="18"/>
      <c r="RNX76" s="18"/>
      <c r="RNY76" s="18"/>
      <c r="RNZ76" s="18"/>
      <c r="ROA76" s="18"/>
      <c r="ROB76" s="18"/>
      <c r="ROC76" s="18"/>
      <c r="ROD76" s="18"/>
      <c r="ROE76" s="18"/>
      <c r="ROF76" s="18"/>
      <c r="ROG76" s="18"/>
      <c r="ROH76" s="18"/>
      <c r="ROI76" s="18"/>
      <c r="ROJ76" s="18"/>
      <c r="ROK76" s="18"/>
      <c r="ROL76" s="18"/>
      <c r="ROM76" s="18"/>
      <c r="RON76" s="18"/>
      <c r="ROO76" s="18"/>
      <c r="ROP76" s="18"/>
      <c r="ROQ76" s="18"/>
      <c r="ROR76" s="18"/>
      <c r="ROS76" s="18"/>
      <c r="ROT76" s="18"/>
      <c r="ROU76" s="18"/>
      <c r="ROV76" s="18"/>
      <c r="ROW76" s="18"/>
      <c r="ROX76" s="18"/>
      <c r="ROY76" s="18"/>
      <c r="ROZ76" s="18"/>
      <c r="RPA76" s="18"/>
      <c r="RPB76" s="18"/>
      <c r="RPC76" s="18"/>
      <c r="RPD76" s="18"/>
      <c r="RPE76" s="18"/>
      <c r="RPF76" s="18"/>
      <c r="RPG76" s="18"/>
      <c r="RPH76" s="18"/>
      <c r="RPI76" s="18"/>
      <c r="RPJ76" s="18"/>
      <c r="RPK76" s="18"/>
      <c r="RPL76" s="18"/>
      <c r="RPM76" s="18"/>
      <c r="RPN76" s="18"/>
      <c r="RPO76" s="18"/>
      <c r="RPP76" s="18"/>
      <c r="RPQ76" s="18"/>
      <c r="RPR76" s="18"/>
      <c r="RPS76" s="18"/>
      <c r="RPT76" s="18"/>
      <c r="RPU76" s="18"/>
      <c r="RPV76" s="18"/>
      <c r="RPW76" s="18"/>
      <c r="RPX76" s="18"/>
      <c r="RPY76" s="18"/>
      <c r="RPZ76" s="18"/>
      <c r="RQA76" s="18"/>
      <c r="RQB76" s="18"/>
      <c r="RQC76" s="18"/>
      <c r="RQD76" s="18"/>
      <c r="RQE76" s="18"/>
      <c r="RQF76" s="18"/>
      <c r="RQG76" s="18"/>
      <c r="RQH76" s="18"/>
      <c r="RQI76" s="18"/>
      <c r="RQJ76" s="18"/>
      <c r="RQK76" s="18"/>
      <c r="RQL76" s="18"/>
      <c r="RQM76" s="18"/>
      <c r="RQN76" s="18"/>
      <c r="RQO76" s="18"/>
      <c r="RQP76" s="18"/>
      <c r="RQQ76" s="18"/>
      <c r="RQR76" s="18"/>
      <c r="RQS76" s="18"/>
      <c r="RQT76" s="18"/>
      <c r="RQU76" s="18"/>
      <c r="RQV76" s="18"/>
      <c r="RQW76" s="18"/>
      <c r="RQX76" s="18"/>
      <c r="RQY76" s="18"/>
      <c r="RQZ76" s="18"/>
      <c r="RRA76" s="18"/>
      <c r="RRB76" s="18"/>
      <c r="RRC76" s="18"/>
      <c r="RRD76" s="18"/>
      <c r="RRE76" s="18"/>
      <c r="RRF76" s="18"/>
      <c r="RRG76" s="18"/>
      <c r="RRH76" s="18"/>
      <c r="RRI76" s="18"/>
      <c r="RRJ76" s="18"/>
      <c r="RRK76" s="18"/>
      <c r="RRL76" s="18"/>
      <c r="RRM76" s="18"/>
      <c r="RRN76" s="18"/>
      <c r="RRO76" s="18"/>
      <c r="RRP76" s="18"/>
      <c r="RRQ76" s="18"/>
      <c r="RRR76" s="18"/>
      <c r="RRS76" s="18"/>
      <c r="RRT76" s="18"/>
      <c r="RRU76" s="18"/>
      <c r="RRV76" s="18"/>
      <c r="RRW76" s="18"/>
      <c r="RRX76" s="18"/>
      <c r="RRY76" s="18"/>
      <c r="RRZ76" s="18"/>
      <c r="RSA76" s="18"/>
      <c r="RSB76" s="18"/>
      <c r="RSC76" s="18"/>
      <c r="RSD76" s="18"/>
      <c r="RSE76" s="18"/>
      <c r="RSF76" s="18"/>
      <c r="RSG76" s="18"/>
      <c r="RSH76" s="18"/>
      <c r="RSI76" s="18"/>
      <c r="RSJ76" s="18"/>
      <c r="RSK76" s="18"/>
      <c r="RSL76" s="18"/>
      <c r="RSM76" s="18"/>
      <c r="RSN76" s="18"/>
      <c r="RSO76" s="18"/>
      <c r="RSP76" s="18"/>
      <c r="RSQ76" s="18"/>
      <c r="RSR76" s="18"/>
      <c r="RSS76" s="18"/>
      <c r="RST76" s="18"/>
      <c r="RSU76" s="18"/>
      <c r="RSV76" s="18"/>
      <c r="RSW76" s="18"/>
      <c r="RSX76" s="18"/>
      <c r="RSY76" s="18"/>
      <c r="RSZ76" s="18"/>
      <c r="RTA76" s="18"/>
      <c r="RTB76" s="18"/>
      <c r="RTC76" s="18"/>
      <c r="RTD76" s="18"/>
      <c r="RTE76" s="18"/>
      <c r="RTF76" s="18"/>
      <c r="RTG76" s="18"/>
      <c r="RTH76" s="18"/>
      <c r="RTI76" s="18"/>
      <c r="RTJ76" s="18"/>
      <c r="RTK76" s="18"/>
      <c r="RTL76" s="18"/>
      <c r="RTM76" s="18"/>
      <c r="RTN76" s="18"/>
      <c r="RTO76" s="18"/>
      <c r="RTP76" s="18"/>
      <c r="RTQ76" s="18"/>
      <c r="RTR76" s="18"/>
      <c r="RTS76" s="18"/>
      <c r="RTT76" s="18"/>
      <c r="RTU76" s="18"/>
      <c r="RTV76" s="18"/>
      <c r="RTW76" s="18"/>
      <c r="RTX76" s="18"/>
      <c r="RTY76" s="18"/>
      <c r="RTZ76" s="18"/>
      <c r="RUA76" s="18"/>
      <c r="RUB76" s="18"/>
      <c r="RUC76" s="18"/>
      <c r="RUD76" s="18"/>
      <c r="RUE76" s="18"/>
      <c r="RUF76" s="18"/>
      <c r="RUG76" s="18"/>
      <c r="RUH76" s="18"/>
      <c r="RUI76" s="18"/>
      <c r="RUJ76" s="18"/>
      <c r="RUK76" s="18"/>
      <c r="RUL76" s="18"/>
      <c r="RUM76" s="18"/>
      <c r="RUN76" s="18"/>
      <c r="RUO76" s="18"/>
      <c r="RUP76" s="18"/>
      <c r="RUQ76" s="18"/>
      <c r="RUR76" s="18"/>
      <c r="RUS76" s="18"/>
      <c r="RUT76" s="18"/>
      <c r="RUU76" s="18"/>
      <c r="RUV76" s="18"/>
      <c r="RUW76" s="18"/>
      <c r="RUX76" s="18"/>
      <c r="RUY76" s="18"/>
      <c r="RUZ76" s="18"/>
      <c r="RVA76" s="18"/>
      <c r="RVB76" s="18"/>
      <c r="RVC76" s="18"/>
      <c r="RVD76" s="18"/>
      <c r="RVE76" s="18"/>
      <c r="RVF76" s="18"/>
      <c r="RVG76" s="18"/>
      <c r="RVH76" s="18"/>
      <c r="RVI76" s="18"/>
      <c r="RVJ76" s="18"/>
      <c r="RVK76" s="18"/>
      <c r="RVL76" s="18"/>
      <c r="RVM76" s="18"/>
      <c r="RVN76" s="18"/>
      <c r="RVO76" s="18"/>
      <c r="RVP76" s="18"/>
      <c r="RVQ76" s="18"/>
      <c r="RVR76" s="18"/>
      <c r="RVS76" s="18"/>
      <c r="RVT76" s="18"/>
      <c r="RVU76" s="18"/>
      <c r="RVV76" s="18"/>
      <c r="RVW76" s="18"/>
      <c r="RVX76" s="18"/>
      <c r="RVY76" s="18"/>
      <c r="RVZ76" s="18"/>
      <c r="RWA76" s="18"/>
      <c r="RWB76" s="18"/>
      <c r="RWC76" s="18"/>
      <c r="RWD76" s="18"/>
      <c r="RWE76" s="18"/>
      <c r="RWF76" s="18"/>
      <c r="RWG76" s="18"/>
      <c r="RWH76" s="18"/>
      <c r="RWI76" s="18"/>
      <c r="RWJ76" s="18"/>
      <c r="RWK76" s="18"/>
      <c r="RWL76" s="18"/>
      <c r="RWM76" s="18"/>
      <c r="RWN76" s="18"/>
      <c r="RWO76" s="18"/>
      <c r="RWP76" s="18"/>
      <c r="RWQ76" s="18"/>
      <c r="RWR76" s="18"/>
      <c r="RWS76" s="18"/>
      <c r="RWT76" s="18"/>
      <c r="RWU76" s="18"/>
      <c r="RWV76" s="18"/>
      <c r="RWW76" s="18"/>
      <c r="RWX76" s="18"/>
      <c r="RWY76" s="18"/>
      <c r="RWZ76" s="18"/>
      <c r="RXA76" s="18"/>
      <c r="RXB76" s="18"/>
      <c r="RXC76" s="18"/>
      <c r="RXD76" s="18"/>
      <c r="RXE76" s="18"/>
      <c r="RXF76" s="18"/>
      <c r="RXG76" s="18"/>
      <c r="RXH76" s="18"/>
      <c r="RXI76" s="18"/>
      <c r="RXJ76" s="18"/>
      <c r="RXK76" s="18"/>
      <c r="RXL76" s="18"/>
      <c r="RXM76" s="18"/>
      <c r="RXN76" s="18"/>
      <c r="RXO76" s="18"/>
      <c r="RXP76" s="18"/>
      <c r="RXQ76" s="18"/>
      <c r="RXR76" s="18"/>
      <c r="RXS76" s="18"/>
      <c r="RXT76" s="18"/>
      <c r="RXU76" s="18"/>
      <c r="RXV76" s="18"/>
      <c r="RXW76" s="18"/>
      <c r="RXX76" s="18"/>
      <c r="RXY76" s="18"/>
      <c r="RXZ76" s="18"/>
      <c r="RYA76" s="18"/>
      <c r="RYB76" s="18"/>
      <c r="RYC76" s="18"/>
      <c r="RYD76" s="18"/>
      <c r="RYE76" s="18"/>
      <c r="RYF76" s="18"/>
      <c r="RYG76" s="18"/>
      <c r="RYH76" s="18"/>
      <c r="RYI76" s="18"/>
      <c r="RYJ76" s="18"/>
      <c r="RYK76" s="18"/>
      <c r="RYL76" s="18"/>
      <c r="RYM76" s="18"/>
      <c r="RYN76" s="18"/>
      <c r="RYO76" s="18"/>
      <c r="RYP76" s="18"/>
      <c r="RYQ76" s="18"/>
      <c r="RYR76" s="18"/>
      <c r="RYS76" s="18"/>
      <c r="RYT76" s="18"/>
      <c r="RYU76" s="18"/>
      <c r="RYV76" s="18"/>
      <c r="RYW76" s="18"/>
      <c r="RYX76" s="18"/>
      <c r="RYY76" s="18"/>
      <c r="RYZ76" s="18"/>
      <c r="RZA76" s="18"/>
      <c r="RZB76" s="18"/>
      <c r="RZC76" s="18"/>
      <c r="RZD76" s="18"/>
      <c r="RZE76" s="18"/>
      <c r="RZF76" s="18"/>
      <c r="RZG76" s="18"/>
      <c r="RZH76" s="18"/>
      <c r="RZI76" s="18"/>
      <c r="RZJ76" s="18"/>
      <c r="RZK76" s="18"/>
      <c r="RZL76" s="18"/>
      <c r="RZM76" s="18"/>
      <c r="RZN76" s="18"/>
      <c r="RZO76" s="18"/>
      <c r="RZP76" s="18"/>
      <c r="RZQ76" s="18"/>
      <c r="RZR76" s="18"/>
      <c r="RZS76" s="18"/>
      <c r="RZT76" s="18"/>
      <c r="RZU76" s="18"/>
      <c r="RZV76" s="18"/>
      <c r="RZW76" s="18"/>
      <c r="RZX76" s="18"/>
      <c r="RZY76" s="18"/>
      <c r="RZZ76" s="18"/>
      <c r="SAA76" s="18"/>
      <c r="SAB76" s="18"/>
      <c r="SAC76" s="18"/>
      <c r="SAD76" s="18"/>
      <c r="SAE76" s="18"/>
      <c r="SAF76" s="18"/>
      <c r="SAG76" s="18"/>
      <c r="SAH76" s="18"/>
      <c r="SAI76" s="18"/>
      <c r="SAJ76" s="18"/>
      <c r="SAK76" s="18"/>
      <c r="SAL76" s="18"/>
      <c r="SAM76" s="18"/>
      <c r="SAN76" s="18"/>
      <c r="SAO76" s="18"/>
      <c r="SAP76" s="18"/>
      <c r="SAQ76" s="18"/>
      <c r="SAR76" s="18"/>
      <c r="SAS76" s="18"/>
      <c r="SAT76" s="18"/>
      <c r="SAU76" s="18"/>
      <c r="SAV76" s="18"/>
      <c r="SAW76" s="18"/>
      <c r="SAX76" s="18"/>
      <c r="SAY76" s="18"/>
      <c r="SAZ76" s="18"/>
      <c r="SBA76" s="18"/>
      <c r="SBB76" s="18"/>
      <c r="SBC76" s="18"/>
      <c r="SBD76" s="18"/>
      <c r="SBE76" s="18"/>
      <c r="SBF76" s="18"/>
      <c r="SBG76" s="18"/>
      <c r="SBH76" s="18"/>
      <c r="SBI76" s="18"/>
      <c r="SBJ76" s="18"/>
      <c r="SBK76" s="18"/>
      <c r="SBL76" s="18"/>
      <c r="SBM76" s="18"/>
      <c r="SBN76" s="18"/>
      <c r="SBO76" s="18"/>
      <c r="SBP76" s="18"/>
      <c r="SBQ76" s="18"/>
      <c r="SBR76" s="18"/>
      <c r="SBS76" s="18"/>
      <c r="SBT76" s="18"/>
      <c r="SBU76" s="18"/>
      <c r="SBV76" s="18"/>
      <c r="SBW76" s="18"/>
      <c r="SBX76" s="18"/>
      <c r="SBY76" s="18"/>
      <c r="SBZ76" s="18"/>
      <c r="SCA76" s="18"/>
      <c r="SCB76" s="18"/>
      <c r="SCC76" s="18"/>
      <c r="SCD76" s="18"/>
      <c r="SCE76" s="18"/>
      <c r="SCF76" s="18"/>
      <c r="SCG76" s="18"/>
      <c r="SCH76" s="18"/>
      <c r="SCI76" s="18"/>
      <c r="SCJ76" s="18"/>
      <c r="SCK76" s="18"/>
      <c r="SCL76" s="18"/>
      <c r="SCM76" s="18"/>
      <c r="SCN76" s="18"/>
      <c r="SCO76" s="18"/>
      <c r="SCP76" s="18"/>
      <c r="SCQ76" s="18"/>
      <c r="SCR76" s="18"/>
      <c r="SCS76" s="18"/>
      <c r="SCT76" s="18"/>
      <c r="SCU76" s="18"/>
      <c r="SCV76" s="18"/>
      <c r="SCW76" s="18"/>
      <c r="SCX76" s="18"/>
      <c r="SCY76" s="18"/>
      <c r="SCZ76" s="18"/>
      <c r="SDA76" s="18"/>
      <c r="SDB76" s="18"/>
      <c r="SDC76" s="18"/>
      <c r="SDD76" s="18"/>
      <c r="SDE76" s="18"/>
      <c r="SDF76" s="18"/>
      <c r="SDG76" s="18"/>
      <c r="SDH76" s="18"/>
      <c r="SDI76" s="18"/>
      <c r="SDJ76" s="18"/>
      <c r="SDK76" s="18"/>
      <c r="SDL76" s="18"/>
      <c r="SDM76" s="18"/>
      <c r="SDN76" s="18"/>
      <c r="SDO76" s="18"/>
      <c r="SDP76" s="18"/>
      <c r="SDQ76" s="18"/>
      <c r="SDR76" s="18"/>
      <c r="SDS76" s="18"/>
      <c r="SDT76" s="18"/>
      <c r="SDU76" s="18"/>
      <c r="SDV76" s="18"/>
      <c r="SDW76" s="18"/>
      <c r="SDX76" s="18"/>
      <c r="SDY76" s="18"/>
      <c r="SDZ76" s="18"/>
      <c r="SEA76" s="18"/>
      <c r="SEB76" s="18"/>
      <c r="SEC76" s="18"/>
      <c r="SED76" s="18"/>
      <c r="SEE76" s="18"/>
      <c r="SEF76" s="18"/>
      <c r="SEG76" s="18"/>
      <c r="SEH76" s="18"/>
      <c r="SEI76" s="18"/>
      <c r="SEJ76" s="18"/>
      <c r="SEK76" s="18"/>
      <c r="SEL76" s="18"/>
      <c r="SEM76" s="18"/>
      <c r="SEN76" s="18"/>
      <c r="SEO76" s="18"/>
      <c r="SEP76" s="18"/>
      <c r="SEQ76" s="18"/>
      <c r="SER76" s="18"/>
      <c r="SES76" s="18"/>
      <c r="SET76" s="18"/>
      <c r="SEU76" s="18"/>
      <c r="SEV76" s="18"/>
      <c r="SEW76" s="18"/>
      <c r="SEX76" s="18"/>
      <c r="SEY76" s="18"/>
      <c r="SEZ76" s="18"/>
      <c r="SFA76" s="18"/>
      <c r="SFB76" s="18"/>
      <c r="SFC76" s="18"/>
      <c r="SFD76" s="18"/>
      <c r="SFE76" s="18"/>
      <c r="SFF76" s="18"/>
      <c r="SFG76" s="18"/>
      <c r="SFH76" s="18"/>
      <c r="SFI76" s="18"/>
      <c r="SFJ76" s="18"/>
      <c r="SFK76" s="18"/>
      <c r="SFL76" s="18"/>
      <c r="SFM76" s="18"/>
      <c r="SFN76" s="18"/>
      <c r="SFO76" s="18"/>
      <c r="SFP76" s="18"/>
      <c r="SFQ76" s="18"/>
      <c r="SFR76" s="18"/>
      <c r="SFS76" s="18"/>
      <c r="SFT76" s="18"/>
      <c r="SFU76" s="18"/>
      <c r="SFV76" s="18"/>
      <c r="SFW76" s="18"/>
      <c r="SFX76" s="18"/>
      <c r="SFY76" s="18"/>
      <c r="SFZ76" s="18"/>
      <c r="SGA76" s="18"/>
      <c r="SGB76" s="18"/>
      <c r="SGC76" s="18"/>
      <c r="SGD76" s="18"/>
      <c r="SGE76" s="18"/>
      <c r="SGF76" s="18"/>
      <c r="SGG76" s="18"/>
      <c r="SGH76" s="18"/>
      <c r="SGI76" s="18"/>
      <c r="SGJ76" s="18"/>
      <c r="SGK76" s="18"/>
      <c r="SGL76" s="18"/>
      <c r="SGM76" s="18"/>
      <c r="SGN76" s="18"/>
      <c r="SGO76" s="18"/>
      <c r="SGP76" s="18"/>
      <c r="SGQ76" s="18"/>
      <c r="SGR76" s="18"/>
      <c r="SGS76" s="18"/>
      <c r="SGT76" s="18"/>
      <c r="SGU76" s="18"/>
      <c r="SGV76" s="18"/>
      <c r="SGW76" s="18"/>
      <c r="SGX76" s="18"/>
      <c r="SGY76" s="18"/>
      <c r="SGZ76" s="18"/>
      <c r="SHA76" s="18"/>
      <c r="SHB76" s="18"/>
      <c r="SHC76" s="18"/>
      <c r="SHD76" s="18"/>
      <c r="SHE76" s="18"/>
      <c r="SHF76" s="18"/>
      <c r="SHG76" s="18"/>
      <c r="SHH76" s="18"/>
      <c r="SHI76" s="18"/>
      <c r="SHJ76" s="18"/>
      <c r="SHK76" s="18"/>
      <c r="SHL76" s="18"/>
      <c r="SHM76" s="18"/>
      <c r="SHN76" s="18"/>
      <c r="SHO76" s="18"/>
      <c r="SHP76" s="18"/>
      <c r="SHQ76" s="18"/>
      <c r="SHR76" s="18"/>
      <c r="SHS76" s="18"/>
      <c r="SHT76" s="18"/>
      <c r="SHU76" s="18"/>
      <c r="SHV76" s="18"/>
      <c r="SHW76" s="18"/>
      <c r="SHX76" s="18"/>
      <c r="SHY76" s="18"/>
      <c r="SHZ76" s="18"/>
      <c r="SIA76" s="18"/>
      <c r="SIB76" s="18"/>
      <c r="SIC76" s="18"/>
      <c r="SID76" s="18"/>
      <c r="SIE76" s="18"/>
      <c r="SIF76" s="18"/>
      <c r="SIG76" s="18"/>
      <c r="SIH76" s="18"/>
      <c r="SII76" s="18"/>
      <c r="SIJ76" s="18"/>
      <c r="SIK76" s="18"/>
      <c r="SIL76" s="18"/>
      <c r="SIM76" s="18"/>
      <c r="SIN76" s="18"/>
      <c r="SIO76" s="18"/>
      <c r="SIP76" s="18"/>
      <c r="SIQ76" s="18"/>
      <c r="SIR76" s="18"/>
      <c r="SIS76" s="18"/>
      <c r="SIT76" s="18"/>
      <c r="SIU76" s="18"/>
      <c r="SIV76" s="18"/>
      <c r="SIW76" s="18"/>
      <c r="SIX76" s="18"/>
      <c r="SIY76" s="18"/>
      <c r="SIZ76" s="18"/>
      <c r="SJA76" s="18"/>
      <c r="SJB76" s="18"/>
      <c r="SJC76" s="18"/>
      <c r="SJD76" s="18"/>
      <c r="SJE76" s="18"/>
      <c r="SJF76" s="18"/>
      <c r="SJG76" s="18"/>
      <c r="SJH76" s="18"/>
      <c r="SJI76" s="18"/>
      <c r="SJJ76" s="18"/>
      <c r="SJK76" s="18"/>
      <c r="SJL76" s="18"/>
      <c r="SJM76" s="18"/>
      <c r="SJN76" s="18"/>
      <c r="SJO76" s="18"/>
      <c r="SJP76" s="18"/>
      <c r="SJQ76" s="18"/>
      <c r="SJR76" s="18"/>
      <c r="SJS76" s="18"/>
      <c r="SJT76" s="18"/>
      <c r="SJU76" s="18"/>
      <c r="SJV76" s="18"/>
      <c r="SJW76" s="18"/>
      <c r="SJX76" s="18"/>
      <c r="SJY76" s="18"/>
      <c r="SJZ76" s="18"/>
      <c r="SKA76" s="18"/>
      <c r="SKB76" s="18"/>
      <c r="SKC76" s="18"/>
      <c r="SKD76" s="18"/>
      <c r="SKE76" s="18"/>
      <c r="SKF76" s="18"/>
      <c r="SKG76" s="18"/>
      <c r="SKH76" s="18"/>
      <c r="SKI76" s="18"/>
      <c r="SKJ76" s="18"/>
      <c r="SKK76" s="18"/>
      <c r="SKL76" s="18"/>
      <c r="SKM76" s="18"/>
      <c r="SKN76" s="18"/>
      <c r="SKO76" s="18"/>
      <c r="SKP76" s="18"/>
      <c r="SKQ76" s="18"/>
      <c r="SKR76" s="18"/>
      <c r="SKS76" s="18"/>
      <c r="SKT76" s="18"/>
      <c r="SKU76" s="18"/>
      <c r="SKV76" s="18"/>
      <c r="SKW76" s="18"/>
      <c r="SKX76" s="18"/>
      <c r="SKY76" s="18"/>
      <c r="SKZ76" s="18"/>
      <c r="SLA76" s="18"/>
      <c r="SLB76" s="18"/>
      <c r="SLC76" s="18"/>
      <c r="SLD76" s="18"/>
      <c r="SLE76" s="18"/>
      <c r="SLF76" s="18"/>
      <c r="SLG76" s="18"/>
      <c r="SLH76" s="18"/>
      <c r="SLI76" s="18"/>
      <c r="SLJ76" s="18"/>
      <c r="SLK76" s="18"/>
      <c r="SLL76" s="18"/>
      <c r="SLM76" s="18"/>
      <c r="SLN76" s="18"/>
      <c r="SLO76" s="18"/>
      <c r="SLP76" s="18"/>
      <c r="SLQ76" s="18"/>
      <c r="SLR76" s="18"/>
      <c r="SLS76" s="18"/>
      <c r="SLT76" s="18"/>
      <c r="SLU76" s="18"/>
      <c r="SLV76" s="18"/>
      <c r="SLW76" s="18"/>
      <c r="SLX76" s="18"/>
      <c r="SLY76" s="18"/>
      <c r="SLZ76" s="18"/>
      <c r="SMA76" s="18"/>
      <c r="SMB76" s="18"/>
      <c r="SMC76" s="18"/>
      <c r="SMD76" s="18"/>
      <c r="SME76" s="18"/>
      <c r="SMF76" s="18"/>
      <c r="SMG76" s="18"/>
      <c r="SMH76" s="18"/>
      <c r="SMI76" s="18"/>
      <c r="SMJ76" s="18"/>
      <c r="SMK76" s="18"/>
      <c r="SML76" s="18"/>
      <c r="SMM76" s="18"/>
      <c r="SMN76" s="18"/>
      <c r="SMO76" s="18"/>
      <c r="SMP76" s="18"/>
      <c r="SMQ76" s="18"/>
      <c r="SMR76" s="18"/>
      <c r="SMS76" s="18"/>
      <c r="SMT76" s="18"/>
      <c r="SMU76" s="18"/>
      <c r="SMV76" s="18"/>
      <c r="SMW76" s="18"/>
      <c r="SMX76" s="18"/>
      <c r="SMY76" s="18"/>
      <c r="SMZ76" s="18"/>
      <c r="SNA76" s="18"/>
      <c r="SNB76" s="18"/>
      <c r="SNC76" s="18"/>
      <c r="SND76" s="18"/>
      <c r="SNE76" s="18"/>
      <c r="SNF76" s="18"/>
      <c r="SNG76" s="18"/>
      <c r="SNH76" s="18"/>
      <c r="SNI76" s="18"/>
      <c r="SNJ76" s="18"/>
      <c r="SNK76" s="18"/>
      <c r="SNL76" s="18"/>
      <c r="SNM76" s="18"/>
      <c r="SNN76" s="18"/>
      <c r="SNO76" s="18"/>
      <c r="SNP76" s="18"/>
      <c r="SNQ76" s="18"/>
      <c r="SNR76" s="18"/>
      <c r="SNS76" s="18"/>
      <c r="SNT76" s="18"/>
      <c r="SNU76" s="18"/>
      <c r="SNV76" s="18"/>
      <c r="SNW76" s="18"/>
      <c r="SNX76" s="18"/>
      <c r="SNY76" s="18"/>
      <c r="SNZ76" s="18"/>
      <c r="SOA76" s="18"/>
      <c r="SOB76" s="18"/>
      <c r="SOC76" s="18"/>
      <c r="SOD76" s="18"/>
      <c r="SOE76" s="18"/>
      <c r="SOF76" s="18"/>
      <c r="SOG76" s="18"/>
      <c r="SOH76" s="18"/>
      <c r="SOI76" s="18"/>
      <c r="SOJ76" s="18"/>
      <c r="SOK76" s="18"/>
      <c r="SOL76" s="18"/>
      <c r="SOM76" s="18"/>
      <c r="SON76" s="18"/>
      <c r="SOO76" s="18"/>
      <c r="SOP76" s="18"/>
      <c r="SOQ76" s="18"/>
      <c r="SOR76" s="18"/>
      <c r="SOS76" s="18"/>
      <c r="SOT76" s="18"/>
      <c r="SOU76" s="18"/>
      <c r="SOV76" s="18"/>
      <c r="SOW76" s="18"/>
      <c r="SOX76" s="18"/>
      <c r="SOY76" s="18"/>
      <c r="SOZ76" s="18"/>
      <c r="SPA76" s="18"/>
      <c r="SPB76" s="18"/>
      <c r="SPC76" s="18"/>
      <c r="SPD76" s="18"/>
      <c r="SPE76" s="18"/>
      <c r="SPF76" s="18"/>
      <c r="SPG76" s="18"/>
      <c r="SPH76" s="18"/>
      <c r="SPI76" s="18"/>
      <c r="SPJ76" s="18"/>
      <c r="SPK76" s="18"/>
      <c r="SPL76" s="18"/>
      <c r="SPM76" s="18"/>
      <c r="SPN76" s="18"/>
      <c r="SPO76" s="18"/>
      <c r="SPP76" s="18"/>
      <c r="SPQ76" s="18"/>
      <c r="SPR76" s="18"/>
      <c r="SPS76" s="18"/>
      <c r="SPT76" s="18"/>
      <c r="SPU76" s="18"/>
      <c r="SPV76" s="18"/>
      <c r="SPW76" s="18"/>
      <c r="SPX76" s="18"/>
      <c r="SPY76" s="18"/>
      <c r="SPZ76" s="18"/>
      <c r="SQA76" s="18"/>
      <c r="SQB76" s="18"/>
      <c r="SQC76" s="18"/>
      <c r="SQD76" s="18"/>
      <c r="SQE76" s="18"/>
      <c r="SQF76" s="18"/>
      <c r="SQG76" s="18"/>
      <c r="SQH76" s="18"/>
      <c r="SQI76" s="18"/>
      <c r="SQJ76" s="18"/>
      <c r="SQK76" s="18"/>
      <c r="SQL76" s="18"/>
      <c r="SQM76" s="18"/>
      <c r="SQN76" s="18"/>
      <c r="SQO76" s="18"/>
      <c r="SQP76" s="18"/>
      <c r="SQQ76" s="18"/>
      <c r="SQR76" s="18"/>
      <c r="SQS76" s="18"/>
      <c r="SQT76" s="18"/>
      <c r="SQU76" s="18"/>
      <c r="SQV76" s="18"/>
      <c r="SQW76" s="18"/>
      <c r="SQX76" s="18"/>
      <c r="SQY76" s="18"/>
      <c r="SQZ76" s="18"/>
      <c r="SRA76" s="18"/>
      <c r="SRB76" s="18"/>
      <c r="SRC76" s="18"/>
      <c r="SRD76" s="18"/>
      <c r="SRE76" s="18"/>
      <c r="SRF76" s="18"/>
      <c r="SRG76" s="18"/>
      <c r="SRH76" s="18"/>
      <c r="SRI76" s="18"/>
      <c r="SRJ76" s="18"/>
      <c r="SRK76" s="18"/>
      <c r="SRL76" s="18"/>
      <c r="SRM76" s="18"/>
      <c r="SRN76" s="18"/>
      <c r="SRO76" s="18"/>
      <c r="SRP76" s="18"/>
      <c r="SRQ76" s="18"/>
      <c r="SRR76" s="18"/>
      <c r="SRS76" s="18"/>
      <c r="SRT76" s="18"/>
      <c r="SRU76" s="18"/>
      <c r="SRV76" s="18"/>
      <c r="SRW76" s="18"/>
      <c r="SRX76" s="18"/>
      <c r="SRY76" s="18"/>
      <c r="SRZ76" s="18"/>
      <c r="SSA76" s="18"/>
      <c r="SSB76" s="18"/>
      <c r="SSC76" s="18"/>
      <c r="SSD76" s="18"/>
      <c r="SSE76" s="18"/>
      <c r="SSF76" s="18"/>
      <c r="SSG76" s="18"/>
      <c r="SSH76" s="18"/>
      <c r="SSI76" s="18"/>
      <c r="SSJ76" s="18"/>
      <c r="SSK76" s="18"/>
      <c r="SSL76" s="18"/>
      <c r="SSM76" s="18"/>
      <c r="SSN76" s="18"/>
      <c r="SSO76" s="18"/>
      <c r="SSP76" s="18"/>
      <c r="SSQ76" s="18"/>
      <c r="SSR76" s="18"/>
      <c r="SSS76" s="18"/>
      <c r="SST76" s="18"/>
      <c r="SSU76" s="18"/>
      <c r="SSV76" s="18"/>
      <c r="SSW76" s="18"/>
      <c r="SSX76" s="18"/>
      <c r="SSY76" s="18"/>
      <c r="SSZ76" s="18"/>
      <c r="STA76" s="18"/>
      <c r="STB76" s="18"/>
      <c r="STC76" s="18"/>
      <c r="STD76" s="18"/>
      <c r="STE76" s="18"/>
      <c r="STF76" s="18"/>
      <c r="STG76" s="18"/>
      <c r="STH76" s="18"/>
      <c r="STI76" s="18"/>
      <c r="STJ76" s="18"/>
      <c r="STK76" s="18"/>
      <c r="STL76" s="18"/>
      <c r="STM76" s="18"/>
      <c r="STN76" s="18"/>
      <c r="STO76" s="18"/>
      <c r="STP76" s="18"/>
      <c r="STQ76" s="18"/>
      <c r="STR76" s="18"/>
      <c r="STS76" s="18"/>
      <c r="STT76" s="18"/>
      <c r="STU76" s="18"/>
      <c r="STV76" s="18"/>
      <c r="STW76" s="18"/>
      <c r="STX76" s="18"/>
      <c r="STY76" s="18"/>
      <c r="STZ76" s="18"/>
      <c r="SUA76" s="18"/>
      <c r="SUB76" s="18"/>
      <c r="SUC76" s="18"/>
      <c r="SUD76" s="18"/>
      <c r="SUE76" s="18"/>
      <c r="SUF76" s="18"/>
      <c r="SUG76" s="18"/>
      <c r="SUH76" s="18"/>
      <c r="SUI76" s="18"/>
      <c r="SUJ76" s="18"/>
      <c r="SUK76" s="18"/>
      <c r="SUL76" s="18"/>
      <c r="SUM76" s="18"/>
      <c r="SUN76" s="18"/>
      <c r="SUO76" s="18"/>
      <c r="SUP76" s="18"/>
      <c r="SUQ76" s="18"/>
      <c r="SUR76" s="18"/>
      <c r="SUS76" s="18"/>
      <c r="SUT76" s="18"/>
      <c r="SUU76" s="18"/>
      <c r="SUV76" s="18"/>
      <c r="SUW76" s="18"/>
      <c r="SUX76" s="18"/>
      <c r="SUY76" s="18"/>
      <c r="SUZ76" s="18"/>
      <c r="SVA76" s="18"/>
      <c r="SVB76" s="18"/>
      <c r="SVC76" s="18"/>
      <c r="SVD76" s="18"/>
      <c r="SVE76" s="18"/>
      <c r="SVF76" s="18"/>
      <c r="SVG76" s="18"/>
      <c r="SVH76" s="18"/>
      <c r="SVI76" s="18"/>
      <c r="SVJ76" s="18"/>
      <c r="SVK76" s="18"/>
      <c r="SVL76" s="18"/>
      <c r="SVM76" s="18"/>
      <c r="SVN76" s="18"/>
      <c r="SVO76" s="18"/>
      <c r="SVP76" s="18"/>
      <c r="SVQ76" s="18"/>
      <c r="SVR76" s="18"/>
      <c r="SVS76" s="18"/>
      <c r="SVT76" s="18"/>
      <c r="SVU76" s="18"/>
      <c r="SVV76" s="18"/>
      <c r="SVW76" s="18"/>
      <c r="SVX76" s="18"/>
      <c r="SVY76" s="18"/>
      <c r="SVZ76" s="18"/>
      <c r="SWA76" s="18"/>
      <c r="SWB76" s="18"/>
      <c r="SWC76" s="18"/>
      <c r="SWD76" s="18"/>
      <c r="SWE76" s="18"/>
      <c r="SWF76" s="18"/>
      <c r="SWG76" s="18"/>
      <c r="SWH76" s="18"/>
      <c r="SWI76" s="18"/>
      <c r="SWJ76" s="18"/>
      <c r="SWK76" s="18"/>
      <c r="SWL76" s="18"/>
      <c r="SWM76" s="18"/>
      <c r="SWN76" s="18"/>
      <c r="SWO76" s="18"/>
      <c r="SWP76" s="18"/>
      <c r="SWQ76" s="18"/>
      <c r="SWR76" s="18"/>
      <c r="SWS76" s="18"/>
      <c r="SWT76" s="18"/>
      <c r="SWU76" s="18"/>
      <c r="SWV76" s="18"/>
      <c r="SWW76" s="18"/>
      <c r="SWX76" s="18"/>
      <c r="SWY76" s="18"/>
      <c r="SWZ76" s="18"/>
      <c r="SXA76" s="18"/>
      <c r="SXB76" s="18"/>
      <c r="SXC76" s="18"/>
      <c r="SXD76" s="18"/>
      <c r="SXE76" s="18"/>
      <c r="SXF76" s="18"/>
      <c r="SXG76" s="18"/>
      <c r="SXH76" s="18"/>
      <c r="SXI76" s="18"/>
      <c r="SXJ76" s="18"/>
      <c r="SXK76" s="18"/>
      <c r="SXL76" s="18"/>
      <c r="SXM76" s="18"/>
      <c r="SXN76" s="18"/>
      <c r="SXO76" s="18"/>
      <c r="SXP76" s="18"/>
      <c r="SXQ76" s="18"/>
      <c r="SXR76" s="18"/>
      <c r="SXS76" s="18"/>
      <c r="SXT76" s="18"/>
      <c r="SXU76" s="18"/>
      <c r="SXV76" s="18"/>
      <c r="SXW76" s="18"/>
      <c r="SXX76" s="18"/>
      <c r="SXY76" s="18"/>
      <c r="SXZ76" s="18"/>
      <c r="SYA76" s="18"/>
      <c r="SYB76" s="18"/>
      <c r="SYC76" s="18"/>
      <c r="SYD76" s="18"/>
      <c r="SYE76" s="18"/>
      <c r="SYF76" s="18"/>
      <c r="SYG76" s="18"/>
      <c r="SYH76" s="18"/>
      <c r="SYI76" s="18"/>
      <c r="SYJ76" s="18"/>
      <c r="SYK76" s="18"/>
      <c r="SYL76" s="18"/>
      <c r="SYM76" s="18"/>
      <c r="SYN76" s="18"/>
      <c r="SYO76" s="18"/>
      <c r="SYP76" s="18"/>
      <c r="SYQ76" s="18"/>
      <c r="SYR76" s="18"/>
      <c r="SYS76" s="18"/>
      <c r="SYT76" s="18"/>
      <c r="SYU76" s="18"/>
      <c r="SYV76" s="18"/>
      <c r="SYW76" s="18"/>
      <c r="SYX76" s="18"/>
      <c r="SYY76" s="18"/>
      <c r="SYZ76" s="18"/>
      <c r="SZA76" s="18"/>
      <c r="SZB76" s="18"/>
      <c r="SZC76" s="18"/>
      <c r="SZD76" s="18"/>
      <c r="SZE76" s="18"/>
      <c r="SZF76" s="18"/>
      <c r="SZG76" s="18"/>
      <c r="SZH76" s="18"/>
      <c r="SZI76" s="18"/>
      <c r="SZJ76" s="18"/>
      <c r="SZK76" s="18"/>
      <c r="SZL76" s="18"/>
      <c r="SZM76" s="18"/>
      <c r="SZN76" s="18"/>
      <c r="SZO76" s="18"/>
      <c r="SZP76" s="18"/>
      <c r="SZQ76" s="18"/>
      <c r="SZR76" s="18"/>
      <c r="SZS76" s="18"/>
      <c r="SZT76" s="18"/>
      <c r="SZU76" s="18"/>
      <c r="SZV76" s="18"/>
      <c r="SZW76" s="18"/>
      <c r="SZX76" s="18"/>
      <c r="SZY76" s="18"/>
      <c r="SZZ76" s="18"/>
      <c r="TAA76" s="18"/>
      <c r="TAB76" s="18"/>
      <c r="TAC76" s="18"/>
      <c r="TAD76" s="18"/>
      <c r="TAE76" s="18"/>
      <c r="TAF76" s="18"/>
      <c r="TAG76" s="18"/>
      <c r="TAH76" s="18"/>
      <c r="TAI76" s="18"/>
      <c r="TAJ76" s="18"/>
      <c r="TAK76" s="18"/>
      <c r="TAL76" s="18"/>
      <c r="TAM76" s="18"/>
      <c r="TAN76" s="18"/>
      <c r="TAO76" s="18"/>
      <c r="TAP76" s="18"/>
      <c r="TAQ76" s="18"/>
      <c r="TAR76" s="18"/>
      <c r="TAS76" s="18"/>
      <c r="TAT76" s="18"/>
      <c r="TAU76" s="18"/>
      <c r="TAV76" s="18"/>
      <c r="TAW76" s="18"/>
      <c r="TAX76" s="18"/>
      <c r="TAY76" s="18"/>
      <c r="TAZ76" s="18"/>
      <c r="TBA76" s="18"/>
      <c r="TBB76" s="18"/>
      <c r="TBC76" s="18"/>
      <c r="TBD76" s="18"/>
      <c r="TBE76" s="18"/>
      <c r="TBF76" s="18"/>
      <c r="TBG76" s="18"/>
      <c r="TBH76" s="18"/>
      <c r="TBI76" s="18"/>
      <c r="TBJ76" s="18"/>
      <c r="TBK76" s="18"/>
      <c r="TBL76" s="18"/>
      <c r="TBM76" s="18"/>
      <c r="TBN76" s="18"/>
      <c r="TBO76" s="18"/>
      <c r="TBP76" s="18"/>
      <c r="TBQ76" s="18"/>
      <c r="TBR76" s="18"/>
      <c r="TBS76" s="18"/>
      <c r="TBT76" s="18"/>
      <c r="TBU76" s="18"/>
      <c r="TBV76" s="18"/>
      <c r="TBW76" s="18"/>
      <c r="TBX76" s="18"/>
      <c r="TBY76" s="18"/>
      <c r="TBZ76" s="18"/>
      <c r="TCA76" s="18"/>
      <c r="TCB76" s="18"/>
      <c r="TCC76" s="18"/>
      <c r="TCD76" s="18"/>
      <c r="TCE76" s="18"/>
      <c r="TCF76" s="18"/>
      <c r="TCG76" s="18"/>
      <c r="TCH76" s="18"/>
      <c r="TCI76" s="18"/>
      <c r="TCJ76" s="18"/>
      <c r="TCK76" s="18"/>
      <c r="TCL76" s="18"/>
      <c r="TCM76" s="18"/>
      <c r="TCN76" s="18"/>
      <c r="TCO76" s="18"/>
      <c r="TCP76" s="18"/>
      <c r="TCQ76" s="18"/>
      <c r="TCR76" s="18"/>
      <c r="TCS76" s="18"/>
      <c r="TCT76" s="18"/>
      <c r="TCU76" s="18"/>
      <c r="TCV76" s="18"/>
      <c r="TCW76" s="18"/>
      <c r="TCX76" s="18"/>
      <c r="TCY76" s="18"/>
      <c r="TCZ76" s="18"/>
      <c r="TDA76" s="18"/>
      <c r="TDB76" s="18"/>
      <c r="TDC76" s="18"/>
      <c r="TDD76" s="18"/>
      <c r="TDE76" s="18"/>
      <c r="TDF76" s="18"/>
      <c r="TDG76" s="18"/>
      <c r="TDH76" s="18"/>
      <c r="TDI76" s="18"/>
      <c r="TDJ76" s="18"/>
      <c r="TDK76" s="18"/>
      <c r="TDL76" s="18"/>
      <c r="TDM76" s="18"/>
      <c r="TDN76" s="18"/>
      <c r="TDO76" s="18"/>
      <c r="TDP76" s="18"/>
      <c r="TDQ76" s="18"/>
      <c r="TDR76" s="18"/>
      <c r="TDS76" s="18"/>
      <c r="TDT76" s="18"/>
      <c r="TDU76" s="18"/>
      <c r="TDV76" s="18"/>
      <c r="TDW76" s="18"/>
      <c r="TDX76" s="18"/>
      <c r="TDY76" s="18"/>
      <c r="TDZ76" s="18"/>
      <c r="TEA76" s="18"/>
      <c r="TEB76" s="18"/>
      <c r="TEC76" s="18"/>
      <c r="TED76" s="18"/>
      <c r="TEE76" s="18"/>
      <c r="TEF76" s="18"/>
      <c r="TEG76" s="18"/>
      <c r="TEH76" s="18"/>
      <c r="TEI76" s="18"/>
      <c r="TEJ76" s="18"/>
      <c r="TEK76" s="18"/>
      <c r="TEL76" s="18"/>
      <c r="TEM76" s="18"/>
      <c r="TEN76" s="18"/>
      <c r="TEO76" s="18"/>
      <c r="TEP76" s="18"/>
      <c r="TEQ76" s="18"/>
      <c r="TER76" s="18"/>
      <c r="TES76" s="18"/>
      <c r="TET76" s="18"/>
      <c r="TEU76" s="18"/>
      <c r="TEV76" s="18"/>
      <c r="TEW76" s="18"/>
      <c r="TEX76" s="18"/>
      <c r="TEY76" s="18"/>
      <c r="TEZ76" s="18"/>
      <c r="TFA76" s="18"/>
      <c r="TFB76" s="18"/>
      <c r="TFC76" s="18"/>
      <c r="TFD76" s="18"/>
      <c r="TFE76" s="18"/>
      <c r="TFF76" s="18"/>
      <c r="TFG76" s="18"/>
      <c r="TFH76" s="18"/>
      <c r="TFI76" s="18"/>
      <c r="TFJ76" s="18"/>
      <c r="TFK76" s="18"/>
      <c r="TFL76" s="18"/>
      <c r="TFM76" s="18"/>
      <c r="TFN76" s="18"/>
      <c r="TFO76" s="18"/>
      <c r="TFP76" s="18"/>
      <c r="TFQ76" s="18"/>
      <c r="TFR76" s="18"/>
      <c r="TFS76" s="18"/>
      <c r="TFT76" s="18"/>
      <c r="TFU76" s="18"/>
      <c r="TFV76" s="18"/>
      <c r="TFW76" s="18"/>
      <c r="TFX76" s="18"/>
      <c r="TFY76" s="18"/>
      <c r="TFZ76" s="18"/>
      <c r="TGA76" s="18"/>
      <c r="TGB76" s="18"/>
      <c r="TGC76" s="18"/>
      <c r="TGD76" s="18"/>
      <c r="TGE76" s="18"/>
      <c r="TGF76" s="18"/>
      <c r="TGG76" s="18"/>
      <c r="TGH76" s="18"/>
      <c r="TGI76" s="18"/>
      <c r="TGJ76" s="18"/>
      <c r="TGK76" s="18"/>
      <c r="TGL76" s="18"/>
      <c r="TGM76" s="18"/>
      <c r="TGN76" s="18"/>
      <c r="TGO76" s="18"/>
      <c r="TGP76" s="18"/>
      <c r="TGQ76" s="18"/>
      <c r="TGR76" s="18"/>
      <c r="TGS76" s="18"/>
      <c r="TGT76" s="18"/>
      <c r="TGU76" s="18"/>
      <c r="TGV76" s="18"/>
      <c r="TGW76" s="18"/>
      <c r="TGX76" s="18"/>
      <c r="TGY76" s="18"/>
      <c r="TGZ76" s="18"/>
      <c r="THA76" s="18"/>
      <c r="THB76" s="18"/>
      <c r="THC76" s="18"/>
      <c r="THD76" s="18"/>
      <c r="THE76" s="18"/>
      <c r="THF76" s="18"/>
      <c r="THG76" s="18"/>
      <c r="THH76" s="18"/>
      <c r="THI76" s="18"/>
      <c r="THJ76" s="18"/>
      <c r="THK76" s="18"/>
      <c r="THL76" s="18"/>
      <c r="THM76" s="18"/>
      <c r="THN76" s="18"/>
      <c r="THO76" s="18"/>
      <c r="THP76" s="18"/>
      <c r="THQ76" s="18"/>
      <c r="THR76" s="18"/>
      <c r="THS76" s="18"/>
      <c r="THT76" s="18"/>
      <c r="THU76" s="18"/>
      <c r="THV76" s="18"/>
      <c r="THW76" s="18"/>
      <c r="THX76" s="18"/>
      <c r="THY76" s="18"/>
      <c r="THZ76" s="18"/>
      <c r="TIA76" s="18"/>
      <c r="TIB76" s="18"/>
      <c r="TIC76" s="18"/>
      <c r="TID76" s="18"/>
      <c r="TIE76" s="18"/>
      <c r="TIF76" s="18"/>
      <c r="TIG76" s="18"/>
      <c r="TIH76" s="18"/>
      <c r="TII76" s="18"/>
      <c r="TIJ76" s="18"/>
      <c r="TIK76" s="18"/>
      <c r="TIL76" s="18"/>
      <c r="TIM76" s="18"/>
      <c r="TIN76" s="18"/>
      <c r="TIO76" s="18"/>
      <c r="TIP76" s="18"/>
      <c r="TIQ76" s="18"/>
      <c r="TIR76" s="18"/>
      <c r="TIS76" s="18"/>
      <c r="TIT76" s="18"/>
      <c r="TIU76" s="18"/>
      <c r="TIV76" s="18"/>
      <c r="TIW76" s="18"/>
      <c r="TIX76" s="18"/>
      <c r="TIY76" s="18"/>
      <c r="TIZ76" s="18"/>
      <c r="TJA76" s="18"/>
      <c r="TJB76" s="18"/>
      <c r="TJC76" s="18"/>
      <c r="TJD76" s="18"/>
      <c r="TJE76" s="18"/>
      <c r="TJF76" s="18"/>
      <c r="TJG76" s="18"/>
      <c r="TJH76" s="18"/>
      <c r="TJI76" s="18"/>
      <c r="TJJ76" s="18"/>
      <c r="TJK76" s="18"/>
      <c r="TJL76" s="18"/>
      <c r="TJM76" s="18"/>
      <c r="TJN76" s="18"/>
      <c r="TJO76" s="18"/>
      <c r="TJP76" s="18"/>
      <c r="TJQ76" s="18"/>
      <c r="TJR76" s="18"/>
      <c r="TJS76" s="18"/>
      <c r="TJT76" s="18"/>
      <c r="TJU76" s="18"/>
      <c r="TJV76" s="18"/>
      <c r="TJW76" s="18"/>
      <c r="TJX76" s="18"/>
      <c r="TJY76" s="18"/>
      <c r="TJZ76" s="18"/>
      <c r="TKA76" s="18"/>
      <c r="TKB76" s="18"/>
      <c r="TKC76" s="18"/>
      <c r="TKD76" s="18"/>
      <c r="TKE76" s="18"/>
      <c r="TKF76" s="18"/>
      <c r="TKG76" s="18"/>
      <c r="TKH76" s="18"/>
      <c r="TKI76" s="18"/>
      <c r="TKJ76" s="18"/>
      <c r="TKK76" s="18"/>
      <c r="TKL76" s="18"/>
      <c r="TKM76" s="18"/>
      <c r="TKN76" s="18"/>
      <c r="TKO76" s="18"/>
      <c r="TKP76" s="18"/>
      <c r="TKQ76" s="18"/>
      <c r="TKR76" s="18"/>
      <c r="TKS76" s="18"/>
      <c r="TKT76" s="18"/>
      <c r="TKU76" s="18"/>
      <c r="TKV76" s="18"/>
      <c r="TKW76" s="18"/>
      <c r="TKX76" s="18"/>
      <c r="TKY76" s="18"/>
      <c r="TKZ76" s="18"/>
      <c r="TLA76" s="18"/>
      <c r="TLB76" s="18"/>
      <c r="TLC76" s="18"/>
      <c r="TLD76" s="18"/>
      <c r="TLE76" s="18"/>
      <c r="TLF76" s="18"/>
      <c r="TLG76" s="18"/>
      <c r="TLH76" s="18"/>
      <c r="TLI76" s="18"/>
      <c r="TLJ76" s="18"/>
      <c r="TLK76" s="18"/>
      <c r="TLL76" s="18"/>
      <c r="TLM76" s="18"/>
      <c r="TLN76" s="18"/>
      <c r="TLO76" s="18"/>
      <c r="TLP76" s="18"/>
      <c r="TLQ76" s="18"/>
      <c r="TLR76" s="18"/>
      <c r="TLS76" s="18"/>
      <c r="TLT76" s="18"/>
      <c r="TLU76" s="18"/>
      <c r="TLV76" s="18"/>
      <c r="TLW76" s="18"/>
      <c r="TLX76" s="18"/>
      <c r="TLY76" s="18"/>
      <c r="TLZ76" s="18"/>
      <c r="TMA76" s="18"/>
      <c r="TMB76" s="18"/>
      <c r="TMC76" s="18"/>
      <c r="TMD76" s="18"/>
      <c r="TME76" s="18"/>
      <c r="TMF76" s="18"/>
      <c r="TMG76" s="18"/>
      <c r="TMH76" s="18"/>
      <c r="TMI76" s="18"/>
      <c r="TMJ76" s="18"/>
      <c r="TMK76" s="18"/>
      <c r="TML76" s="18"/>
      <c r="TMM76" s="18"/>
      <c r="TMN76" s="18"/>
      <c r="TMO76" s="18"/>
      <c r="TMP76" s="18"/>
      <c r="TMQ76" s="18"/>
      <c r="TMR76" s="18"/>
      <c r="TMS76" s="18"/>
      <c r="TMT76" s="18"/>
      <c r="TMU76" s="18"/>
      <c r="TMV76" s="18"/>
      <c r="TMW76" s="18"/>
      <c r="TMX76" s="18"/>
      <c r="TMY76" s="18"/>
      <c r="TMZ76" s="18"/>
      <c r="TNA76" s="18"/>
      <c r="TNB76" s="18"/>
      <c r="TNC76" s="18"/>
      <c r="TND76" s="18"/>
      <c r="TNE76" s="18"/>
      <c r="TNF76" s="18"/>
      <c r="TNG76" s="18"/>
      <c r="TNH76" s="18"/>
      <c r="TNI76" s="18"/>
      <c r="TNJ76" s="18"/>
      <c r="TNK76" s="18"/>
      <c r="TNL76" s="18"/>
      <c r="TNM76" s="18"/>
      <c r="TNN76" s="18"/>
      <c r="TNO76" s="18"/>
      <c r="TNP76" s="18"/>
      <c r="TNQ76" s="18"/>
      <c r="TNR76" s="18"/>
      <c r="TNS76" s="18"/>
      <c r="TNT76" s="18"/>
      <c r="TNU76" s="18"/>
      <c r="TNV76" s="18"/>
      <c r="TNW76" s="18"/>
      <c r="TNX76" s="18"/>
      <c r="TNY76" s="18"/>
      <c r="TNZ76" s="18"/>
      <c r="TOA76" s="18"/>
      <c r="TOB76" s="18"/>
      <c r="TOC76" s="18"/>
      <c r="TOD76" s="18"/>
      <c r="TOE76" s="18"/>
      <c r="TOF76" s="18"/>
      <c r="TOG76" s="18"/>
      <c r="TOH76" s="18"/>
      <c r="TOI76" s="18"/>
      <c r="TOJ76" s="18"/>
      <c r="TOK76" s="18"/>
      <c r="TOL76" s="18"/>
      <c r="TOM76" s="18"/>
      <c r="TON76" s="18"/>
      <c r="TOO76" s="18"/>
      <c r="TOP76" s="18"/>
      <c r="TOQ76" s="18"/>
      <c r="TOR76" s="18"/>
      <c r="TOS76" s="18"/>
      <c r="TOT76" s="18"/>
      <c r="TOU76" s="18"/>
      <c r="TOV76" s="18"/>
      <c r="TOW76" s="18"/>
      <c r="TOX76" s="18"/>
      <c r="TOY76" s="18"/>
      <c r="TOZ76" s="18"/>
      <c r="TPA76" s="18"/>
      <c r="TPB76" s="18"/>
      <c r="TPC76" s="18"/>
      <c r="TPD76" s="18"/>
      <c r="TPE76" s="18"/>
      <c r="TPF76" s="18"/>
      <c r="TPG76" s="18"/>
      <c r="TPH76" s="18"/>
      <c r="TPI76" s="18"/>
      <c r="TPJ76" s="18"/>
      <c r="TPK76" s="18"/>
      <c r="TPL76" s="18"/>
      <c r="TPM76" s="18"/>
      <c r="TPN76" s="18"/>
      <c r="TPO76" s="18"/>
      <c r="TPP76" s="18"/>
      <c r="TPQ76" s="18"/>
      <c r="TPR76" s="18"/>
      <c r="TPS76" s="18"/>
      <c r="TPT76" s="18"/>
      <c r="TPU76" s="18"/>
      <c r="TPV76" s="18"/>
      <c r="TPW76" s="18"/>
      <c r="TPX76" s="18"/>
      <c r="TPY76" s="18"/>
      <c r="TPZ76" s="18"/>
      <c r="TQA76" s="18"/>
      <c r="TQB76" s="18"/>
      <c r="TQC76" s="18"/>
      <c r="TQD76" s="18"/>
      <c r="TQE76" s="18"/>
      <c r="TQF76" s="18"/>
      <c r="TQG76" s="18"/>
      <c r="TQH76" s="18"/>
      <c r="TQI76" s="18"/>
      <c r="TQJ76" s="18"/>
      <c r="TQK76" s="18"/>
      <c r="TQL76" s="18"/>
      <c r="TQM76" s="18"/>
      <c r="TQN76" s="18"/>
      <c r="TQO76" s="18"/>
      <c r="TQP76" s="18"/>
      <c r="TQQ76" s="18"/>
      <c r="TQR76" s="18"/>
      <c r="TQS76" s="18"/>
      <c r="TQT76" s="18"/>
      <c r="TQU76" s="18"/>
      <c r="TQV76" s="18"/>
      <c r="TQW76" s="18"/>
      <c r="TQX76" s="18"/>
      <c r="TQY76" s="18"/>
      <c r="TQZ76" s="18"/>
      <c r="TRA76" s="18"/>
      <c r="TRB76" s="18"/>
      <c r="TRC76" s="18"/>
      <c r="TRD76" s="18"/>
      <c r="TRE76" s="18"/>
      <c r="TRF76" s="18"/>
      <c r="TRG76" s="18"/>
      <c r="TRH76" s="18"/>
      <c r="TRI76" s="18"/>
      <c r="TRJ76" s="18"/>
      <c r="TRK76" s="18"/>
      <c r="TRL76" s="18"/>
      <c r="TRM76" s="18"/>
      <c r="TRN76" s="18"/>
      <c r="TRO76" s="18"/>
      <c r="TRP76" s="18"/>
      <c r="TRQ76" s="18"/>
      <c r="TRR76" s="18"/>
      <c r="TRS76" s="18"/>
      <c r="TRT76" s="18"/>
      <c r="TRU76" s="18"/>
      <c r="TRV76" s="18"/>
      <c r="TRW76" s="18"/>
      <c r="TRX76" s="18"/>
      <c r="TRY76" s="18"/>
      <c r="TRZ76" s="18"/>
      <c r="TSA76" s="18"/>
      <c r="TSB76" s="18"/>
      <c r="TSC76" s="18"/>
      <c r="TSD76" s="18"/>
      <c r="TSE76" s="18"/>
      <c r="TSF76" s="18"/>
      <c r="TSG76" s="18"/>
      <c r="TSH76" s="18"/>
      <c r="TSI76" s="18"/>
      <c r="TSJ76" s="18"/>
      <c r="TSK76" s="18"/>
      <c r="TSL76" s="18"/>
      <c r="TSM76" s="18"/>
      <c r="TSN76" s="18"/>
      <c r="TSO76" s="18"/>
      <c r="TSP76" s="18"/>
      <c r="TSQ76" s="18"/>
      <c r="TSR76" s="18"/>
      <c r="TSS76" s="18"/>
      <c r="TST76" s="18"/>
      <c r="TSU76" s="18"/>
      <c r="TSV76" s="18"/>
      <c r="TSW76" s="18"/>
      <c r="TSX76" s="18"/>
      <c r="TSY76" s="18"/>
      <c r="TSZ76" s="18"/>
      <c r="TTA76" s="18"/>
      <c r="TTB76" s="18"/>
      <c r="TTC76" s="18"/>
      <c r="TTD76" s="18"/>
      <c r="TTE76" s="18"/>
      <c r="TTF76" s="18"/>
      <c r="TTG76" s="18"/>
      <c r="TTH76" s="18"/>
      <c r="TTI76" s="18"/>
      <c r="TTJ76" s="18"/>
      <c r="TTK76" s="18"/>
      <c r="TTL76" s="18"/>
      <c r="TTM76" s="18"/>
      <c r="TTN76" s="18"/>
      <c r="TTO76" s="18"/>
      <c r="TTP76" s="18"/>
      <c r="TTQ76" s="18"/>
      <c r="TTR76" s="18"/>
      <c r="TTS76" s="18"/>
      <c r="TTT76" s="18"/>
      <c r="TTU76" s="18"/>
      <c r="TTV76" s="18"/>
      <c r="TTW76" s="18"/>
      <c r="TTX76" s="18"/>
      <c r="TTY76" s="18"/>
      <c r="TTZ76" s="18"/>
      <c r="TUA76" s="18"/>
      <c r="TUB76" s="18"/>
      <c r="TUC76" s="18"/>
      <c r="TUD76" s="18"/>
      <c r="TUE76" s="18"/>
      <c r="TUF76" s="18"/>
      <c r="TUG76" s="18"/>
      <c r="TUH76" s="18"/>
      <c r="TUI76" s="18"/>
      <c r="TUJ76" s="18"/>
      <c r="TUK76" s="18"/>
      <c r="TUL76" s="18"/>
      <c r="TUM76" s="18"/>
      <c r="TUN76" s="18"/>
      <c r="TUO76" s="18"/>
      <c r="TUP76" s="18"/>
      <c r="TUQ76" s="18"/>
      <c r="TUR76" s="18"/>
      <c r="TUS76" s="18"/>
      <c r="TUT76" s="18"/>
      <c r="TUU76" s="18"/>
      <c r="TUV76" s="18"/>
      <c r="TUW76" s="18"/>
      <c r="TUX76" s="18"/>
      <c r="TUY76" s="18"/>
      <c r="TUZ76" s="18"/>
      <c r="TVA76" s="18"/>
      <c r="TVB76" s="18"/>
      <c r="TVC76" s="18"/>
      <c r="TVD76" s="18"/>
      <c r="TVE76" s="18"/>
      <c r="TVF76" s="18"/>
      <c r="TVG76" s="18"/>
      <c r="TVH76" s="18"/>
      <c r="TVI76" s="18"/>
      <c r="TVJ76" s="18"/>
      <c r="TVK76" s="18"/>
      <c r="TVL76" s="18"/>
      <c r="TVM76" s="18"/>
      <c r="TVN76" s="18"/>
      <c r="TVO76" s="18"/>
      <c r="TVP76" s="18"/>
      <c r="TVQ76" s="18"/>
      <c r="TVR76" s="18"/>
      <c r="TVS76" s="18"/>
      <c r="TVT76" s="18"/>
      <c r="TVU76" s="18"/>
      <c r="TVV76" s="18"/>
      <c r="TVW76" s="18"/>
      <c r="TVX76" s="18"/>
      <c r="TVY76" s="18"/>
      <c r="TVZ76" s="18"/>
      <c r="TWA76" s="18"/>
      <c r="TWB76" s="18"/>
      <c r="TWC76" s="18"/>
      <c r="TWD76" s="18"/>
      <c r="TWE76" s="18"/>
      <c r="TWF76" s="18"/>
      <c r="TWG76" s="18"/>
      <c r="TWH76" s="18"/>
      <c r="TWI76" s="18"/>
      <c r="TWJ76" s="18"/>
      <c r="TWK76" s="18"/>
      <c r="TWL76" s="18"/>
      <c r="TWM76" s="18"/>
      <c r="TWN76" s="18"/>
      <c r="TWO76" s="18"/>
      <c r="TWP76" s="18"/>
      <c r="TWQ76" s="18"/>
      <c r="TWR76" s="18"/>
      <c r="TWS76" s="18"/>
      <c r="TWT76" s="18"/>
      <c r="TWU76" s="18"/>
      <c r="TWV76" s="18"/>
      <c r="TWW76" s="18"/>
      <c r="TWX76" s="18"/>
      <c r="TWY76" s="18"/>
      <c r="TWZ76" s="18"/>
      <c r="TXA76" s="18"/>
      <c r="TXB76" s="18"/>
      <c r="TXC76" s="18"/>
      <c r="TXD76" s="18"/>
      <c r="TXE76" s="18"/>
      <c r="TXF76" s="18"/>
      <c r="TXG76" s="18"/>
      <c r="TXH76" s="18"/>
      <c r="TXI76" s="18"/>
      <c r="TXJ76" s="18"/>
      <c r="TXK76" s="18"/>
      <c r="TXL76" s="18"/>
      <c r="TXM76" s="18"/>
      <c r="TXN76" s="18"/>
      <c r="TXO76" s="18"/>
      <c r="TXP76" s="18"/>
      <c r="TXQ76" s="18"/>
      <c r="TXR76" s="18"/>
      <c r="TXS76" s="18"/>
      <c r="TXT76" s="18"/>
      <c r="TXU76" s="18"/>
      <c r="TXV76" s="18"/>
      <c r="TXW76" s="18"/>
      <c r="TXX76" s="18"/>
      <c r="TXY76" s="18"/>
      <c r="TXZ76" s="18"/>
      <c r="TYA76" s="18"/>
      <c r="TYB76" s="18"/>
      <c r="TYC76" s="18"/>
      <c r="TYD76" s="18"/>
      <c r="TYE76" s="18"/>
      <c r="TYF76" s="18"/>
      <c r="TYG76" s="18"/>
      <c r="TYH76" s="18"/>
      <c r="TYI76" s="18"/>
      <c r="TYJ76" s="18"/>
      <c r="TYK76" s="18"/>
      <c r="TYL76" s="18"/>
      <c r="TYM76" s="18"/>
      <c r="TYN76" s="18"/>
      <c r="TYO76" s="18"/>
      <c r="TYP76" s="18"/>
      <c r="TYQ76" s="18"/>
      <c r="TYR76" s="18"/>
      <c r="TYS76" s="18"/>
      <c r="TYT76" s="18"/>
      <c r="TYU76" s="18"/>
      <c r="TYV76" s="18"/>
      <c r="TYW76" s="18"/>
      <c r="TYX76" s="18"/>
      <c r="TYY76" s="18"/>
      <c r="TYZ76" s="18"/>
      <c r="TZA76" s="18"/>
      <c r="TZB76" s="18"/>
      <c r="TZC76" s="18"/>
      <c r="TZD76" s="18"/>
      <c r="TZE76" s="18"/>
      <c r="TZF76" s="18"/>
      <c r="TZG76" s="18"/>
      <c r="TZH76" s="18"/>
      <c r="TZI76" s="18"/>
      <c r="TZJ76" s="18"/>
      <c r="TZK76" s="18"/>
      <c r="TZL76" s="18"/>
      <c r="TZM76" s="18"/>
      <c r="TZN76" s="18"/>
      <c r="TZO76" s="18"/>
      <c r="TZP76" s="18"/>
      <c r="TZQ76" s="18"/>
      <c r="TZR76" s="18"/>
      <c r="TZS76" s="18"/>
      <c r="TZT76" s="18"/>
      <c r="TZU76" s="18"/>
      <c r="TZV76" s="18"/>
      <c r="TZW76" s="18"/>
      <c r="TZX76" s="18"/>
      <c r="TZY76" s="18"/>
      <c r="TZZ76" s="18"/>
      <c r="UAA76" s="18"/>
      <c r="UAB76" s="18"/>
      <c r="UAC76" s="18"/>
      <c r="UAD76" s="18"/>
      <c r="UAE76" s="18"/>
      <c r="UAF76" s="18"/>
      <c r="UAG76" s="18"/>
      <c r="UAH76" s="18"/>
      <c r="UAI76" s="18"/>
      <c r="UAJ76" s="18"/>
      <c r="UAK76" s="18"/>
      <c r="UAL76" s="18"/>
      <c r="UAM76" s="18"/>
      <c r="UAN76" s="18"/>
      <c r="UAO76" s="18"/>
      <c r="UAP76" s="18"/>
      <c r="UAQ76" s="18"/>
      <c r="UAR76" s="18"/>
      <c r="UAS76" s="18"/>
      <c r="UAT76" s="18"/>
      <c r="UAU76" s="18"/>
      <c r="UAV76" s="18"/>
      <c r="UAW76" s="18"/>
      <c r="UAX76" s="18"/>
      <c r="UAY76" s="18"/>
      <c r="UAZ76" s="18"/>
      <c r="UBA76" s="18"/>
      <c r="UBB76" s="18"/>
      <c r="UBC76" s="18"/>
      <c r="UBD76" s="18"/>
      <c r="UBE76" s="18"/>
      <c r="UBF76" s="18"/>
      <c r="UBG76" s="18"/>
      <c r="UBH76" s="18"/>
      <c r="UBI76" s="18"/>
      <c r="UBJ76" s="18"/>
      <c r="UBK76" s="18"/>
      <c r="UBL76" s="18"/>
      <c r="UBM76" s="18"/>
      <c r="UBN76" s="18"/>
      <c r="UBO76" s="18"/>
      <c r="UBP76" s="18"/>
      <c r="UBQ76" s="18"/>
      <c r="UBR76" s="18"/>
      <c r="UBS76" s="18"/>
      <c r="UBT76" s="18"/>
      <c r="UBU76" s="18"/>
      <c r="UBV76" s="18"/>
      <c r="UBW76" s="18"/>
      <c r="UBX76" s="18"/>
      <c r="UBY76" s="18"/>
      <c r="UBZ76" s="18"/>
      <c r="UCA76" s="18"/>
      <c r="UCB76" s="18"/>
      <c r="UCC76" s="18"/>
      <c r="UCD76" s="18"/>
      <c r="UCE76" s="18"/>
      <c r="UCF76" s="18"/>
      <c r="UCG76" s="18"/>
      <c r="UCH76" s="18"/>
      <c r="UCI76" s="18"/>
      <c r="UCJ76" s="18"/>
      <c r="UCK76" s="18"/>
      <c r="UCL76" s="18"/>
      <c r="UCM76" s="18"/>
      <c r="UCN76" s="18"/>
      <c r="UCO76" s="18"/>
      <c r="UCP76" s="18"/>
      <c r="UCQ76" s="18"/>
      <c r="UCR76" s="18"/>
      <c r="UCS76" s="18"/>
      <c r="UCT76" s="18"/>
      <c r="UCU76" s="18"/>
      <c r="UCV76" s="18"/>
      <c r="UCW76" s="18"/>
      <c r="UCX76" s="18"/>
      <c r="UCY76" s="18"/>
      <c r="UCZ76" s="18"/>
      <c r="UDA76" s="18"/>
      <c r="UDB76" s="18"/>
      <c r="UDC76" s="18"/>
      <c r="UDD76" s="18"/>
      <c r="UDE76" s="18"/>
      <c r="UDF76" s="18"/>
      <c r="UDG76" s="18"/>
      <c r="UDH76" s="18"/>
      <c r="UDI76" s="18"/>
      <c r="UDJ76" s="18"/>
      <c r="UDK76" s="18"/>
      <c r="UDL76" s="18"/>
      <c r="UDM76" s="18"/>
      <c r="UDN76" s="18"/>
      <c r="UDO76" s="18"/>
      <c r="UDP76" s="18"/>
      <c r="UDQ76" s="18"/>
      <c r="UDR76" s="18"/>
      <c r="UDS76" s="18"/>
      <c r="UDT76" s="18"/>
      <c r="UDU76" s="18"/>
      <c r="UDV76" s="18"/>
      <c r="UDW76" s="18"/>
      <c r="UDX76" s="18"/>
      <c r="UDY76" s="18"/>
      <c r="UDZ76" s="18"/>
      <c r="UEA76" s="18"/>
      <c r="UEB76" s="18"/>
      <c r="UEC76" s="18"/>
      <c r="UED76" s="18"/>
      <c r="UEE76" s="18"/>
      <c r="UEF76" s="18"/>
      <c r="UEG76" s="18"/>
      <c r="UEH76" s="18"/>
      <c r="UEI76" s="18"/>
      <c r="UEJ76" s="18"/>
      <c r="UEK76" s="18"/>
      <c r="UEL76" s="18"/>
      <c r="UEM76" s="18"/>
      <c r="UEN76" s="18"/>
      <c r="UEO76" s="18"/>
      <c r="UEP76" s="18"/>
      <c r="UEQ76" s="18"/>
      <c r="UER76" s="18"/>
      <c r="UES76" s="18"/>
      <c r="UET76" s="18"/>
      <c r="UEU76" s="18"/>
      <c r="UEV76" s="18"/>
      <c r="UEW76" s="18"/>
      <c r="UEX76" s="18"/>
      <c r="UEY76" s="18"/>
      <c r="UEZ76" s="18"/>
      <c r="UFA76" s="18"/>
      <c r="UFB76" s="18"/>
      <c r="UFC76" s="18"/>
      <c r="UFD76" s="18"/>
      <c r="UFE76" s="18"/>
      <c r="UFF76" s="18"/>
      <c r="UFG76" s="18"/>
      <c r="UFH76" s="18"/>
      <c r="UFI76" s="18"/>
      <c r="UFJ76" s="18"/>
      <c r="UFK76" s="18"/>
      <c r="UFL76" s="18"/>
      <c r="UFM76" s="18"/>
      <c r="UFN76" s="18"/>
      <c r="UFO76" s="18"/>
      <c r="UFP76" s="18"/>
      <c r="UFQ76" s="18"/>
      <c r="UFR76" s="18"/>
      <c r="UFS76" s="18"/>
      <c r="UFT76" s="18"/>
      <c r="UFU76" s="18"/>
      <c r="UFV76" s="18"/>
      <c r="UFW76" s="18"/>
      <c r="UFX76" s="18"/>
      <c r="UFY76" s="18"/>
      <c r="UFZ76" s="18"/>
      <c r="UGA76" s="18"/>
      <c r="UGB76" s="18"/>
      <c r="UGC76" s="18"/>
      <c r="UGD76" s="18"/>
      <c r="UGE76" s="18"/>
      <c r="UGF76" s="18"/>
      <c r="UGG76" s="18"/>
      <c r="UGH76" s="18"/>
      <c r="UGI76" s="18"/>
      <c r="UGJ76" s="18"/>
      <c r="UGK76" s="18"/>
      <c r="UGL76" s="18"/>
      <c r="UGM76" s="18"/>
      <c r="UGN76" s="18"/>
      <c r="UGO76" s="18"/>
      <c r="UGP76" s="18"/>
      <c r="UGQ76" s="18"/>
      <c r="UGR76" s="18"/>
      <c r="UGS76" s="18"/>
      <c r="UGT76" s="18"/>
      <c r="UGU76" s="18"/>
      <c r="UGV76" s="18"/>
      <c r="UGW76" s="18"/>
      <c r="UGX76" s="18"/>
      <c r="UGY76" s="18"/>
      <c r="UGZ76" s="18"/>
      <c r="UHA76" s="18"/>
      <c r="UHB76" s="18"/>
      <c r="UHC76" s="18"/>
      <c r="UHD76" s="18"/>
      <c r="UHE76" s="18"/>
      <c r="UHF76" s="18"/>
      <c r="UHG76" s="18"/>
      <c r="UHH76" s="18"/>
      <c r="UHI76" s="18"/>
      <c r="UHJ76" s="18"/>
      <c r="UHK76" s="18"/>
      <c r="UHL76" s="18"/>
      <c r="UHM76" s="18"/>
      <c r="UHN76" s="18"/>
      <c r="UHO76" s="18"/>
      <c r="UHP76" s="18"/>
      <c r="UHQ76" s="18"/>
      <c r="UHR76" s="18"/>
      <c r="UHS76" s="18"/>
      <c r="UHT76" s="18"/>
      <c r="UHU76" s="18"/>
      <c r="UHV76" s="18"/>
      <c r="UHW76" s="18"/>
      <c r="UHX76" s="18"/>
      <c r="UHY76" s="18"/>
      <c r="UHZ76" s="18"/>
      <c r="UIA76" s="18"/>
      <c r="UIB76" s="18"/>
      <c r="UIC76" s="18"/>
      <c r="UID76" s="18"/>
      <c r="UIE76" s="18"/>
      <c r="UIF76" s="18"/>
      <c r="UIG76" s="18"/>
      <c r="UIH76" s="18"/>
      <c r="UII76" s="18"/>
      <c r="UIJ76" s="18"/>
      <c r="UIK76" s="18"/>
      <c r="UIL76" s="18"/>
      <c r="UIM76" s="18"/>
      <c r="UIN76" s="18"/>
      <c r="UIO76" s="18"/>
      <c r="UIP76" s="18"/>
      <c r="UIQ76" s="18"/>
      <c r="UIR76" s="18"/>
      <c r="UIS76" s="18"/>
      <c r="UIT76" s="18"/>
      <c r="UIU76" s="18"/>
      <c r="UIV76" s="18"/>
      <c r="UIW76" s="18"/>
      <c r="UIX76" s="18"/>
      <c r="UIY76" s="18"/>
      <c r="UIZ76" s="18"/>
      <c r="UJA76" s="18"/>
      <c r="UJB76" s="18"/>
      <c r="UJC76" s="18"/>
      <c r="UJD76" s="18"/>
      <c r="UJE76" s="18"/>
      <c r="UJF76" s="18"/>
      <c r="UJG76" s="18"/>
      <c r="UJH76" s="18"/>
      <c r="UJI76" s="18"/>
      <c r="UJJ76" s="18"/>
      <c r="UJK76" s="18"/>
      <c r="UJL76" s="18"/>
      <c r="UJM76" s="18"/>
      <c r="UJN76" s="18"/>
      <c r="UJO76" s="18"/>
      <c r="UJP76" s="18"/>
      <c r="UJQ76" s="18"/>
      <c r="UJR76" s="18"/>
      <c r="UJS76" s="18"/>
      <c r="UJT76" s="18"/>
      <c r="UJU76" s="18"/>
      <c r="UJV76" s="18"/>
      <c r="UJW76" s="18"/>
      <c r="UJX76" s="18"/>
      <c r="UJY76" s="18"/>
      <c r="UJZ76" s="18"/>
      <c r="UKA76" s="18"/>
      <c r="UKB76" s="18"/>
      <c r="UKC76" s="18"/>
      <c r="UKD76" s="18"/>
      <c r="UKE76" s="18"/>
      <c r="UKF76" s="18"/>
      <c r="UKG76" s="18"/>
      <c r="UKH76" s="18"/>
      <c r="UKI76" s="18"/>
      <c r="UKJ76" s="18"/>
      <c r="UKK76" s="18"/>
      <c r="UKL76" s="18"/>
      <c r="UKM76" s="18"/>
      <c r="UKN76" s="18"/>
      <c r="UKO76" s="18"/>
      <c r="UKP76" s="18"/>
      <c r="UKQ76" s="18"/>
      <c r="UKR76" s="18"/>
      <c r="UKS76" s="18"/>
      <c r="UKT76" s="18"/>
      <c r="UKU76" s="18"/>
      <c r="UKV76" s="18"/>
      <c r="UKW76" s="18"/>
      <c r="UKX76" s="18"/>
      <c r="UKY76" s="18"/>
      <c r="UKZ76" s="18"/>
      <c r="ULA76" s="18"/>
      <c r="ULB76" s="18"/>
      <c r="ULC76" s="18"/>
      <c r="ULD76" s="18"/>
      <c r="ULE76" s="18"/>
      <c r="ULF76" s="18"/>
      <c r="ULG76" s="18"/>
      <c r="ULH76" s="18"/>
      <c r="ULI76" s="18"/>
      <c r="ULJ76" s="18"/>
      <c r="ULK76" s="18"/>
      <c r="ULL76" s="18"/>
      <c r="ULM76" s="18"/>
      <c r="ULN76" s="18"/>
      <c r="ULO76" s="18"/>
      <c r="ULP76" s="18"/>
      <c r="ULQ76" s="18"/>
      <c r="ULR76" s="18"/>
      <c r="ULS76" s="18"/>
      <c r="ULT76" s="18"/>
      <c r="ULU76" s="18"/>
      <c r="ULV76" s="18"/>
      <c r="ULW76" s="18"/>
      <c r="ULX76" s="18"/>
      <c r="ULY76" s="18"/>
      <c r="ULZ76" s="18"/>
      <c r="UMA76" s="18"/>
      <c r="UMB76" s="18"/>
      <c r="UMC76" s="18"/>
      <c r="UMD76" s="18"/>
      <c r="UME76" s="18"/>
      <c r="UMF76" s="18"/>
      <c r="UMG76" s="18"/>
      <c r="UMH76" s="18"/>
      <c r="UMI76" s="18"/>
      <c r="UMJ76" s="18"/>
      <c r="UMK76" s="18"/>
      <c r="UML76" s="18"/>
      <c r="UMM76" s="18"/>
      <c r="UMN76" s="18"/>
      <c r="UMO76" s="18"/>
      <c r="UMP76" s="18"/>
      <c r="UMQ76" s="18"/>
      <c r="UMR76" s="18"/>
      <c r="UMS76" s="18"/>
      <c r="UMT76" s="18"/>
      <c r="UMU76" s="18"/>
      <c r="UMV76" s="18"/>
      <c r="UMW76" s="18"/>
      <c r="UMX76" s="18"/>
      <c r="UMY76" s="18"/>
      <c r="UMZ76" s="18"/>
      <c r="UNA76" s="18"/>
      <c r="UNB76" s="18"/>
      <c r="UNC76" s="18"/>
      <c r="UND76" s="18"/>
      <c r="UNE76" s="18"/>
      <c r="UNF76" s="18"/>
      <c r="UNG76" s="18"/>
      <c r="UNH76" s="18"/>
      <c r="UNI76" s="18"/>
      <c r="UNJ76" s="18"/>
      <c r="UNK76" s="18"/>
      <c r="UNL76" s="18"/>
      <c r="UNM76" s="18"/>
      <c r="UNN76" s="18"/>
      <c r="UNO76" s="18"/>
      <c r="UNP76" s="18"/>
      <c r="UNQ76" s="18"/>
      <c r="UNR76" s="18"/>
      <c r="UNS76" s="18"/>
      <c r="UNT76" s="18"/>
      <c r="UNU76" s="18"/>
      <c r="UNV76" s="18"/>
      <c r="UNW76" s="18"/>
      <c r="UNX76" s="18"/>
      <c r="UNY76" s="18"/>
      <c r="UNZ76" s="18"/>
      <c r="UOA76" s="18"/>
      <c r="UOB76" s="18"/>
      <c r="UOC76" s="18"/>
      <c r="UOD76" s="18"/>
      <c r="UOE76" s="18"/>
      <c r="UOF76" s="18"/>
      <c r="UOG76" s="18"/>
      <c r="UOH76" s="18"/>
      <c r="UOI76" s="18"/>
      <c r="UOJ76" s="18"/>
      <c r="UOK76" s="18"/>
      <c r="UOL76" s="18"/>
      <c r="UOM76" s="18"/>
      <c r="UON76" s="18"/>
      <c r="UOO76" s="18"/>
      <c r="UOP76" s="18"/>
      <c r="UOQ76" s="18"/>
      <c r="UOR76" s="18"/>
      <c r="UOS76" s="18"/>
      <c r="UOT76" s="18"/>
      <c r="UOU76" s="18"/>
      <c r="UOV76" s="18"/>
      <c r="UOW76" s="18"/>
      <c r="UOX76" s="18"/>
      <c r="UOY76" s="18"/>
      <c r="UOZ76" s="18"/>
      <c r="UPA76" s="18"/>
      <c r="UPB76" s="18"/>
      <c r="UPC76" s="18"/>
      <c r="UPD76" s="18"/>
      <c r="UPE76" s="18"/>
      <c r="UPF76" s="18"/>
      <c r="UPG76" s="18"/>
      <c r="UPH76" s="18"/>
      <c r="UPI76" s="18"/>
      <c r="UPJ76" s="18"/>
      <c r="UPK76" s="18"/>
      <c r="UPL76" s="18"/>
      <c r="UPM76" s="18"/>
      <c r="UPN76" s="18"/>
      <c r="UPO76" s="18"/>
      <c r="UPP76" s="18"/>
      <c r="UPQ76" s="18"/>
      <c r="UPR76" s="18"/>
      <c r="UPS76" s="18"/>
      <c r="UPT76" s="18"/>
      <c r="UPU76" s="18"/>
      <c r="UPV76" s="18"/>
      <c r="UPW76" s="18"/>
      <c r="UPX76" s="18"/>
      <c r="UPY76" s="18"/>
      <c r="UPZ76" s="18"/>
      <c r="UQA76" s="18"/>
      <c r="UQB76" s="18"/>
      <c r="UQC76" s="18"/>
      <c r="UQD76" s="18"/>
      <c r="UQE76" s="18"/>
      <c r="UQF76" s="18"/>
      <c r="UQG76" s="18"/>
      <c r="UQH76" s="18"/>
      <c r="UQI76" s="18"/>
      <c r="UQJ76" s="18"/>
      <c r="UQK76" s="18"/>
      <c r="UQL76" s="18"/>
      <c r="UQM76" s="18"/>
      <c r="UQN76" s="18"/>
      <c r="UQO76" s="18"/>
      <c r="UQP76" s="18"/>
      <c r="UQQ76" s="18"/>
      <c r="UQR76" s="18"/>
      <c r="UQS76" s="18"/>
      <c r="UQT76" s="18"/>
      <c r="UQU76" s="18"/>
      <c r="UQV76" s="18"/>
      <c r="UQW76" s="18"/>
      <c r="UQX76" s="18"/>
      <c r="UQY76" s="18"/>
      <c r="UQZ76" s="18"/>
      <c r="URA76" s="18"/>
      <c r="URB76" s="18"/>
      <c r="URC76" s="18"/>
      <c r="URD76" s="18"/>
      <c r="URE76" s="18"/>
      <c r="URF76" s="18"/>
      <c r="URG76" s="18"/>
      <c r="URH76" s="18"/>
      <c r="URI76" s="18"/>
      <c r="URJ76" s="18"/>
      <c r="URK76" s="18"/>
      <c r="URL76" s="18"/>
      <c r="URM76" s="18"/>
      <c r="URN76" s="18"/>
      <c r="URO76" s="18"/>
      <c r="URP76" s="18"/>
      <c r="URQ76" s="18"/>
      <c r="URR76" s="18"/>
      <c r="URS76" s="18"/>
      <c r="URT76" s="18"/>
      <c r="URU76" s="18"/>
      <c r="URV76" s="18"/>
      <c r="URW76" s="18"/>
      <c r="URX76" s="18"/>
      <c r="URY76" s="18"/>
      <c r="URZ76" s="18"/>
      <c r="USA76" s="18"/>
      <c r="USB76" s="18"/>
      <c r="USC76" s="18"/>
      <c r="USD76" s="18"/>
      <c r="USE76" s="18"/>
      <c r="USF76" s="18"/>
      <c r="USG76" s="18"/>
      <c r="USH76" s="18"/>
      <c r="USI76" s="18"/>
      <c r="USJ76" s="18"/>
      <c r="USK76" s="18"/>
      <c r="USL76" s="18"/>
      <c r="USM76" s="18"/>
      <c r="USN76" s="18"/>
      <c r="USO76" s="18"/>
      <c r="USP76" s="18"/>
      <c r="USQ76" s="18"/>
      <c r="USR76" s="18"/>
      <c r="USS76" s="18"/>
      <c r="UST76" s="18"/>
      <c r="USU76" s="18"/>
      <c r="USV76" s="18"/>
      <c r="USW76" s="18"/>
      <c r="USX76" s="18"/>
      <c r="USY76" s="18"/>
      <c r="USZ76" s="18"/>
      <c r="UTA76" s="18"/>
      <c r="UTB76" s="18"/>
      <c r="UTC76" s="18"/>
      <c r="UTD76" s="18"/>
      <c r="UTE76" s="18"/>
      <c r="UTF76" s="18"/>
      <c r="UTG76" s="18"/>
      <c r="UTH76" s="18"/>
      <c r="UTI76" s="18"/>
      <c r="UTJ76" s="18"/>
      <c r="UTK76" s="18"/>
      <c r="UTL76" s="18"/>
      <c r="UTM76" s="18"/>
      <c r="UTN76" s="18"/>
      <c r="UTO76" s="18"/>
      <c r="UTP76" s="18"/>
      <c r="UTQ76" s="18"/>
      <c r="UTR76" s="18"/>
      <c r="UTS76" s="18"/>
      <c r="UTT76" s="18"/>
      <c r="UTU76" s="18"/>
      <c r="UTV76" s="18"/>
      <c r="UTW76" s="18"/>
      <c r="UTX76" s="18"/>
      <c r="UTY76" s="18"/>
      <c r="UTZ76" s="18"/>
      <c r="UUA76" s="18"/>
      <c r="UUB76" s="18"/>
      <c r="UUC76" s="18"/>
      <c r="UUD76" s="18"/>
      <c r="UUE76" s="18"/>
      <c r="UUF76" s="18"/>
      <c r="UUG76" s="18"/>
      <c r="UUH76" s="18"/>
      <c r="UUI76" s="18"/>
      <c r="UUJ76" s="18"/>
      <c r="UUK76" s="18"/>
      <c r="UUL76" s="18"/>
      <c r="UUM76" s="18"/>
      <c r="UUN76" s="18"/>
      <c r="UUO76" s="18"/>
      <c r="UUP76" s="18"/>
      <c r="UUQ76" s="18"/>
      <c r="UUR76" s="18"/>
      <c r="UUS76" s="18"/>
      <c r="UUT76" s="18"/>
      <c r="UUU76" s="18"/>
      <c r="UUV76" s="18"/>
      <c r="UUW76" s="18"/>
      <c r="UUX76" s="18"/>
      <c r="UUY76" s="18"/>
      <c r="UUZ76" s="18"/>
      <c r="UVA76" s="18"/>
      <c r="UVB76" s="18"/>
      <c r="UVC76" s="18"/>
      <c r="UVD76" s="18"/>
      <c r="UVE76" s="18"/>
      <c r="UVF76" s="18"/>
      <c r="UVG76" s="18"/>
      <c r="UVH76" s="18"/>
      <c r="UVI76" s="18"/>
      <c r="UVJ76" s="18"/>
      <c r="UVK76" s="18"/>
      <c r="UVL76" s="18"/>
      <c r="UVM76" s="18"/>
      <c r="UVN76" s="18"/>
      <c r="UVO76" s="18"/>
      <c r="UVP76" s="18"/>
      <c r="UVQ76" s="18"/>
      <c r="UVR76" s="18"/>
      <c r="UVS76" s="18"/>
      <c r="UVT76" s="18"/>
      <c r="UVU76" s="18"/>
      <c r="UVV76" s="18"/>
      <c r="UVW76" s="18"/>
      <c r="UVX76" s="18"/>
      <c r="UVY76" s="18"/>
      <c r="UVZ76" s="18"/>
      <c r="UWA76" s="18"/>
      <c r="UWB76" s="18"/>
      <c r="UWC76" s="18"/>
      <c r="UWD76" s="18"/>
      <c r="UWE76" s="18"/>
      <c r="UWF76" s="18"/>
      <c r="UWG76" s="18"/>
      <c r="UWH76" s="18"/>
      <c r="UWI76" s="18"/>
      <c r="UWJ76" s="18"/>
      <c r="UWK76" s="18"/>
      <c r="UWL76" s="18"/>
      <c r="UWM76" s="18"/>
      <c r="UWN76" s="18"/>
      <c r="UWO76" s="18"/>
      <c r="UWP76" s="18"/>
      <c r="UWQ76" s="18"/>
      <c r="UWR76" s="18"/>
      <c r="UWS76" s="18"/>
      <c r="UWT76" s="18"/>
      <c r="UWU76" s="18"/>
      <c r="UWV76" s="18"/>
      <c r="UWW76" s="18"/>
      <c r="UWX76" s="18"/>
      <c r="UWY76" s="18"/>
      <c r="UWZ76" s="18"/>
      <c r="UXA76" s="18"/>
      <c r="UXB76" s="18"/>
      <c r="UXC76" s="18"/>
      <c r="UXD76" s="18"/>
      <c r="UXE76" s="18"/>
      <c r="UXF76" s="18"/>
      <c r="UXG76" s="18"/>
      <c r="UXH76" s="18"/>
      <c r="UXI76" s="18"/>
      <c r="UXJ76" s="18"/>
      <c r="UXK76" s="18"/>
      <c r="UXL76" s="18"/>
      <c r="UXM76" s="18"/>
      <c r="UXN76" s="18"/>
      <c r="UXO76" s="18"/>
      <c r="UXP76" s="18"/>
      <c r="UXQ76" s="18"/>
      <c r="UXR76" s="18"/>
      <c r="UXS76" s="18"/>
      <c r="UXT76" s="18"/>
      <c r="UXU76" s="18"/>
      <c r="UXV76" s="18"/>
      <c r="UXW76" s="18"/>
      <c r="UXX76" s="18"/>
      <c r="UXY76" s="18"/>
      <c r="UXZ76" s="18"/>
      <c r="UYA76" s="18"/>
      <c r="UYB76" s="18"/>
      <c r="UYC76" s="18"/>
      <c r="UYD76" s="18"/>
      <c r="UYE76" s="18"/>
      <c r="UYF76" s="18"/>
      <c r="UYG76" s="18"/>
      <c r="UYH76" s="18"/>
      <c r="UYI76" s="18"/>
      <c r="UYJ76" s="18"/>
      <c r="UYK76" s="18"/>
      <c r="UYL76" s="18"/>
      <c r="UYM76" s="18"/>
      <c r="UYN76" s="18"/>
      <c r="UYO76" s="18"/>
      <c r="UYP76" s="18"/>
      <c r="UYQ76" s="18"/>
      <c r="UYR76" s="18"/>
      <c r="UYS76" s="18"/>
      <c r="UYT76" s="18"/>
      <c r="UYU76" s="18"/>
      <c r="UYV76" s="18"/>
      <c r="UYW76" s="18"/>
      <c r="UYX76" s="18"/>
      <c r="UYY76" s="18"/>
      <c r="UYZ76" s="18"/>
      <c r="UZA76" s="18"/>
      <c r="UZB76" s="18"/>
      <c r="UZC76" s="18"/>
      <c r="UZD76" s="18"/>
      <c r="UZE76" s="18"/>
      <c r="UZF76" s="18"/>
      <c r="UZG76" s="18"/>
      <c r="UZH76" s="18"/>
      <c r="UZI76" s="18"/>
      <c r="UZJ76" s="18"/>
      <c r="UZK76" s="18"/>
      <c r="UZL76" s="18"/>
      <c r="UZM76" s="18"/>
      <c r="UZN76" s="18"/>
      <c r="UZO76" s="18"/>
      <c r="UZP76" s="18"/>
      <c r="UZQ76" s="18"/>
      <c r="UZR76" s="18"/>
      <c r="UZS76" s="18"/>
      <c r="UZT76" s="18"/>
      <c r="UZU76" s="18"/>
      <c r="UZV76" s="18"/>
      <c r="UZW76" s="18"/>
      <c r="UZX76" s="18"/>
      <c r="UZY76" s="18"/>
      <c r="UZZ76" s="18"/>
      <c r="VAA76" s="18"/>
      <c r="VAB76" s="18"/>
      <c r="VAC76" s="18"/>
      <c r="VAD76" s="18"/>
      <c r="VAE76" s="18"/>
      <c r="VAF76" s="18"/>
      <c r="VAG76" s="18"/>
      <c r="VAH76" s="18"/>
      <c r="VAI76" s="18"/>
      <c r="VAJ76" s="18"/>
      <c r="VAK76" s="18"/>
      <c r="VAL76" s="18"/>
      <c r="VAM76" s="18"/>
      <c r="VAN76" s="18"/>
      <c r="VAO76" s="18"/>
      <c r="VAP76" s="18"/>
      <c r="VAQ76" s="18"/>
      <c r="VAR76" s="18"/>
      <c r="VAS76" s="18"/>
      <c r="VAT76" s="18"/>
      <c r="VAU76" s="18"/>
      <c r="VAV76" s="18"/>
      <c r="VAW76" s="18"/>
      <c r="VAX76" s="18"/>
      <c r="VAY76" s="18"/>
      <c r="VAZ76" s="18"/>
      <c r="VBA76" s="18"/>
      <c r="VBB76" s="18"/>
      <c r="VBC76" s="18"/>
      <c r="VBD76" s="18"/>
      <c r="VBE76" s="18"/>
      <c r="VBF76" s="18"/>
      <c r="VBG76" s="18"/>
      <c r="VBH76" s="18"/>
      <c r="VBI76" s="18"/>
      <c r="VBJ76" s="18"/>
      <c r="VBK76" s="18"/>
      <c r="VBL76" s="18"/>
      <c r="VBM76" s="18"/>
      <c r="VBN76" s="18"/>
      <c r="VBO76" s="18"/>
      <c r="VBP76" s="18"/>
      <c r="VBQ76" s="18"/>
      <c r="VBR76" s="18"/>
      <c r="VBS76" s="18"/>
      <c r="VBT76" s="18"/>
      <c r="VBU76" s="18"/>
      <c r="VBV76" s="18"/>
      <c r="VBW76" s="18"/>
      <c r="VBX76" s="18"/>
      <c r="VBY76" s="18"/>
      <c r="VBZ76" s="18"/>
      <c r="VCA76" s="18"/>
      <c r="VCB76" s="18"/>
      <c r="VCC76" s="18"/>
      <c r="VCD76" s="18"/>
      <c r="VCE76" s="18"/>
      <c r="VCF76" s="18"/>
      <c r="VCG76" s="18"/>
      <c r="VCH76" s="18"/>
      <c r="VCI76" s="18"/>
      <c r="VCJ76" s="18"/>
      <c r="VCK76" s="18"/>
      <c r="VCL76" s="18"/>
      <c r="VCM76" s="18"/>
      <c r="VCN76" s="18"/>
      <c r="VCO76" s="18"/>
      <c r="VCP76" s="18"/>
      <c r="VCQ76" s="18"/>
      <c r="VCR76" s="18"/>
      <c r="VCS76" s="18"/>
      <c r="VCT76" s="18"/>
      <c r="VCU76" s="18"/>
      <c r="VCV76" s="18"/>
      <c r="VCW76" s="18"/>
      <c r="VCX76" s="18"/>
      <c r="VCY76" s="18"/>
      <c r="VCZ76" s="18"/>
      <c r="VDA76" s="18"/>
      <c r="VDB76" s="18"/>
      <c r="VDC76" s="18"/>
      <c r="VDD76" s="18"/>
      <c r="VDE76" s="18"/>
      <c r="VDF76" s="18"/>
      <c r="VDG76" s="18"/>
      <c r="VDH76" s="18"/>
      <c r="VDI76" s="18"/>
      <c r="VDJ76" s="18"/>
      <c r="VDK76" s="18"/>
      <c r="VDL76" s="18"/>
      <c r="VDM76" s="18"/>
      <c r="VDN76" s="18"/>
      <c r="VDO76" s="18"/>
      <c r="VDP76" s="18"/>
      <c r="VDQ76" s="18"/>
      <c r="VDR76" s="18"/>
      <c r="VDS76" s="18"/>
      <c r="VDT76" s="18"/>
      <c r="VDU76" s="18"/>
      <c r="VDV76" s="18"/>
      <c r="VDW76" s="18"/>
      <c r="VDX76" s="18"/>
      <c r="VDY76" s="18"/>
      <c r="VDZ76" s="18"/>
      <c r="VEA76" s="18"/>
      <c r="VEB76" s="18"/>
      <c r="VEC76" s="18"/>
      <c r="VED76" s="18"/>
      <c r="VEE76" s="18"/>
      <c r="VEF76" s="18"/>
      <c r="VEG76" s="18"/>
      <c r="VEH76" s="18"/>
      <c r="VEI76" s="18"/>
      <c r="VEJ76" s="18"/>
      <c r="VEK76" s="18"/>
      <c r="VEL76" s="18"/>
      <c r="VEM76" s="18"/>
      <c r="VEN76" s="18"/>
      <c r="VEO76" s="18"/>
      <c r="VEP76" s="18"/>
      <c r="VEQ76" s="18"/>
      <c r="VER76" s="18"/>
      <c r="VES76" s="18"/>
      <c r="VET76" s="18"/>
      <c r="VEU76" s="18"/>
      <c r="VEV76" s="18"/>
      <c r="VEW76" s="18"/>
      <c r="VEX76" s="18"/>
      <c r="VEY76" s="18"/>
      <c r="VEZ76" s="18"/>
      <c r="VFA76" s="18"/>
      <c r="VFB76" s="18"/>
      <c r="VFC76" s="18"/>
      <c r="VFD76" s="18"/>
      <c r="VFE76" s="18"/>
      <c r="VFF76" s="18"/>
      <c r="VFG76" s="18"/>
      <c r="VFH76" s="18"/>
      <c r="VFI76" s="18"/>
      <c r="VFJ76" s="18"/>
      <c r="VFK76" s="18"/>
      <c r="VFL76" s="18"/>
      <c r="VFM76" s="18"/>
      <c r="VFN76" s="18"/>
      <c r="VFO76" s="18"/>
      <c r="VFP76" s="18"/>
      <c r="VFQ76" s="18"/>
      <c r="VFR76" s="18"/>
      <c r="VFS76" s="18"/>
      <c r="VFT76" s="18"/>
      <c r="VFU76" s="18"/>
      <c r="VFV76" s="18"/>
      <c r="VFW76" s="18"/>
      <c r="VFX76" s="18"/>
      <c r="VFY76" s="18"/>
      <c r="VFZ76" s="18"/>
      <c r="VGA76" s="18"/>
      <c r="VGB76" s="18"/>
      <c r="VGC76" s="18"/>
      <c r="VGD76" s="18"/>
      <c r="VGE76" s="18"/>
      <c r="VGF76" s="18"/>
      <c r="VGG76" s="18"/>
      <c r="VGH76" s="18"/>
      <c r="VGI76" s="18"/>
      <c r="VGJ76" s="18"/>
      <c r="VGK76" s="18"/>
      <c r="VGL76" s="18"/>
      <c r="VGM76" s="18"/>
      <c r="VGN76" s="18"/>
      <c r="VGO76" s="18"/>
      <c r="VGP76" s="18"/>
      <c r="VGQ76" s="18"/>
      <c r="VGR76" s="18"/>
      <c r="VGS76" s="18"/>
      <c r="VGT76" s="18"/>
      <c r="VGU76" s="18"/>
      <c r="VGV76" s="18"/>
      <c r="VGW76" s="18"/>
      <c r="VGX76" s="18"/>
      <c r="VGY76" s="18"/>
      <c r="VGZ76" s="18"/>
      <c r="VHA76" s="18"/>
      <c r="VHB76" s="18"/>
      <c r="VHC76" s="18"/>
      <c r="VHD76" s="18"/>
      <c r="VHE76" s="18"/>
      <c r="VHF76" s="18"/>
      <c r="VHG76" s="18"/>
      <c r="VHH76" s="18"/>
      <c r="VHI76" s="18"/>
      <c r="VHJ76" s="18"/>
      <c r="VHK76" s="18"/>
      <c r="VHL76" s="18"/>
      <c r="VHM76" s="18"/>
      <c r="VHN76" s="18"/>
      <c r="VHO76" s="18"/>
      <c r="VHP76" s="18"/>
      <c r="VHQ76" s="18"/>
      <c r="VHR76" s="18"/>
      <c r="VHS76" s="18"/>
      <c r="VHT76" s="18"/>
      <c r="VHU76" s="18"/>
      <c r="VHV76" s="18"/>
      <c r="VHW76" s="18"/>
      <c r="VHX76" s="18"/>
      <c r="VHY76" s="18"/>
      <c r="VHZ76" s="18"/>
      <c r="VIA76" s="18"/>
      <c r="VIB76" s="18"/>
      <c r="VIC76" s="18"/>
      <c r="VID76" s="18"/>
      <c r="VIE76" s="18"/>
      <c r="VIF76" s="18"/>
      <c r="VIG76" s="18"/>
      <c r="VIH76" s="18"/>
      <c r="VII76" s="18"/>
      <c r="VIJ76" s="18"/>
      <c r="VIK76" s="18"/>
      <c r="VIL76" s="18"/>
      <c r="VIM76" s="18"/>
      <c r="VIN76" s="18"/>
      <c r="VIO76" s="18"/>
      <c r="VIP76" s="18"/>
      <c r="VIQ76" s="18"/>
      <c r="VIR76" s="18"/>
      <c r="VIS76" s="18"/>
      <c r="VIT76" s="18"/>
      <c r="VIU76" s="18"/>
      <c r="VIV76" s="18"/>
      <c r="VIW76" s="18"/>
      <c r="VIX76" s="18"/>
      <c r="VIY76" s="18"/>
      <c r="VIZ76" s="18"/>
      <c r="VJA76" s="18"/>
      <c r="VJB76" s="18"/>
      <c r="VJC76" s="18"/>
      <c r="VJD76" s="18"/>
      <c r="VJE76" s="18"/>
      <c r="VJF76" s="18"/>
      <c r="VJG76" s="18"/>
      <c r="VJH76" s="18"/>
      <c r="VJI76" s="18"/>
      <c r="VJJ76" s="18"/>
      <c r="VJK76" s="18"/>
      <c r="VJL76" s="18"/>
      <c r="VJM76" s="18"/>
      <c r="VJN76" s="18"/>
      <c r="VJO76" s="18"/>
      <c r="VJP76" s="18"/>
      <c r="VJQ76" s="18"/>
      <c r="VJR76" s="18"/>
      <c r="VJS76" s="18"/>
      <c r="VJT76" s="18"/>
      <c r="VJU76" s="18"/>
      <c r="VJV76" s="18"/>
      <c r="VJW76" s="18"/>
      <c r="VJX76" s="18"/>
      <c r="VJY76" s="18"/>
      <c r="VJZ76" s="18"/>
      <c r="VKA76" s="18"/>
      <c r="VKB76" s="18"/>
      <c r="VKC76" s="18"/>
      <c r="VKD76" s="18"/>
      <c r="VKE76" s="18"/>
      <c r="VKF76" s="18"/>
      <c r="VKG76" s="18"/>
      <c r="VKH76" s="18"/>
      <c r="VKI76" s="18"/>
      <c r="VKJ76" s="18"/>
      <c r="VKK76" s="18"/>
      <c r="VKL76" s="18"/>
      <c r="VKM76" s="18"/>
      <c r="VKN76" s="18"/>
      <c r="VKO76" s="18"/>
      <c r="VKP76" s="18"/>
      <c r="VKQ76" s="18"/>
      <c r="VKR76" s="18"/>
      <c r="VKS76" s="18"/>
      <c r="VKT76" s="18"/>
      <c r="VKU76" s="18"/>
      <c r="VKV76" s="18"/>
      <c r="VKW76" s="18"/>
      <c r="VKX76" s="18"/>
      <c r="VKY76" s="18"/>
      <c r="VKZ76" s="18"/>
      <c r="VLA76" s="18"/>
      <c r="VLB76" s="18"/>
      <c r="VLC76" s="18"/>
      <c r="VLD76" s="18"/>
      <c r="VLE76" s="18"/>
      <c r="VLF76" s="18"/>
      <c r="VLG76" s="18"/>
      <c r="VLH76" s="18"/>
      <c r="VLI76" s="18"/>
      <c r="VLJ76" s="18"/>
      <c r="VLK76" s="18"/>
      <c r="VLL76" s="18"/>
      <c r="VLM76" s="18"/>
      <c r="VLN76" s="18"/>
      <c r="VLO76" s="18"/>
      <c r="VLP76" s="18"/>
      <c r="VLQ76" s="18"/>
      <c r="VLR76" s="18"/>
      <c r="VLS76" s="18"/>
      <c r="VLT76" s="18"/>
      <c r="VLU76" s="18"/>
      <c r="VLV76" s="18"/>
      <c r="VLW76" s="18"/>
      <c r="VLX76" s="18"/>
      <c r="VLY76" s="18"/>
      <c r="VLZ76" s="18"/>
      <c r="VMA76" s="18"/>
      <c r="VMB76" s="18"/>
      <c r="VMC76" s="18"/>
      <c r="VMD76" s="18"/>
      <c r="VME76" s="18"/>
      <c r="VMF76" s="18"/>
      <c r="VMG76" s="18"/>
      <c r="VMH76" s="18"/>
      <c r="VMI76" s="18"/>
      <c r="VMJ76" s="18"/>
      <c r="VMK76" s="18"/>
      <c r="VML76" s="18"/>
      <c r="VMM76" s="18"/>
      <c r="VMN76" s="18"/>
      <c r="VMO76" s="18"/>
      <c r="VMP76" s="18"/>
      <c r="VMQ76" s="18"/>
      <c r="VMR76" s="18"/>
      <c r="VMS76" s="18"/>
      <c r="VMT76" s="18"/>
      <c r="VMU76" s="18"/>
      <c r="VMV76" s="18"/>
      <c r="VMW76" s="18"/>
      <c r="VMX76" s="18"/>
      <c r="VMY76" s="18"/>
      <c r="VMZ76" s="18"/>
      <c r="VNA76" s="18"/>
      <c r="VNB76" s="18"/>
      <c r="VNC76" s="18"/>
      <c r="VND76" s="18"/>
      <c r="VNE76" s="18"/>
      <c r="VNF76" s="18"/>
      <c r="VNG76" s="18"/>
      <c r="VNH76" s="18"/>
      <c r="VNI76" s="18"/>
      <c r="VNJ76" s="18"/>
      <c r="VNK76" s="18"/>
      <c r="VNL76" s="18"/>
      <c r="VNM76" s="18"/>
      <c r="VNN76" s="18"/>
      <c r="VNO76" s="18"/>
      <c r="VNP76" s="18"/>
      <c r="VNQ76" s="18"/>
      <c r="VNR76" s="18"/>
      <c r="VNS76" s="18"/>
      <c r="VNT76" s="18"/>
      <c r="VNU76" s="18"/>
      <c r="VNV76" s="18"/>
      <c r="VNW76" s="18"/>
      <c r="VNX76" s="18"/>
      <c r="VNY76" s="18"/>
      <c r="VNZ76" s="18"/>
      <c r="VOA76" s="18"/>
      <c r="VOB76" s="18"/>
      <c r="VOC76" s="18"/>
      <c r="VOD76" s="18"/>
      <c r="VOE76" s="18"/>
      <c r="VOF76" s="18"/>
      <c r="VOG76" s="18"/>
      <c r="VOH76" s="18"/>
      <c r="VOI76" s="18"/>
      <c r="VOJ76" s="18"/>
      <c r="VOK76" s="18"/>
      <c r="VOL76" s="18"/>
      <c r="VOM76" s="18"/>
      <c r="VON76" s="18"/>
      <c r="VOO76" s="18"/>
      <c r="VOP76" s="18"/>
      <c r="VOQ76" s="18"/>
      <c r="VOR76" s="18"/>
      <c r="VOS76" s="18"/>
      <c r="VOT76" s="18"/>
      <c r="VOU76" s="18"/>
      <c r="VOV76" s="18"/>
      <c r="VOW76" s="18"/>
      <c r="VOX76" s="18"/>
      <c r="VOY76" s="18"/>
      <c r="VOZ76" s="18"/>
      <c r="VPA76" s="18"/>
      <c r="VPB76" s="18"/>
      <c r="VPC76" s="18"/>
      <c r="VPD76" s="18"/>
      <c r="VPE76" s="18"/>
      <c r="VPF76" s="18"/>
      <c r="VPG76" s="18"/>
      <c r="VPH76" s="18"/>
      <c r="VPI76" s="18"/>
      <c r="VPJ76" s="18"/>
      <c r="VPK76" s="18"/>
      <c r="VPL76" s="18"/>
      <c r="VPM76" s="18"/>
      <c r="VPN76" s="18"/>
      <c r="VPO76" s="18"/>
      <c r="VPP76" s="18"/>
      <c r="VPQ76" s="18"/>
      <c r="VPR76" s="18"/>
      <c r="VPS76" s="18"/>
      <c r="VPT76" s="18"/>
      <c r="VPU76" s="18"/>
      <c r="VPV76" s="18"/>
      <c r="VPW76" s="18"/>
      <c r="VPX76" s="18"/>
      <c r="VPY76" s="18"/>
      <c r="VPZ76" s="18"/>
      <c r="VQA76" s="18"/>
      <c r="VQB76" s="18"/>
      <c r="VQC76" s="18"/>
      <c r="VQD76" s="18"/>
      <c r="VQE76" s="18"/>
      <c r="VQF76" s="18"/>
      <c r="VQG76" s="18"/>
      <c r="VQH76" s="18"/>
      <c r="VQI76" s="18"/>
      <c r="VQJ76" s="18"/>
      <c r="VQK76" s="18"/>
      <c r="VQL76" s="18"/>
      <c r="VQM76" s="18"/>
      <c r="VQN76" s="18"/>
      <c r="VQO76" s="18"/>
      <c r="VQP76" s="18"/>
      <c r="VQQ76" s="18"/>
      <c r="VQR76" s="18"/>
      <c r="VQS76" s="18"/>
      <c r="VQT76" s="18"/>
      <c r="VQU76" s="18"/>
      <c r="VQV76" s="18"/>
      <c r="VQW76" s="18"/>
      <c r="VQX76" s="18"/>
      <c r="VQY76" s="18"/>
      <c r="VQZ76" s="18"/>
      <c r="VRA76" s="18"/>
      <c r="VRB76" s="18"/>
      <c r="VRC76" s="18"/>
      <c r="VRD76" s="18"/>
      <c r="VRE76" s="18"/>
      <c r="VRF76" s="18"/>
      <c r="VRG76" s="18"/>
      <c r="VRH76" s="18"/>
      <c r="VRI76" s="18"/>
      <c r="VRJ76" s="18"/>
      <c r="VRK76" s="18"/>
      <c r="VRL76" s="18"/>
      <c r="VRM76" s="18"/>
      <c r="VRN76" s="18"/>
      <c r="VRO76" s="18"/>
      <c r="VRP76" s="18"/>
      <c r="VRQ76" s="18"/>
      <c r="VRR76" s="18"/>
      <c r="VRS76" s="18"/>
      <c r="VRT76" s="18"/>
      <c r="VRU76" s="18"/>
      <c r="VRV76" s="18"/>
      <c r="VRW76" s="18"/>
      <c r="VRX76" s="18"/>
      <c r="VRY76" s="18"/>
      <c r="VRZ76" s="18"/>
      <c r="VSA76" s="18"/>
      <c r="VSB76" s="18"/>
      <c r="VSC76" s="18"/>
      <c r="VSD76" s="18"/>
      <c r="VSE76" s="18"/>
      <c r="VSF76" s="18"/>
      <c r="VSG76" s="18"/>
      <c r="VSH76" s="18"/>
      <c r="VSI76" s="18"/>
      <c r="VSJ76" s="18"/>
      <c r="VSK76" s="18"/>
      <c r="VSL76" s="18"/>
      <c r="VSM76" s="18"/>
      <c r="VSN76" s="18"/>
      <c r="VSO76" s="18"/>
      <c r="VSP76" s="18"/>
      <c r="VSQ76" s="18"/>
      <c r="VSR76" s="18"/>
      <c r="VSS76" s="18"/>
      <c r="VST76" s="18"/>
      <c r="VSU76" s="18"/>
      <c r="VSV76" s="18"/>
      <c r="VSW76" s="18"/>
      <c r="VSX76" s="18"/>
      <c r="VSY76" s="18"/>
      <c r="VSZ76" s="18"/>
      <c r="VTA76" s="18"/>
      <c r="VTB76" s="18"/>
      <c r="VTC76" s="18"/>
      <c r="VTD76" s="18"/>
      <c r="VTE76" s="18"/>
      <c r="VTF76" s="18"/>
      <c r="VTG76" s="18"/>
      <c r="VTH76" s="18"/>
      <c r="VTI76" s="18"/>
      <c r="VTJ76" s="18"/>
      <c r="VTK76" s="18"/>
      <c r="VTL76" s="18"/>
      <c r="VTM76" s="18"/>
      <c r="VTN76" s="18"/>
      <c r="VTO76" s="18"/>
      <c r="VTP76" s="18"/>
      <c r="VTQ76" s="18"/>
      <c r="VTR76" s="18"/>
      <c r="VTS76" s="18"/>
      <c r="VTT76" s="18"/>
      <c r="VTU76" s="18"/>
      <c r="VTV76" s="18"/>
      <c r="VTW76" s="18"/>
      <c r="VTX76" s="18"/>
      <c r="VTY76" s="18"/>
      <c r="VTZ76" s="18"/>
      <c r="VUA76" s="18"/>
      <c r="VUB76" s="18"/>
      <c r="VUC76" s="18"/>
      <c r="VUD76" s="18"/>
      <c r="VUE76" s="18"/>
      <c r="VUF76" s="18"/>
      <c r="VUG76" s="18"/>
      <c r="VUH76" s="18"/>
      <c r="VUI76" s="18"/>
      <c r="VUJ76" s="18"/>
      <c r="VUK76" s="18"/>
      <c r="VUL76" s="18"/>
      <c r="VUM76" s="18"/>
      <c r="VUN76" s="18"/>
      <c r="VUO76" s="18"/>
      <c r="VUP76" s="18"/>
      <c r="VUQ76" s="18"/>
      <c r="VUR76" s="18"/>
      <c r="VUS76" s="18"/>
      <c r="VUT76" s="18"/>
      <c r="VUU76" s="18"/>
      <c r="VUV76" s="18"/>
      <c r="VUW76" s="18"/>
      <c r="VUX76" s="18"/>
      <c r="VUY76" s="18"/>
      <c r="VUZ76" s="18"/>
      <c r="VVA76" s="18"/>
      <c r="VVB76" s="18"/>
      <c r="VVC76" s="18"/>
      <c r="VVD76" s="18"/>
      <c r="VVE76" s="18"/>
      <c r="VVF76" s="18"/>
      <c r="VVG76" s="18"/>
      <c r="VVH76" s="18"/>
      <c r="VVI76" s="18"/>
      <c r="VVJ76" s="18"/>
      <c r="VVK76" s="18"/>
      <c r="VVL76" s="18"/>
      <c r="VVM76" s="18"/>
      <c r="VVN76" s="18"/>
      <c r="VVO76" s="18"/>
      <c r="VVP76" s="18"/>
      <c r="VVQ76" s="18"/>
      <c r="VVR76" s="18"/>
      <c r="VVS76" s="18"/>
      <c r="VVT76" s="18"/>
      <c r="VVU76" s="18"/>
      <c r="VVV76" s="18"/>
      <c r="VVW76" s="18"/>
      <c r="VVX76" s="18"/>
      <c r="VVY76" s="18"/>
      <c r="VVZ76" s="18"/>
      <c r="VWA76" s="18"/>
      <c r="VWB76" s="18"/>
      <c r="VWC76" s="18"/>
      <c r="VWD76" s="18"/>
      <c r="VWE76" s="18"/>
      <c r="VWF76" s="18"/>
      <c r="VWG76" s="18"/>
      <c r="VWH76" s="18"/>
      <c r="VWI76" s="18"/>
      <c r="VWJ76" s="18"/>
      <c r="VWK76" s="18"/>
      <c r="VWL76" s="18"/>
      <c r="VWM76" s="18"/>
      <c r="VWN76" s="18"/>
      <c r="VWO76" s="18"/>
      <c r="VWP76" s="18"/>
      <c r="VWQ76" s="18"/>
      <c r="VWR76" s="18"/>
      <c r="VWS76" s="18"/>
      <c r="VWT76" s="18"/>
      <c r="VWU76" s="18"/>
      <c r="VWV76" s="18"/>
      <c r="VWW76" s="18"/>
      <c r="VWX76" s="18"/>
      <c r="VWY76" s="18"/>
      <c r="VWZ76" s="18"/>
      <c r="VXA76" s="18"/>
      <c r="VXB76" s="18"/>
      <c r="VXC76" s="18"/>
      <c r="VXD76" s="18"/>
      <c r="VXE76" s="18"/>
      <c r="VXF76" s="18"/>
      <c r="VXG76" s="18"/>
      <c r="VXH76" s="18"/>
      <c r="VXI76" s="18"/>
      <c r="VXJ76" s="18"/>
      <c r="VXK76" s="18"/>
      <c r="VXL76" s="18"/>
      <c r="VXM76" s="18"/>
      <c r="VXN76" s="18"/>
      <c r="VXO76" s="18"/>
      <c r="VXP76" s="18"/>
      <c r="VXQ76" s="18"/>
      <c r="VXR76" s="18"/>
      <c r="VXS76" s="18"/>
      <c r="VXT76" s="18"/>
      <c r="VXU76" s="18"/>
      <c r="VXV76" s="18"/>
      <c r="VXW76" s="18"/>
      <c r="VXX76" s="18"/>
      <c r="VXY76" s="18"/>
      <c r="VXZ76" s="18"/>
      <c r="VYA76" s="18"/>
      <c r="VYB76" s="18"/>
      <c r="VYC76" s="18"/>
      <c r="VYD76" s="18"/>
      <c r="VYE76" s="18"/>
      <c r="VYF76" s="18"/>
      <c r="VYG76" s="18"/>
      <c r="VYH76" s="18"/>
      <c r="VYI76" s="18"/>
      <c r="VYJ76" s="18"/>
      <c r="VYK76" s="18"/>
      <c r="VYL76" s="18"/>
      <c r="VYM76" s="18"/>
      <c r="VYN76" s="18"/>
      <c r="VYO76" s="18"/>
      <c r="VYP76" s="18"/>
      <c r="VYQ76" s="18"/>
      <c r="VYR76" s="18"/>
      <c r="VYS76" s="18"/>
      <c r="VYT76" s="18"/>
      <c r="VYU76" s="18"/>
      <c r="VYV76" s="18"/>
      <c r="VYW76" s="18"/>
      <c r="VYX76" s="18"/>
      <c r="VYY76" s="18"/>
      <c r="VYZ76" s="18"/>
      <c r="VZA76" s="18"/>
      <c r="VZB76" s="18"/>
      <c r="VZC76" s="18"/>
      <c r="VZD76" s="18"/>
      <c r="VZE76" s="18"/>
      <c r="VZF76" s="18"/>
      <c r="VZG76" s="18"/>
      <c r="VZH76" s="18"/>
      <c r="VZI76" s="18"/>
      <c r="VZJ76" s="18"/>
      <c r="VZK76" s="18"/>
      <c r="VZL76" s="18"/>
      <c r="VZM76" s="18"/>
      <c r="VZN76" s="18"/>
      <c r="VZO76" s="18"/>
      <c r="VZP76" s="18"/>
      <c r="VZQ76" s="18"/>
      <c r="VZR76" s="18"/>
      <c r="VZS76" s="18"/>
      <c r="VZT76" s="18"/>
      <c r="VZU76" s="18"/>
      <c r="VZV76" s="18"/>
      <c r="VZW76" s="18"/>
      <c r="VZX76" s="18"/>
      <c r="VZY76" s="18"/>
      <c r="VZZ76" s="18"/>
      <c r="WAA76" s="18"/>
      <c r="WAB76" s="18"/>
      <c r="WAC76" s="18"/>
      <c r="WAD76" s="18"/>
      <c r="WAE76" s="18"/>
      <c r="WAF76" s="18"/>
      <c r="WAG76" s="18"/>
      <c r="WAH76" s="18"/>
      <c r="WAI76" s="18"/>
      <c r="WAJ76" s="18"/>
      <c r="WAK76" s="18"/>
      <c r="WAL76" s="18"/>
      <c r="WAM76" s="18"/>
      <c r="WAN76" s="18"/>
      <c r="WAO76" s="18"/>
      <c r="WAP76" s="18"/>
      <c r="WAQ76" s="18"/>
      <c r="WAR76" s="18"/>
      <c r="WAS76" s="18"/>
      <c r="WAT76" s="18"/>
      <c r="WAU76" s="18"/>
      <c r="WAV76" s="18"/>
      <c r="WAW76" s="18"/>
      <c r="WAX76" s="18"/>
      <c r="WAY76" s="18"/>
      <c r="WAZ76" s="18"/>
      <c r="WBA76" s="18"/>
      <c r="WBB76" s="18"/>
      <c r="WBC76" s="18"/>
      <c r="WBD76" s="18"/>
      <c r="WBE76" s="18"/>
      <c r="WBF76" s="18"/>
      <c r="WBG76" s="18"/>
      <c r="WBH76" s="18"/>
      <c r="WBI76" s="18"/>
      <c r="WBJ76" s="18"/>
      <c r="WBK76" s="18"/>
      <c r="WBL76" s="18"/>
      <c r="WBM76" s="18"/>
      <c r="WBN76" s="18"/>
      <c r="WBO76" s="18"/>
      <c r="WBP76" s="18"/>
      <c r="WBQ76" s="18"/>
      <c r="WBR76" s="18"/>
      <c r="WBS76" s="18"/>
      <c r="WBT76" s="18"/>
      <c r="WBU76" s="18"/>
      <c r="WBV76" s="18"/>
      <c r="WBW76" s="18"/>
      <c r="WBX76" s="18"/>
      <c r="WBY76" s="18"/>
      <c r="WBZ76" s="18"/>
      <c r="WCA76" s="18"/>
      <c r="WCB76" s="18"/>
      <c r="WCC76" s="18"/>
      <c r="WCD76" s="18"/>
      <c r="WCE76" s="18"/>
      <c r="WCF76" s="18"/>
      <c r="WCG76" s="18"/>
      <c r="WCH76" s="18"/>
      <c r="WCI76" s="18"/>
      <c r="WCJ76" s="18"/>
      <c r="WCK76" s="18"/>
      <c r="WCL76" s="18"/>
      <c r="WCM76" s="18"/>
      <c r="WCN76" s="18"/>
      <c r="WCO76" s="18"/>
      <c r="WCP76" s="18"/>
      <c r="WCQ76" s="18"/>
      <c r="WCR76" s="18"/>
      <c r="WCS76" s="18"/>
      <c r="WCT76" s="18"/>
      <c r="WCU76" s="18"/>
      <c r="WCV76" s="18"/>
      <c r="WCW76" s="18"/>
      <c r="WCX76" s="18"/>
      <c r="WCY76" s="18"/>
      <c r="WCZ76" s="18"/>
      <c r="WDA76" s="18"/>
      <c r="WDB76" s="18"/>
      <c r="WDC76" s="18"/>
      <c r="WDD76" s="18"/>
      <c r="WDE76" s="18"/>
      <c r="WDF76" s="18"/>
      <c r="WDG76" s="18"/>
      <c r="WDH76" s="18"/>
      <c r="WDI76" s="18"/>
      <c r="WDJ76" s="18"/>
      <c r="WDK76" s="18"/>
      <c r="WDL76" s="18"/>
      <c r="WDM76" s="18"/>
      <c r="WDN76" s="18"/>
      <c r="WDO76" s="18"/>
      <c r="WDP76" s="18"/>
      <c r="WDQ76" s="18"/>
      <c r="WDR76" s="18"/>
      <c r="WDS76" s="18"/>
      <c r="WDT76" s="18"/>
      <c r="WDU76" s="18"/>
      <c r="WDV76" s="18"/>
      <c r="WDW76" s="18"/>
      <c r="WDX76" s="18"/>
      <c r="WDY76" s="18"/>
      <c r="WDZ76" s="18"/>
      <c r="WEA76" s="18"/>
      <c r="WEB76" s="18"/>
      <c r="WEC76" s="18"/>
      <c r="WED76" s="18"/>
      <c r="WEE76" s="18"/>
      <c r="WEF76" s="18"/>
      <c r="WEG76" s="18"/>
      <c r="WEH76" s="18"/>
      <c r="WEI76" s="18"/>
      <c r="WEJ76" s="18"/>
      <c r="WEK76" s="18"/>
      <c r="WEL76" s="18"/>
      <c r="WEM76" s="18"/>
      <c r="WEN76" s="18"/>
      <c r="WEO76" s="18"/>
      <c r="WEP76" s="18"/>
      <c r="WEQ76" s="18"/>
      <c r="WER76" s="18"/>
      <c r="WES76" s="18"/>
      <c r="WET76" s="18"/>
      <c r="WEU76" s="18"/>
      <c r="WEV76" s="18"/>
      <c r="WEW76" s="18"/>
      <c r="WEX76" s="18"/>
      <c r="WEY76" s="18"/>
      <c r="WEZ76" s="18"/>
      <c r="WFA76" s="18"/>
      <c r="WFB76" s="18"/>
      <c r="WFC76" s="18"/>
      <c r="WFD76" s="18"/>
      <c r="WFE76" s="18"/>
      <c r="WFF76" s="18"/>
      <c r="WFG76" s="18"/>
      <c r="WFH76" s="18"/>
      <c r="WFI76" s="18"/>
      <c r="WFJ76" s="18"/>
      <c r="WFK76" s="18"/>
      <c r="WFL76" s="18"/>
      <c r="WFM76" s="18"/>
      <c r="WFN76" s="18"/>
      <c r="WFO76" s="18"/>
      <c r="WFP76" s="18"/>
      <c r="WFQ76" s="18"/>
      <c r="WFR76" s="18"/>
      <c r="WFS76" s="18"/>
      <c r="WFT76" s="18"/>
      <c r="WFU76" s="18"/>
      <c r="WFV76" s="18"/>
      <c r="WFW76" s="18"/>
      <c r="WFX76" s="18"/>
      <c r="WFY76" s="18"/>
      <c r="WFZ76" s="18"/>
      <c r="WGA76" s="18"/>
      <c r="WGB76" s="18"/>
      <c r="WGC76" s="18"/>
      <c r="WGD76" s="18"/>
      <c r="WGE76" s="18"/>
      <c r="WGF76" s="18"/>
      <c r="WGG76" s="18"/>
      <c r="WGH76" s="18"/>
      <c r="WGI76" s="18"/>
      <c r="WGJ76" s="18"/>
      <c r="WGK76" s="18"/>
      <c r="WGL76" s="18"/>
      <c r="WGM76" s="18"/>
      <c r="WGN76" s="18"/>
      <c r="WGO76" s="18"/>
      <c r="WGP76" s="18"/>
      <c r="WGQ76" s="18"/>
      <c r="WGR76" s="18"/>
      <c r="WGS76" s="18"/>
      <c r="WGT76" s="18"/>
      <c r="WGU76" s="18"/>
      <c r="WGV76" s="18"/>
      <c r="WGW76" s="18"/>
      <c r="WGX76" s="18"/>
      <c r="WGY76" s="18"/>
      <c r="WGZ76" s="18"/>
      <c r="WHA76" s="18"/>
      <c r="WHB76" s="18"/>
      <c r="WHC76" s="18"/>
      <c r="WHD76" s="18"/>
      <c r="WHE76" s="18"/>
      <c r="WHF76" s="18"/>
      <c r="WHG76" s="18"/>
      <c r="WHH76" s="18"/>
      <c r="WHI76" s="18"/>
      <c r="WHJ76" s="18"/>
      <c r="WHK76" s="18"/>
      <c r="WHL76" s="18"/>
      <c r="WHM76" s="18"/>
      <c r="WHN76" s="18"/>
      <c r="WHO76" s="18"/>
      <c r="WHP76" s="18"/>
      <c r="WHQ76" s="18"/>
      <c r="WHR76" s="18"/>
      <c r="WHS76" s="18"/>
      <c r="WHT76" s="18"/>
      <c r="WHU76" s="18"/>
      <c r="WHV76" s="18"/>
      <c r="WHW76" s="18"/>
      <c r="WHX76" s="18"/>
      <c r="WHY76" s="18"/>
      <c r="WHZ76" s="18"/>
      <c r="WIA76" s="18"/>
      <c r="WIB76" s="18"/>
      <c r="WIC76" s="18"/>
      <c r="WID76" s="18"/>
      <c r="WIE76" s="18"/>
      <c r="WIF76" s="18"/>
      <c r="WIG76" s="18"/>
      <c r="WIH76" s="18"/>
      <c r="WII76" s="18"/>
      <c r="WIJ76" s="18"/>
      <c r="WIK76" s="18"/>
      <c r="WIL76" s="18"/>
      <c r="WIM76" s="18"/>
      <c r="WIN76" s="18"/>
      <c r="WIO76" s="18"/>
      <c r="WIP76" s="18"/>
      <c r="WIQ76" s="18"/>
      <c r="WIR76" s="18"/>
      <c r="WIS76" s="18"/>
      <c r="WIT76" s="18"/>
      <c r="WIU76" s="18"/>
      <c r="WIV76" s="18"/>
      <c r="WIW76" s="18"/>
      <c r="WIX76" s="18"/>
      <c r="WIY76" s="18"/>
      <c r="WIZ76" s="18"/>
      <c r="WJA76" s="18"/>
      <c r="WJB76" s="18"/>
      <c r="WJC76" s="18"/>
      <c r="WJD76" s="18"/>
      <c r="WJE76" s="18"/>
      <c r="WJF76" s="18"/>
      <c r="WJG76" s="18"/>
      <c r="WJH76" s="18"/>
      <c r="WJI76" s="18"/>
      <c r="WJJ76" s="18"/>
      <c r="WJK76" s="18"/>
      <c r="WJL76" s="18"/>
      <c r="WJM76" s="18"/>
      <c r="WJN76" s="18"/>
      <c r="WJO76" s="18"/>
      <c r="WJP76" s="18"/>
      <c r="WJQ76" s="18"/>
      <c r="WJR76" s="18"/>
      <c r="WJS76" s="18"/>
      <c r="WJT76" s="18"/>
      <c r="WJU76" s="18"/>
      <c r="WJV76" s="18"/>
      <c r="WJW76" s="18"/>
      <c r="WJX76" s="18"/>
      <c r="WJY76" s="18"/>
      <c r="WJZ76" s="18"/>
      <c r="WKA76" s="18"/>
      <c r="WKB76" s="18"/>
      <c r="WKC76" s="18"/>
      <c r="WKD76" s="18"/>
      <c r="WKE76" s="18"/>
      <c r="WKF76" s="18"/>
      <c r="WKG76" s="18"/>
      <c r="WKH76" s="18"/>
      <c r="WKI76" s="18"/>
      <c r="WKJ76" s="18"/>
      <c r="WKK76" s="18"/>
      <c r="WKL76" s="18"/>
      <c r="WKM76" s="18"/>
      <c r="WKN76" s="18"/>
      <c r="WKO76" s="18"/>
      <c r="WKP76" s="18"/>
      <c r="WKQ76" s="18"/>
      <c r="WKR76" s="18"/>
      <c r="WKS76" s="18"/>
      <c r="WKT76" s="18"/>
      <c r="WKU76" s="18"/>
      <c r="WKV76" s="18"/>
      <c r="WKW76" s="18"/>
      <c r="WKX76" s="18"/>
      <c r="WKY76" s="18"/>
      <c r="WKZ76" s="18"/>
      <c r="WLA76" s="18"/>
      <c r="WLB76" s="18"/>
      <c r="WLC76" s="18"/>
      <c r="WLD76" s="18"/>
      <c r="WLE76" s="18"/>
      <c r="WLF76" s="18"/>
      <c r="WLG76" s="18"/>
      <c r="WLH76" s="18"/>
      <c r="WLI76" s="18"/>
      <c r="WLJ76" s="18"/>
      <c r="WLK76" s="18"/>
      <c r="WLL76" s="18"/>
      <c r="WLM76" s="18"/>
      <c r="WLN76" s="18"/>
      <c r="WLO76" s="18"/>
      <c r="WLP76" s="18"/>
      <c r="WLQ76" s="18"/>
      <c r="WLR76" s="18"/>
      <c r="WLS76" s="18"/>
      <c r="WLT76" s="18"/>
      <c r="WLU76" s="18"/>
      <c r="WLV76" s="18"/>
      <c r="WLW76" s="18"/>
      <c r="WLX76" s="18"/>
      <c r="WLY76" s="18"/>
      <c r="WLZ76" s="18"/>
      <c r="WMA76" s="18"/>
      <c r="WMB76" s="18"/>
      <c r="WMC76" s="18"/>
      <c r="WMD76" s="18"/>
      <c r="WME76" s="18"/>
      <c r="WMF76" s="18"/>
      <c r="WMG76" s="18"/>
      <c r="WMH76" s="18"/>
      <c r="WMI76" s="18"/>
      <c r="WMJ76" s="18"/>
      <c r="WMK76" s="18"/>
      <c r="WML76" s="18"/>
      <c r="WMM76" s="18"/>
      <c r="WMN76" s="18"/>
      <c r="WMO76" s="18"/>
      <c r="WMP76" s="18"/>
      <c r="WMQ76" s="18"/>
      <c r="WMR76" s="18"/>
      <c r="WMS76" s="18"/>
      <c r="WMT76" s="18"/>
      <c r="WMU76" s="18"/>
      <c r="WMV76" s="18"/>
      <c r="WMW76" s="18"/>
      <c r="WMX76" s="18"/>
      <c r="WMY76" s="18"/>
      <c r="WMZ76" s="18"/>
      <c r="WNA76" s="18"/>
      <c r="WNB76" s="18"/>
      <c r="WNC76" s="18"/>
      <c r="WND76" s="18"/>
      <c r="WNE76" s="18"/>
      <c r="WNF76" s="18"/>
      <c r="WNG76" s="18"/>
      <c r="WNH76" s="18"/>
      <c r="WNI76" s="18"/>
      <c r="WNJ76" s="18"/>
      <c r="WNK76" s="18"/>
      <c r="WNL76" s="18"/>
      <c r="WNM76" s="18"/>
      <c r="WNN76" s="18"/>
      <c r="WNO76" s="18"/>
      <c r="WNP76" s="18"/>
      <c r="WNQ76" s="18"/>
      <c r="WNR76" s="18"/>
      <c r="WNS76" s="18"/>
      <c r="WNT76" s="18"/>
      <c r="WNU76" s="18"/>
      <c r="WNV76" s="18"/>
      <c r="WNW76" s="18"/>
      <c r="WNX76" s="18"/>
      <c r="WNY76" s="18"/>
      <c r="WNZ76" s="18"/>
      <c r="WOA76" s="18"/>
      <c r="WOB76" s="18"/>
      <c r="WOC76" s="18"/>
      <c r="WOD76" s="18"/>
      <c r="WOE76" s="18"/>
      <c r="WOF76" s="18"/>
      <c r="WOG76" s="18"/>
      <c r="WOH76" s="18"/>
      <c r="WOI76" s="18"/>
      <c r="WOJ76" s="18"/>
      <c r="WOK76" s="18"/>
      <c r="WOL76" s="18"/>
      <c r="WOM76" s="18"/>
      <c r="WON76" s="18"/>
      <c r="WOO76" s="18"/>
      <c r="WOP76" s="18"/>
      <c r="WOQ76" s="18"/>
      <c r="WOR76" s="18"/>
      <c r="WOS76" s="18"/>
      <c r="WOT76" s="18"/>
      <c r="WOU76" s="18"/>
      <c r="WOV76" s="18"/>
      <c r="WOW76" s="18"/>
      <c r="WOX76" s="18"/>
      <c r="WOY76" s="18"/>
      <c r="WOZ76" s="18"/>
      <c r="WPA76" s="18"/>
      <c r="WPB76" s="18"/>
      <c r="WPC76" s="18"/>
      <c r="WPD76" s="18"/>
      <c r="WPE76" s="18"/>
      <c r="WPF76" s="18"/>
      <c r="WPG76" s="18"/>
      <c r="WPH76" s="18"/>
      <c r="WPI76" s="18"/>
      <c r="WPJ76" s="18"/>
      <c r="WPK76" s="18"/>
      <c r="WPL76" s="18"/>
      <c r="WPM76" s="18"/>
      <c r="WPN76" s="18"/>
      <c r="WPO76" s="18"/>
      <c r="WPP76" s="18"/>
      <c r="WPQ76" s="18"/>
      <c r="WPR76" s="18"/>
      <c r="WPS76" s="18"/>
      <c r="WPT76" s="18"/>
      <c r="WPU76" s="18"/>
      <c r="WPV76" s="18"/>
      <c r="WPW76" s="18"/>
      <c r="WPX76" s="18"/>
      <c r="WPY76" s="18"/>
      <c r="WPZ76" s="18"/>
      <c r="WQA76" s="18"/>
      <c r="WQB76" s="18"/>
      <c r="WQC76" s="18"/>
      <c r="WQD76" s="18"/>
      <c r="WQE76" s="18"/>
      <c r="WQF76" s="18"/>
      <c r="WQG76" s="18"/>
      <c r="WQH76" s="18"/>
      <c r="WQI76" s="18"/>
      <c r="WQJ76" s="18"/>
      <c r="WQK76" s="18"/>
      <c r="WQL76" s="18"/>
      <c r="WQM76" s="18"/>
      <c r="WQN76" s="18"/>
      <c r="WQO76" s="18"/>
      <c r="WQP76" s="18"/>
      <c r="WQQ76" s="18"/>
      <c r="WQR76" s="18"/>
      <c r="WQS76" s="18"/>
      <c r="WQT76" s="18"/>
      <c r="WQU76" s="18"/>
      <c r="WQV76" s="18"/>
      <c r="WQW76" s="18"/>
      <c r="WQX76" s="18"/>
      <c r="WQY76" s="18"/>
      <c r="WQZ76" s="18"/>
      <c r="WRA76" s="18"/>
      <c r="WRB76" s="18"/>
      <c r="WRC76" s="18"/>
      <c r="WRD76" s="18"/>
      <c r="WRE76" s="18"/>
      <c r="WRF76" s="18"/>
      <c r="WRG76" s="18"/>
      <c r="WRH76" s="18"/>
      <c r="WRI76" s="18"/>
      <c r="WRJ76" s="18"/>
      <c r="WRK76" s="18"/>
      <c r="WRL76" s="18"/>
      <c r="WRM76" s="18"/>
      <c r="WRN76" s="18"/>
      <c r="WRO76" s="18"/>
      <c r="WRP76" s="18"/>
      <c r="WRQ76" s="18"/>
      <c r="WRR76" s="18"/>
      <c r="WRS76" s="18"/>
      <c r="WRT76" s="18"/>
      <c r="WRU76" s="18"/>
      <c r="WRV76" s="18"/>
      <c r="WRW76" s="18"/>
      <c r="WRX76" s="18"/>
      <c r="WRY76" s="18"/>
      <c r="WRZ76" s="18"/>
      <c r="WSA76" s="18"/>
      <c r="WSB76" s="18"/>
      <c r="WSC76" s="18"/>
      <c r="WSD76" s="18"/>
      <c r="WSE76" s="18"/>
      <c r="WSF76" s="18"/>
      <c r="WSG76" s="18"/>
      <c r="WSH76" s="18"/>
      <c r="WSI76" s="18"/>
      <c r="WSJ76" s="18"/>
      <c r="WSK76" s="18"/>
      <c r="WSL76" s="18"/>
      <c r="WSM76" s="18"/>
      <c r="WSN76" s="18"/>
      <c r="WSO76" s="18"/>
      <c r="WSP76" s="18"/>
      <c r="WSQ76" s="18"/>
      <c r="WSR76" s="18"/>
      <c r="WSS76" s="18"/>
      <c r="WST76" s="18"/>
      <c r="WSU76" s="18"/>
      <c r="WSV76" s="18"/>
      <c r="WSW76" s="18"/>
      <c r="WSX76" s="18"/>
      <c r="WSY76" s="18"/>
      <c r="WSZ76" s="18"/>
      <c r="WTA76" s="18"/>
      <c r="WTB76" s="18"/>
      <c r="WTC76" s="18"/>
      <c r="WTD76" s="18"/>
      <c r="WTE76" s="18"/>
      <c r="WTF76" s="18"/>
      <c r="WTG76" s="18"/>
      <c r="WTH76" s="18"/>
      <c r="WTI76" s="18"/>
      <c r="WTJ76" s="18"/>
      <c r="WTK76" s="18"/>
      <c r="WTL76" s="18"/>
      <c r="WTM76" s="18"/>
      <c r="WTN76" s="18"/>
      <c r="WTO76" s="18"/>
      <c r="WTP76" s="18"/>
      <c r="WTQ76" s="18"/>
      <c r="WTR76" s="18"/>
      <c r="WTS76" s="18"/>
      <c r="WTT76" s="18"/>
      <c r="WTU76" s="18"/>
      <c r="WTV76" s="18"/>
      <c r="WTW76" s="18"/>
      <c r="WTX76" s="18"/>
      <c r="WTY76" s="18"/>
      <c r="WTZ76" s="18"/>
      <c r="WUA76" s="18"/>
      <c r="WUB76" s="18"/>
      <c r="WUC76" s="18"/>
      <c r="WUD76" s="18"/>
      <c r="WUE76" s="18"/>
      <c r="WUF76" s="18"/>
      <c r="WUG76" s="18"/>
      <c r="WUH76" s="18"/>
      <c r="WUI76" s="18"/>
      <c r="WUJ76" s="18"/>
      <c r="WUK76" s="18"/>
      <c r="WUL76" s="18"/>
      <c r="WUM76" s="18"/>
      <c r="WUN76" s="18"/>
      <c r="WUO76" s="18"/>
      <c r="WUP76" s="18"/>
      <c r="WUQ76" s="18"/>
      <c r="WUR76" s="18"/>
      <c r="WUS76" s="18"/>
      <c r="WUT76" s="18"/>
      <c r="WUU76" s="18"/>
      <c r="WUV76" s="18"/>
      <c r="WUW76" s="18"/>
      <c r="WUX76" s="18"/>
      <c r="WUY76" s="18"/>
      <c r="WUZ76" s="18"/>
      <c r="WVA76" s="18"/>
      <c r="WVB76" s="18"/>
      <c r="WVC76" s="18"/>
      <c r="WVD76" s="18"/>
      <c r="WVE76" s="18"/>
      <c r="WVF76" s="18"/>
      <c r="WVG76" s="18"/>
      <c r="WVH76" s="18"/>
      <c r="WVI76" s="18"/>
      <c r="WVJ76" s="18"/>
      <c r="WVK76" s="18"/>
      <c r="WVL76" s="18"/>
      <c r="WVM76" s="18"/>
      <c r="WVN76" s="18"/>
      <c r="WVO76" s="18"/>
      <c r="WVP76" s="18"/>
      <c r="WVQ76" s="18"/>
      <c r="WVR76" s="18"/>
      <c r="WVS76" s="18"/>
      <c r="WVT76" s="18"/>
      <c r="WVU76" s="18"/>
      <c r="WVV76" s="18"/>
      <c r="WVW76" s="18"/>
      <c r="WVX76" s="18"/>
      <c r="WVY76" s="18"/>
      <c r="WVZ76" s="18"/>
      <c r="WWA76" s="18"/>
      <c r="WWB76" s="18"/>
      <c r="WWC76" s="18"/>
      <c r="WWD76" s="18"/>
      <c r="WWE76" s="18"/>
      <c r="WWF76" s="18"/>
      <c r="WWG76" s="18"/>
      <c r="WWH76" s="18"/>
      <c r="WWI76" s="18"/>
      <c r="WWJ76" s="18"/>
      <c r="WWK76" s="18"/>
      <c r="WWL76" s="18"/>
      <c r="WWM76" s="18"/>
      <c r="WWN76" s="18"/>
      <c r="WWO76" s="18"/>
      <c r="WWP76" s="18"/>
      <c r="WWQ76" s="18"/>
      <c r="WWR76" s="18"/>
      <c r="WWS76" s="18"/>
      <c r="WWT76" s="18"/>
      <c r="WWU76" s="18"/>
      <c r="WWV76" s="18"/>
      <c r="WWW76" s="18"/>
      <c r="WWX76" s="18"/>
      <c r="WWY76" s="18"/>
      <c r="WWZ76" s="18"/>
      <c r="WXA76" s="18"/>
      <c r="WXB76" s="18"/>
      <c r="WXC76" s="18"/>
      <c r="WXD76" s="18"/>
      <c r="WXE76" s="18"/>
      <c r="WXF76" s="18"/>
      <c r="WXG76" s="18"/>
      <c r="WXH76" s="18"/>
      <c r="WXI76" s="18"/>
      <c r="WXJ76" s="18"/>
      <c r="WXK76" s="18"/>
      <c r="WXL76" s="18"/>
      <c r="WXM76" s="18"/>
      <c r="WXN76" s="18"/>
      <c r="WXO76" s="18"/>
      <c r="WXP76" s="18"/>
      <c r="WXQ76" s="18"/>
      <c r="WXR76" s="18"/>
      <c r="WXS76" s="18"/>
      <c r="WXT76" s="18"/>
      <c r="WXU76" s="18"/>
      <c r="WXV76" s="18"/>
      <c r="WXW76" s="18"/>
      <c r="WXX76" s="18"/>
      <c r="WXY76" s="18"/>
      <c r="WXZ76" s="18"/>
      <c r="WYA76" s="18"/>
      <c r="WYB76" s="18"/>
      <c r="WYC76" s="18"/>
      <c r="WYD76" s="18"/>
      <c r="WYE76" s="18"/>
      <c r="WYF76" s="18"/>
      <c r="WYG76" s="18"/>
      <c r="WYH76" s="18"/>
      <c r="WYI76" s="18"/>
      <c r="WYJ76" s="18"/>
      <c r="WYK76" s="18"/>
      <c r="WYL76" s="18"/>
      <c r="WYM76" s="18"/>
      <c r="WYN76" s="18"/>
      <c r="WYO76" s="18"/>
      <c r="WYP76" s="18"/>
      <c r="WYQ76" s="18"/>
      <c r="WYR76" s="18"/>
      <c r="WYS76" s="18"/>
      <c r="WYT76" s="18"/>
      <c r="WYU76" s="18"/>
      <c r="WYV76" s="18"/>
      <c r="WYW76" s="18"/>
      <c r="WYX76" s="18"/>
      <c r="WYY76" s="18"/>
      <c r="WYZ76" s="18"/>
      <c r="WZA76" s="18"/>
      <c r="WZB76" s="18"/>
      <c r="WZC76" s="18"/>
      <c r="WZD76" s="18"/>
      <c r="WZE76" s="18"/>
      <c r="WZF76" s="18"/>
      <c r="WZG76" s="18"/>
      <c r="WZH76" s="18"/>
      <c r="WZI76" s="18"/>
      <c r="WZJ76" s="18"/>
      <c r="WZK76" s="18"/>
      <c r="WZL76" s="18"/>
      <c r="WZM76" s="18"/>
      <c r="WZN76" s="18"/>
      <c r="WZO76" s="18"/>
      <c r="WZP76" s="18"/>
      <c r="WZQ76" s="18"/>
      <c r="WZR76" s="18"/>
      <c r="WZS76" s="18"/>
      <c r="WZT76" s="18"/>
      <c r="WZU76" s="18"/>
      <c r="WZV76" s="18"/>
      <c r="WZW76" s="18"/>
      <c r="WZX76" s="18"/>
      <c r="WZY76" s="18"/>
      <c r="WZZ76" s="18"/>
      <c r="XAA76" s="18"/>
      <c r="XAB76" s="18"/>
      <c r="XAC76" s="18"/>
      <c r="XAD76" s="18"/>
      <c r="XAE76" s="18"/>
      <c r="XAF76" s="18"/>
      <c r="XAG76" s="18"/>
      <c r="XAH76" s="18"/>
      <c r="XAI76" s="18"/>
      <c r="XAJ76" s="18"/>
      <c r="XAK76" s="18"/>
      <c r="XAL76" s="18"/>
      <c r="XAM76" s="18"/>
      <c r="XAN76" s="18"/>
      <c r="XAO76" s="18"/>
      <c r="XAP76" s="18"/>
      <c r="XAQ76" s="18"/>
      <c r="XAR76" s="18"/>
      <c r="XAS76" s="18"/>
      <c r="XAT76" s="18"/>
      <c r="XAU76" s="18"/>
      <c r="XAV76" s="18"/>
      <c r="XAW76" s="18"/>
      <c r="XAX76" s="18"/>
      <c r="XAY76" s="18"/>
      <c r="XAZ76" s="18"/>
      <c r="XBA76" s="18"/>
      <c r="XBB76" s="18"/>
      <c r="XBC76" s="18"/>
      <c r="XBD76" s="18"/>
      <c r="XBE76" s="18"/>
      <c r="XBF76" s="18"/>
      <c r="XBG76" s="18"/>
      <c r="XBH76" s="18"/>
      <c r="XBI76" s="18"/>
      <c r="XBJ76" s="18"/>
      <c r="XBK76" s="18"/>
      <c r="XBL76" s="18"/>
      <c r="XBM76" s="18"/>
      <c r="XBN76" s="18"/>
      <c r="XBO76" s="18"/>
      <c r="XBP76" s="18"/>
      <c r="XBQ76" s="18"/>
      <c r="XBR76" s="18"/>
      <c r="XBS76" s="18"/>
      <c r="XBT76" s="18"/>
      <c r="XBU76" s="18"/>
      <c r="XBV76" s="18"/>
      <c r="XBW76" s="18"/>
      <c r="XBX76" s="18"/>
      <c r="XBY76" s="18"/>
      <c r="XBZ76" s="18"/>
      <c r="XCA76" s="18"/>
      <c r="XCB76" s="18"/>
      <c r="XCC76" s="18"/>
      <c r="XCD76" s="18"/>
      <c r="XCE76" s="18"/>
      <c r="XCF76" s="18"/>
      <c r="XCG76" s="18"/>
      <c r="XCH76" s="18"/>
      <c r="XCI76" s="18"/>
      <c r="XCJ76" s="18"/>
      <c r="XCK76" s="18"/>
      <c r="XCL76" s="18"/>
      <c r="XCM76" s="18"/>
      <c r="XCN76" s="18"/>
      <c r="XCO76" s="18"/>
      <c r="XCP76" s="18"/>
      <c r="XCQ76" s="18"/>
      <c r="XCR76" s="18"/>
      <c r="XCS76" s="18"/>
      <c r="XCT76" s="18"/>
      <c r="XCU76" s="18"/>
      <c r="XCV76" s="18"/>
      <c r="XCW76" s="18"/>
      <c r="XCX76" s="18"/>
      <c r="XCY76" s="18"/>
      <c r="XCZ76" s="18"/>
      <c r="XDA76" s="18"/>
      <c r="XDB76" s="18"/>
      <c r="XDC76" s="18"/>
      <c r="XDD76" s="18"/>
      <c r="XDE76" s="18"/>
      <c r="XDF76" s="18"/>
      <c r="XDG76" s="18"/>
      <c r="XDH76" s="18"/>
      <c r="XDI76" s="18"/>
      <c r="XDJ76" s="18"/>
      <c r="XDK76" s="18"/>
      <c r="XDL76" s="18"/>
      <c r="XDM76" s="18"/>
      <c r="XDN76" s="18"/>
      <c r="XDO76" s="18"/>
      <c r="XDP76" s="18"/>
      <c r="XDQ76" s="18"/>
      <c r="XDR76" s="18"/>
      <c r="XDS76" s="18"/>
      <c r="XDT76" s="18"/>
      <c r="XDU76" s="18"/>
      <c r="XDV76" s="18"/>
      <c r="XDW76" s="18"/>
      <c r="XDX76" s="18"/>
      <c r="XDY76" s="18"/>
      <c r="XDZ76" s="18"/>
      <c r="XEA76" s="18"/>
      <c r="XEB76" s="18"/>
      <c r="XEC76" s="18"/>
      <c r="XED76" s="18"/>
      <c r="XEE76" s="18"/>
      <c r="XEF76" s="18"/>
      <c r="XEG76" s="18"/>
      <c r="XEH76" s="18"/>
      <c r="XEI76" s="18"/>
      <c r="XEJ76" s="18"/>
      <c r="XEK76" s="18"/>
      <c r="XEL76" s="18"/>
      <c r="XEM76" s="18"/>
      <c r="XEN76" s="18"/>
      <c r="XEO76" s="18"/>
      <c r="XEP76" s="18"/>
      <c r="XEQ76" s="18"/>
      <c r="XER76" s="18"/>
      <c r="XES76" s="18"/>
      <c r="XET76" s="18"/>
      <c r="XEU76" s="18"/>
      <c r="XEV76" s="18"/>
      <c r="XEW76" s="18"/>
      <c r="XEX76" s="18"/>
      <c r="XEY76" s="18"/>
      <c r="XEZ76" s="18"/>
      <c r="XFA76" s="18"/>
      <c r="XFB76" s="18"/>
      <c r="XFC76" s="18"/>
      <c r="XFD76" s="18"/>
    </row>
    <row r="77" spans="1:16384" s="290" customFormat="1" ht="14.25" customHeight="1" thickBot="1" x14ac:dyDescent="0.35">
      <c r="A77" s="401"/>
      <c r="B77" s="291" t="s">
        <v>35</v>
      </c>
      <c r="C77" s="402"/>
      <c r="D77" s="402"/>
      <c r="E77" s="403">
        <v>5</v>
      </c>
      <c r="F77" s="403">
        <v>54137</v>
      </c>
      <c r="G77" s="403">
        <v>16216202274</v>
      </c>
      <c r="H77" s="403">
        <v>0</v>
      </c>
      <c r="I77" s="403">
        <v>239280359.53999999</v>
      </c>
      <c r="J77" s="403">
        <v>0</v>
      </c>
      <c r="K77" s="403">
        <v>0</v>
      </c>
      <c r="L77" s="403">
        <v>0</v>
      </c>
      <c r="M77" s="403">
        <v>0</v>
      </c>
      <c r="N77" s="403">
        <v>12656529.25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spans="1:16384" s="24" customFormat="1" ht="12.75" customHeight="1" x14ac:dyDescent="0.2">
      <c r="B78" s="708" t="s">
        <v>309</v>
      </c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</row>
    <row r="79" spans="1:16384" s="24" customFormat="1" ht="7.5" customHeight="1" x14ac:dyDescent="0.2"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</row>
    <row r="80" spans="1:16384" s="24" customFormat="1" ht="9" x14ac:dyDescent="0.2">
      <c r="B80" s="24" t="s">
        <v>315</v>
      </c>
    </row>
    <row r="81" spans="1:14" ht="13" thickBot="1" x14ac:dyDescent="0.3"/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9</v>
      </c>
      <c r="F82" s="298">
        <f t="shared" ref="F82:N82" si="102">F40-F77</f>
        <v>339</v>
      </c>
      <c r="G82" s="298">
        <f t="shared" si="102"/>
        <v>2453362805</v>
      </c>
      <c r="H82" s="298">
        <f t="shared" si="102"/>
        <v>0</v>
      </c>
      <c r="I82" s="298">
        <f t="shared" si="102"/>
        <v>199845524.47999999</v>
      </c>
      <c r="J82" s="298">
        <f t="shared" si="102"/>
        <v>110</v>
      </c>
      <c r="K82" s="298">
        <f t="shared" si="102"/>
        <v>51318562.390000001</v>
      </c>
      <c r="L82" s="298">
        <f t="shared" si="102"/>
        <v>0</v>
      </c>
      <c r="M82" s="298">
        <f t="shared" si="102"/>
        <v>35529.230000000003</v>
      </c>
      <c r="N82" s="299">
        <f t="shared" si="102"/>
        <v>-181165.09999999963</v>
      </c>
    </row>
    <row r="84" spans="1:14" x14ac:dyDescent="0.25">
      <c r="E84" s="16"/>
      <c r="F84" s="16"/>
      <c r="G84" s="16"/>
      <c r="H84" s="16"/>
      <c r="I84" s="16"/>
      <c r="J84" s="16"/>
      <c r="K84" s="16"/>
      <c r="L84" s="16"/>
      <c r="M84" s="16"/>
      <c r="N84" s="16"/>
    </row>
  </sheetData>
  <mergeCells count="15"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  <mergeCell ref="B78:N79"/>
    <mergeCell ref="K9:K12"/>
    <mergeCell ref="N9:N12"/>
    <mergeCell ref="J9:J12"/>
    <mergeCell ref="L9:L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3" orientation="landscape" useFirstPageNumber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E13" transitionEvaluation="1" codeName="Hoja6">
    <pageSetUpPr fitToPage="1"/>
  </sheetPr>
  <dimension ref="A1:IU85"/>
  <sheetViews>
    <sheetView showGridLines="0" view="pageBreakPreview" zoomScale="55" zoomScaleNormal="78" zoomScaleSheetLayoutView="55" workbookViewId="0">
      <pane xSplit="4" ySplit="12" topLeftCell="E13" activePane="bottomRight" state="frozenSplit"/>
      <selection pane="topRight" activeCell="F1" sqref="F1"/>
      <selection pane="bottomLeft" activeCell="A40" sqref="A40"/>
      <selection pane="bottomRight" activeCell="E33" sqref="E33:N33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9.81640625" style="1" customWidth="1"/>
    <col min="7" max="7" width="22.26953125" style="1" customWidth="1"/>
    <col min="8" max="8" width="22.08984375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7.54296875" style="1" customWidth="1"/>
    <col min="14" max="14" width="15.453125" style="1" customWidth="1"/>
    <col min="15" max="15" width="16.7265625" style="1" customWidth="1"/>
    <col min="16" max="16384" width="9.7265625" style="1"/>
  </cols>
  <sheetData>
    <row r="1" spans="1:255" s="6" customFormat="1" ht="15.75" customHeight="1" x14ac:dyDescent="0.3">
      <c r="A1" s="721" t="s">
        <v>22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711" t="str">
        <f>'1 Total'!A4:N4</f>
        <v>DICIEMBRE DE 2019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.5" x14ac:dyDescent="0.25">
      <c r="A5" s="712" t="s">
        <v>11</v>
      </c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9"/>
    </row>
    <row r="6" spans="1:255" ht="5.2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.5" x14ac:dyDescent="0.25">
      <c r="A7" s="712"/>
      <c r="B7" s="712"/>
      <c r="C7" s="712"/>
      <c r="D7" s="712"/>
      <c r="E7" s="712"/>
      <c r="F7" s="712"/>
      <c r="G7" s="712"/>
      <c r="H7" s="712"/>
      <c r="I7" s="712"/>
      <c r="J7" s="712"/>
      <c r="K7" s="712"/>
      <c r="L7" s="712"/>
      <c r="M7" s="712"/>
      <c r="N7" s="712"/>
      <c r="O7" s="10"/>
    </row>
    <row r="8" spans="1:255" ht="11.15" customHeight="1" thickBot="1" x14ac:dyDescent="0.3">
      <c r="A8" s="12"/>
      <c r="B8" s="12"/>
      <c r="C8" s="12"/>
      <c r="D8" s="12"/>
      <c r="E8" s="247">
        <v>4</v>
      </c>
      <c r="F8" s="247">
        <v>5</v>
      </c>
      <c r="G8" s="247">
        <v>6</v>
      </c>
      <c r="H8" s="247">
        <v>7</v>
      </c>
      <c r="I8" s="247">
        <v>8</v>
      </c>
      <c r="J8" s="247">
        <v>9</v>
      </c>
      <c r="K8" s="247">
        <v>10</v>
      </c>
      <c r="L8" s="247">
        <v>11</v>
      </c>
      <c r="M8" s="247">
        <v>12</v>
      </c>
      <c r="N8" s="247">
        <v>13</v>
      </c>
    </row>
    <row r="9" spans="1:255" ht="13.5" customHeight="1" x14ac:dyDescent="0.3">
      <c r="A9" s="610"/>
      <c r="B9" s="611"/>
      <c r="C9" s="611"/>
      <c r="D9" s="612"/>
      <c r="E9" s="713" t="s">
        <v>308</v>
      </c>
      <c r="F9" s="716" t="s">
        <v>9</v>
      </c>
      <c r="G9" s="702" t="s">
        <v>23</v>
      </c>
      <c r="H9" s="702" t="s">
        <v>24</v>
      </c>
      <c r="I9" s="702" t="s">
        <v>13</v>
      </c>
      <c r="J9" s="702" t="s">
        <v>307</v>
      </c>
      <c r="K9" s="702" t="s">
        <v>14</v>
      </c>
      <c r="L9" s="702" t="s">
        <v>1</v>
      </c>
      <c r="M9" s="702" t="s">
        <v>2</v>
      </c>
      <c r="N9" s="705" t="s">
        <v>15</v>
      </c>
    </row>
    <row r="10" spans="1:255" ht="13" x14ac:dyDescent="0.3">
      <c r="A10" s="613"/>
      <c r="B10" s="391"/>
      <c r="C10" s="389" t="s">
        <v>0</v>
      </c>
      <c r="D10" s="390"/>
      <c r="E10" s="714"/>
      <c r="F10" s="717"/>
      <c r="G10" s="719"/>
      <c r="H10" s="719"/>
      <c r="I10" s="703"/>
      <c r="J10" s="703"/>
      <c r="K10" s="703" t="s">
        <v>10</v>
      </c>
      <c r="L10" s="703"/>
      <c r="M10" s="703" t="s">
        <v>10</v>
      </c>
      <c r="N10" s="706"/>
    </row>
    <row r="11" spans="1:255" ht="10.5" customHeight="1" x14ac:dyDescent="0.3">
      <c r="A11" s="613"/>
      <c r="B11" s="391"/>
      <c r="C11" s="391"/>
      <c r="D11" s="390"/>
      <c r="E11" s="714"/>
      <c r="F11" s="717"/>
      <c r="G11" s="719"/>
      <c r="H11" s="719"/>
      <c r="I11" s="703"/>
      <c r="J11" s="703"/>
      <c r="K11" s="703"/>
      <c r="L11" s="703"/>
      <c r="M11" s="703"/>
      <c r="N11" s="706"/>
    </row>
    <row r="12" spans="1:255" ht="11.15" customHeight="1" thickBot="1" x14ac:dyDescent="0.35">
      <c r="A12" s="614"/>
      <c r="B12" s="615"/>
      <c r="C12" s="615"/>
      <c r="D12" s="616"/>
      <c r="E12" s="715"/>
      <c r="F12" s="718"/>
      <c r="G12" s="720"/>
      <c r="H12" s="720"/>
      <c r="I12" s="704"/>
      <c r="J12" s="704"/>
      <c r="K12" s="704"/>
      <c r="L12" s="704"/>
      <c r="M12" s="704"/>
      <c r="N12" s="707"/>
    </row>
    <row r="13" spans="1:255" ht="14.25" customHeight="1" x14ac:dyDescent="0.3">
      <c r="A13" s="580" t="s">
        <v>8</v>
      </c>
      <c r="B13" s="581"/>
      <c r="C13" s="581"/>
      <c r="D13" s="582"/>
      <c r="E13" s="583">
        <f>E14+E40</f>
        <v>820994</v>
      </c>
      <c r="F13" s="583">
        <f t="shared" ref="F13:N13" si="0">F14+F40</f>
        <v>898441</v>
      </c>
      <c r="G13" s="583">
        <f t="shared" si="0"/>
        <v>673870162459.34009</v>
      </c>
      <c r="H13" s="583">
        <f t="shared" si="0"/>
        <v>132237837217</v>
      </c>
      <c r="I13" s="583">
        <f t="shared" si="0"/>
        <v>24618239431.720001</v>
      </c>
      <c r="J13" s="583">
        <f t="shared" si="0"/>
        <v>3729</v>
      </c>
      <c r="K13" s="583">
        <f t="shared" si="0"/>
        <v>1519949872.3699999</v>
      </c>
      <c r="L13" s="583">
        <f t="shared" si="0"/>
        <v>5355299138.8900003</v>
      </c>
      <c r="M13" s="583">
        <f t="shared" si="0"/>
        <v>2581030204.8200002</v>
      </c>
      <c r="N13" s="583">
        <f t="shared" si="0"/>
        <v>53330.43</v>
      </c>
    </row>
    <row r="14" spans="1:255" ht="14.25" customHeight="1" x14ac:dyDescent="0.3">
      <c r="A14" s="3"/>
      <c r="B14" s="2" t="s">
        <v>12</v>
      </c>
      <c r="C14" s="2"/>
      <c r="D14" s="23"/>
      <c r="E14" s="292">
        <f>E15+E20+E25+E30+E35</f>
        <v>820930</v>
      </c>
      <c r="F14" s="292">
        <f t="shared" ref="F14:N14" si="1">F15+F20+F25+F30+F35</f>
        <v>895279</v>
      </c>
      <c r="G14" s="292">
        <f t="shared" si="1"/>
        <v>673698962003.34009</v>
      </c>
      <c r="H14" s="292">
        <f t="shared" si="1"/>
        <v>131718266292</v>
      </c>
      <c r="I14" s="292">
        <f t="shared" si="1"/>
        <v>24507376181.720001</v>
      </c>
      <c r="J14" s="292">
        <f t="shared" si="1"/>
        <v>3611</v>
      </c>
      <c r="K14" s="292">
        <f t="shared" si="1"/>
        <v>1502797143.79</v>
      </c>
      <c r="L14" s="292">
        <f t="shared" si="1"/>
        <v>5355299138.8900003</v>
      </c>
      <c r="M14" s="292">
        <f t="shared" si="1"/>
        <v>2581030204.8200002</v>
      </c>
      <c r="N14" s="292">
        <f t="shared" si="1"/>
        <v>53330.43</v>
      </c>
    </row>
    <row r="15" spans="1:255" ht="14.25" customHeight="1" x14ac:dyDescent="0.3">
      <c r="A15" s="392"/>
      <c r="B15" s="393" t="s">
        <v>6</v>
      </c>
      <c r="C15" s="394"/>
      <c r="D15" s="394"/>
      <c r="E15" s="395">
        <f>E16+E17+E18+E19</f>
        <v>142932</v>
      </c>
      <c r="F15" s="395">
        <f t="shared" ref="F15:N15" si="2">F16+F17+F18+F19</f>
        <v>155523</v>
      </c>
      <c r="G15" s="395">
        <f t="shared" si="2"/>
        <v>74554960090.280014</v>
      </c>
      <c r="H15" s="395">
        <f t="shared" si="2"/>
        <v>26157202039</v>
      </c>
      <c r="I15" s="395">
        <f t="shared" si="2"/>
        <v>2131318988.3300002</v>
      </c>
      <c r="J15" s="395">
        <f t="shared" si="2"/>
        <v>707</v>
      </c>
      <c r="K15" s="395">
        <f t="shared" si="2"/>
        <v>127979455.86</v>
      </c>
      <c r="L15" s="395">
        <f t="shared" si="2"/>
        <v>203541592.24000004</v>
      </c>
      <c r="M15" s="395">
        <f t="shared" si="2"/>
        <v>282996135.06999999</v>
      </c>
      <c r="N15" s="395">
        <f t="shared" si="2"/>
        <v>0</v>
      </c>
    </row>
    <row r="16" spans="1:255" ht="14.25" customHeight="1" x14ac:dyDescent="0.25">
      <c r="A16" s="3"/>
      <c r="C16" s="4" t="s">
        <v>5</v>
      </c>
      <c r="E16" s="294">
        <v>23940</v>
      </c>
      <c r="F16" s="294">
        <v>25740</v>
      </c>
      <c r="G16" s="294">
        <v>22896511830.240002</v>
      </c>
      <c r="H16" s="294">
        <v>7216737328</v>
      </c>
      <c r="I16" s="294">
        <v>810894720.5</v>
      </c>
      <c r="J16" s="294">
        <v>14</v>
      </c>
      <c r="K16" s="294">
        <v>15143071.119999999</v>
      </c>
      <c r="L16" s="294">
        <v>19402582.640000001</v>
      </c>
      <c r="M16" s="294">
        <v>53158449.810000002</v>
      </c>
      <c r="N16" s="294">
        <v>0</v>
      </c>
    </row>
    <row r="17" spans="1:14" ht="14.25" customHeight="1" x14ac:dyDescent="0.25">
      <c r="A17" s="13"/>
      <c r="B17" s="14"/>
      <c r="C17" s="15" t="s">
        <v>3</v>
      </c>
      <c r="D17" s="14"/>
      <c r="E17" s="293">
        <v>64513</v>
      </c>
      <c r="F17" s="293">
        <v>75304</v>
      </c>
      <c r="G17" s="293">
        <v>47962759997.940002</v>
      </c>
      <c r="H17" s="293">
        <v>18925880599</v>
      </c>
      <c r="I17" s="293">
        <v>1287567997.3800001</v>
      </c>
      <c r="J17" s="293">
        <v>235</v>
      </c>
      <c r="K17" s="293">
        <v>89201721.049999997</v>
      </c>
      <c r="L17" s="293">
        <v>182047268.52000001</v>
      </c>
      <c r="M17" s="293">
        <v>228422126.41999999</v>
      </c>
      <c r="N17" s="293">
        <v>0</v>
      </c>
    </row>
    <row r="18" spans="1:14" s="18" customFormat="1" ht="14.25" customHeight="1" x14ac:dyDescent="0.25">
      <c r="A18" s="17"/>
      <c r="C18" s="19" t="s">
        <v>21</v>
      </c>
      <c r="E18" s="294">
        <v>54479</v>
      </c>
      <c r="F18" s="294">
        <v>54479</v>
      </c>
      <c r="G18" s="294">
        <v>3695688262.0999999</v>
      </c>
      <c r="H18" s="294">
        <v>14584112</v>
      </c>
      <c r="I18" s="294">
        <v>32856270.449999999</v>
      </c>
      <c r="J18" s="294">
        <v>440</v>
      </c>
      <c r="K18" s="294">
        <v>18702799.960000001</v>
      </c>
      <c r="L18" s="294">
        <v>2091741.08</v>
      </c>
      <c r="M18" s="294">
        <v>1415558.84</v>
      </c>
      <c r="N18" s="294">
        <v>0</v>
      </c>
    </row>
    <row r="19" spans="1:14" ht="14.25" customHeight="1" x14ac:dyDescent="0.25">
      <c r="A19" s="13"/>
      <c r="B19" s="14"/>
      <c r="C19" s="15" t="s">
        <v>300</v>
      </c>
      <c r="D19" s="14"/>
      <c r="E19" s="293">
        <v>0</v>
      </c>
      <c r="F19" s="293">
        <v>0</v>
      </c>
      <c r="G19" s="293">
        <v>0</v>
      </c>
      <c r="H19" s="293">
        <v>0</v>
      </c>
      <c r="I19" s="293">
        <v>0</v>
      </c>
      <c r="J19" s="293">
        <v>18</v>
      </c>
      <c r="K19" s="293">
        <v>4931863.7300000004</v>
      </c>
      <c r="L19" s="293">
        <v>0</v>
      </c>
      <c r="M19" s="293">
        <v>0</v>
      </c>
      <c r="N19" s="293">
        <v>0</v>
      </c>
    </row>
    <row r="20" spans="1:14" s="21" customFormat="1" ht="14.25" customHeight="1" x14ac:dyDescent="0.3">
      <c r="A20" s="397"/>
      <c r="B20" s="398" t="s">
        <v>7</v>
      </c>
      <c r="C20" s="399"/>
      <c r="D20" s="399"/>
      <c r="E20" s="400">
        <f>E21+E22+E23+E24</f>
        <v>321548</v>
      </c>
      <c r="F20" s="400">
        <f t="shared" ref="F20" si="3">F21+F22+F23+F24</f>
        <v>381886</v>
      </c>
      <c r="G20" s="400">
        <f t="shared" ref="G20" si="4">G21+G22+G23+G24</f>
        <v>292464358959.22998</v>
      </c>
      <c r="H20" s="400">
        <f t="shared" ref="H20" si="5">H21+H22+H23+H24</f>
        <v>63266594365</v>
      </c>
      <c r="I20" s="400">
        <f t="shared" ref="I20" si="6">I21+I22+I23+I24</f>
        <v>13896967679.18</v>
      </c>
      <c r="J20" s="400">
        <f t="shared" ref="J20" si="7">J21+J22+J23+J24</f>
        <v>642</v>
      </c>
      <c r="K20" s="400">
        <f t="shared" ref="K20" si="8">K21+K22+K23+K24</f>
        <v>597796050.83999991</v>
      </c>
      <c r="L20" s="400">
        <f t="shared" ref="L20" si="9">L21+L22+L23+L24</f>
        <v>1927486862.6000001</v>
      </c>
      <c r="M20" s="400">
        <f t="shared" ref="M20" si="10">M21+M22+M23+M24</f>
        <v>2072495773.3299999</v>
      </c>
      <c r="N20" s="400">
        <f t="shared" ref="N20" si="11">N21+N22+N23+N24</f>
        <v>53330.43</v>
      </c>
    </row>
    <row r="21" spans="1:14" ht="14.25" customHeight="1" x14ac:dyDescent="0.25">
      <c r="A21" s="13"/>
      <c r="B21" s="14"/>
      <c r="C21" s="15" t="s">
        <v>5</v>
      </c>
      <c r="D21" s="14"/>
      <c r="E21" s="293">
        <v>76466</v>
      </c>
      <c r="F21" s="293">
        <v>87846</v>
      </c>
      <c r="G21" s="293">
        <v>68768840494</v>
      </c>
      <c r="H21" s="293">
        <v>9185709764</v>
      </c>
      <c r="I21" s="293">
        <v>3393198230.0900002</v>
      </c>
      <c r="J21" s="293">
        <v>27</v>
      </c>
      <c r="K21" s="293">
        <v>44183844.590000004</v>
      </c>
      <c r="L21" s="293">
        <v>94442225.489999995</v>
      </c>
      <c r="M21" s="293">
        <v>107214489.58</v>
      </c>
      <c r="N21" s="293">
        <v>0</v>
      </c>
    </row>
    <row r="22" spans="1:14" s="18" customFormat="1" ht="14.25" customHeight="1" x14ac:dyDescent="0.25">
      <c r="A22" s="17"/>
      <c r="C22" s="19" t="s">
        <v>3</v>
      </c>
      <c r="E22" s="294">
        <v>244649</v>
      </c>
      <c r="F22" s="294">
        <v>293607</v>
      </c>
      <c r="G22" s="294">
        <v>223650728857.88</v>
      </c>
      <c r="H22" s="294">
        <v>54065791520</v>
      </c>
      <c r="I22" s="294">
        <v>10504011401.969999</v>
      </c>
      <c r="J22" s="294">
        <v>501</v>
      </c>
      <c r="K22" s="294">
        <v>521917022.04000002</v>
      </c>
      <c r="L22" s="294">
        <v>1831640665.6500001</v>
      </c>
      <c r="M22" s="294">
        <v>1958112826.77</v>
      </c>
      <c r="N22" s="294">
        <v>53330.43</v>
      </c>
    </row>
    <row r="23" spans="1:14" ht="14.25" customHeight="1" x14ac:dyDescent="0.25">
      <c r="A23" s="13"/>
      <c r="B23" s="14"/>
      <c r="C23" s="15" t="s">
        <v>21</v>
      </c>
      <c r="D23" s="14"/>
      <c r="E23" s="293">
        <v>433</v>
      </c>
      <c r="F23" s="293">
        <v>433</v>
      </c>
      <c r="G23" s="293">
        <v>44789607.350000001</v>
      </c>
      <c r="H23" s="293">
        <v>15093081</v>
      </c>
      <c r="I23" s="293">
        <v>-241952.88</v>
      </c>
      <c r="J23" s="293">
        <v>2</v>
      </c>
      <c r="K23" s="293">
        <v>510064.92</v>
      </c>
      <c r="L23" s="293">
        <v>1403971.46</v>
      </c>
      <c r="M23" s="293">
        <v>7168456.9800000004</v>
      </c>
      <c r="N23" s="293">
        <v>0</v>
      </c>
    </row>
    <row r="24" spans="1:14" s="18" customFormat="1" ht="14.25" customHeight="1" x14ac:dyDescent="0.25">
      <c r="A24" s="17"/>
      <c r="C24" s="19" t="s">
        <v>300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112</v>
      </c>
      <c r="K24" s="294">
        <v>31185119.289999999</v>
      </c>
      <c r="L24" s="294">
        <v>0</v>
      </c>
      <c r="M24" s="294">
        <v>0</v>
      </c>
      <c r="N24" s="294">
        <v>0</v>
      </c>
    </row>
    <row r="25" spans="1:14" ht="14.25" customHeight="1" x14ac:dyDescent="0.3">
      <c r="A25" s="392"/>
      <c r="B25" s="393" t="s">
        <v>16</v>
      </c>
      <c r="C25" s="394"/>
      <c r="D25" s="394"/>
      <c r="E25" s="395">
        <f>E26+E27+E28+E29</f>
        <v>355694</v>
      </c>
      <c r="F25" s="395">
        <f t="shared" ref="F25" si="12">F26+F27+F28+F29</f>
        <v>356681</v>
      </c>
      <c r="G25" s="395">
        <f t="shared" ref="G25" si="13">G26+G27+G28+G29</f>
        <v>305708506514.54004</v>
      </c>
      <c r="H25" s="395">
        <f t="shared" ref="H25" si="14">H26+H27+H28+H29</f>
        <v>41691070173</v>
      </c>
      <c r="I25" s="395">
        <f t="shared" ref="I25" si="15">I26+I27+I28+I29</f>
        <v>8433929440.4000006</v>
      </c>
      <c r="J25" s="395">
        <f t="shared" ref="J25" si="16">J26+J27+J28+J29</f>
        <v>2258</v>
      </c>
      <c r="K25" s="395">
        <f t="shared" ref="K25" si="17">K26+K27+K28+K29</f>
        <v>774793026.61000001</v>
      </c>
      <c r="L25" s="395">
        <f t="shared" ref="L25" si="18">L26+L27+L28+L29</f>
        <v>3219464639.8299994</v>
      </c>
      <c r="M25" s="395">
        <f t="shared" ref="M25" si="19">M26+M27+M28+M29</f>
        <v>203897003.60999998</v>
      </c>
      <c r="N25" s="395">
        <f t="shared" ref="N25" si="20">N26+N27+N28+N29</f>
        <v>0</v>
      </c>
    </row>
    <row r="26" spans="1:14" ht="14.25" customHeight="1" x14ac:dyDescent="0.25">
      <c r="A26" s="3"/>
      <c r="C26" s="4" t="s">
        <v>5</v>
      </c>
      <c r="E26" s="294">
        <v>67717</v>
      </c>
      <c r="F26" s="294">
        <v>67791</v>
      </c>
      <c r="G26" s="294">
        <v>35019677628.279999</v>
      </c>
      <c r="H26" s="294">
        <v>7877053015</v>
      </c>
      <c r="I26" s="294">
        <v>2256199895.3899999</v>
      </c>
      <c r="J26" s="294">
        <v>156</v>
      </c>
      <c r="K26" s="294">
        <v>23933964.48</v>
      </c>
      <c r="L26" s="294">
        <v>70905947.219999999</v>
      </c>
      <c r="M26" s="294">
        <v>0</v>
      </c>
      <c r="N26" s="294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3">
        <v>285476</v>
      </c>
      <c r="F27" s="293">
        <v>286389</v>
      </c>
      <c r="G27" s="293">
        <v>269118363682.26001</v>
      </c>
      <c r="H27" s="293">
        <v>33814017158</v>
      </c>
      <c r="I27" s="293">
        <v>6038124715.1199999</v>
      </c>
      <c r="J27" s="293">
        <v>2078</v>
      </c>
      <c r="K27" s="293">
        <v>724377594.00999999</v>
      </c>
      <c r="L27" s="293">
        <v>2758976190.7199998</v>
      </c>
      <c r="M27" s="293">
        <v>203197341.00999999</v>
      </c>
      <c r="N27" s="293">
        <v>0</v>
      </c>
    </row>
    <row r="28" spans="1:14" s="18" customFormat="1" ht="14.25" customHeight="1" x14ac:dyDescent="0.25">
      <c r="A28" s="17"/>
      <c r="C28" s="19" t="s">
        <v>21</v>
      </c>
      <c r="E28" s="294">
        <v>2501</v>
      </c>
      <c r="F28" s="294">
        <v>2501</v>
      </c>
      <c r="G28" s="294">
        <v>1570465204</v>
      </c>
      <c r="H28" s="294">
        <v>0</v>
      </c>
      <c r="I28" s="294">
        <v>139604829.88999999</v>
      </c>
      <c r="J28" s="294">
        <v>13</v>
      </c>
      <c r="K28" s="294">
        <v>13924355.449999999</v>
      </c>
      <c r="L28" s="294">
        <v>389582501.88999999</v>
      </c>
      <c r="M28" s="294">
        <v>699662.6</v>
      </c>
      <c r="N28" s="294">
        <v>0</v>
      </c>
    </row>
    <row r="29" spans="1:14" ht="14.25" customHeight="1" x14ac:dyDescent="0.25">
      <c r="A29" s="13"/>
      <c r="B29" s="14"/>
      <c r="C29" s="15" t="s">
        <v>300</v>
      </c>
      <c r="D29" s="14"/>
      <c r="E29" s="293">
        <v>0</v>
      </c>
      <c r="F29" s="293">
        <v>0</v>
      </c>
      <c r="G29" s="293">
        <v>0</v>
      </c>
      <c r="H29" s="293">
        <v>0</v>
      </c>
      <c r="I29" s="293">
        <v>0</v>
      </c>
      <c r="J29" s="293">
        <v>11</v>
      </c>
      <c r="K29" s="293">
        <v>12557112.67</v>
      </c>
      <c r="L29" s="293">
        <v>0</v>
      </c>
      <c r="M29" s="293">
        <v>0</v>
      </c>
      <c r="N29" s="293">
        <v>0</v>
      </c>
    </row>
    <row r="30" spans="1:14" s="21" customFormat="1" ht="14.25" customHeight="1" x14ac:dyDescent="0.3">
      <c r="A30" s="397"/>
      <c r="B30" s="398" t="s">
        <v>17</v>
      </c>
      <c r="C30" s="399"/>
      <c r="D30" s="399"/>
      <c r="E30" s="400">
        <f>E31+E32+E33+E34</f>
        <v>520</v>
      </c>
      <c r="F30" s="400">
        <f t="shared" ref="F30" si="21">F31+F32+F33+F34</f>
        <v>953</v>
      </c>
      <c r="G30" s="400">
        <f t="shared" ref="G30" si="22">G31+G32+G33+G34</f>
        <v>948809768.28999996</v>
      </c>
      <c r="H30" s="400">
        <f t="shared" ref="H30" si="23">H31+H32+H33+H34</f>
        <v>193680107</v>
      </c>
      <c r="I30" s="400">
        <f t="shared" ref="I30" si="24">I31+I32+I33+I34</f>
        <v>23058828.809999999</v>
      </c>
      <c r="J30" s="400">
        <f t="shared" ref="J30" si="25">J31+J32+J33+J34</f>
        <v>3</v>
      </c>
      <c r="K30" s="400">
        <f t="shared" ref="K30" si="26">K31+K32+K33+K34</f>
        <v>2203910.48</v>
      </c>
      <c r="L30" s="400">
        <f t="shared" ref="L30" si="27">L31+L32+L33+L34</f>
        <v>4806044.22</v>
      </c>
      <c r="M30" s="400">
        <f t="shared" ref="M30" si="28">M31+M32+M33+M34</f>
        <v>21641292.809999999</v>
      </c>
      <c r="N30" s="400">
        <f t="shared" ref="N30" si="29">N31+N32+N33+N34</f>
        <v>0</v>
      </c>
    </row>
    <row r="31" spans="1:14" ht="14.25" customHeight="1" x14ac:dyDescent="0.25">
      <c r="A31" s="13"/>
      <c r="B31" s="14"/>
      <c r="C31" s="15" t="s">
        <v>5</v>
      </c>
      <c r="D31" s="14"/>
      <c r="E31" s="293">
        <v>19</v>
      </c>
      <c r="F31" s="293">
        <v>38</v>
      </c>
      <c r="G31" s="293">
        <v>27515780</v>
      </c>
      <c r="H31" s="293">
        <v>0</v>
      </c>
      <c r="I31" s="293">
        <v>764945.49</v>
      </c>
      <c r="J31" s="293">
        <v>0</v>
      </c>
      <c r="K31" s="293">
        <v>0</v>
      </c>
      <c r="L31" s="293">
        <v>0</v>
      </c>
      <c r="M31" s="293">
        <v>0</v>
      </c>
      <c r="N31" s="293">
        <v>0</v>
      </c>
    </row>
    <row r="32" spans="1:14" s="18" customFormat="1" ht="14.25" customHeight="1" x14ac:dyDescent="0.25">
      <c r="A32" s="17"/>
      <c r="C32" s="19" t="s">
        <v>3</v>
      </c>
      <c r="E32" s="294">
        <v>501</v>
      </c>
      <c r="F32" s="294">
        <v>915</v>
      </c>
      <c r="G32" s="294">
        <v>921293988.28999996</v>
      </c>
      <c r="H32" s="294">
        <v>193680107</v>
      </c>
      <c r="I32" s="294">
        <v>22293883.32</v>
      </c>
      <c r="J32" s="294">
        <v>2</v>
      </c>
      <c r="K32" s="294">
        <v>1436861.55</v>
      </c>
      <c r="L32" s="294">
        <v>4806044.22</v>
      </c>
      <c r="M32" s="294">
        <v>21641292.809999999</v>
      </c>
      <c r="N32" s="294">
        <v>0</v>
      </c>
    </row>
    <row r="33" spans="1:14" ht="14.25" customHeight="1" x14ac:dyDescent="0.25">
      <c r="A33" s="13"/>
      <c r="B33" s="14"/>
      <c r="C33" s="15" t="s">
        <v>21</v>
      </c>
      <c r="D33" s="14"/>
      <c r="E33" s="293">
        <v>0</v>
      </c>
      <c r="F33" s="293">
        <v>0</v>
      </c>
      <c r="G33" s="293">
        <v>0</v>
      </c>
      <c r="H33" s="293">
        <v>0</v>
      </c>
      <c r="I33" s="293">
        <v>0</v>
      </c>
      <c r="J33" s="293">
        <v>0</v>
      </c>
      <c r="K33" s="293">
        <v>0</v>
      </c>
      <c r="L33" s="293">
        <v>0</v>
      </c>
      <c r="M33" s="293">
        <v>0</v>
      </c>
      <c r="N33" s="293">
        <v>0</v>
      </c>
    </row>
    <row r="34" spans="1:14" s="18" customFormat="1" ht="14.25" customHeight="1" x14ac:dyDescent="0.25">
      <c r="A34" s="17"/>
      <c r="C34" s="19" t="s">
        <v>300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1</v>
      </c>
      <c r="K34" s="294">
        <v>767048.93</v>
      </c>
      <c r="L34" s="294">
        <v>0</v>
      </c>
      <c r="M34" s="294">
        <v>0</v>
      </c>
      <c r="N34" s="294">
        <v>0</v>
      </c>
    </row>
    <row r="35" spans="1:14" ht="14.25" customHeight="1" x14ac:dyDescent="0.3">
      <c r="A35" s="392"/>
      <c r="B35" s="393" t="s">
        <v>18</v>
      </c>
      <c r="C35" s="394"/>
      <c r="D35" s="394"/>
      <c r="E35" s="395">
        <f>E36+E37+E38+E39</f>
        <v>236</v>
      </c>
      <c r="F35" s="395">
        <f t="shared" ref="F35" si="30">F36+F37+F38+F39</f>
        <v>236</v>
      </c>
      <c r="G35" s="395">
        <f t="shared" ref="G35" si="31">G36+G37+G38+G39</f>
        <v>22326671</v>
      </c>
      <c r="H35" s="395">
        <f t="shared" ref="H35" si="32">H36+H37+H38+H39</f>
        <v>409719608</v>
      </c>
      <c r="I35" s="395">
        <f t="shared" ref="I35" si="33">I36+I37+I38+I39</f>
        <v>22101245</v>
      </c>
      <c r="J35" s="395">
        <f t="shared" ref="J35" si="34">J36+J37+J38+J39</f>
        <v>1</v>
      </c>
      <c r="K35" s="395">
        <f t="shared" ref="K35" si="35">K36+K37+K38+K39</f>
        <v>24700</v>
      </c>
      <c r="L35" s="395">
        <f t="shared" ref="L35" si="36">L36+L37+L38+L39</f>
        <v>0</v>
      </c>
      <c r="M35" s="395">
        <f t="shared" ref="M35" si="37">M36+M37+M38+M39</f>
        <v>0</v>
      </c>
      <c r="N35" s="395">
        <f t="shared" ref="N35" si="38">N36+N37+N38+N39</f>
        <v>0</v>
      </c>
    </row>
    <row r="36" spans="1:14" ht="14.25" customHeight="1" x14ac:dyDescent="0.25">
      <c r="A36" s="3"/>
      <c r="C36" s="4" t="s">
        <v>5</v>
      </c>
      <c r="E36" s="294">
        <v>0</v>
      </c>
      <c r="F36" s="294">
        <v>0</v>
      </c>
      <c r="G36" s="294">
        <v>0</v>
      </c>
      <c r="H36" s="294">
        <v>0</v>
      </c>
      <c r="I36" s="294">
        <v>0</v>
      </c>
      <c r="J36" s="294">
        <v>0</v>
      </c>
      <c r="K36" s="294">
        <v>0</v>
      </c>
      <c r="L36" s="294">
        <v>0</v>
      </c>
      <c r="M36" s="294">
        <v>0</v>
      </c>
      <c r="N36" s="294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3">
        <v>1</v>
      </c>
      <c r="F37" s="293">
        <v>1</v>
      </c>
      <c r="G37" s="293">
        <v>10000</v>
      </c>
      <c r="H37" s="293">
        <v>0</v>
      </c>
      <c r="I37" s="293">
        <v>0</v>
      </c>
      <c r="J37" s="293">
        <v>0</v>
      </c>
      <c r="K37" s="293">
        <v>0</v>
      </c>
      <c r="L37" s="293">
        <v>0</v>
      </c>
      <c r="M37" s="293">
        <v>0</v>
      </c>
      <c r="N37" s="293">
        <v>0</v>
      </c>
    </row>
    <row r="38" spans="1:14" s="18" customFormat="1" ht="14.25" customHeight="1" x14ac:dyDescent="0.25">
      <c r="A38" s="17"/>
      <c r="C38" s="19" t="s">
        <v>21</v>
      </c>
      <c r="E38" s="294">
        <v>235</v>
      </c>
      <c r="F38" s="294">
        <v>235</v>
      </c>
      <c r="G38" s="294">
        <v>22316671</v>
      </c>
      <c r="H38" s="294">
        <v>409719608</v>
      </c>
      <c r="I38" s="294">
        <v>22101245</v>
      </c>
      <c r="J38" s="294">
        <v>1</v>
      </c>
      <c r="K38" s="294">
        <v>24700</v>
      </c>
      <c r="L38" s="294">
        <v>0</v>
      </c>
      <c r="M38" s="294">
        <v>0</v>
      </c>
      <c r="N38" s="294">
        <v>0</v>
      </c>
    </row>
    <row r="39" spans="1:14" ht="14.25" customHeight="1" x14ac:dyDescent="0.25">
      <c r="A39" s="13"/>
      <c r="B39" s="14"/>
      <c r="C39" s="15" t="s">
        <v>300</v>
      </c>
      <c r="D39" s="14"/>
      <c r="E39" s="293">
        <v>0</v>
      </c>
      <c r="F39" s="293">
        <v>0</v>
      </c>
      <c r="G39" s="293">
        <v>0</v>
      </c>
      <c r="H39" s="293">
        <v>0</v>
      </c>
      <c r="I39" s="293">
        <v>0</v>
      </c>
      <c r="J39" s="293">
        <v>0</v>
      </c>
      <c r="K39" s="293">
        <v>0</v>
      </c>
      <c r="L39" s="293">
        <v>0</v>
      </c>
      <c r="M39" s="293">
        <v>0</v>
      </c>
      <c r="N39" s="293">
        <v>0</v>
      </c>
    </row>
    <row r="40" spans="1:14" s="21" customFormat="1" ht="14.25" customHeight="1" x14ac:dyDescent="0.3">
      <c r="A40" s="22"/>
      <c r="B40" s="20" t="s">
        <v>26</v>
      </c>
      <c r="E40" s="339">
        <f>E41+E46+E51+E56+E61+E65+E67+E72+E77+E66</f>
        <v>64</v>
      </c>
      <c r="F40" s="339">
        <f t="shared" ref="F40:N40" si="39">F41+F46+F51+F56+F61+F65+F67+F72+F77+F66</f>
        <v>3162</v>
      </c>
      <c r="G40" s="339">
        <f t="shared" si="39"/>
        <v>171200456</v>
      </c>
      <c r="H40" s="339">
        <f t="shared" si="39"/>
        <v>519570925</v>
      </c>
      <c r="I40" s="339">
        <f t="shared" si="39"/>
        <v>110863250</v>
      </c>
      <c r="J40" s="339">
        <f t="shared" si="39"/>
        <v>118</v>
      </c>
      <c r="K40" s="339">
        <f t="shared" si="39"/>
        <v>17152728.579999998</v>
      </c>
      <c r="L40" s="339">
        <f t="shared" si="39"/>
        <v>0</v>
      </c>
      <c r="M40" s="339">
        <f t="shared" si="39"/>
        <v>0</v>
      </c>
      <c r="N40" s="339">
        <f t="shared" si="39"/>
        <v>0</v>
      </c>
    </row>
    <row r="41" spans="1:14" ht="14.25" customHeight="1" x14ac:dyDescent="0.3">
      <c r="A41" s="392"/>
      <c r="B41" s="393" t="s">
        <v>27</v>
      </c>
      <c r="C41" s="394"/>
      <c r="D41" s="394"/>
      <c r="E41" s="395">
        <f>E42+E43+E44+E45</f>
        <v>0</v>
      </c>
      <c r="F41" s="395">
        <f t="shared" ref="F41" si="40">F42+F43+F44+F45</f>
        <v>0</v>
      </c>
      <c r="G41" s="395">
        <f t="shared" ref="G41" si="41">G42+G43+G44+G45</f>
        <v>0</v>
      </c>
      <c r="H41" s="395">
        <f t="shared" ref="H41" si="42">H42+H43+H44+H45</f>
        <v>0</v>
      </c>
      <c r="I41" s="395">
        <f t="shared" ref="I41" si="43">I42+I43+I44+I45</f>
        <v>0</v>
      </c>
      <c r="J41" s="395">
        <f t="shared" ref="J41" si="44">J42+J43+J44+J45</f>
        <v>1</v>
      </c>
      <c r="K41" s="395">
        <f t="shared" ref="K41" si="45">K42+K43+K44+K45</f>
        <v>244795.58</v>
      </c>
      <c r="L41" s="395">
        <f t="shared" ref="L41" si="46">L42+L43+L44+L45</f>
        <v>0</v>
      </c>
      <c r="M41" s="395">
        <f t="shared" ref="M41" si="47">M42+M43+M44+M45</f>
        <v>0</v>
      </c>
      <c r="N41" s="395">
        <f t="shared" ref="N41" si="48">N42+N43+N44+N45</f>
        <v>0</v>
      </c>
    </row>
    <row r="42" spans="1:14" ht="14.25" customHeight="1" x14ac:dyDescent="0.25">
      <c r="A42" s="3"/>
      <c r="C42" s="4" t="s">
        <v>5</v>
      </c>
      <c r="E42" s="294">
        <v>0</v>
      </c>
      <c r="F42" s="294">
        <v>0</v>
      </c>
      <c r="G42" s="294">
        <v>0</v>
      </c>
      <c r="H42" s="294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</row>
    <row r="43" spans="1:14" ht="14.25" customHeight="1" x14ac:dyDescent="0.25">
      <c r="A43" s="13"/>
      <c r="B43" s="14"/>
      <c r="C43" s="15" t="s">
        <v>3</v>
      </c>
      <c r="D43" s="14"/>
      <c r="E43" s="293">
        <v>0</v>
      </c>
      <c r="F43" s="293">
        <v>0</v>
      </c>
      <c r="G43" s="293">
        <v>0</v>
      </c>
      <c r="H43" s="293">
        <v>0</v>
      </c>
      <c r="I43" s="293">
        <v>0</v>
      </c>
      <c r="J43" s="293">
        <v>0</v>
      </c>
      <c r="K43" s="293">
        <v>0</v>
      </c>
      <c r="L43" s="293">
        <v>0</v>
      </c>
      <c r="M43" s="293">
        <v>0</v>
      </c>
      <c r="N43" s="293">
        <v>0</v>
      </c>
    </row>
    <row r="44" spans="1:14" s="18" customFormat="1" ht="14.25" customHeight="1" x14ac:dyDescent="0.25">
      <c r="A44" s="17"/>
      <c r="C44" s="19" t="s">
        <v>21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</row>
    <row r="45" spans="1:14" ht="14.25" customHeight="1" x14ac:dyDescent="0.25">
      <c r="A45" s="13"/>
      <c r="B45" s="14"/>
      <c r="C45" s="15" t="s">
        <v>300</v>
      </c>
      <c r="D45" s="14"/>
      <c r="E45" s="293">
        <v>0</v>
      </c>
      <c r="F45" s="293">
        <v>0</v>
      </c>
      <c r="G45" s="293">
        <v>0</v>
      </c>
      <c r="H45" s="293">
        <v>0</v>
      </c>
      <c r="I45" s="293">
        <v>0</v>
      </c>
      <c r="J45" s="293">
        <v>1</v>
      </c>
      <c r="K45" s="293">
        <v>244795.58</v>
      </c>
      <c r="L45" s="293">
        <v>0</v>
      </c>
      <c r="M45" s="293">
        <v>0</v>
      </c>
      <c r="N45" s="293">
        <v>0</v>
      </c>
    </row>
    <row r="46" spans="1:14" s="21" customFormat="1" ht="14.25" customHeight="1" x14ac:dyDescent="0.3">
      <c r="A46" s="397"/>
      <c r="B46" s="398" t="s">
        <v>28</v>
      </c>
      <c r="C46" s="399"/>
      <c r="D46" s="399"/>
      <c r="E46" s="400">
        <f>E47+E48+E49+E50</f>
        <v>0</v>
      </c>
      <c r="F46" s="400">
        <f t="shared" ref="F46" si="49">F47+F48+F49+F50</f>
        <v>0</v>
      </c>
      <c r="G46" s="400">
        <f t="shared" ref="G46" si="50">G47+G48+G49+G50</f>
        <v>0</v>
      </c>
      <c r="H46" s="400">
        <f t="shared" ref="H46" si="51">H47+H48+H49+H50</f>
        <v>0</v>
      </c>
      <c r="I46" s="400">
        <f t="shared" ref="I46" si="52">I47+I48+I49+I50</f>
        <v>0</v>
      </c>
      <c r="J46" s="400">
        <f t="shared" ref="J46" si="53">J47+J48+J49+J50</f>
        <v>0</v>
      </c>
      <c r="K46" s="400">
        <f t="shared" ref="K46" si="54">K47+K48+K49+K50</f>
        <v>0</v>
      </c>
      <c r="L46" s="400">
        <f t="shared" ref="L46" si="55">L47+L48+L49+L50</f>
        <v>0</v>
      </c>
      <c r="M46" s="400">
        <f t="shared" ref="M46" si="56">M47+M48+M49+M50</f>
        <v>0</v>
      </c>
      <c r="N46" s="400">
        <f t="shared" ref="N46" si="57">N47+N48+N49+N50</f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3">
        <v>0</v>
      </c>
      <c r="F47" s="293">
        <v>0</v>
      </c>
      <c r="G47" s="293">
        <v>0</v>
      </c>
      <c r="H47" s="293">
        <v>0</v>
      </c>
      <c r="I47" s="293">
        <v>0</v>
      </c>
      <c r="J47" s="293">
        <v>0</v>
      </c>
      <c r="K47" s="293">
        <v>0</v>
      </c>
      <c r="L47" s="293">
        <v>0</v>
      </c>
      <c r="M47" s="293">
        <v>0</v>
      </c>
      <c r="N47" s="293">
        <v>0</v>
      </c>
    </row>
    <row r="48" spans="1:14" s="18" customFormat="1" ht="14.25" customHeight="1" x14ac:dyDescent="0.25">
      <c r="A48" s="17"/>
      <c r="C48" s="19" t="s">
        <v>3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3">
        <v>0</v>
      </c>
      <c r="F49" s="293">
        <v>0</v>
      </c>
      <c r="G49" s="293">
        <v>0</v>
      </c>
      <c r="H49" s="293">
        <v>0</v>
      </c>
      <c r="I49" s="293">
        <v>0</v>
      </c>
      <c r="J49" s="293">
        <v>0</v>
      </c>
      <c r="K49" s="293">
        <v>0</v>
      </c>
      <c r="L49" s="293">
        <v>0</v>
      </c>
      <c r="M49" s="293">
        <v>0</v>
      </c>
      <c r="N49" s="293">
        <v>0</v>
      </c>
    </row>
    <row r="50" spans="1:14" s="18" customFormat="1" ht="14.25" customHeight="1" x14ac:dyDescent="0.25">
      <c r="A50" s="17"/>
      <c r="C50" s="19" t="s">
        <v>300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</row>
    <row r="51" spans="1:14" ht="14.25" customHeight="1" x14ac:dyDescent="0.3">
      <c r="A51" s="392"/>
      <c r="B51" s="393" t="s">
        <v>29</v>
      </c>
      <c r="C51" s="394"/>
      <c r="D51" s="394"/>
      <c r="E51" s="395">
        <f>E52+E53+E54+E55</f>
        <v>0</v>
      </c>
      <c r="F51" s="395">
        <f t="shared" ref="F51" si="58">F52+F53+F54+F55</f>
        <v>0</v>
      </c>
      <c r="G51" s="395">
        <f t="shared" ref="G51" si="59">G52+G53+G54+G55</f>
        <v>0</v>
      </c>
      <c r="H51" s="395">
        <f t="shared" ref="H51" si="60">H52+H53+H54+H55</f>
        <v>0</v>
      </c>
      <c r="I51" s="395">
        <f t="shared" ref="I51" si="61">I52+I53+I54+I55</f>
        <v>0</v>
      </c>
      <c r="J51" s="395">
        <f t="shared" ref="J51" si="62">J52+J53+J54+J55</f>
        <v>0</v>
      </c>
      <c r="K51" s="395">
        <f t="shared" ref="K51" si="63">K52+K53+K54+K55</f>
        <v>0</v>
      </c>
      <c r="L51" s="395">
        <f t="shared" ref="L51" si="64">L52+L53+L54+L55</f>
        <v>0</v>
      </c>
      <c r="M51" s="395">
        <f t="shared" ref="M51" si="65">M52+M53+M54+M55</f>
        <v>0</v>
      </c>
      <c r="N51" s="395">
        <f t="shared" ref="N51" si="66">N52+N53+N54+N55</f>
        <v>0</v>
      </c>
    </row>
    <row r="52" spans="1:14" ht="14.25" customHeight="1" x14ac:dyDescent="0.25">
      <c r="A52" s="3"/>
      <c r="C52" s="4" t="s">
        <v>5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4">
        <v>0</v>
      </c>
      <c r="M52" s="294">
        <v>0</v>
      </c>
      <c r="N52" s="294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3">
        <v>0</v>
      </c>
      <c r="F53" s="293">
        <v>0</v>
      </c>
      <c r="G53" s="293">
        <v>0</v>
      </c>
      <c r="H53" s="293">
        <v>0</v>
      </c>
      <c r="I53" s="293">
        <v>0</v>
      </c>
      <c r="J53" s="293">
        <v>0</v>
      </c>
      <c r="K53" s="293">
        <v>0</v>
      </c>
      <c r="L53" s="293">
        <v>0</v>
      </c>
      <c r="M53" s="293">
        <v>0</v>
      </c>
      <c r="N53" s="293">
        <v>0</v>
      </c>
    </row>
    <row r="54" spans="1:14" s="18" customFormat="1" ht="14.25" customHeight="1" x14ac:dyDescent="0.25">
      <c r="A54" s="17"/>
      <c r="C54" s="19" t="s">
        <v>21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</row>
    <row r="55" spans="1:14" ht="14.25" customHeight="1" x14ac:dyDescent="0.25">
      <c r="A55" s="13"/>
      <c r="B55" s="14"/>
      <c r="C55" s="15" t="s">
        <v>300</v>
      </c>
      <c r="D55" s="14"/>
      <c r="E55" s="293">
        <v>0</v>
      </c>
      <c r="F55" s="293">
        <v>0</v>
      </c>
      <c r="G55" s="293">
        <v>0</v>
      </c>
      <c r="H55" s="293">
        <v>0</v>
      </c>
      <c r="I55" s="293">
        <v>0</v>
      </c>
      <c r="J55" s="293">
        <v>0</v>
      </c>
      <c r="K55" s="293">
        <v>0</v>
      </c>
      <c r="L55" s="293">
        <v>0</v>
      </c>
      <c r="M55" s="293">
        <v>0</v>
      </c>
      <c r="N55" s="293">
        <v>0</v>
      </c>
    </row>
    <row r="56" spans="1:14" s="21" customFormat="1" ht="14.25" customHeight="1" x14ac:dyDescent="0.3">
      <c r="A56" s="397"/>
      <c r="B56" s="398" t="s">
        <v>30</v>
      </c>
      <c r="C56" s="399"/>
      <c r="D56" s="399"/>
      <c r="E56" s="400">
        <f>E57+E58+E59+E60</f>
        <v>0</v>
      </c>
      <c r="F56" s="400">
        <f t="shared" ref="F56" si="67">F57+F58+F59+F60</f>
        <v>0</v>
      </c>
      <c r="G56" s="400">
        <f t="shared" ref="G56" si="68">G57+G58+G59+G60</f>
        <v>0</v>
      </c>
      <c r="H56" s="400">
        <f t="shared" ref="H56" si="69">H57+H58+H59+H60</f>
        <v>0</v>
      </c>
      <c r="I56" s="400">
        <f t="shared" ref="I56" si="70">I57+I58+I59+I60</f>
        <v>0</v>
      </c>
      <c r="J56" s="400">
        <f t="shared" ref="J56" si="71">J57+J58+J59+J60</f>
        <v>0</v>
      </c>
      <c r="K56" s="400">
        <f t="shared" ref="K56" si="72">K57+K58+K59+K60</f>
        <v>0</v>
      </c>
      <c r="L56" s="400">
        <f t="shared" ref="L56" si="73">L57+L58+L59+L60</f>
        <v>0</v>
      </c>
      <c r="M56" s="400">
        <f t="shared" ref="M56" si="74">M57+M58+M59+M60</f>
        <v>0</v>
      </c>
      <c r="N56" s="400">
        <f t="shared" ref="N56" si="75">N57+N58+N59+N60</f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3">
        <v>0</v>
      </c>
      <c r="F57" s="293">
        <v>0</v>
      </c>
      <c r="G57" s="293">
        <v>0</v>
      </c>
      <c r="H57" s="293">
        <v>0</v>
      </c>
      <c r="I57" s="293">
        <v>0</v>
      </c>
      <c r="J57" s="293">
        <v>0</v>
      </c>
      <c r="K57" s="293">
        <v>0</v>
      </c>
      <c r="L57" s="293">
        <v>0</v>
      </c>
      <c r="M57" s="293">
        <v>0</v>
      </c>
      <c r="N57" s="293">
        <v>0</v>
      </c>
    </row>
    <row r="58" spans="1:14" s="18" customFormat="1" ht="14.25" customHeight="1" x14ac:dyDescent="0.25">
      <c r="A58" s="17"/>
      <c r="C58" s="19" t="s">
        <v>3</v>
      </c>
      <c r="E58" s="294">
        <v>0</v>
      </c>
      <c r="F58" s="294">
        <v>0</v>
      </c>
      <c r="G58" s="294">
        <v>0</v>
      </c>
      <c r="H58" s="294">
        <v>0</v>
      </c>
      <c r="I58" s="294">
        <v>0</v>
      </c>
      <c r="J58" s="294">
        <v>0</v>
      </c>
      <c r="K58" s="294">
        <v>0</v>
      </c>
      <c r="L58" s="294">
        <v>0</v>
      </c>
      <c r="M58" s="294">
        <v>0</v>
      </c>
      <c r="N58" s="294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3">
        <v>0</v>
      </c>
      <c r="F59" s="293">
        <v>0</v>
      </c>
      <c r="G59" s="293">
        <v>0</v>
      </c>
      <c r="H59" s="293">
        <v>0</v>
      </c>
      <c r="I59" s="293">
        <v>0</v>
      </c>
      <c r="J59" s="293">
        <v>0</v>
      </c>
      <c r="K59" s="293">
        <v>0</v>
      </c>
      <c r="L59" s="293">
        <v>0</v>
      </c>
      <c r="M59" s="293">
        <v>0</v>
      </c>
      <c r="N59" s="293">
        <v>0</v>
      </c>
    </row>
    <row r="60" spans="1:14" s="18" customFormat="1" ht="14.25" customHeight="1" x14ac:dyDescent="0.25">
      <c r="A60" s="17"/>
      <c r="C60" s="19" t="s">
        <v>300</v>
      </c>
      <c r="E60" s="294">
        <v>0</v>
      </c>
      <c r="F60" s="294">
        <v>0</v>
      </c>
      <c r="G60" s="294">
        <v>0</v>
      </c>
      <c r="H60" s="294">
        <v>0</v>
      </c>
      <c r="I60" s="294">
        <v>0</v>
      </c>
      <c r="J60" s="294">
        <v>0</v>
      </c>
      <c r="K60" s="294">
        <v>0</v>
      </c>
      <c r="L60" s="294">
        <v>0</v>
      </c>
      <c r="M60" s="294">
        <v>0</v>
      </c>
      <c r="N60" s="294">
        <v>0</v>
      </c>
    </row>
    <row r="61" spans="1:14" ht="14.25" customHeight="1" x14ac:dyDescent="0.3">
      <c r="A61" s="392"/>
      <c r="B61" s="393" t="s">
        <v>31</v>
      </c>
      <c r="C61" s="394"/>
      <c r="D61" s="394"/>
      <c r="E61" s="395">
        <f>E62+E63+E64+E65</f>
        <v>0</v>
      </c>
      <c r="F61" s="395">
        <f t="shared" ref="F61" si="76">F62+F63+F64+F65</f>
        <v>0</v>
      </c>
      <c r="G61" s="395">
        <f t="shared" ref="G61" si="77">G62+G63+G64+G65</f>
        <v>0</v>
      </c>
      <c r="H61" s="395">
        <f t="shared" ref="H61" si="78">H62+H63+H64+H65</f>
        <v>0</v>
      </c>
      <c r="I61" s="395">
        <f t="shared" ref="I61" si="79">I62+I63+I64+I65</f>
        <v>0</v>
      </c>
      <c r="J61" s="395">
        <f t="shared" ref="J61" si="80">J62+J63+J64+J65</f>
        <v>0</v>
      </c>
      <c r="K61" s="395">
        <f t="shared" ref="K61" si="81">K62+K63+K64+K65</f>
        <v>0</v>
      </c>
      <c r="L61" s="395">
        <f t="shared" ref="L61" si="82">L62+L63+L64+L65</f>
        <v>0</v>
      </c>
      <c r="M61" s="395">
        <f t="shared" ref="M61" si="83">M62+M63+M64+M65</f>
        <v>0</v>
      </c>
      <c r="N61" s="395">
        <f t="shared" ref="N61" si="84">N62+N63+N64+N65</f>
        <v>0</v>
      </c>
    </row>
    <row r="62" spans="1:14" ht="14.25" customHeight="1" x14ac:dyDescent="0.25">
      <c r="A62" s="3"/>
      <c r="C62" s="4" t="s">
        <v>5</v>
      </c>
      <c r="E62" s="294">
        <v>0</v>
      </c>
      <c r="F62" s="294">
        <v>0</v>
      </c>
      <c r="G62" s="294">
        <v>0</v>
      </c>
      <c r="H62" s="294">
        <v>0</v>
      </c>
      <c r="I62" s="294">
        <v>0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</row>
    <row r="63" spans="1:14" ht="14.25" customHeight="1" x14ac:dyDescent="0.25">
      <c r="A63" s="13"/>
      <c r="B63" s="14"/>
      <c r="C63" s="15" t="s">
        <v>3</v>
      </c>
      <c r="D63" s="14"/>
      <c r="E63" s="293">
        <v>0</v>
      </c>
      <c r="F63" s="293">
        <v>0</v>
      </c>
      <c r="G63" s="293">
        <v>0</v>
      </c>
      <c r="H63" s="293">
        <v>0</v>
      </c>
      <c r="I63" s="293">
        <v>0</v>
      </c>
      <c r="J63" s="293">
        <v>0</v>
      </c>
      <c r="K63" s="293">
        <v>0</v>
      </c>
      <c r="L63" s="293">
        <v>0</v>
      </c>
      <c r="M63" s="293">
        <v>0</v>
      </c>
      <c r="N63" s="293">
        <v>0</v>
      </c>
    </row>
    <row r="64" spans="1:14" s="18" customFormat="1" ht="14.25" customHeight="1" x14ac:dyDescent="0.25">
      <c r="A64" s="17"/>
      <c r="C64" s="19" t="s">
        <v>21</v>
      </c>
      <c r="E64" s="294">
        <v>0</v>
      </c>
      <c r="F64" s="294">
        <v>0</v>
      </c>
      <c r="G64" s="294">
        <v>0</v>
      </c>
      <c r="H64" s="294">
        <v>0</v>
      </c>
      <c r="I64" s="294">
        <v>0</v>
      </c>
      <c r="J64" s="294">
        <v>0</v>
      </c>
      <c r="K64" s="294">
        <v>0</v>
      </c>
      <c r="L64" s="294">
        <v>0</v>
      </c>
      <c r="M64" s="294">
        <v>0</v>
      </c>
      <c r="N64" s="294">
        <v>0</v>
      </c>
    </row>
    <row r="65" spans="1:14" ht="14.25" customHeight="1" x14ac:dyDescent="0.25">
      <c r="A65" s="13"/>
      <c r="B65" s="14"/>
      <c r="C65" s="15" t="s">
        <v>300</v>
      </c>
      <c r="D65" s="14"/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0</v>
      </c>
      <c r="K65" s="293">
        <v>0</v>
      </c>
      <c r="L65" s="293">
        <v>0</v>
      </c>
      <c r="M65" s="293">
        <v>0</v>
      </c>
      <c r="N65" s="293">
        <v>0</v>
      </c>
    </row>
    <row r="66" spans="1:14" s="18" customFormat="1" ht="14.25" customHeight="1" x14ac:dyDescent="0.3">
      <c r="A66" s="17"/>
      <c r="B66" s="398" t="s">
        <v>316</v>
      </c>
      <c r="C66" s="19"/>
      <c r="E66" s="294">
        <v>0</v>
      </c>
      <c r="F66" s="294">
        <v>0</v>
      </c>
      <c r="G66" s="294">
        <v>0</v>
      </c>
      <c r="H66" s="294">
        <v>0</v>
      </c>
      <c r="I66" s="294">
        <v>0</v>
      </c>
      <c r="J66" s="294">
        <v>0</v>
      </c>
      <c r="K66" s="294">
        <v>0</v>
      </c>
      <c r="L66" s="294">
        <v>0</v>
      </c>
      <c r="M66" s="294">
        <v>0</v>
      </c>
      <c r="N66" s="294">
        <v>0</v>
      </c>
    </row>
    <row r="67" spans="1:14" s="21" customFormat="1" ht="14.25" customHeight="1" x14ac:dyDescent="0.3">
      <c r="A67" s="397"/>
      <c r="B67" s="398" t="s">
        <v>32</v>
      </c>
      <c r="C67" s="399"/>
      <c r="D67" s="399"/>
      <c r="E67" s="400">
        <f>E68+E69+E70+E71</f>
        <v>0</v>
      </c>
      <c r="F67" s="400">
        <f t="shared" ref="F67" si="85">F68+F69+F70+F71</f>
        <v>0</v>
      </c>
      <c r="G67" s="400">
        <f t="shared" ref="G67" si="86">G68+G69+G70+G71</f>
        <v>0</v>
      </c>
      <c r="H67" s="400">
        <f t="shared" ref="H67" si="87">H68+H69+H70+H71</f>
        <v>0</v>
      </c>
      <c r="I67" s="400">
        <f t="shared" ref="I67" si="88">I68+I69+I70+I71</f>
        <v>0</v>
      </c>
      <c r="J67" s="400">
        <f t="shared" ref="J67" si="89">J68+J69+J70+J71</f>
        <v>0</v>
      </c>
      <c r="K67" s="400">
        <f t="shared" ref="K67" si="90">K68+K69+K70+K71</f>
        <v>0</v>
      </c>
      <c r="L67" s="400">
        <f t="shared" ref="L67" si="91">L68+L69+L70+L71</f>
        <v>0</v>
      </c>
      <c r="M67" s="400">
        <f t="shared" ref="M67" si="92">M68+M69+M70+M71</f>
        <v>0</v>
      </c>
      <c r="N67" s="400">
        <f t="shared" ref="N67" si="93">N68+N69+N70+N71</f>
        <v>0</v>
      </c>
    </row>
    <row r="68" spans="1:14" ht="14.25" customHeight="1" x14ac:dyDescent="0.25">
      <c r="A68" s="13"/>
      <c r="B68" s="14"/>
      <c r="C68" s="15" t="s">
        <v>5</v>
      </c>
      <c r="D68" s="14"/>
      <c r="E68" s="293">
        <v>0</v>
      </c>
      <c r="F68" s="293">
        <v>0</v>
      </c>
      <c r="G68" s="293">
        <v>0</v>
      </c>
      <c r="H68" s="293">
        <v>0</v>
      </c>
      <c r="I68" s="293">
        <v>0</v>
      </c>
      <c r="J68" s="293">
        <v>0</v>
      </c>
      <c r="K68" s="293">
        <v>0</v>
      </c>
      <c r="L68" s="293">
        <v>0</v>
      </c>
      <c r="M68" s="293">
        <v>0</v>
      </c>
      <c r="N68" s="293">
        <v>0</v>
      </c>
    </row>
    <row r="69" spans="1:14" s="18" customFormat="1" ht="14.25" customHeight="1" x14ac:dyDescent="0.25">
      <c r="A69" s="17"/>
      <c r="C69" s="19" t="s">
        <v>3</v>
      </c>
      <c r="E69" s="294">
        <v>0</v>
      </c>
      <c r="F69" s="294">
        <v>0</v>
      </c>
      <c r="G69" s="294">
        <v>0</v>
      </c>
      <c r="H69" s="294">
        <v>0</v>
      </c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</row>
    <row r="70" spans="1:14" ht="14.25" customHeight="1" x14ac:dyDescent="0.25">
      <c r="A70" s="13"/>
      <c r="B70" s="14"/>
      <c r="C70" s="15" t="s">
        <v>21</v>
      </c>
      <c r="D70" s="14"/>
      <c r="E70" s="293">
        <v>0</v>
      </c>
      <c r="F70" s="293">
        <v>0</v>
      </c>
      <c r="G70" s="293">
        <v>0</v>
      </c>
      <c r="H70" s="293">
        <v>0</v>
      </c>
      <c r="I70" s="293">
        <v>0</v>
      </c>
      <c r="J70" s="293">
        <v>0</v>
      </c>
      <c r="K70" s="293">
        <v>0</v>
      </c>
      <c r="L70" s="293">
        <v>0</v>
      </c>
      <c r="M70" s="293">
        <v>0</v>
      </c>
      <c r="N70" s="293">
        <v>0</v>
      </c>
    </row>
    <row r="71" spans="1:14" s="18" customFormat="1" ht="14.25" customHeight="1" x14ac:dyDescent="0.25">
      <c r="A71" s="17"/>
      <c r="C71" s="19" t="s">
        <v>300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0</v>
      </c>
      <c r="K71" s="294">
        <v>0</v>
      </c>
      <c r="L71" s="294">
        <v>0</v>
      </c>
      <c r="M71" s="294">
        <v>0</v>
      </c>
      <c r="N71" s="294">
        <v>0</v>
      </c>
    </row>
    <row r="72" spans="1:14" ht="14.25" customHeight="1" x14ac:dyDescent="0.3">
      <c r="A72" s="392"/>
      <c r="B72" s="393" t="s">
        <v>33</v>
      </c>
      <c r="C72" s="394"/>
      <c r="D72" s="394"/>
      <c r="E72" s="395">
        <f>E73+E74+E75+E76</f>
        <v>64</v>
      </c>
      <c r="F72" s="395">
        <f t="shared" ref="F72" si="94">F73+F74+F75+F76</f>
        <v>3162</v>
      </c>
      <c r="G72" s="395">
        <f t="shared" ref="G72" si="95">G73+G74+G75+G76</f>
        <v>171200456</v>
      </c>
      <c r="H72" s="395">
        <f t="shared" ref="H72" si="96">H73+H74+H75+H76</f>
        <v>519570925</v>
      </c>
      <c r="I72" s="395">
        <f t="shared" ref="I72" si="97">I73+I74+I75+I76</f>
        <v>110863250</v>
      </c>
      <c r="J72" s="395">
        <f t="shared" ref="J72" si="98">J73+J74+J75+J76</f>
        <v>117</v>
      </c>
      <c r="K72" s="395">
        <f t="shared" ref="K72" si="99">K73+K74+K75+K76</f>
        <v>16907933</v>
      </c>
      <c r="L72" s="395">
        <f t="shared" ref="L72" si="100">L73+L74+L75+L76</f>
        <v>0</v>
      </c>
      <c r="M72" s="395">
        <f t="shared" ref="M72" si="101">M73+M74+M75+M76</f>
        <v>0</v>
      </c>
      <c r="N72" s="395">
        <f t="shared" ref="N72" si="102">N73+N74+N75+N76</f>
        <v>0</v>
      </c>
    </row>
    <row r="73" spans="1:14" ht="14.25" customHeight="1" x14ac:dyDescent="0.25">
      <c r="A73" s="3"/>
      <c r="C73" s="4" t="s">
        <v>5</v>
      </c>
      <c r="E73" s="294">
        <v>0</v>
      </c>
      <c r="F73" s="294">
        <v>0</v>
      </c>
      <c r="G73" s="294">
        <v>0</v>
      </c>
      <c r="H73" s="294">
        <v>0</v>
      </c>
      <c r="I73" s="294">
        <v>0</v>
      </c>
      <c r="J73" s="294">
        <v>0</v>
      </c>
      <c r="K73" s="294">
        <v>0</v>
      </c>
      <c r="L73" s="294">
        <v>0</v>
      </c>
      <c r="M73" s="294">
        <v>0</v>
      </c>
      <c r="N73" s="294">
        <v>0</v>
      </c>
    </row>
    <row r="74" spans="1:14" ht="14.25" customHeight="1" x14ac:dyDescent="0.25">
      <c r="A74" s="13"/>
      <c r="B74" s="14"/>
      <c r="C74" s="15" t="s">
        <v>3</v>
      </c>
      <c r="D74" s="14"/>
      <c r="E74" s="293">
        <v>0</v>
      </c>
      <c r="F74" s="293">
        <v>0</v>
      </c>
      <c r="G74" s="293">
        <v>0</v>
      </c>
      <c r="H74" s="293">
        <v>0</v>
      </c>
      <c r="I74" s="293">
        <v>0</v>
      </c>
      <c r="J74" s="293">
        <v>0</v>
      </c>
      <c r="K74" s="293">
        <v>0</v>
      </c>
      <c r="L74" s="293">
        <v>0</v>
      </c>
      <c r="M74" s="293">
        <v>0</v>
      </c>
      <c r="N74" s="293">
        <v>0</v>
      </c>
    </row>
    <row r="75" spans="1:14" s="18" customFormat="1" ht="14.25" customHeight="1" x14ac:dyDescent="0.25">
      <c r="A75" s="17"/>
      <c r="C75" s="19" t="s">
        <v>21</v>
      </c>
      <c r="E75" s="294">
        <v>64</v>
      </c>
      <c r="F75" s="294">
        <v>3162</v>
      </c>
      <c r="G75" s="294">
        <v>171200456</v>
      </c>
      <c r="H75" s="294">
        <v>519570925</v>
      </c>
      <c r="I75" s="294">
        <v>110863250</v>
      </c>
      <c r="J75" s="294">
        <v>117</v>
      </c>
      <c r="K75" s="294">
        <v>16907933</v>
      </c>
      <c r="L75" s="294">
        <v>0</v>
      </c>
      <c r="M75" s="294">
        <v>0</v>
      </c>
      <c r="N75" s="294">
        <v>0</v>
      </c>
    </row>
    <row r="76" spans="1:14" ht="14.25" customHeight="1" x14ac:dyDescent="0.25">
      <c r="A76" s="13"/>
      <c r="B76" s="14"/>
      <c r="C76" s="15" t="s">
        <v>300</v>
      </c>
      <c r="D76" s="14"/>
      <c r="E76" s="293">
        <v>0</v>
      </c>
      <c r="F76" s="293">
        <v>0</v>
      </c>
      <c r="G76" s="293">
        <v>0</v>
      </c>
      <c r="H76" s="293">
        <v>0</v>
      </c>
      <c r="I76" s="293">
        <v>0</v>
      </c>
      <c r="J76" s="293">
        <v>0</v>
      </c>
      <c r="K76" s="293">
        <v>0</v>
      </c>
      <c r="L76" s="293">
        <v>0</v>
      </c>
      <c r="M76" s="293">
        <v>0</v>
      </c>
      <c r="N76" s="293">
        <v>0</v>
      </c>
    </row>
    <row r="77" spans="1:14" s="290" customFormat="1" ht="14.25" customHeight="1" thickBot="1" x14ac:dyDescent="0.35">
      <c r="A77" s="401"/>
      <c r="B77" s="291" t="s">
        <v>25</v>
      </c>
      <c r="C77" s="402"/>
      <c r="D77" s="402"/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</row>
    <row r="78" spans="1:14" s="24" customFormat="1" ht="12.75" customHeight="1" x14ac:dyDescent="0.2">
      <c r="B78" s="708" t="s">
        <v>309</v>
      </c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</row>
    <row r="79" spans="1:14" s="24" customFormat="1" ht="7.5" customHeight="1" x14ac:dyDescent="0.2"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</row>
    <row r="80" spans="1:14" s="24" customFormat="1" ht="9" x14ac:dyDescent="0.2">
      <c r="B80" s="24" t="s">
        <v>315</v>
      </c>
    </row>
    <row r="81" spans="1:14" ht="13" thickBot="1" x14ac:dyDescent="0.3"/>
    <row r="82" spans="1:14" s="300" customFormat="1" ht="14.25" customHeight="1" thickBot="1" x14ac:dyDescent="0.35">
      <c r="A82" s="295"/>
      <c r="B82" s="296" t="s">
        <v>265</v>
      </c>
      <c r="C82" s="296"/>
      <c r="D82" s="297"/>
      <c r="E82" s="298">
        <f>E40-E77</f>
        <v>64</v>
      </c>
      <c r="F82" s="298">
        <f t="shared" ref="F82:N82" si="103">F40-F77</f>
        <v>3162</v>
      </c>
      <c r="G82" s="298">
        <f t="shared" si="103"/>
        <v>171200456</v>
      </c>
      <c r="H82" s="298">
        <f t="shared" si="103"/>
        <v>519570925</v>
      </c>
      <c r="I82" s="298">
        <f t="shared" si="103"/>
        <v>110863250</v>
      </c>
      <c r="J82" s="298">
        <f t="shared" si="103"/>
        <v>118</v>
      </c>
      <c r="K82" s="298">
        <f t="shared" si="103"/>
        <v>17152728.579999998</v>
      </c>
      <c r="L82" s="298">
        <f t="shared" si="103"/>
        <v>0</v>
      </c>
      <c r="M82" s="298">
        <f t="shared" si="103"/>
        <v>0</v>
      </c>
      <c r="N82" s="299">
        <f t="shared" si="103"/>
        <v>0</v>
      </c>
    </row>
    <row r="84" spans="1:14" x14ac:dyDescent="0.25">
      <c r="E84" s="47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25">
      <c r="E85" s="25"/>
    </row>
  </sheetData>
  <mergeCells count="15"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  <mergeCell ref="B78:N79"/>
    <mergeCell ref="K9:K12"/>
    <mergeCell ref="N9:N12"/>
    <mergeCell ref="J9:J12"/>
    <mergeCell ref="L9:L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4" orientation="landscape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codeName="Hoja9">
    <pageSetUpPr fitToPage="1"/>
  </sheetPr>
  <dimension ref="A1:X202"/>
  <sheetViews>
    <sheetView showGridLines="0" view="pageBreakPreview" zoomScale="70" zoomScaleNormal="75" zoomScaleSheetLayoutView="70" workbookViewId="0"/>
  </sheetViews>
  <sheetFormatPr baseColWidth="10" defaultColWidth="6.7265625" defaultRowHeight="12.5" x14ac:dyDescent="0.25"/>
  <cols>
    <col min="1" max="1" width="2.453125" style="25" customWidth="1"/>
    <col min="2" max="2" width="3.1796875" style="25" bestFit="1" customWidth="1"/>
    <col min="3" max="3" width="7.453125" style="25" bestFit="1" customWidth="1"/>
    <col min="4" max="4" width="4" style="25" customWidth="1"/>
    <col min="5" max="6" width="9.54296875" style="25" bestFit="1" customWidth="1"/>
    <col min="7" max="7" width="11.1796875" style="25" bestFit="1" customWidth="1"/>
    <col min="8" max="8" width="11" style="25" bestFit="1" customWidth="1"/>
    <col min="9" max="10" width="9.6328125" style="25" bestFit="1" customWidth="1"/>
    <col min="11" max="11" width="9.26953125" style="25" bestFit="1" customWidth="1"/>
    <col min="12" max="12" width="9.6328125" style="25" bestFit="1" customWidth="1"/>
    <col min="13" max="13" width="9.54296875" style="25" bestFit="1" customWidth="1"/>
    <col min="14" max="14" width="9.26953125" style="25" bestFit="1" customWidth="1"/>
    <col min="15" max="16" width="9.54296875" style="25" bestFit="1" customWidth="1"/>
    <col min="17" max="17" width="9.26953125" style="25" bestFit="1" customWidth="1"/>
    <col min="18" max="18" width="9.54296875" style="25" bestFit="1" customWidth="1"/>
    <col min="19" max="19" width="12.81640625" style="25" bestFit="1" customWidth="1"/>
    <col min="20" max="20" width="10.90625" style="25" bestFit="1" customWidth="1"/>
    <col min="21" max="21" width="11.54296875" style="25" bestFit="1" customWidth="1"/>
    <col min="22" max="22" width="7.81640625" style="25" bestFit="1" customWidth="1"/>
    <col min="23" max="24" width="7.81640625" style="26" bestFit="1" customWidth="1"/>
    <col min="25" max="16384" width="6.7265625" style="25"/>
  </cols>
  <sheetData>
    <row r="1" spans="1:24" ht="12" customHeight="1" x14ac:dyDescent="0.25"/>
    <row r="2" spans="1:24" ht="12" customHeight="1" x14ac:dyDescent="0.25">
      <c r="A2" s="736" t="s">
        <v>36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6"/>
      <c r="N2" s="736"/>
      <c r="O2" s="736"/>
      <c r="P2" s="736"/>
      <c r="Q2" s="736"/>
      <c r="R2" s="736"/>
      <c r="S2" s="736"/>
      <c r="T2" s="736"/>
      <c r="U2" s="736"/>
    </row>
    <row r="3" spans="1:24" ht="13.5" customHeight="1" x14ac:dyDescent="0.25">
      <c r="A3" s="736" t="s">
        <v>37</v>
      </c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6"/>
      <c r="R3" s="736"/>
      <c r="S3" s="736"/>
      <c r="T3" s="736"/>
      <c r="U3" s="736"/>
    </row>
    <row r="4" spans="1:24" ht="12" customHeight="1" x14ac:dyDescent="0.25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</row>
    <row r="5" spans="1:24" ht="12" customHeight="1" x14ac:dyDescent="0.25">
      <c r="A5" s="738" t="str">
        <f>'1 Total'!A4:N4</f>
        <v>DICIEMBRE DE 2019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8"/>
      <c r="S5" s="738"/>
      <c r="T5" s="738"/>
      <c r="U5" s="738"/>
    </row>
    <row r="6" spans="1:24" ht="12" customHeight="1" x14ac:dyDescent="0.25">
      <c r="A6" s="739"/>
      <c r="B6" s="739"/>
      <c r="C6" s="739"/>
      <c r="D6" s="739"/>
      <c r="E6" s="739"/>
      <c r="F6" s="739"/>
      <c r="G6" s="739"/>
      <c r="H6" s="739"/>
      <c r="I6" s="739"/>
      <c r="J6" s="739"/>
      <c r="K6" s="739"/>
      <c r="L6" s="739"/>
      <c r="M6" s="739"/>
      <c r="N6" s="739"/>
      <c r="O6" s="739"/>
      <c r="P6" s="739"/>
      <c r="Q6" s="739"/>
      <c r="R6" s="739"/>
      <c r="S6" s="739"/>
      <c r="T6" s="739"/>
      <c r="U6" s="739"/>
    </row>
    <row r="7" spans="1:24" ht="12" customHeight="1" x14ac:dyDescent="0.25">
      <c r="A7" s="729" t="s">
        <v>38</v>
      </c>
      <c r="B7" s="729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</row>
    <row r="8" spans="1:24" ht="12" customHeight="1" x14ac:dyDescent="0.25">
      <c r="A8" s="729"/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</row>
    <row r="9" spans="1:24" ht="12" customHeight="1" x14ac:dyDescent="0.25">
      <c r="A9" s="729" t="s">
        <v>8</v>
      </c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</row>
    <row r="10" spans="1:24" ht="12" customHeight="1" thickBot="1" x14ac:dyDescent="0.3">
      <c r="A10" s="730"/>
      <c r="B10" s="730"/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</row>
    <row r="11" spans="1:24" s="23" customFormat="1" ht="11.15" customHeight="1" x14ac:dyDescent="0.3">
      <c r="A11" s="731" t="s">
        <v>39</v>
      </c>
      <c r="B11" s="732"/>
      <c r="C11" s="732"/>
      <c r="D11" s="732"/>
      <c r="E11" s="733" t="s">
        <v>40</v>
      </c>
      <c r="F11" s="734"/>
      <c r="G11" s="733" t="s">
        <v>41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27"/>
      <c r="W11" s="49"/>
      <c r="X11" s="49"/>
    </row>
    <row r="12" spans="1:24" s="23" customFormat="1" ht="11.15" customHeight="1" x14ac:dyDescent="0.3">
      <c r="A12" s="724" t="s">
        <v>42</v>
      </c>
      <c r="B12" s="725"/>
      <c r="C12" s="725"/>
      <c r="D12" s="725"/>
      <c r="E12" s="726" t="s">
        <v>43</v>
      </c>
      <c r="F12" s="727"/>
      <c r="G12" s="728" t="s">
        <v>44</v>
      </c>
      <c r="H12" s="723"/>
      <c r="I12" s="722" t="s">
        <v>45</v>
      </c>
      <c r="J12" s="723"/>
      <c r="K12" s="722" t="s">
        <v>46</v>
      </c>
      <c r="L12" s="723"/>
      <c r="M12" s="722" t="s">
        <v>47</v>
      </c>
      <c r="N12" s="723"/>
      <c r="O12" s="722" t="s">
        <v>48</v>
      </c>
      <c r="P12" s="723"/>
      <c r="Q12" s="722" t="s">
        <v>49</v>
      </c>
      <c r="R12" s="723"/>
      <c r="S12" s="410" t="s">
        <v>50</v>
      </c>
      <c r="T12" s="411"/>
      <c r="U12" s="412" t="s">
        <v>8</v>
      </c>
      <c r="W12" s="49"/>
      <c r="X12" s="49"/>
    </row>
    <row r="13" spans="1:24" s="23" customFormat="1" ht="11.15" customHeight="1" thickBot="1" x14ac:dyDescent="0.35">
      <c r="A13" s="28"/>
      <c r="B13" s="29"/>
      <c r="C13" s="29"/>
      <c r="D13" s="29"/>
      <c r="E13" s="413" t="s">
        <v>51</v>
      </c>
      <c r="F13" s="414" t="s">
        <v>52</v>
      </c>
      <c r="G13" s="415" t="s">
        <v>51</v>
      </c>
      <c r="H13" s="415" t="s">
        <v>52</v>
      </c>
      <c r="I13" s="415" t="s">
        <v>51</v>
      </c>
      <c r="J13" s="415" t="s">
        <v>52</v>
      </c>
      <c r="K13" s="415" t="s">
        <v>51</v>
      </c>
      <c r="L13" s="415" t="s">
        <v>52</v>
      </c>
      <c r="M13" s="415" t="s">
        <v>51</v>
      </c>
      <c r="N13" s="415" t="s">
        <v>52</v>
      </c>
      <c r="O13" s="415" t="s">
        <v>51</v>
      </c>
      <c r="P13" s="415" t="s">
        <v>52</v>
      </c>
      <c r="Q13" s="415" t="s">
        <v>51</v>
      </c>
      <c r="R13" s="415" t="s">
        <v>52</v>
      </c>
      <c r="S13" s="415" t="s">
        <v>51</v>
      </c>
      <c r="T13" s="416" t="s">
        <v>52</v>
      </c>
      <c r="U13" s="32"/>
      <c r="W13" s="49"/>
      <c r="X13" s="49"/>
    </row>
    <row r="14" spans="1:24" ht="10.5" customHeight="1" x14ac:dyDescent="0.25">
      <c r="A14" s="33" t="s">
        <v>53</v>
      </c>
      <c r="B14" s="24">
        <v>0</v>
      </c>
      <c r="C14" s="34" t="s">
        <v>54</v>
      </c>
      <c r="D14" s="24"/>
      <c r="E14" s="193">
        <f>'2A'!E14+'2B'!E14</f>
        <v>0</v>
      </c>
      <c r="F14" s="195">
        <f>'2A'!F14+'2B'!F14</f>
        <v>0</v>
      </c>
      <c r="G14" s="194">
        <f>'2A'!G14+'2B'!G14</f>
        <v>882</v>
      </c>
      <c r="H14" s="194">
        <f>'2A'!H14+'2B'!H14</f>
        <v>878</v>
      </c>
      <c r="I14" s="194">
        <f>'2A'!I14+'2B'!I14</f>
        <v>1</v>
      </c>
      <c r="J14" s="194">
        <f>'2A'!J14+'2B'!J14</f>
        <v>2</v>
      </c>
      <c r="K14" s="194">
        <f>'2A'!K14+'2B'!K14</f>
        <v>0</v>
      </c>
      <c r="L14" s="194">
        <f>'2A'!L14+'2B'!L14</f>
        <v>0</v>
      </c>
      <c r="M14" s="194">
        <f>'2A'!M14+'2B'!M14</f>
        <v>0</v>
      </c>
      <c r="N14" s="194">
        <f>'2A'!N14+'2B'!N14</f>
        <v>0</v>
      </c>
      <c r="O14" s="194">
        <f>'2A'!O14+'2B'!O14</f>
        <v>0</v>
      </c>
      <c r="P14" s="194">
        <f>'2A'!P14+'2B'!P14</f>
        <v>0</v>
      </c>
      <c r="Q14" s="194">
        <f>'2A'!Q14+'2B'!Q14</f>
        <v>0</v>
      </c>
      <c r="R14" s="194">
        <f>'2A'!R14+'2B'!R14</f>
        <v>0</v>
      </c>
      <c r="S14" s="194">
        <f>'2A'!S14+'2B'!S14</f>
        <v>0</v>
      </c>
      <c r="T14" s="221">
        <f>'2A'!T14+'2B'!T14</f>
        <v>0</v>
      </c>
      <c r="U14" s="192">
        <f>SUM(E14:T14)</f>
        <v>1763</v>
      </c>
      <c r="W14" s="36"/>
      <c r="X14" s="36"/>
    </row>
    <row r="15" spans="1:24" ht="10.5" customHeight="1" x14ac:dyDescent="0.25">
      <c r="A15" s="37"/>
      <c r="B15" s="38">
        <v>1</v>
      </c>
      <c r="C15" s="38"/>
      <c r="D15" s="38"/>
      <c r="E15" s="189">
        <f>'2A'!E15+'2B'!E15</f>
        <v>1</v>
      </c>
      <c r="F15" s="191">
        <f>'2A'!F15+'2B'!F15</f>
        <v>4</v>
      </c>
      <c r="G15" s="190">
        <f>'2A'!G15+'2B'!G15</f>
        <v>1405</v>
      </c>
      <c r="H15" s="190">
        <f>'2A'!H15+'2B'!H15</f>
        <v>1310</v>
      </c>
      <c r="I15" s="190">
        <f>'2A'!I15+'2B'!I15</f>
        <v>892</v>
      </c>
      <c r="J15" s="190">
        <f>'2A'!J15+'2B'!J15</f>
        <v>854</v>
      </c>
      <c r="K15" s="190">
        <f>'2A'!K15+'2B'!K15</f>
        <v>0</v>
      </c>
      <c r="L15" s="190">
        <f>'2A'!L15+'2B'!L15</f>
        <v>0</v>
      </c>
      <c r="M15" s="190">
        <f>'2A'!M15+'2B'!M15</f>
        <v>0</v>
      </c>
      <c r="N15" s="190">
        <f>'2A'!N15+'2B'!N15</f>
        <v>0</v>
      </c>
      <c r="O15" s="190">
        <f>'2A'!O15+'2B'!O15</f>
        <v>0</v>
      </c>
      <c r="P15" s="190">
        <f>'2A'!P15+'2B'!P15</f>
        <v>0</v>
      </c>
      <c r="Q15" s="190">
        <f>'2A'!Q15+'2B'!Q15</f>
        <v>0</v>
      </c>
      <c r="R15" s="190">
        <f>'2A'!R15+'2B'!R15</f>
        <v>0</v>
      </c>
      <c r="S15" s="190">
        <f>'2A'!S15+'2B'!S15</f>
        <v>0</v>
      </c>
      <c r="T15" s="222">
        <f>'2A'!T15+'2B'!T15</f>
        <v>0</v>
      </c>
      <c r="U15" s="223">
        <f t="shared" ref="U15:U78" si="0">SUM(E15:T15)</f>
        <v>4466</v>
      </c>
      <c r="W15" s="36"/>
      <c r="X15" s="36"/>
    </row>
    <row r="16" spans="1:24" ht="10.5" customHeight="1" x14ac:dyDescent="0.25">
      <c r="A16" s="40"/>
      <c r="B16" s="24">
        <v>2</v>
      </c>
      <c r="C16" s="24"/>
      <c r="D16" s="24"/>
      <c r="E16" s="193">
        <f>'2A'!E16+'2B'!E16</f>
        <v>27</v>
      </c>
      <c r="F16" s="195">
        <f>'2A'!F16+'2B'!F16</f>
        <v>17</v>
      </c>
      <c r="G16" s="194">
        <f>'2A'!G16+'2B'!G16</f>
        <v>1292</v>
      </c>
      <c r="H16" s="194">
        <f>'2A'!H16+'2B'!H16</f>
        <v>1193</v>
      </c>
      <c r="I16" s="194">
        <f>'2A'!I16+'2B'!I16</f>
        <v>1300</v>
      </c>
      <c r="J16" s="194">
        <f>'2A'!J16+'2B'!J16</f>
        <v>1200</v>
      </c>
      <c r="K16" s="194">
        <f>'2A'!K16+'2B'!K16</f>
        <v>761</v>
      </c>
      <c r="L16" s="194">
        <f>'2A'!L16+'2B'!L16</f>
        <v>713</v>
      </c>
      <c r="M16" s="194">
        <f>'2A'!M16+'2B'!M16</f>
        <v>0</v>
      </c>
      <c r="N16" s="194">
        <f>'2A'!N16+'2B'!N16</f>
        <v>0</v>
      </c>
      <c r="O16" s="194">
        <f>'2A'!O16+'2B'!O16</f>
        <v>0</v>
      </c>
      <c r="P16" s="194">
        <f>'2A'!P16+'2B'!P16</f>
        <v>0</v>
      </c>
      <c r="Q16" s="194">
        <f>'2A'!Q16+'2B'!Q16</f>
        <v>0</v>
      </c>
      <c r="R16" s="194">
        <f>'2A'!R16+'2B'!R16</f>
        <v>0</v>
      </c>
      <c r="S16" s="194">
        <f>'2A'!S16+'2B'!S16</f>
        <v>0</v>
      </c>
      <c r="T16" s="221">
        <f>'2A'!T16+'2B'!T16</f>
        <v>0</v>
      </c>
      <c r="U16" s="192">
        <f t="shared" si="0"/>
        <v>6503</v>
      </c>
      <c r="W16" s="36"/>
      <c r="X16" s="36"/>
    </row>
    <row r="17" spans="1:24" ht="10.5" customHeight="1" x14ac:dyDescent="0.25">
      <c r="A17" s="37"/>
      <c r="B17" s="38">
        <v>3</v>
      </c>
      <c r="C17" s="38"/>
      <c r="D17" s="38"/>
      <c r="E17" s="189">
        <f>'2A'!E17+'2B'!E17</f>
        <v>66</v>
      </c>
      <c r="F17" s="191">
        <f>'2A'!F17+'2B'!F17</f>
        <v>69</v>
      </c>
      <c r="G17" s="190">
        <f>'2A'!G17+'2B'!G17</f>
        <v>1338</v>
      </c>
      <c r="H17" s="190">
        <f>'2A'!H17+'2B'!H17</f>
        <v>1105</v>
      </c>
      <c r="I17" s="190">
        <f>'2A'!I17+'2B'!I17</f>
        <v>1207</v>
      </c>
      <c r="J17" s="190">
        <f>'2A'!J17+'2B'!J17</f>
        <v>902</v>
      </c>
      <c r="K17" s="190">
        <f>'2A'!K17+'2B'!K17</f>
        <v>960</v>
      </c>
      <c r="L17" s="190">
        <f>'2A'!L17+'2B'!L17</f>
        <v>969</v>
      </c>
      <c r="M17" s="190">
        <f>'2A'!M17+'2B'!M17</f>
        <v>685</v>
      </c>
      <c r="N17" s="190">
        <f>'2A'!N17+'2B'!N17</f>
        <v>648</v>
      </c>
      <c r="O17" s="190">
        <f>'2A'!O17+'2B'!O17</f>
        <v>0</v>
      </c>
      <c r="P17" s="190">
        <f>'2A'!P17+'2B'!P17</f>
        <v>0</v>
      </c>
      <c r="Q17" s="190">
        <f>'2A'!Q17+'2B'!Q17</f>
        <v>0</v>
      </c>
      <c r="R17" s="190">
        <f>'2A'!R17+'2B'!R17</f>
        <v>0</v>
      </c>
      <c r="S17" s="190">
        <f>'2A'!S17+'2B'!S17</f>
        <v>0</v>
      </c>
      <c r="T17" s="222">
        <f>'2A'!T17+'2B'!T17</f>
        <v>0</v>
      </c>
      <c r="U17" s="223">
        <f t="shared" si="0"/>
        <v>7949</v>
      </c>
      <c r="W17" s="36"/>
      <c r="X17" s="36"/>
    </row>
    <row r="18" spans="1:24" ht="10.5" customHeight="1" x14ac:dyDescent="0.25">
      <c r="A18" s="40"/>
      <c r="B18" s="24">
        <v>4</v>
      </c>
      <c r="C18" s="24"/>
      <c r="D18" s="24"/>
      <c r="E18" s="193">
        <f>'2A'!E18+'2B'!E18</f>
        <v>141</v>
      </c>
      <c r="F18" s="195">
        <f>'2A'!F18+'2B'!F18</f>
        <v>148</v>
      </c>
      <c r="G18" s="194">
        <f>'2A'!G18+'2B'!G18</f>
        <v>1593</v>
      </c>
      <c r="H18" s="194">
        <f>'2A'!H18+'2B'!H18</f>
        <v>1024</v>
      </c>
      <c r="I18" s="194">
        <f>'2A'!I18+'2B'!I18</f>
        <v>1281</v>
      </c>
      <c r="J18" s="194">
        <f>'2A'!J18+'2B'!J18</f>
        <v>742</v>
      </c>
      <c r="K18" s="194">
        <f>'2A'!K18+'2B'!K18</f>
        <v>725</v>
      </c>
      <c r="L18" s="194">
        <f>'2A'!L18+'2B'!L18</f>
        <v>747</v>
      </c>
      <c r="M18" s="194">
        <f>'2A'!M18+'2B'!M18</f>
        <v>930</v>
      </c>
      <c r="N18" s="194">
        <f>'2A'!N18+'2B'!N18</f>
        <v>901</v>
      </c>
      <c r="O18" s="194">
        <f>'2A'!O18+'2B'!O18</f>
        <v>570</v>
      </c>
      <c r="P18" s="194">
        <f>'2A'!P18+'2B'!P18</f>
        <v>524</v>
      </c>
      <c r="Q18" s="194">
        <f>'2A'!Q18+'2B'!Q18</f>
        <v>0</v>
      </c>
      <c r="R18" s="194">
        <f>'2A'!R18+'2B'!R18</f>
        <v>0</v>
      </c>
      <c r="S18" s="194">
        <f>'2A'!S18+'2B'!S18</f>
        <v>0</v>
      </c>
      <c r="T18" s="221">
        <f>'2A'!T18+'2B'!T18</f>
        <v>0</v>
      </c>
      <c r="U18" s="192">
        <f t="shared" si="0"/>
        <v>9326</v>
      </c>
      <c r="W18" s="36"/>
      <c r="X18" s="36"/>
    </row>
    <row r="19" spans="1:24" ht="10.5" customHeight="1" x14ac:dyDescent="0.25">
      <c r="A19" s="37"/>
      <c r="B19" s="38">
        <v>5</v>
      </c>
      <c r="C19" s="38"/>
      <c r="D19" s="38"/>
      <c r="E19" s="189">
        <f>'2A'!E19+'2B'!E19</f>
        <v>208</v>
      </c>
      <c r="F19" s="191">
        <f>'2A'!F19+'2B'!F19</f>
        <v>178</v>
      </c>
      <c r="G19" s="190">
        <f>'2A'!G19+'2B'!G19</f>
        <v>1569</v>
      </c>
      <c r="H19" s="190">
        <f>'2A'!H19+'2B'!H19</f>
        <v>985</v>
      </c>
      <c r="I19" s="190">
        <f>'2A'!I19+'2B'!I19</f>
        <v>1257</v>
      </c>
      <c r="J19" s="190">
        <f>'2A'!J19+'2B'!J19</f>
        <v>642</v>
      </c>
      <c r="K19" s="190">
        <f>'2A'!K19+'2B'!K19</f>
        <v>565</v>
      </c>
      <c r="L19" s="190">
        <f>'2A'!L19+'2B'!L19</f>
        <v>607</v>
      </c>
      <c r="M19" s="190">
        <f>'2A'!M19+'2B'!M19</f>
        <v>627</v>
      </c>
      <c r="N19" s="190">
        <f>'2A'!N19+'2B'!N19</f>
        <v>616</v>
      </c>
      <c r="O19" s="190">
        <f>'2A'!O19+'2B'!O19</f>
        <v>755</v>
      </c>
      <c r="P19" s="190">
        <f>'2A'!P19+'2B'!P19</f>
        <v>712</v>
      </c>
      <c r="Q19" s="190">
        <f>'2A'!Q19+'2B'!Q19</f>
        <v>441</v>
      </c>
      <c r="R19" s="190">
        <f>'2A'!R19+'2B'!R19</f>
        <v>526</v>
      </c>
      <c r="S19" s="190">
        <f>'2A'!S19+'2B'!S19</f>
        <v>0</v>
      </c>
      <c r="T19" s="222">
        <f>'2A'!T19+'2B'!T19</f>
        <v>0</v>
      </c>
      <c r="U19" s="223">
        <f t="shared" si="0"/>
        <v>9688</v>
      </c>
      <c r="W19" s="36"/>
      <c r="X19" s="36"/>
    </row>
    <row r="20" spans="1:24" ht="10.5" customHeight="1" x14ac:dyDescent="0.25">
      <c r="A20" s="40"/>
      <c r="B20" s="24">
        <v>6</v>
      </c>
      <c r="C20" s="24"/>
      <c r="D20" s="24"/>
      <c r="E20" s="193">
        <f>'2A'!E20+'2B'!E20</f>
        <v>245</v>
      </c>
      <c r="F20" s="195">
        <f>'2A'!F20+'2B'!F20</f>
        <v>232</v>
      </c>
      <c r="G20" s="194">
        <f>'2A'!G20+'2B'!G20</f>
        <v>1475</v>
      </c>
      <c r="H20" s="194">
        <f>'2A'!H20+'2B'!H20</f>
        <v>881</v>
      </c>
      <c r="I20" s="194">
        <f>'2A'!I20+'2B'!I20</f>
        <v>1140</v>
      </c>
      <c r="J20" s="194">
        <f>'2A'!J20+'2B'!J20</f>
        <v>584</v>
      </c>
      <c r="K20" s="194">
        <f>'2A'!K20+'2B'!K20</f>
        <v>519</v>
      </c>
      <c r="L20" s="194">
        <f>'2A'!L20+'2B'!L20</f>
        <v>501</v>
      </c>
      <c r="M20" s="194">
        <f>'2A'!M20+'2B'!M20</f>
        <v>540</v>
      </c>
      <c r="N20" s="194">
        <f>'2A'!N20+'2B'!N20</f>
        <v>531</v>
      </c>
      <c r="O20" s="194">
        <f>'2A'!O20+'2B'!O20</f>
        <v>524</v>
      </c>
      <c r="P20" s="194">
        <f>'2A'!P20+'2B'!P20</f>
        <v>481</v>
      </c>
      <c r="Q20" s="194">
        <f>'2A'!Q20+'2B'!Q20</f>
        <v>595</v>
      </c>
      <c r="R20" s="194">
        <f>'2A'!R20+'2B'!R20</f>
        <v>708</v>
      </c>
      <c r="S20" s="194">
        <f>'2A'!S20+'2B'!S20</f>
        <v>391</v>
      </c>
      <c r="T20" s="221">
        <f>'2A'!T20+'2B'!T20</f>
        <v>534</v>
      </c>
      <c r="U20" s="192">
        <f t="shared" si="0"/>
        <v>9881</v>
      </c>
      <c r="W20" s="36"/>
      <c r="X20" s="36"/>
    </row>
    <row r="21" spans="1:24" ht="10.5" customHeight="1" x14ac:dyDescent="0.25">
      <c r="A21" s="37"/>
      <c r="B21" s="38">
        <v>7</v>
      </c>
      <c r="C21" s="38"/>
      <c r="D21" s="38"/>
      <c r="E21" s="189">
        <f>'2A'!E21+'2B'!E21</f>
        <v>329</v>
      </c>
      <c r="F21" s="191">
        <f>'2A'!F21+'2B'!F21</f>
        <v>288</v>
      </c>
      <c r="G21" s="190">
        <f>'2A'!G21+'2B'!G21</f>
        <v>1437</v>
      </c>
      <c r="H21" s="190">
        <f>'2A'!H21+'2B'!H21</f>
        <v>864</v>
      </c>
      <c r="I21" s="190">
        <f>'2A'!I21+'2B'!I21</f>
        <v>1015</v>
      </c>
      <c r="J21" s="190">
        <f>'2A'!J21+'2B'!J21</f>
        <v>515</v>
      </c>
      <c r="K21" s="190">
        <f>'2A'!K21+'2B'!K21</f>
        <v>460</v>
      </c>
      <c r="L21" s="190">
        <f>'2A'!L21+'2B'!L21</f>
        <v>456</v>
      </c>
      <c r="M21" s="190">
        <f>'2A'!M21+'2B'!M21</f>
        <v>443</v>
      </c>
      <c r="N21" s="190">
        <f>'2A'!N21+'2B'!N21</f>
        <v>437</v>
      </c>
      <c r="O21" s="190">
        <f>'2A'!O21+'2B'!O21</f>
        <v>399</v>
      </c>
      <c r="P21" s="190">
        <f>'2A'!P21+'2B'!P21</f>
        <v>394</v>
      </c>
      <c r="Q21" s="190">
        <f>'2A'!Q21+'2B'!Q21</f>
        <v>434</v>
      </c>
      <c r="R21" s="190">
        <f>'2A'!R21+'2B'!R21</f>
        <v>419</v>
      </c>
      <c r="S21" s="190">
        <f>'2A'!S21+'2B'!S21</f>
        <v>955</v>
      </c>
      <c r="T21" s="222">
        <f>'2A'!T21+'2B'!T21</f>
        <v>1187</v>
      </c>
      <c r="U21" s="223">
        <f t="shared" si="0"/>
        <v>10032</v>
      </c>
      <c r="W21" s="36"/>
      <c r="X21" s="36"/>
    </row>
    <row r="22" spans="1:24" ht="10.5" customHeight="1" x14ac:dyDescent="0.25">
      <c r="A22" s="40"/>
      <c r="B22" s="24">
        <v>8</v>
      </c>
      <c r="C22" s="24"/>
      <c r="D22" s="24"/>
      <c r="E22" s="193">
        <f>'2A'!E22+'2B'!E22</f>
        <v>326</v>
      </c>
      <c r="F22" s="195">
        <f>'2A'!F22+'2B'!F22</f>
        <v>349</v>
      </c>
      <c r="G22" s="194">
        <f>'2A'!G22+'2B'!G22</f>
        <v>1318</v>
      </c>
      <c r="H22" s="194">
        <f>'2A'!H22+'2B'!H22</f>
        <v>799</v>
      </c>
      <c r="I22" s="194">
        <f>'2A'!I22+'2B'!I22</f>
        <v>910</v>
      </c>
      <c r="J22" s="194">
        <f>'2A'!J22+'2B'!J22</f>
        <v>427</v>
      </c>
      <c r="K22" s="194">
        <f>'2A'!K22+'2B'!K22</f>
        <v>371</v>
      </c>
      <c r="L22" s="194">
        <f>'2A'!L22+'2B'!L22</f>
        <v>372</v>
      </c>
      <c r="M22" s="194">
        <f>'2A'!M22+'2B'!M22</f>
        <v>396</v>
      </c>
      <c r="N22" s="194">
        <f>'2A'!N22+'2B'!N22</f>
        <v>377</v>
      </c>
      <c r="O22" s="194">
        <f>'2A'!O22+'2B'!O22</f>
        <v>371</v>
      </c>
      <c r="P22" s="194">
        <f>'2A'!P22+'2B'!P22</f>
        <v>360</v>
      </c>
      <c r="Q22" s="194">
        <f>'2A'!Q22+'2B'!Q22</f>
        <v>332</v>
      </c>
      <c r="R22" s="194">
        <f>'2A'!R22+'2B'!R22</f>
        <v>406</v>
      </c>
      <c r="S22" s="194">
        <f>'2A'!S22+'2B'!S22</f>
        <v>1193</v>
      </c>
      <c r="T22" s="221">
        <f>'2A'!T22+'2B'!T22</f>
        <v>1678</v>
      </c>
      <c r="U22" s="192">
        <f t="shared" si="0"/>
        <v>9985</v>
      </c>
      <c r="W22" s="36"/>
      <c r="X22" s="36"/>
    </row>
    <row r="23" spans="1:24" ht="10.5" customHeight="1" x14ac:dyDescent="0.25">
      <c r="A23" s="37"/>
      <c r="B23" s="38">
        <v>9</v>
      </c>
      <c r="C23" s="38"/>
      <c r="D23" s="38"/>
      <c r="E23" s="189">
        <f>'2A'!E23+'2B'!E23</f>
        <v>363</v>
      </c>
      <c r="F23" s="191">
        <f>'2A'!F23+'2B'!F23</f>
        <v>398</v>
      </c>
      <c r="G23" s="190">
        <f>'2A'!G23+'2B'!G23</f>
        <v>1276</v>
      </c>
      <c r="H23" s="190">
        <f>'2A'!H23+'2B'!H23</f>
        <v>707</v>
      </c>
      <c r="I23" s="190">
        <f>'2A'!I23+'2B'!I23</f>
        <v>839</v>
      </c>
      <c r="J23" s="190">
        <f>'2A'!J23+'2B'!J23</f>
        <v>384</v>
      </c>
      <c r="K23" s="190">
        <f>'2A'!K23+'2B'!K23</f>
        <v>345</v>
      </c>
      <c r="L23" s="190">
        <f>'2A'!L23+'2B'!L23</f>
        <v>335</v>
      </c>
      <c r="M23" s="190">
        <f>'2A'!M23+'2B'!M23</f>
        <v>316</v>
      </c>
      <c r="N23" s="190">
        <f>'2A'!N23+'2B'!N23</f>
        <v>299</v>
      </c>
      <c r="O23" s="190">
        <f>'2A'!O23+'2B'!O23</f>
        <v>348</v>
      </c>
      <c r="P23" s="190">
        <f>'2A'!P23+'2B'!P23</f>
        <v>308</v>
      </c>
      <c r="Q23" s="190">
        <f>'2A'!Q23+'2B'!Q23</f>
        <v>282</v>
      </c>
      <c r="R23" s="190">
        <f>'2A'!R23+'2B'!R23</f>
        <v>350</v>
      </c>
      <c r="S23" s="190">
        <f>'2A'!S23+'2B'!S23</f>
        <v>1567</v>
      </c>
      <c r="T23" s="222">
        <f>'2A'!T23+'2B'!T23</f>
        <v>2013</v>
      </c>
      <c r="U23" s="223">
        <f t="shared" si="0"/>
        <v>10130</v>
      </c>
      <c r="W23" s="36"/>
      <c r="X23" s="36"/>
    </row>
    <row r="24" spans="1:24" ht="10.5" customHeight="1" x14ac:dyDescent="0.25">
      <c r="A24" s="40"/>
      <c r="B24" s="24">
        <v>10</v>
      </c>
      <c r="C24" s="24"/>
      <c r="D24" s="24"/>
      <c r="E24" s="193">
        <f>'2A'!E24+'2B'!E24</f>
        <v>420</v>
      </c>
      <c r="F24" s="195">
        <f>'2A'!F24+'2B'!F24</f>
        <v>403</v>
      </c>
      <c r="G24" s="194">
        <f>'2A'!G24+'2B'!G24</f>
        <v>1048</v>
      </c>
      <c r="H24" s="194">
        <f>'2A'!H24+'2B'!H24</f>
        <v>674</v>
      </c>
      <c r="I24" s="194">
        <f>'2A'!I24+'2B'!I24</f>
        <v>644</v>
      </c>
      <c r="J24" s="194">
        <f>'2A'!J24+'2B'!J24</f>
        <v>291</v>
      </c>
      <c r="K24" s="194">
        <f>'2A'!K24+'2B'!K24</f>
        <v>287</v>
      </c>
      <c r="L24" s="194">
        <f>'2A'!L24+'2B'!L24</f>
        <v>274</v>
      </c>
      <c r="M24" s="194">
        <f>'2A'!M24+'2B'!M24</f>
        <v>281</v>
      </c>
      <c r="N24" s="194">
        <f>'2A'!N24+'2B'!N24</f>
        <v>287</v>
      </c>
      <c r="O24" s="194">
        <f>'2A'!O24+'2B'!O24</f>
        <v>283</v>
      </c>
      <c r="P24" s="194">
        <f>'2A'!P24+'2B'!P24</f>
        <v>253</v>
      </c>
      <c r="Q24" s="194">
        <f>'2A'!Q24+'2B'!Q24</f>
        <v>237</v>
      </c>
      <c r="R24" s="194">
        <f>'2A'!R24+'2B'!R24</f>
        <v>296</v>
      </c>
      <c r="S24" s="194">
        <f>'2A'!S24+'2B'!S24</f>
        <v>1662</v>
      </c>
      <c r="T24" s="221">
        <f>'2A'!T24+'2B'!T24</f>
        <v>2279</v>
      </c>
      <c r="U24" s="192">
        <f t="shared" si="0"/>
        <v>9619</v>
      </c>
      <c r="W24" s="36"/>
      <c r="X24" s="36"/>
    </row>
    <row r="25" spans="1:24" ht="10.5" customHeight="1" x14ac:dyDescent="0.25">
      <c r="A25" s="37"/>
      <c r="B25" s="38">
        <v>11</v>
      </c>
      <c r="C25" s="38"/>
      <c r="D25" s="38"/>
      <c r="E25" s="189">
        <f>'2A'!E25+'2B'!E25</f>
        <v>399</v>
      </c>
      <c r="F25" s="191">
        <f>'2A'!F25+'2B'!F25</f>
        <v>466</v>
      </c>
      <c r="G25" s="190">
        <f>'2A'!G25+'2B'!G25</f>
        <v>981</v>
      </c>
      <c r="H25" s="190">
        <f>'2A'!H25+'2B'!H25</f>
        <v>651</v>
      </c>
      <c r="I25" s="190">
        <f>'2A'!I25+'2B'!I25</f>
        <v>570</v>
      </c>
      <c r="J25" s="190">
        <f>'2A'!J25+'2B'!J25</f>
        <v>250</v>
      </c>
      <c r="K25" s="190">
        <f>'2A'!K25+'2B'!K25</f>
        <v>237</v>
      </c>
      <c r="L25" s="190">
        <f>'2A'!L25+'2B'!L25</f>
        <v>213</v>
      </c>
      <c r="M25" s="190">
        <f>'2A'!M25+'2B'!M25</f>
        <v>254</v>
      </c>
      <c r="N25" s="190">
        <f>'2A'!N25+'2B'!N25</f>
        <v>249</v>
      </c>
      <c r="O25" s="190">
        <f>'2A'!O25+'2B'!O25</f>
        <v>242</v>
      </c>
      <c r="P25" s="190">
        <f>'2A'!P25+'2B'!P25</f>
        <v>247</v>
      </c>
      <c r="Q25" s="190">
        <f>'2A'!Q25+'2B'!Q25</f>
        <v>218</v>
      </c>
      <c r="R25" s="190">
        <f>'2A'!R25+'2B'!R25</f>
        <v>240</v>
      </c>
      <c r="S25" s="190">
        <f>'2A'!S25+'2B'!S25</f>
        <v>1836</v>
      </c>
      <c r="T25" s="222">
        <f>'2A'!T25+'2B'!T25</f>
        <v>2526</v>
      </c>
      <c r="U25" s="223">
        <f t="shared" si="0"/>
        <v>9579</v>
      </c>
      <c r="W25" s="36"/>
      <c r="X25" s="36"/>
    </row>
    <row r="26" spans="1:24" ht="10.5" customHeight="1" x14ac:dyDescent="0.25">
      <c r="A26" s="40"/>
      <c r="B26" s="24">
        <v>12</v>
      </c>
      <c r="C26" s="24"/>
      <c r="D26" s="24"/>
      <c r="E26" s="193">
        <f>'2A'!E26+'2B'!E26</f>
        <v>494</v>
      </c>
      <c r="F26" s="195">
        <f>'2A'!F26+'2B'!F26</f>
        <v>454</v>
      </c>
      <c r="G26" s="194">
        <f>'2A'!G26+'2B'!G26</f>
        <v>990</v>
      </c>
      <c r="H26" s="194">
        <f>'2A'!H26+'2B'!H26</f>
        <v>609</v>
      </c>
      <c r="I26" s="194">
        <f>'2A'!I26+'2B'!I26</f>
        <v>555</v>
      </c>
      <c r="J26" s="194">
        <f>'2A'!J26+'2B'!J26</f>
        <v>183</v>
      </c>
      <c r="K26" s="194">
        <f>'2A'!K26+'2B'!K26</f>
        <v>173</v>
      </c>
      <c r="L26" s="194">
        <f>'2A'!L26+'2B'!L26</f>
        <v>193</v>
      </c>
      <c r="M26" s="194">
        <f>'2A'!M26+'2B'!M26</f>
        <v>248</v>
      </c>
      <c r="N26" s="194">
        <f>'2A'!N26+'2B'!N26</f>
        <v>226</v>
      </c>
      <c r="O26" s="194">
        <f>'2A'!O26+'2B'!O26</f>
        <v>225</v>
      </c>
      <c r="P26" s="194">
        <f>'2A'!P26+'2B'!P26</f>
        <v>223</v>
      </c>
      <c r="Q26" s="194">
        <f>'2A'!Q26+'2B'!Q26</f>
        <v>217</v>
      </c>
      <c r="R26" s="194">
        <f>'2A'!R26+'2B'!R26</f>
        <v>221</v>
      </c>
      <c r="S26" s="194">
        <f>'2A'!S26+'2B'!S26</f>
        <v>2142</v>
      </c>
      <c r="T26" s="221">
        <f>'2A'!T26+'2B'!T26</f>
        <v>2731</v>
      </c>
      <c r="U26" s="192">
        <f t="shared" si="0"/>
        <v>9884</v>
      </c>
      <c r="W26" s="36"/>
      <c r="X26" s="36"/>
    </row>
    <row r="27" spans="1:24" ht="10.5" customHeight="1" x14ac:dyDescent="0.25">
      <c r="A27" s="37"/>
      <c r="B27" s="38">
        <v>13</v>
      </c>
      <c r="C27" s="38"/>
      <c r="D27" s="38"/>
      <c r="E27" s="189">
        <f>'2A'!E27+'2B'!E27</f>
        <v>533</v>
      </c>
      <c r="F27" s="191">
        <f>'2A'!F27+'2B'!F27</f>
        <v>534</v>
      </c>
      <c r="G27" s="190">
        <f>'2A'!G27+'2B'!G27</f>
        <v>893</v>
      </c>
      <c r="H27" s="190">
        <f>'2A'!H27+'2B'!H27</f>
        <v>613</v>
      </c>
      <c r="I27" s="190">
        <f>'2A'!I27+'2B'!I27</f>
        <v>429</v>
      </c>
      <c r="J27" s="190">
        <f>'2A'!J27+'2B'!J27</f>
        <v>158</v>
      </c>
      <c r="K27" s="190">
        <f>'2A'!K27+'2B'!K27</f>
        <v>144</v>
      </c>
      <c r="L27" s="190">
        <f>'2A'!L27+'2B'!L27</f>
        <v>144</v>
      </c>
      <c r="M27" s="190">
        <f>'2A'!M27+'2B'!M27</f>
        <v>194</v>
      </c>
      <c r="N27" s="190">
        <f>'2A'!N27+'2B'!N27</f>
        <v>190</v>
      </c>
      <c r="O27" s="190">
        <f>'2A'!O27+'2B'!O27</f>
        <v>171</v>
      </c>
      <c r="P27" s="190">
        <f>'2A'!P27+'2B'!P27</f>
        <v>171</v>
      </c>
      <c r="Q27" s="190">
        <f>'2A'!Q27+'2B'!Q27</f>
        <v>158</v>
      </c>
      <c r="R27" s="190">
        <f>'2A'!R27+'2B'!R27</f>
        <v>182</v>
      </c>
      <c r="S27" s="190">
        <f>'2A'!S27+'2B'!S27</f>
        <v>2242</v>
      </c>
      <c r="T27" s="222">
        <f>'2A'!T27+'2B'!T27</f>
        <v>2942</v>
      </c>
      <c r="U27" s="223">
        <f t="shared" si="0"/>
        <v>9698</v>
      </c>
      <c r="W27" s="36"/>
      <c r="X27" s="36"/>
    </row>
    <row r="28" spans="1:24" ht="10.5" customHeight="1" x14ac:dyDescent="0.25">
      <c r="A28" s="40"/>
      <c r="B28" s="24">
        <v>14</v>
      </c>
      <c r="C28" s="24"/>
      <c r="D28" s="24"/>
      <c r="E28" s="193">
        <f>'2A'!E28+'2B'!E28</f>
        <v>557</v>
      </c>
      <c r="F28" s="195">
        <f>'2A'!F28+'2B'!F28</f>
        <v>527</v>
      </c>
      <c r="G28" s="194">
        <f>'2A'!G28+'2B'!G28</f>
        <v>795</v>
      </c>
      <c r="H28" s="194">
        <f>'2A'!H28+'2B'!H28</f>
        <v>548</v>
      </c>
      <c r="I28" s="194">
        <f>'2A'!I28+'2B'!I28</f>
        <v>380</v>
      </c>
      <c r="J28" s="194">
        <f>'2A'!J28+'2B'!J28</f>
        <v>140</v>
      </c>
      <c r="K28" s="194">
        <f>'2A'!K28+'2B'!K28</f>
        <v>112</v>
      </c>
      <c r="L28" s="194">
        <f>'2A'!L28+'2B'!L28</f>
        <v>130</v>
      </c>
      <c r="M28" s="194">
        <f>'2A'!M28+'2B'!M28</f>
        <v>144</v>
      </c>
      <c r="N28" s="194">
        <f>'2A'!N28+'2B'!N28</f>
        <v>140</v>
      </c>
      <c r="O28" s="194">
        <f>'2A'!O28+'2B'!O28</f>
        <v>164</v>
      </c>
      <c r="P28" s="194">
        <f>'2A'!P28+'2B'!P28</f>
        <v>150</v>
      </c>
      <c r="Q28" s="194">
        <f>'2A'!Q28+'2B'!Q28</f>
        <v>141</v>
      </c>
      <c r="R28" s="194">
        <f>'2A'!R28+'2B'!R28</f>
        <v>158</v>
      </c>
      <c r="S28" s="194">
        <f>'2A'!S28+'2B'!S28</f>
        <v>2269</v>
      </c>
      <c r="T28" s="221">
        <f>'2A'!T28+'2B'!T28</f>
        <v>3056</v>
      </c>
      <c r="U28" s="192">
        <f t="shared" si="0"/>
        <v>9411</v>
      </c>
      <c r="W28" s="36"/>
      <c r="X28" s="36"/>
    </row>
    <row r="29" spans="1:24" ht="10.5" customHeight="1" x14ac:dyDescent="0.25">
      <c r="A29" s="37"/>
      <c r="B29" s="38">
        <v>15</v>
      </c>
      <c r="C29" s="38"/>
      <c r="D29" s="38"/>
      <c r="E29" s="189">
        <f>'2A'!E29+'2B'!E29</f>
        <v>564</v>
      </c>
      <c r="F29" s="191">
        <f>'2A'!F29+'2B'!F29</f>
        <v>580</v>
      </c>
      <c r="G29" s="190">
        <f>'2A'!G29+'2B'!G29</f>
        <v>884</v>
      </c>
      <c r="H29" s="190">
        <f>'2A'!H29+'2B'!H29</f>
        <v>652</v>
      </c>
      <c r="I29" s="190">
        <f>'2A'!I29+'2B'!I29</f>
        <v>313</v>
      </c>
      <c r="J29" s="190">
        <f>'2A'!J29+'2B'!J29</f>
        <v>102</v>
      </c>
      <c r="K29" s="190">
        <f>'2A'!K29+'2B'!K29</f>
        <v>115</v>
      </c>
      <c r="L29" s="190">
        <f>'2A'!L29+'2B'!L29</f>
        <v>113</v>
      </c>
      <c r="M29" s="190">
        <f>'2A'!M29+'2B'!M29</f>
        <v>110</v>
      </c>
      <c r="N29" s="190">
        <f>'2A'!N29+'2B'!N29</f>
        <v>124</v>
      </c>
      <c r="O29" s="190">
        <f>'2A'!O29+'2B'!O29</f>
        <v>124</v>
      </c>
      <c r="P29" s="190">
        <f>'2A'!P29+'2B'!P29</f>
        <v>111</v>
      </c>
      <c r="Q29" s="190">
        <f>'2A'!Q29+'2B'!Q29</f>
        <v>107</v>
      </c>
      <c r="R29" s="190">
        <f>'2A'!R29+'2B'!R29</f>
        <v>149</v>
      </c>
      <c r="S29" s="190">
        <f>'2A'!S29+'2B'!S29</f>
        <v>2446</v>
      </c>
      <c r="T29" s="222">
        <f>'2A'!T29+'2B'!T29</f>
        <v>3202</v>
      </c>
      <c r="U29" s="223">
        <f t="shared" si="0"/>
        <v>9696</v>
      </c>
      <c r="W29" s="36"/>
      <c r="X29" s="36"/>
    </row>
    <row r="30" spans="1:24" ht="10.5" customHeight="1" x14ac:dyDescent="0.25">
      <c r="A30" s="40"/>
      <c r="B30" s="24">
        <v>16</v>
      </c>
      <c r="C30" s="24"/>
      <c r="D30" s="24"/>
      <c r="E30" s="193">
        <f>'2A'!E30+'2B'!E30</f>
        <v>560</v>
      </c>
      <c r="F30" s="195">
        <f>'2A'!F30+'2B'!F30</f>
        <v>569</v>
      </c>
      <c r="G30" s="194">
        <f>'2A'!G30+'2B'!G30</f>
        <v>951</v>
      </c>
      <c r="H30" s="194">
        <f>'2A'!H30+'2B'!H30</f>
        <v>736</v>
      </c>
      <c r="I30" s="194">
        <f>'2A'!I30+'2B'!I30</f>
        <v>323</v>
      </c>
      <c r="J30" s="194">
        <f>'2A'!J30+'2B'!J30</f>
        <v>135</v>
      </c>
      <c r="K30" s="194">
        <f>'2A'!K30+'2B'!K30</f>
        <v>63</v>
      </c>
      <c r="L30" s="194">
        <f>'2A'!L30+'2B'!L30</f>
        <v>76</v>
      </c>
      <c r="M30" s="194">
        <f>'2A'!M30+'2B'!M30</f>
        <v>104</v>
      </c>
      <c r="N30" s="194">
        <f>'2A'!N30+'2B'!N30</f>
        <v>121</v>
      </c>
      <c r="O30" s="194">
        <f>'2A'!O30+'2B'!O30</f>
        <v>95</v>
      </c>
      <c r="P30" s="194">
        <f>'2A'!P30+'2B'!P30</f>
        <v>96</v>
      </c>
      <c r="Q30" s="194">
        <f>'2A'!Q30+'2B'!Q30</f>
        <v>83</v>
      </c>
      <c r="R30" s="194">
        <f>'2A'!R30+'2B'!R30</f>
        <v>87</v>
      </c>
      <c r="S30" s="194">
        <f>'2A'!S30+'2B'!S30</f>
        <v>2551</v>
      </c>
      <c r="T30" s="221">
        <f>'2A'!T30+'2B'!T30</f>
        <v>3511</v>
      </c>
      <c r="U30" s="192">
        <f t="shared" si="0"/>
        <v>10061</v>
      </c>
      <c r="W30" s="36"/>
      <c r="X30" s="36"/>
    </row>
    <row r="31" spans="1:24" ht="10.5" customHeight="1" x14ac:dyDescent="0.25">
      <c r="A31" s="37"/>
      <c r="B31" s="38">
        <v>17</v>
      </c>
      <c r="C31" s="38"/>
      <c r="D31" s="38"/>
      <c r="E31" s="189">
        <f>'2A'!E31+'2B'!E31</f>
        <v>525</v>
      </c>
      <c r="F31" s="191">
        <f>'2A'!F31+'2B'!F31</f>
        <v>505</v>
      </c>
      <c r="G31" s="190">
        <f>'2A'!G31+'2B'!G31</f>
        <v>1035</v>
      </c>
      <c r="H31" s="190">
        <f>'2A'!H31+'2B'!H31</f>
        <v>823</v>
      </c>
      <c r="I31" s="190">
        <f>'2A'!I31+'2B'!I31</f>
        <v>362</v>
      </c>
      <c r="J31" s="190">
        <f>'2A'!J31+'2B'!J31</f>
        <v>187</v>
      </c>
      <c r="K31" s="190">
        <f>'2A'!K31+'2B'!K31</f>
        <v>111</v>
      </c>
      <c r="L31" s="190">
        <f>'2A'!L31+'2B'!L31</f>
        <v>88</v>
      </c>
      <c r="M31" s="190">
        <f>'2A'!M31+'2B'!M31</f>
        <v>75</v>
      </c>
      <c r="N31" s="190">
        <f>'2A'!N31+'2B'!N31</f>
        <v>71</v>
      </c>
      <c r="O31" s="190">
        <f>'2A'!O31+'2B'!O31</f>
        <v>103</v>
      </c>
      <c r="P31" s="190">
        <f>'2A'!P31+'2B'!P31</f>
        <v>99</v>
      </c>
      <c r="Q31" s="190">
        <f>'2A'!Q31+'2B'!Q31</f>
        <v>81</v>
      </c>
      <c r="R31" s="190">
        <f>'2A'!R31+'2B'!R31</f>
        <v>79</v>
      </c>
      <c r="S31" s="190">
        <f>'2A'!S31+'2B'!S31</f>
        <v>2393</v>
      </c>
      <c r="T31" s="222">
        <f>'2A'!T31+'2B'!T31</f>
        <v>3374</v>
      </c>
      <c r="U31" s="223">
        <f t="shared" si="0"/>
        <v>9911</v>
      </c>
      <c r="W31" s="36"/>
      <c r="X31" s="36"/>
    </row>
    <row r="32" spans="1:24" ht="10.5" customHeight="1" x14ac:dyDescent="0.25">
      <c r="A32" s="40"/>
      <c r="B32" s="24">
        <v>18</v>
      </c>
      <c r="C32" s="24"/>
      <c r="D32" s="24"/>
      <c r="E32" s="193">
        <f>'2A'!E32+'2B'!E32</f>
        <v>287</v>
      </c>
      <c r="F32" s="195">
        <f>'2A'!F32+'2B'!F32</f>
        <v>259</v>
      </c>
      <c r="G32" s="194">
        <f>'2A'!G32+'2B'!G32</f>
        <v>14260</v>
      </c>
      <c r="H32" s="194">
        <f>'2A'!H32+'2B'!H32</f>
        <v>7305</v>
      </c>
      <c r="I32" s="194">
        <f>'2A'!I32+'2B'!I32</f>
        <v>391</v>
      </c>
      <c r="J32" s="194">
        <f>'2A'!J32+'2B'!J32</f>
        <v>241</v>
      </c>
      <c r="K32" s="194">
        <f>'2A'!K32+'2B'!K32</f>
        <v>138</v>
      </c>
      <c r="L32" s="194">
        <f>'2A'!L32+'2B'!L32</f>
        <v>147</v>
      </c>
      <c r="M32" s="194">
        <f>'2A'!M32+'2B'!M32</f>
        <v>96</v>
      </c>
      <c r="N32" s="194">
        <f>'2A'!N32+'2B'!N32</f>
        <v>78</v>
      </c>
      <c r="O32" s="194">
        <f>'2A'!O32+'2B'!O32</f>
        <v>60</v>
      </c>
      <c r="P32" s="194">
        <f>'2A'!P32+'2B'!P32</f>
        <v>79</v>
      </c>
      <c r="Q32" s="194">
        <f>'2A'!Q32+'2B'!Q32</f>
        <v>61</v>
      </c>
      <c r="R32" s="194">
        <f>'2A'!R32+'2B'!R32</f>
        <v>73</v>
      </c>
      <c r="S32" s="194">
        <f>'2A'!S32+'2B'!S32</f>
        <v>1146</v>
      </c>
      <c r="T32" s="221">
        <f>'2A'!T32+'2B'!T32</f>
        <v>1516</v>
      </c>
      <c r="U32" s="192">
        <f t="shared" si="0"/>
        <v>26137</v>
      </c>
      <c r="W32" s="36"/>
      <c r="X32" s="36"/>
    </row>
    <row r="33" spans="1:24" ht="10.5" customHeight="1" x14ac:dyDescent="0.25">
      <c r="A33" s="37"/>
      <c r="B33" s="38">
        <v>19</v>
      </c>
      <c r="C33" s="38"/>
      <c r="D33" s="38"/>
      <c r="E33" s="189">
        <f>'2A'!E33+'2B'!E33</f>
        <v>44</v>
      </c>
      <c r="F33" s="191">
        <f>'2A'!F33+'2B'!F33</f>
        <v>65</v>
      </c>
      <c r="G33" s="190">
        <f>'2A'!G33+'2B'!G33</f>
        <v>37785</v>
      </c>
      <c r="H33" s="190">
        <f>'2A'!H33+'2B'!H33</f>
        <v>19167</v>
      </c>
      <c r="I33" s="190">
        <f>'2A'!I33+'2B'!I33</f>
        <v>699</v>
      </c>
      <c r="J33" s="190">
        <f>'2A'!J33+'2B'!J33</f>
        <v>548</v>
      </c>
      <c r="K33" s="190">
        <f>'2A'!K33+'2B'!K33</f>
        <v>177</v>
      </c>
      <c r="L33" s="190">
        <f>'2A'!L33+'2B'!L33</f>
        <v>164</v>
      </c>
      <c r="M33" s="190">
        <f>'2A'!M33+'2B'!M33</f>
        <v>141</v>
      </c>
      <c r="N33" s="190">
        <f>'2A'!N33+'2B'!N33</f>
        <v>122</v>
      </c>
      <c r="O33" s="190">
        <f>'2A'!O33+'2B'!O33</f>
        <v>88</v>
      </c>
      <c r="P33" s="190">
        <f>'2A'!P33+'2B'!P33</f>
        <v>90</v>
      </c>
      <c r="Q33" s="190">
        <f>'2A'!Q33+'2B'!Q33</f>
        <v>43</v>
      </c>
      <c r="R33" s="190">
        <f>'2A'!R33+'2B'!R33</f>
        <v>48</v>
      </c>
      <c r="S33" s="190">
        <f>'2A'!S33+'2B'!S33</f>
        <v>145</v>
      </c>
      <c r="T33" s="222">
        <f>'2A'!T33+'2B'!T33</f>
        <v>253</v>
      </c>
      <c r="U33" s="223">
        <f t="shared" si="0"/>
        <v>59579</v>
      </c>
      <c r="W33" s="36"/>
      <c r="X33" s="36"/>
    </row>
    <row r="34" spans="1:24" ht="10.5" customHeight="1" x14ac:dyDescent="0.25">
      <c r="A34" s="40"/>
      <c r="B34" s="24">
        <v>20</v>
      </c>
      <c r="C34" s="24"/>
      <c r="D34" s="24"/>
      <c r="E34" s="193">
        <f>'2A'!E34+'2B'!E34</f>
        <v>121</v>
      </c>
      <c r="F34" s="195">
        <f>'2A'!F34+'2B'!F34</f>
        <v>96</v>
      </c>
      <c r="G34" s="194">
        <f>'2A'!G34+'2B'!G34</f>
        <v>50916</v>
      </c>
      <c r="H34" s="194">
        <f>'2A'!H34+'2B'!H34</f>
        <v>23112</v>
      </c>
      <c r="I34" s="194">
        <f>'2A'!I34+'2B'!I34</f>
        <v>989</v>
      </c>
      <c r="J34" s="194">
        <f>'2A'!J34+'2B'!J34</f>
        <v>791</v>
      </c>
      <c r="K34" s="194">
        <f>'2A'!K34+'2B'!K34</f>
        <v>440</v>
      </c>
      <c r="L34" s="194">
        <f>'2A'!L34+'2B'!L34</f>
        <v>416</v>
      </c>
      <c r="M34" s="194">
        <f>'2A'!M34+'2B'!M34</f>
        <v>144</v>
      </c>
      <c r="N34" s="194">
        <f>'2A'!N34+'2B'!N34</f>
        <v>139</v>
      </c>
      <c r="O34" s="194">
        <f>'2A'!O34+'2B'!O34</f>
        <v>97</v>
      </c>
      <c r="P34" s="194">
        <f>'2A'!P34+'2B'!P34</f>
        <v>88</v>
      </c>
      <c r="Q34" s="194">
        <f>'2A'!Q34+'2B'!Q34</f>
        <v>64</v>
      </c>
      <c r="R34" s="194">
        <f>'2A'!R34+'2B'!R34</f>
        <v>53</v>
      </c>
      <c r="S34" s="194">
        <f>'2A'!S34+'2B'!S34</f>
        <v>161</v>
      </c>
      <c r="T34" s="221">
        <f>'2A'!T34+'2B'!T34</f>
        <v>253</v>
      </c>
      <c r="U34" s="192">
        <f t="shared" si="0"/>
        <v>77880</v>
      </c>
      <c r="W34" s="36"/>
      <c r="X34" s="36"/>
    </row>
    <row r="35" spans="1:24" ht="10.5" customHeight="1" x14ac:dyDescent="0.25">
      <c r="A35" s="37"/>
      <c r="B35" s="38">
        <v>21</v>
      </c>
      <c r="C35" s="38"/>
      <c r="D35" s="38"/>
      <c r="E35" s="189">
        <f>'2A'!E35+'2B'!E35</f>
        <v>108</v>
      </c>
      <c r="F35" s="191">
        <f>'2A'!F35+'2B'!F35</f>
        <v>115</v>
      </c>
      <c r="G35" s="190">
        <f>'2A'!G35+'2B'!G35</f>
        <v>63267</v>
      </c>
      <c r="H35" s="190">
        <f>'2A'!H35+'2B'!H35</f>
        <v>26093</v>
      </c>
      <c r="I35" s="190">
        <f>'2A'!I35+'2B'!I35</f>
        <v>1356</v>
      </c>
      <c r="J35" s="190">
        <f>'2A'!J35+'2B'!J35</f>
        <v>921</v>
      </c>
      <c r="K35" s="190">
        <f>'2A'!K35+'2B'!K35</f>
        <v>854</v>
      </c>
      <c r="L35" s="190">
        <f>'2A'!L35+'2B'!L35</f>
        <v>706</v>
      </c>
      <c r="M35" s="190">
        <f>'2A'!M35+'2B'!M35</f>
        <v>397</v>
      </c>
      <c r="N35" s="190">
        <f>'2A'!N35+'2B'!N35</f>
        <v>373</v>
      </c>
      <c r="O35" s="190">
        <f>'2A'!O35+'2B'!O35</f>
        <v>133</v>
      </c>
      <c r="P35" s="190">
        <f>'2A'!P35+'2B'!P35</f>
        <v>100</v>
      </c>
      <c r="Q35" s="190">
        <f>'2A'!Q35+'2B'!Q35</f>
        <v>98</v>
      </c>
      <c r="R35" s="190">
        <f>'2A'!R35+'2B'!R35</f>
        <v>95</v>
      </c>
      <c r="S35" s="190">
        <f>'2A'!S35+'2B'!S35</f>
        <v>180</v>
      </c>
      <c r="T35" s="222">
        <f>'2A'!T35+'2B'!T35</f>
        <v>262</v>
      </c>
      <c r="U35" s="223">
        <f t="shared" si="0"/>
        <v>95058</v>
      </c>
      <c r="W35" s="36"/>
      <c r="X35" s="36"/>
    </row>
    <row r="36" spans="1:24" ht="10.5" customHeight="1" x14ac:dyDescent="0.25">
      <c r="A36" s="40"/>
      <c r="B36" s="24">
        <v>22</v>
      </c>
      <c r="C36" s="24"/>
      <c r="D36" s="24"/>
      <c r="E36" s="193">
        <f>'2A'!E36+'2B'!E36</f>
        <v>131</v>
      </c>
      <c r="F36" s="195">
        <f>'2A'!F36+'2B'!F36</f>
        <v>132</v>
      </c>
      <c r="G36" s="194">
        <f>'2A'!G36+'2B'!G36</f>
        <v>68931</v>
      </c>
      <c r="H36" s="194">
        <f>'2A'!H36+'2B'!H36</f>
        <v>29311</v>
      </c>
      <c r="I36" s="194">
        <f>'2A'!I36+'2B'!I36</f>
        <v>1948</v>
      </c>
      <c r="J36" s="194">
        <f>'2A'!J36+'2B'!J36</f>
        <v>1277</v>
      </c>
      <c r="K36" s="194">
        <f>'2A'!K36+'2B'!K36</f>
        <v>1185</v>
      </c>
      <c r="L36" s="194">
        <f>'2A'!L36+'2B'!L36</f>
        <v>885</v>
      </c>
      <c r="M36" s="194">
        <f>'2A'!M36+'2B'!M36</f>
        <v>774</v>
      </c>
      <c r="N36" s="194">
        <f>'2A'!N36+'2B'!N36</f>
        <v>626</v>
      </c>
      <c r="O36" s="194">
        <f>'2A'!O36+'2B'!O36</f>
        <v>345</v>
      </c>
      <c r="P36" s="194">
        <f>'2A'!P36+'2B'!P36</f>
        <v>336</v>
      </c>
      <c r="Q36" s="194">
        <f>'2A'!Q36+'2B'!Q36</f>
        <v>112</v>
      </c>
      <c r="R36" s="194">
        <f>'2A'!R36+'2B'!R36</f>
        <v>83</v>
      </c>
      <c r="S36" s="194">
        <f>'2A'!S36+'2B'!S36</f>
        <v>177</v>
      </c>
      <c r="T36" s="221">
        <f>'2A'!T36+'2B'!T36</f>
        <v>212</v>
      </c>
      <c r="U36" s="192">
        <f t="shared" si="0"/>
        <v>106465</v>
      </c>
      <c r="W36" s="36"/>
      <c r="X36" s="36"/>
    </row>
    <row r="37" spans="1:24" ht="10.5" customHeight="1" x14ac:dyDescent="0.25">
      <c r="A37" s="37"/>
      <c r="B37" s="38">
        <v>23</v>
      </c>
      <c r="C37" s="38"/>
      <c r="D37" s="38"/>
      <c r="E37" s="189">
        <f>'2A'!E37+'2B'!E37</f>
        <v>150</v>
      </c>
      <c r="F37" s="191">
        <f>'2A'!F37+'2B'!F37</f>
        <v>161</v>
      </c>
      <c r="G37" s="190">
        <f>'2A'!G37+'2B'!G37</f>
        <v>74096</v>
      </c>
      <c r="H37" s="190">
        <f>'2A'!H37+'2B'!H37</f>
        <v>32501</v>
      </c>
      <c r="I37" s="190">
        <f>'2A'!I37+'2B'!I37</f>
        <v>2534</v>
      </c>
      <c r="J37" s="190">
        <f>'2A'!J37+'2B'!J37</f>
        <v>1995</v>
      </c>
      <c r="K37" s="190">
        <f>'2A'!K37+'2B'!K37</f>
        <v>1626</v>
      </c>
      <c r="L37" s="190">
        <f>'2A'!L37+'2B'!L37</f>
        <v>1177</v>
      </c>
      <c r="M37" s="190">
        <f>'2A'!M37+'2B'!M37</f>
        <v>884</v>
      </c>
      <c r="N37" s="190">
        <f>'2A'!N37+'2B'!N37</f>
        <v>705</v>
      </c>
      <c r="O37" s="190">
        <f>'2A'!O37+'2B'!O37</f>
        <v>639</v>
      </c>
      <c r="P37" s="190">
        <f>'2A'!P37+'2B'!P37</f>
        <v>535</v>
      </c>
      <c r="Q37" s="190">
        <f>'2A'!Q37+'2B'!Q37</f>
        <v>279</v>
      </c>
      <c r="R37" s="190">
        <f>'2A'!R37+'2B'!R37</f>
        <v>230</v>
      </c>
      <c r="S37" s="190">
        <f>'2A'!S37+'2B'!S37</f>
        <v>130</v>
      </c>
      <c r="T37" s="222">
        <f>'2A'!T37+'2B'!T37</f>
        <v>136</v>
      </c>
      <c r="U37" s="223">
        <f t="shared" si="0"/>
        <v>117778</v>
      </c>
      <c r="W37" s="36"/>
      <c r="X37" s="36"/>
    </row>
    <row r="38" spans="1:24" ht="10.5" customHeight="1" x14ac:dyDescent="0.25">
      <c r="A38" s="40"/>
      <c r="B38" s="24">
        <v>24</v>
      </c>
      <c r="C38" s="24"/>
      <c r="D38" s="24"/>
      <c r="E38" s="193">
        <f>'2A'!E38+'2B'!E38</f>
        <v>164</v>
      </c>
      <c r="F38" s="195">
        <f>'2A'!F38+'2B'!F38</f>
        <v>185</v>
      </c>
      <c r="G38" s="194">
        <f>'2A'!G38+'2B'!G38</f>
        <v>96678</v>
      </c>
      <c r="H38" s="194">
        <f>'2A'!H38+'2B'!H38</f>
        <v>37190</v>
      </c>
      <c r="I38" s="194">
        <f>'2A'!I38+'2B'!I38</f>
        <v>3325</v>
      </c>
      <c r="J38" s="194">
        <f>'2A'!J38+'2B'!J38</f>
        <v>3666</v>
      </c>
      <c r="K38" s="194">
        <f>'2A'!K38+'2B'!K38</f>
        <v>2082</v>
      </c>
      <c r="L38" s="194">
        <f>'2A'!L38+'2B'!L38</f>
        <v>1782</v>
      </c>
      <c r="M38" s="194">
        <f>'2A'!M38+'2B'!M38</f>
        <v>1246</v>
      </c>
      <c r="N38" s="194">
        <f>'2A'!N38+'2B'!N38</f>
        <v>968</v>
      </c>
      <c r="O38" s="194">
        <f>'2A'!O38+'2B'!O38</f>
        <v>897</v>
      </c>
      <c r="P38" s="194">
        <f>'2A'!P38+'2B'!P38</f>
        <v>682</v>
      </c>
      <c r="Q38" s="194">
        <f>'2A'!Q38+'2B'!Q38</f>
        <v>435</v>
      </c>
      <c r="R38" s="194">
        <f>'2A'!R38+'2B'!R38</f>
        <v>431</v>
      </c>
      <c r="S38" s="194">
        <f>'2A'!S38+'2B'!S38</f>
        <v>357</v>
      </c>
      <c r="T38" s="221">
        <f>'2A'!T38+'2B'!T38</f>
        <v>324</v>
      </c>
      <c r="U38" s="192">
        <f t="shared" si="0"/>
        <v>150412</v>
      </c>
      <c r="W38" s="36"/>
      <c r="X38" s="36"/>
    </row>
    <row r="39" spans="1:24" ht="10.5" customHeight="1" x14ac:dyDescent="0.25">
      <c r="A39" s="37"/>
      <c r="B39" s="38">
        <v>25</v>
      </c>
      <c r="C39" s="38"/>
      <c r="D39" s="38"/>
      <c r="E39" s="189">
        <f>'2A'!E39+'2B'!E39</f>
        <v>194</v>
      </c>
      <c r="F39" s="191">
        <f>'2A'!F39+'2B'!F39</f>
        <v>255</v>
      </c>
      <c r="G39" s="190">
        <f>'2A'!G39+'2B'!G39</f>
        <v>85372</v>
      </c>
      <c r="H39" s="190">
        <f>'2A'!H39+'2B'!H39</f>
        <v>40739</v>
      </c>
      <c r="I39" s="190">
        <f>'2A'!I39+'2B'!I39</f>
        <v>4174</v>
      </c>
      <c r="J39" s="190">
        <f>'2A'!J39+'2B'!J39</f>
        <v>5163</v>
      </c>
      <c r="K39" s="190">
        <f>'2A'!K39+'2B'!K39</f>
        <v>2880</v>
      </c>
      <c r="L39" s="190">
        <f>'2A'!L39+'2B'!L39</f>
        <v>3525</v>
      </c>
      <c r="M39" s="190">
        <f>'2A'!M39+'2B'!M39</f>
        <v>1636</v>
      </c>
      <c r="N39" s="190">
        <f>'2A'!N39+'2B'!N39</f>
        <v>1468</v>
      </c>
      <c r="O39" s="190">
        <f>'2A'!O39+'2B'!O39</f>
        <v>1232</v>
      </c>
      <c r="P39" s="190">
        <f>'2A'!P39+'2B'!P39</f>
        <v>915</v>
      </c>
      <c r="Q39" s="190">
        <f>'2A'!Q39+'2B'!Q39</f>
        <v>625</v>
      </c>
      <c r="R39" s="190">
        <f>'2A'!R39+'2B'!R39</f>
        <v>515</v>
      </c>
      <c r="S39" s="190">
        <f>'2A'!S39+'2B'!S39</f>
        <v>671</v>
      </c>
      <c r="T39" s="222">
        <f>'2A'!T39+'2B'!T39</f>
        <v>611</v>
      </c>
      <c r="U39" s="223">
        <f t="shared" si="0"/>
        <v>149975</v>
      </c>
      <c r="W39" s="36"/>
      <c r="X39" s="36"/>
    </row>
    <row r="40" spans="1:24" ht="10.5" customHeight="1" x14ac:dyDescent="0.25">
      <c r="A40" s="40"/>
      <c r="B40" s="24">
        <v>26</v>
      </c>
      <c r="C40" s="24"/>
      <c r="D40" s="24"/>
      <c r="E40" s="193">
        <f>'2A'!E40+'2B'!E40</f>
        <v>170</v>
      </c>
      <c r="F40" s="195">
        <f>'2A'!F40+'2B'!F40</f>
        <v>181</v>
      </c>
      <c r="G40" s="194">
        <f>'2A'!G40+'2B'!G40</f>
        <v>88915</v>
      </c>
      <c r="H40" s="194">
        <f>'2A'!H40+'2B'!H40</f>
        <v>43502</v>
      </c>
      <c r="I40" s="194">
        <f>'2A'!I40+'2B'!I40</f>
        <v>4930</v>
      </c>
      <c r="J40" s="194">
        <f>'2A'!J40+'2B'!J40</f>
        <v>6429</v>
      </c>
      <c r="K40" s="194">
        <f>'2A'!K40+'2B'!K40</f>
        <v>3759</v>
      </c>
      <c r="L40" s="194">
        <f>'2A'!L40+'2B'!L40</f>
        <v>4907</v>
      </c>
      <c r="M40" s="194">
        <f>'2A'!M40+'2B'!M40</f>
        <v>2516</v>
      </c>
      <c r="N40" s="194">
        <f>'2A'!N40+'2B'!N40</f>
        <v>3046</v>
      </c>
      <c r="O40" s="194">
        <f>'2A'!O40+'2B'!O40</f>
        <v>1657</v>
      </c>
      <c r="P40" s="194">
        <f>'2A'!P40+'2B'!P40</f>
        <v>1449</v>
      </c>
      <c r="Q40" s="194">
        <f>'2A'!Q40+'2B'!Q40</f>
        <v>853</v>
      </c>
      <c r="R40" s="194">
        <f>'2A'!R40+'2B'!R40</f>
        <v>714</v>
      </c>
      <c r="S40" s="194">
        <f>'2A'!S40+'2B'!S40</f>
        <v>1006</v>
      </c>
      <c r="T40" s="221">
        <f>'2A'!T40+'2B'!T40</f>
        <v>870</v>
      </c>
      <c r="U40" s="192">
        <f t="shared" si="0"/>
        <v>164904</v>
      </c>
      <c r="W40" s="36"/>
      <c r="X40" s="36"/>
    </row>
    <row r="41" spans="1:24" ht="10.5" customHeight="1" x14ac:dyDescent="0.25">
      <c r="A41" s="37"/>
      <c r="B41" s="38">
        <v>27</v>
      </c>
      <c r="C41" s="38"/>
      <c r="D41" s="38"/>
      <c r="E41" s="189">
        <f>'2A'!E41+'2B'!E41</f>
        <v>167</v>
      </c>
      <c r="F41" s="191">
        <f>'2A'!F41+'2B'!F41</f>
        <v>198</v>
      </c>
      <c r="G41" s="190">
        <f>'2A'!G41+'2B'!G41</f>
        <v>93204</v>
      </c>
      <c r="H41" s="190">
        <f>'2A'!H41+'2B'!H41</f>
        <v>45877</v>
      </c>
      <c r="I41" s="190">
        <f>'2A'!I41+'2B'!I41</f>
        <v>5603</v>
      </c>
      <c r="J41" s="190">
        <f>'2A'!J41+'2B'!J41</f>
        <v>7010</v>
      </c>
      <c r="K41" s="190">
        <f>'2A'!K41+'2B'!K41</f>
        <v>4370</v>
      </c>
      <c r="L41" s="190">
        <f>'2A'!L41+'2B'!L41</f>
        <v>5893</v>
      </c>
      <c r="M41" s="190">
        <f>'2A'!M41+'2B'!M41</f>
        <v>3254</v>
      </c>
      <c r="N41" s="190">
        <f>'2A'!N41+'2B'!N41</f>
        <v>4174</v>
      </c>
      <c r="O41" s="190">
        <f>'2A'!O41+'2B'!O41</f>
        <v>2272</v>
      </c>
      <c r="P41" s="190">
        <f>'2A'!P41+'2B'!P41</f>
        <v>2732</v>
      </c>
      <c r="Q41" s="190">
        <f>'2A'!Q41+'2B'!Q41</f>
        <v>1060</v>
      </c>
      <c r="R41" s="190">
        <f>'2A'!R41+'2B'!R41</f>
        <v>1157</v>
      </c>
      <c r="S41" s="190">
        <f>'2A'!S41+'2B'!S41</f>
        <v>1608</v>
      </c>
      <c r="T41" s="222">
        <f>'2A'!T41+'2B'!T41</f>
        <v>1452</v>
      </c>
      <c r="U41" s="223">
        <f t="shared" si="0"/>
        <v>180031</v>
      </c>
      <c r="W41" s="36"/>
      <c r="X41" s="36"/>
    </row>
    <row r="42" spans="1:24" ht="10.5" customHeight="1" x14ac:dyDescent="0.25">
      <c r="A42" s="40"/>
      <c r="B42" s="24">
        <v>28</v>
      </c>
      <c r="C42" s="24"/>
      <c r="D42" s="24"/>
      <c r="E42" s="193">
        <f>'2A'!E42+'2B'!E42</f>
        <v>193</v>
      </c>
      <c r="F42" s="195">
        <f>'2A'!F42+'2B'!F42</f>
        <v>264</v>
      </c>
      <c r="G42" s="194">
        <f>'2A'!G42+'2B'!G42</f>
        <v>93400</v>
      </c>
      <c r="H42" s="194">
        <f>'2A'!H42+'2B'!H42</f>
        <v>47723</v>
      </c>
      <c r="I42" s="194">
        <f>'2A'!I42+'2B'!I42</f>
        <v>6135</v>
      </c>
      <c r="J42" s="194">
        <f>'2A'!J42+'2B'!J42</f>
        <v>7471</v>
      </c>
      <c r="K42" s="194">
        <f>'2A'!K42+'2B'!K42</f>
        <v>5055</v>
      </c>
      <c r="L42" s="194">
        <f>'2A'!L42+'2B'!L42</f>
        <v>6444</v>
      </c>
      <c r="M42" s="194">
        <f>'2A'!M42+'2B'!M42</f>
        <v>3792</v>
      </c>
      <c r="N42" s="194">
        <f>'2A'!N42+'2B'!N42</f>
        <v>4863</v>
      </c>
      <c r="O42" s="194">
        <f>'2A'!O42+'2B'!O42</f>
        <v>2949</v>
      </c>
      <c r="P42" s="194">
        <f>'2A'!P42+'2B'!P42</f>
        <v>3808</v>
      </c>
      <c r="Q42" s="194">
        <f>'2A'!Q42+'2B'!Q42</f>
        <v>1711</v>
      </c>
      <c r="R42" s="194">
        <f>'2A'!R42+'2B'!R42</f>
        <v>2308</v>
      </c>
      <c r="S42" s="194">
        <f>'2A'!S42+'2B'!S42</f>
        <v>2278</v>
      </c>
      <c r="T42" s="224">
        <f>'2A'!T42+'2B'!T42</f>
        <v>2332</v>
      </c>
      <c r="U42" s="192">
        <f t="shared" si="0"/>
        <v>190726</v>
      </c>
      <c r="W42" s="36"/>
      <c r="X42" s="36"/>
    </row>
    <row r="43" spans="1:24" ht="10.5" customHeight="1" x14ac:dyDescent="0.25">
      <c r="A43" s="37"/>
      <c r="B43" s="38">
        <v>29</v>
      </c>
      <c r="C43" s="38"/>
      <c r="D43" s="38"/>
      <c r="E43" s="189">
        <f>'2A'!E43+'2B'!E43</f>
        <v>248</v>
      </c>
      <c r="F43" s="191">
        <f>'2A'!F43+'2B'!F43</f>
        <v>331</v>
      </c>
      <c r="G43" s="190">
        <f>'2A'!G43+'2B'!G43</f>
        <v>96570</v>
      </c>
      <c r="H43" s="190">
        <f>'2A'!H43+'2B'!H43</f>
        <v>49754</v>
      </c>
      <c r="I43" s="190">
        <f>'2A'!I43+'2B'!I43</f>
        <v>6636</v>
      </c>
      <c r="J43" s="190">
        <f>'2A'!J43+'2B'!J43</f>
        <v>8074</v>
      </c>
      <c r="K43" s="190">
        <f>'2A'!K43+'2B'!K43</f>
        <v>5598</v>
      </c>
      <c r="L43" s="190">
        <f>'2A'!L43+'2B'!L43</f>
        <v>7010</v>
      </c>
      <c r="M43" s="190">
        <f>'2A'!M43+'2B'!M43</f>
        <v>4361</v>
      </c>
      <c r="N43" s="190">
        <f>'2A'!N43+'2B'!N43</f>
        <v>5706</v>
      </c>
      <c r="O43" s="190">
        <f>'2A'!O43+'2B'!O43</f>
        <v>3421</v>
      </c>
      <c r="P43" s="190">
        <f>'2A'!P43+'2B'!P43</f>
        <v>4661</v>
      </c>
      <c r="Q43" s="190">
        <f>'2A'!Q43+'2B'!Q43</f>
        <v>2168</v>
      </c>
      <c r="R43" s="190">
        <f>'2A'!R43+'2B'!R43</f>
        <v>3162</v>
      </c>
      <c r="S43" s="190">
        <f>'2A'!S43+'2B'!S43</f>
        <v>3227</v>
      </c>
      <c r="T43" s="225">
        <f>'2A'!T43+'2B'!T43</f>
        <v>4057</v>
      </c>
      <c r="U43" s="223">
        <f t="shared" si="0"/>
        <v>204984</v>
      </c>
      <c r="W43" s="36"/>
      <c r="X43" s="36"/>
    </row>
    <row r="44" spans="1:24" ht="10.5" customHeight="1" x14ac:dyDescent="0.25">
      <c r="A44" s="40"/>
      <c r="B44" s="24">
        <v>30</v>
      </c>
      <c r="C44" s="24"/>
      <c r="D44" s="24"/>
      <c r="E44" s="193">
        <f>'2A'!E44+'2B'!E44</f>
        <v>279</v>
      </c>
      <c r="F44" s="195">
        <f>'2A'!F44+'2B'!F44</f>
        <v>432</v>
      </c>
      <c r="G44" s="194">
        <f>'2A'!G44+'2B'!G44</f>
        <v>95581</v>
      </c>
      <c r="H44" s="194">
        <f>'2A'!H44+'2B'!H44</f>
        <v>50509</v>
      </c>
      <c r="I44" s="194">
        <f>'2A'!I44+'2B'!I44</f>
        <v>6854</v>
      </c>
      <c r="J44" s="194">
        <f>'2A'!J44+'2B'!J44</f>
        <v>8456</v>
      </c>
      <c r="K44" s="194">
        <f>'2A'!K44+'2B'!K44</f>
        <v>5812</v>
      </c>
      <c r="L44" s="194">
        <f>'2A'!L44+'2B'!L44</f>
        <v>7579</v>
      </c>
      <c r="M44" s="194">
        <f>'2A'!M44+'2B'!M44</f>
        <v>4692</v>
      </c>
      <c r="N44" s="194">
        <f>'2A'!N44+'2B'!N44</f>
        <v>5946</v>
      </c>
      <c r="O44" s="194">
        <f>'2A'!O44+'2B'!O44</f>
        <v>3974</v>
      </c>
      <c r="P44" s="194">
        <f>'2A'!P44+'2B'!P44</f>
        <v>5178</v>
      </c>
      <c r="Q44" s="194">
        <f>'2A'!Q44+'2B'!Q44</f>
        <v>2502</v>
      </c>
      <c r="R44" s="194">
        <f>'2A'!R44+'2B'!R44</f>
        <v>3740</v>
      </c>
      <c r="S44" s="194">
        <f>'2A'!S44+'2B'!S44</f>
        <v>4554</v>
      </c>
      <c r="T44" s="224">
        <f>'2A'!T44+'2B'!T44</f>
        <v>6138</v>
      </c>
      <c r="U44" s="192">
        <f t="shared" si="0"/>
        <v>212226</v>
      </c>
      <c r="W44" s="36"/>
      <c r="X44" s="36"/>
    </row>
    <row r="45" spans="1:24" ht="10.5" customHeight="1" x14ac:dyDescent="0.25">
      <c r="A45" s="37"/>
      <c r="B45" s="38">
        <v>31</v>
      </c>
      <c r="C45" s="38"/>
      <c r="D45" s="38"/>
      <c r="E45" s="189">
        <f>'2A'!E45+'2B'!E45</f>
        <v>391</v>
      </c>
      <c r="F45" s="191">
        <f>'2A'!F45+'2B'!F45</f>
        <v>469</v>
      </c>
      <c r="G45" s="190">
        <f>'2A'!G45+'2B'!G45</f>
        <v>96900</v>
      </c>
      <c r="H45" s="190">
        <f>'2A'!H45+'2B'!H45</f>
        <v>51947</v>
      </c>
      <c r="I45" s="190">
        <f>'2A'!I45+'2B'!I45</f>
        <v>7320</v>
      </c>
      <c r="J45" s="190">
        <f>'2A'!J45+'2B'!J45</f>
        <v>9163</v>
      </c>
      <c r="K45" s="190">
        <f>'2A'!K45+'2B'!K45</f>
        <v>6399</v>
      </c>
      <c r="L45" s="190">
        <f>'2A'!L45+'2B'!L45</f>
        <v>8053</v>
      </c>
      <c r="M45" s="190">
        <f>'2A'!M45+'2B'!M45</f>
        <v>5064</v>
      </c>
      <c r="N45" s="190">
        <f>'2A'!N45+'2B'!N45</f>
        <v>6664</v>
      </c>
      <c r="O45" s="190">
        <f>'2A'!O45+'2B'!O45</f>
        <v>4194</v>
      </c>
      <c r="P45" s="190">
        <f>'2A'!P45+'2B'!P45</f>
        <v>5653</v>
      </c>
      <c r="Q45" s="190">
        <f>'2A'!Q45+'2B'!Q45</f>
        <v>2810</v>
      </c>
      <c r="R45" s="190">
        <f>'2A'!R45+'2B'!R45</f>
        <v>4194</v>
      </c>
      <c r="S45" s="190">
        <f>'2A'!S45+'2B'!S45</f>
        <v>5966</v>
      </c>
      <c r="T45" s="225">
        <f>'2A'!T45+'2B'!T45</f>
        <v>8854</v>
      </c>
      <c r="U45" s="223">
        <f t="shared" si="0"/>
        <v>224041</v>
      </c>
      <c r="W45" s="36"/>
      <c r="X45" s="36"/>
    </row>
    <row r="46" spans="1:24" ht="10.5" customHeight="1" x14ac:dyDescent="0.25">
      <c r="A46" s="40"/>
      <c r="B46" s="24">
        <v>32</v>
      </c>
      <c r="C46" s="24"/>
      <c r="D46" s="24"/>
      <c r="E46" s="193">
        <f>'2A'!E46+'2B'!E46</f>
        <v>448</v>
      </c>
      <c r="F46" s="195">
        <f>'2A'!F46+'2B'!F46</f>
        <v>639</v>
      </c>
      <c r="G46" s="194">
        <f>'2A'!G46+'2B'!G46</f>
        <v>95986</v>
      </c>
      <c r="H46" s="194">
        <f>'2A'!H46+'2B'!H46</f>
        <v>52579</v>
      </c>
      <c r="I46" s="194">
        <f>'2A'!I46+'2B'!I46</f>
        <v>7622</v>
      </c>
      <c r="J46" s="194">
        <f>'2A'!J46+'2B'!J46</f>
        <v>9564</v>
      </c>
      <c r="K46" s="194">
        <f>'2A'!K46+'2B'!K46</f>
        <v>6673</v>
      </c>
      <c r="L46" s="194">
        <f>'2A'!L46+'2B'!L46</f>
        <v>8325</v>
      </c>
      <c r="M46" s="194">
        <f>'2A'!M46+'2B'!M46</f>
        <v>5487</v>
      </c>
      <c r="N46" s="194">
        <f>'2A'!N46+'2B'!N46</f>
        <v>6943</v>
      </c>
      <c r="O46" s="194">
        <f>'2A'!O46+'2B'!O46</f>
        <v>4617</v>
      </c>
      <c r="P46" s="194">
        <f>'2A'!P46+'2B'!P46</f>
        <v>6064</v>
      </c>
      <c r="Q46" s="194">
        <f>'2A'!Q46+'2B'!Q46</f>
        <v>3041</v>
      </c>
      <c r="R46" s="194">
        <f>'2A'!R46+'2B'!R46</f>
        <v>4360</v>
      </c>
      <c r="S46" s="194">
        <f>'2A'!S46+'2B'!S46</f>
        <v>8036</v>
      </c>
      <c r="T46" s="224">
        <f>'2A'!T46+'2B'!T46</f>
        <v>11826</v>
      </c>
      <c r="U46" s="192">
        <f t="shared" si="0"/>
        <v>232210</v>
      </c>
      <c r="W46" s="36"/>
      <c r="X46" s="36"/>
    </row>
    <row r="47" spans="1:24" ht="10.5" customHeight="1" thickBot="1" x14ac:dyDescent="0.3">
      <c r="A47" s="41"/>
      <c r="B47" s="42">
        <v>33</v>
      </c>
      <c r="C47" s="42"/>
      <c r="D47" s="42"/>
      <c r="E47" s="226">
        <f>'2A'!E47+'2B'!E47</f>
        <v>565</v>
      </c>
      <c r="F47" s="227">
        <f>'2A'!F47+'2B'!F47</f>
        <v>720</v>
      </c>
      <c r="G47" s="228">
        <f>'2A'!G47+'2B'!G47</f>
        <v>97879</v>
      </c>
      <c r="H47" s="228">
        <f>'2A'!H47+'2B'!H47</f>
        <v>53784</v>
      </c>
      <c r="I47" s="228">
        <f>'2A'!I47+'2B'!I47</f>
        <v>8158</v>
      </c>
      <c r="J47" s="228">
        <f>'2A'!J47+'2B'!J47</f>
        <v>9969</v>
      </c>
      <c r="K47" s="228">
        <f>'2A'!K47+'2B'!K47</f>
        <v>7344</v>
      </c>
      <c r="L47" s="228">
        <f>'2A'!L47+'2B'!L47</f>
        <v>8531</v>
      </c>
      <c r="M47" s="228">
        <f>'2A'!M47+'2B'!M47</f>
        <v>5944</v>
      </c>
      <c r="N47" s="228">
        <f>'2A'!N47+'2B'!N47</f>
        <v>7346</v>
      </c>
      <c r="O47" s="228">
        <f>'2A'!O47+'2B'!O47</f>
        <v>5148</v>
      </c>
      <c r="P47" s="228">
        <f>'2A'!P47+'2B'!P47</f>
        <v>6327</v>
      </c>
      <c r="Q47" s="228">
        <f>'2A'!Q47+'2B'!Q47</f>
        <v>3393</v>
      </c>
      <c r="R47" s="228">
        <f>'2A'!R47+'2B'!R47</f>
        <v>4791</v>
      </c>
      <c r="S47" s="228">
        <f>'2A'!S47+'2B'!S47</f>
        <v>10464</v>
      </c>
      <c r="T47" s="229">
        <f>'2A'!T47+'2B'!T47</f>
        <v>14920</v>
      </c>
      <c r="U47" s="206">
        <f t="shared" si="0"/>
        <v>245283</v>
      </c>
      <c r="W47" s="36"/>
      <c r="X47" s="36"/>
    </row>
    <row r="48" spans="1:24" ht="10.5" customHeight="1" x14ac:dyDescent="0.25">
      <c r="A48" s="40"/>
      <c r="B48" s="24">
        <v>34</v>
      </c>
      <c r="C48" s="24"/>
      <c r="D48" s="24"/>
      <c r="E48" s="193">
        <f>'2A'!E48+'2B'!E48</f>
        <v>715</v>
      </c>
      <c r="F48" s="195">
        <f>'2A'!F48+'2B'!F48</f>
        <v>821</v>
      </c>
      <c r="G48" s="194">
        <f>'2A'!G48+'2B'!G48</f>
        <v>97201</v>
      </c>
      <c r="H48" s="194">
        <f>'2A'!H48+'2B'!H48</f>
        <v>54041</v>
      </c>
      <c r="I48" s="194">
        <f>'2A'!I48+'2B'!I48</f>
        <v>8494</v>
      </c>
      <c r="J48" s="194">
        <f>'2A'!J48+'2B'!J48</f>
        <v>9728</v>
      </c>
      <c r="K48" s="194">
        <f>'2A'!K48+'2B'!K48</f>
        <v>7572</v>
      </c>
      <c r="L48" s="194">
        <f>'2A'!L48+'2B'!L48</f>
        <v>8898</v>
      </c>
      <c r="M48" s="194">
        <f>'2A'!M48+'2B'!M48</f>
        <v>6326</v>
      </c>
      <c r="N48" s="194">
        <f>'2A'!N48+'2B'!N48</f>
        <v>7500</v>
      </c>
      <c r="O48" s="194">
        <f>'2A'!O48+'2B'!O48</f>
        <v>5271</v>
      </c>
      <c r="P48" s="194">
        <f>'2A'!P48+'2B'!P48</f>
        <v>6668</v>
      </c>
      <c r="Q48" s="194">
        <f>'2A'!Q48+'2B'!Q48</f>
        <v>3484</v>
      </c>
      <c r="R48" s="194">
        <f>'2A'!R48+'2B'!R48</f>
        <v>4794</v>
      </c>
      <c r="S48" s="194">
        <f>'2A'!S48+'2B'!S48</f>
        <v>12543</v>
      </c>
      <c r="T48" s="221">
        <f>'2A'!T48+'2B'!T48</f>
        <v>17982</v>
      </c>
      <c r="U48" s="192">
        <f t="shared" si="0"/>
        <v>252038</v>
      </c>
      <c r="W48" s="36"/>
      <c r="X48" s="36"/>
    </row>
    <row r="49" spans="1:24" ht="10.5" customHeight="1" x14ac:dyDescent="0.25">
      <c r="A49" s="37"/>
      <c r="B49" s="38">
        <v>35</v>
      </c>
      <c r="C49" s="38"/>
      <c r="D49" s="38"/>
      <c r="E49" s="189">
        <f>'2A'!E49+'2B'!E49</f>
        <v>828</v>
      </c>
      <c r="F49" s="191">
        <f>'2A'!F49+'2B'!F49</f>
        <v>1000</v>
      </c>
      <c r="G49" s="190">
        <f>'2A'!G49+'2B'!G49</f>
        <v>98397</v>
      </c>
      <c r="H49" s="190">
        <f>'2A'!H49+'2B'!H49</f>
        <v>54252</v>
      </c>
      <c r="I49" s="190">
        <f>'2A'!I49+'2B'!I49</f>
        <v>8657</v>
      </c>
      <c r="J49" s="190">
        <f>'2A'!J49+'2B'!J49</f>
        <v>10219</v>
      </c>
      <c r="K49" s="190">
        <f>'2A'!K49+'2B'!K49</f>
        <v>7772</v>
      </c>
      <c r="L49" s="190">
        <f>'2A'!L49+'2B'!L49</f>
        <v>8846</v>
      </c>
      <c r="M49" s="190">
        <f>'2A'!M49+'2B'!M49</f>
        <v>6517</v>
      </c>
      <c r="N49" s="190">
        <f>'2A'!N49+'2B'!N49</f>
        <v>7669</v>
      </c>
      <c r="O49" s="190">
        <f>'2A'!O49+'2B'!O49</f>
        <v>5718</v>
      </c>
      <c r="P49" s="190">
        <f>'2A'!P49+'2B'!P49</f>
        <v>6934</v>
      </c>
      <c r="Q49" s="190">
        <f>'2A'!Q49+'2B'!Q49</f>
        <v>3699</v>
      </c>
      <c r="R49" s="190">
        <f>'2A'!R49+'2B'!R49</f>
        <v>5086</v>
      </c>
      <c r="S49" s="190">
        <f>'2A'!S49+'2B'!S49</f>
        <v>14534</v>
      </c>
      <c r="T49" s="222">
        <f>'2A'!T49+'2B'!T49</f>
        <v>20111</v>
      </c>
      <c r="U49" s="223">
        <f t="shared" si="0"/>
        <v>260239</v>
      </c>
      <c r="W49" s="36"/>
      <c r="X49" s="36"/>
    </row>
    <row r="50" spans="1:24" ht="10.5" customHeight="1" x14ac:dyDescent="0.25">
      <c r="A50" s="40"/>
      <c r="B50" s="24">
        <v>36</v>
      </c>
      <c r="C50" s="24"/>
      <c r="D50" s="24"/>
      <c r="E50" s="193">
        <f>'2A'!E50+'2B'!E50</f>
        <v>907</v>
      </c>
      <c r="F50" s="195">
        <f>'2A'!F50+'2B'!F50</f>
        <v>1022</v>
      </c>
      <c r="G50" s="194">
        <f>'2A'!G50+'2B'!G50</f>
        <v>98054</v>
      </c>
      <c r="H50" s="194">
        <f>'2A'!H50+'2B'!H50</f>
        <v>54578</v>
      </c>
      <c r="I50" s="194">
        <f>'2A'!I50+'2B'!I50</f>
        <v>8700</v>
      </c>
      <c r="J50" s="194">
        <f>'2A'!J50+'2B'!J50</f>
        <v>10354</v>
      </c>
      <c r="K50" s="194">
        <f>'2A'!K50+'2B'!K50</f>
        <v>8065</v>
      </c>
      <c r="L50" s="194">
        <f>'2A'!L50+'2B'!L50</f>
        <v>9044</v>
      </c>
      <c r="M50" s="194">
        <f>'2A'!M50+'2B'!M50</f>
        <v>6987</v>
      </c>
      <c r="N50" s="194">
        <f>'2A'!N50+'2B'!N50</f>
        <v>7849</v>
      </c>
      <c r="O50" s="194">
        <f>'2A'!O50+'2B'!O50</f>
        <v>6083</v>
      </c>
      <c r="P50" s="194">
        <f>'2A'!P50+'2B'!P50</f>
        <v>7142</v>
      </c>
      <c r="Q50" s="194">
        <f>'2A'!Q50+'2B'!Q50</f>
        <v>3985</v>
      </c>
      <c r="R50" s="194">
        <f>'2A'!R50+'2B'!R50</f>
        <v>5043</v>
      </c>
      <c r="S50" s="194">
        <f>'2A'!S50+'2B'!S50</f>
        <v>16518</v>
      </c>
      <c r="T50" s="221">
        <f>'2A'!T50+'2B'!T50</f>
        <v>22762</v>
      </c>
      <c r="U50" s="192">
        <f t="shared" si="0"/>
        <v>267093</v>
      </c>
      <c r="W50" s="36"/>
      <c r="X50" s="36"/>
    </row>
    <row r="51" spans="1:24" ht="10.5" customHeight="1" x14ac:dyDescent="0.25">
      <c r="A51" s="37"/>
      <c r="B51" s="38">
        <v>37</v>
      </c>
      <c r="C51" s="38"/>
      <c r="D51" s="38"/>
      <c r="E51" s="189">
        <f>'2A'!E51+'2B'!E51</f>
        <v>1030</v>
      </c>
      <c r="F51" s="191">
        <f>'2A'!F51+'2B'!F51</f>
        <v>1213</v>
      </c>
      <c r="G51" s="190">
        <f>'2A'!G51+'2B'!G51</f>
        <v>97125</v>
      </c>
      <c r="H51" s="190">
        <f>'2A'!H51+'2B'!H51</f>
        <v>54009</v>
      </c>
      <c r="I51" s="190">
        <f>'2A'!I51+'2B'!I51</f>
        <v>8788</v>
      </c>
      <c r="J51" s="190">
        <f>'2A'!J51+'2B'!J51</f>
        <v>9875</v>
      </c>
      <c r="K51" s="190">
        <f>'2A'!K51+'2B'!K51</f>
        <v>8085</v>
      </c>
      <c r="L51" s="190">
        <f>'2A'!L51+'2B'!L51</f>
        <v>8746</v>
      </c>
      <c r="M51" s="190">
        <f>'2A'!M51+'2B'!M51</f>
        <v>6968</v>
      </c>
      <c r="N51" s="190">
        <f>'2A'!N51+'2B'!N51</f>
        <v>7751</v>
      </c>
      <c r="O51" s="190">
        <f>'2A'!O51+'2B'!O51</f>
        <v>6078</v>
      </c>
      <c r="P51" s="190">
        <f>'2A'!P51+'2B'!P51</f>
        <v>6991</v>
      </c>
      <c r="Q51" s="190">
        <f>'2A'!Q51+'2B'!Q51</f>
        <v>4185</v>
      </c>
      <c r="R51" s="190">
        <f>'2A'!R51+'2B'!R51</f>
        <v>5023</v>
      </c>
      <c r="S51" s="190">
        <f>'2A'!S51+'2B'!S51</f>
        <v>18050</v>
      </c>
      <c r="T51" s="222">
        <f>'2A'!T51+'2B'!T51</f>
        <v>24273</v>
      </c>
      <c r="U51" s="223">
        <f t="shared" si="0"/>
        <v>268190</v>
      </c>
      <c r="W51" s="36"/>
      <c r="X51" s="36"/>
    </row>
    <row r="52" spans="1:24" ht="10.5" customHeight="1" x14ac:dyDescent="0.25">
      <c r="A52" s="40"/>
      <c r="B52" s="24">
        <v>38</v>
      </c>
      <c r="C52" s="24"/>
      <c r="D52" s="24"/>
      <c r="E52" s="193">
        <f>'2A'!E52+'2B'!E52</f>
        <v>1167</v>
      </c>
      <c r="F52" s="195">
        <f>'2A'!F52+'2B'!F52</f>
        <v>1230</v>
      </c>
      <c r="G52" s="194">
        <f>'2A'!G52+'2B'!G52</f>
        <v>95014</v>
      </c>
      <c r="H52" s="194">
        <f>'2A'!H52+'2B'!H52</f>
        <v>53384</v>
      </c>
      <c r="I52" s="194">
        <f>'2A'!I52+'2B'!I52</f>
        <v>8591</v>
      </c>
      <c r="J52" s="194">
        <f>'2A'!J52+'2B'!J52</f>
        <v>9826</v>
      </c>
      <c r="K52" s="194">
        <f>'2A'!K52+'2B'!K52</f>
        <v>7803</v>
      </c>
      <c r="L52" s="194">
        <f>'2A'!L52+'2B'!L52</f>
        <v>8668</v>
      </c>
      <c r="M52" s="194">
        <f>'2A'!M52+'2B'!M52</f>
        <v>6974</v>
      </c>
      <c r="N52" s="194">
        <f>'2A'!N52+'2B'!N52</f>
        <v>7744</v>
      </c>
      <c r="O52" s="194">
        <f>'2A'!O52+'2B'!O52</f>
        <v>6182</v>
      </c>
      <c r="P52" s="194">
        <f>'2A'!P52+'2B'!P52</f>
        <v>6954</v>
      </c>
      <c r="Q52" s="194">
        <f>'2A'!Q52+'2B'!Q52</f>
        <v>4166</v>
      </c>
      <c r="R52" s="194">
        <f>'2A'!R52+'2B'!R52</f>
        <v>4933</v>
      </c>
      <c r="S52" s="194">
        <f>'2A'!S52+'2B'!S52</f>
        <v>19739</v>
      </c>
      <c r="T52" s="221">
        <f>'2A'!T52+'2B'!T52</f>
        <v>26424</v>
      </c>
      <c r="U52" s="192">
        <f t="shared" si="0"/>
        <v>268799</v>
      </c>
      <c r="W52" s="36"/>
      <c r="X52" s="36"/>
    </row>
    <row r="53" spans="1:24" ht="10.5" customHeight="1" x14ac:dyDescent="0.25">
      <c r="A53" s="37"/>
      <c r="B53" s="38">
        <v>39</v>
      </c>
      <c r="C53" s="38"/>
      <c r="D53" s="38"/>
      <c r="E53" s="189">
        <f>'2A'!E53+'2B'!E53</f>
        <v>1367</v>
      </c>
      <c r="F53" s="191">
        <f>'2A'!F53+'2B'!F53</f>
        <v>1378</v>
      </c>
      <c r="G53" s="190">
        <f>'2A'!G53+'2B'!G53</f>
        <v>96107</v>
      </c>
      <c r="H53" s="190">
        <f>'2A'!H53+'2B'!H53</f>
        <v>54000</v>
      </c>
      <c r="I53" s="190">
        <f>'2A'!I53+'2B'!I53</f>
        <v>8734</v>
      </c>
      <c r="J53" s="190">
        <f>'2A'!J53+'2B'!J53</f>
        <v>9896</v>
      </c>
      <c r="K53" s="190">
        <f>'2A'!K53+'2B'!K53</f>
        <v>8070</v>
      </c>
      <c r="L53" s="190">
        <f>'2A'!L53+'2B'!L53</f>
        <v>8412</v>
      </c>
      <c r="M53" s="190">
        <f>'2A'!M53+'2B'!M53</f>
        <v>7013</v>
      </c>
      <c r="N53" s="190">
        <f>'2A'!N53+'2B'!N53</f>
        <v>7540</v>
      </c>
      <c r="O53" s="190">
        <f>'2A'!O53+'2B'!O53</f>
        <v>6203</v>
      </c>
      <c r="P53" s="190">
        <f>'2A'!P53+'2B'!P53</f>
        <v>7013</v>
      </c>
      <c r="Q53" s="190">
        <f>'2A'!Q53+'2B'!Q53</f>
        <v>4225</v>
      </c>
      <c r="R53" s="190">
        <f>'2A'!R53+'2B'!R53</f>
        <v>5012</v>
      </c>
      <c r="S53" s="190">
        <f>'2A'!S53+'2B'!S53</f>
        <v>22072</v>
      </c>
      <c r="T53" s="222">
        <f>'2A'!T53+'2B'!T53</f>
        <v>28249</v>
      </c>
      <c r="U53" s="223">
        <f t="shared" si="0"/>
        <v>275291</v>
      </c>
      <c r="W53" s="36"/>
      <c r="X53" s="36"/>
    </row>
    <row r="54" spans="1:24" ht="10.5" customHeight="1" x14ac:dyDescent="0.25">
      <c r="A54" s="40"/>
      <c r="B54" s="24">
        <v>40</v>
      </c>
      <c r="C54" s="24"/>
      <c r="D54" s="24"/>
      <c r="E54" s="193">
        <f>'2A'!E54+'2B'!E54</f>
        <v>1449</v>
      </c>
      <c r="F54" s="195">
        <f>'2A'!F54+'2B'!F54</f>
        <v>1376</v>
      </c>
      <c r="G54" s="194">
        <f>'2A'!G54+'2B'!G54</f>
        <v>93071</v>
      </c>
      <c r="H54" s="194">
        <f>'2A'!H54+'2B'!H54</f>
        <v>52780</v>
      </c>
      <c r="I54" s="194">
        <f>'2A'!I54+'2B'!I54</f>
        <v>8312</v>
      </c>
      <c r="J54" s="194">
        <f>'2A'!J54+'2B'!J54</f>
        <v>9203</v>
      </c>
      <c r="K54" s="194">
        <f>'2A'!K54+'2B'!K54</f>
        <v>7730</v>
      </c>
      <c r="L54" s="194">
        <f>'2A'!L54+'2B'!L54</f>
        <v>8205</v>
      </c>
      <c r="M54" s="194">
        <f>'2A'!M54+'2B'!M54</f>
        <v>6649</v>
      </c>
      <c r="N54" s="194">
        <f>'2A'!N54+'2B'!N54</f>
        <v>7229</v>
      </c>
      <c r="O54" s="194">
        <f>'2A'!O54+'2B'!O54</f>
        <v>6115</v>
      </c>
      <c r="P54" s="194">
        <f>'2A'!P54+'2B'!P54</f>
        <v>6793</v>
      </c>
      <c r="Q54" s="194">
        <f>'2A'!Q54+'2B'!Q54</f>
        <v>4151</v>
      </c>
      <c r="R54" s="194">
        <f>'2A'!R54+'2B'!R54</f>
        <v>4649</v>
      </c>
      <c r="S54" s="194">
        <f>'2A'!S54+'2B'!S54</f>
        <v>23195</v>
      </c>
      <c r="T54" s="221">
        <f>'2A'!T54+'2B'!T54</f>
        <v>29494</v>
      </c>
      <c r="U54" s="192">
        <f t="shared" si="0"/>
        <v>270401</v>
      </c>
      <c r="W54" s="36"/>
      <c r="X54" s="36"/>
    </row>
    <row r="55" spans="1:24" ht="10.5" customHeight="1" x14ac:dyDescent="0.25">
      <c r="A55" s="37"/>
      <c r="B55" s="38">
        <v>41</v>
      </c>
      <c r="C55" s="38"/>
      <c r="D55" s="38"/>
      <c r="E55" s="189">
        <f>'2A'!E55+'2B'!E55</f>
        <v>1562</v>
      </c>
      <c r="F55" s="191">
        <f>'2A'!F55+'2B'!F55</f>
        <v>1515</v>
      </c>
      <c r="G55" s="190">
        <f>'2A'!G55+'2B'!G55</f>
        <v>90861</v>
      </c>
      <c r="H55" s="190">
        <f>'2A'!H55+'2B'!H55</f>
        <v>52096</v>
      </c>
      <c r="I55" s="190">
        <f>'2A'!I55+'2B'!I55</f>
        <v>8297</v>
      </c>
      <c r="J55" s="190">
        <f>'2A'!J55+'2B'!J55</f>
        <v>9157</v>
      </c>
      <c r="K55" s="190">
        <f>'2A'!K55+'2B'!K55</f>
        <v>7594</v>
      </c>
      <c r="L55" s="190">
        <f>'2A'!L55+'2B'!L55</f>
        <v>8060</v>
      </c>
      <c r="M55" s="190">
        <f>'2A'!M55+'2B'!M55</f>
        <v>6841</v>
      </c>
      <c r="N55" s="190">
        <f>'2A'!N55+'2B'!N55</f>
        <v>7001</v>
      </c>
      <c r="O55" s="190">
        <f>'2A'!O55+'2B'!O55</f>
        <v>6212</v>
      </c>
      <c r="P55" s="190">
        <f>'2A'!P55+'2B'!P55</f>
        <v>6756</v>
      </c>
      <c r="Q55" s="190">
        <f>'2A'!Q55+'2B'!Q55</f>
        <v>4159</v>
      </c>
      <c r="R55" s="190">
        <f>'2A'!R55+'2B'!R55</f>
        <v>4612</v>
      </c>
      <c r="S55" s="190">
        <f>'2A'!S55+'2B'!S55</f>
        <v>24993</v>
      </c>
      <c r="T55" s="222">
        <f>'2A'!T55+'2B'!T55</f>
        <v>31698</v>
      </c>
      <c r="U55" s="223">
        <f t="shared" si="0"/>
        <v>271414</v>
      </c>
      <c r="W55" s="36"/>
      <c r="X55" s="36"/>
    </row>
    <row r="56" spans="1:24" ht="10.5" customHeight="1" x14ac:dyDescent="0.25">
      <c r="A56" s="40"/>
      <c r="B56" s="24">
        <v>42</v>
      </c>
      <c r="C56" s="24"/>
      <c r="D56" s="24"/>
      <c r="E56" s="193">
        <f>'2A'!E56+'2B'!E56</f>
        <v>1836</v>
      </c>
      <c r="F56" s="195">
        <f>'2A'!F56+'2B'!F56</f>
        <v>1583</v>
      </c>
      <c r="G56" s="194">
        <f>'2A'!G56+'2B'!G56</f>
        <v>91535</v>
      </c>
      <c r="H56" s="194">
        <f>'2A'!H56+'2B'!H56</f>
        <v>52012</v>
      </c>
      <c r="I56" s="194">
        <f>'2A'!I56+'2B'!I56</f>
        <v>8196</v>
      </c>
      <c r="J56" s="194">
        <f>'2A'!J56+'2B'!J56</f>
        <v>9055</v>
      </c>
      <c r="K56" s="194">
        <f>'2A'!K56+'2B'!K56</f>
        <v>7714</v>
      </c>
      <c r="L56" s="194">
        <f>'2A'!L56+'2B'!L56</f>
        <v>7953</v>
      </c>
      <c r="M56" s="194">
        <f>'2A'!M56+'2B'!M56</f>
        <v>6738</v>
      </c>
      <c r="N56" s="194">
        <f>'2A'!N56+'2B'!N56</f>
        <v>7050</v>
      </c>
      <c r="O56" s="194">
        <f>'2A'!O56+'2B'!O56</f>
        <v>6191</v>
      </c>
      <c r="P56" s="194">
        <f>'2A'!P56+'2B'!P56</f>
        <v>6642</v>
      </c>
      <c r="Q56" s="194">
        <f>'2A'!Q56+'2B'!Q56</f>
        <v>4081</v>
      </c>
      <c r="R56" s="194">
        <f>'2A'!R56+'2B'!R56</f>
        <v>4555</v>
      </c>
      <c r="S56" s="194">
        <f>'2A'!S56+'2B'!S56</f>
        <v>26994</v>
      </c>
      <c r="T56" s="221">
        <f>'2A'!T56+'2B'!T56</f>
        <v>34313</v>
      </c>
      <c r="U56" s="192">
        <f t="shared" si="0"/>
        <v>276448</v>
      </c>
      <c r="W56" s="36"/>
      <c r="X56" s="36"/>
    </row>
    <row r="57" spans="1:24" ht="10.5" customHeight="1" x14ac:dyDescent="0.25">
      <c r="A57" s="37"/>
      <c r="B57" s="38">
        <v>43</v>
      </c>
      <c r="C57" s="38"/>
      <c r="D57" s="38"/>
      <c r="E57" s="189">
        <f>'2A'!E57+'2B'!E57</f>
        <v>1848</v>
      </c>
      <c r="F57" s="191">
        <f>'2A'!F57+'2B'!F57</f>
        <v>1611</v>
      </c>
      <c r="G57" s="190">
        <f>'2A'!G57+'2B'!G57</f>
        <v>90837</v>
      </c>
      <c r="H57" s="190">
        <f>'2A'!H57+'2B'!H57</f>
        <v>51186</v>
      </c>
      <c r="I57" s="190">
        <f>'2A'!I57+'2B'!I57</f>
        <v>7823</v>
      </c>
      <c r="J57" s="190">
        <f>'2A'!J57+'2B'!J57</f>
        <v>8670</v>
      </c>
      <c r="K57" s="190">
        <f>'2A'!K57+'2B'!K57</f>
        <v>7497</v>
      </c>
      <c r="L57" s="190">
        <f>'2A'!L57+'2B'!L57</f>
        <v>7804</v>
      </c>
      <c r="M57" s="190">
        <f>'2A'!M57+'2B'!M57</f>
        <v>6667</v>
      </c>
      <c r="N57" s="190">
        <f>'2A'!N57+'2B'!N57</f>
        <v>6888</v>
      </c>
      <c r="O57" s="190">
        <f>'2A'!O57+'2B'!O57</f>
        <v>6002</v>
      </c>
      <c r="P57" s="190">
        <f>'2A'!P57+'2B'!P57</f>
        <v>6602</v>
      </c>
      <c r="Q57" s="190">
        <f>'2A'!Q57+'2B'!Q57</f>
        <v>3930</v>
      </c>
      <c r="R57" s="190">
        <f>'2A'!R57+'2B'!R57</f>
        <v>4392</v>
      </c>
      <c r="S57" s="190">
        <f>'2A'!S57+'2B'!S57</f>
        <v>28482</v>
      </c>
      <c r="T57" s="222">
        <f>'2A'!T57+'2B'!T57</f>
        <v>35367</v>
      </c>
      <c r="U57" s="223">
        <f t="shared" si="0"/>
        <v>275606</v>
      </c>
      <c r="W57" s="36"/>
      <c r="X57" s="36"/>
    </row>
    <row r="58" spans="1:24" ht="10.5" customHeight="1" x14ac:dyDescent="0.25">
      <c r="A58" s="40"/>
      <c r="B58" s="24">
        <v>44</v>
      </c>
      <c r="C58" s="24"/>
      <c r="D58" s="24"/>
      <c r="E58" s="193">
        <f>'2A'!E58+'2B'!E58</f>
        <v>2116</v>
      </c>
      <c r="F58" s="195">
        <f>'2A'!F58+'2B'!F58</f>
        <v>1788</v>
      </c>
      <c r="G58" s="194">
        <f>'2A'!G58+'2B'!G58</f>
        <v>91107</v>
      </c>
      <c r="H58" s="194">
        <f>'2A'!H58+'2B'!H58</f>
        <v>52341</v>
      </c>
      <c r="I58" s="194">
        <f>'2A'!I58+'2B'!I58</f>
        <v>7916</v>
      </c>
      <c r="J58" s="194">
        <f>'2A'!J58+'2B'!J58</f>
        <v>8442</v>
      </c>
      <c r="K58" s="194">
        <f>'2A'!K58+'2B'!K58</f>
        <v>7302</v>
      </c>
      <c r="L58" s="194">
        <f>'2A'!L58+'2B'!L58</f>
        <v>7482</v>
      </c>
      <c r="M58" s="194">
        <f>'2A'!M58+'2B'!M58</f>
        <v>6675</v>
      </c>
      <c r="N58" s="194">
        <f>'2A'!N58+'2B'!N58</f>
        <v>6798</v>
      </c>
      <c r="O58" s="194">
        <f>'2A'!O58+'2B'!O58</f>
        <v>5959</v>
      </c>
      <c r="P58" s="194">
        <f>'2A'!P58+'2B'!P58</f>
        <v>6388</v>
      </c>
      <c r="Q58" s="194">
        <f>'2A'!Q58+'2B'!Q58</f>
        <v>4039</v>
      </c>
      <c r="R58" s="194">
        <f>'2A'!R58+'2B'!R58</f>
        <v>4403</v>
      </c>
      <c r="S58" s="194">
        <f>'2A'!S58+'2B'!S58</f>
        <v>30108</v>
      </c>
      <c r="T58" s="221">
        <f>'2A'!T58+'2B'!T58</f>
        <v>37288</v>
      </c>
      <c r="U58" s="192">
        <f t="shared" si="0"/>
        <v>280152</v>
      </c>
      <c r="W58" s="36"/>
      <c r="X58" s="36"/>
    </row>
    <row r="59" spans="1:24" ht="10.5" customHeight="1" x14ac:dyDescent="0.25">
      <c r="A59" s="37"/>
      <c r="B59" s="38">
        <v>45</v>
      </c>
      <c r="C59" s="38"/>
      <c r="D59" s="38"/>
      <c r="E59" s="189">
        <f>'2A'!E59+'2B'!E59</f>
        <v>2334</v>
      </c>
      <c r="F59" s="191">
        <f>'2A'!F59+'2B'!F59</f>
        <v>1965</v>
      </c>
      <c r="G59" s="190">
        <f>'2A'!G59+'2B'!G59</f>
        <v>92937</v>
      </c>
      <c r="H59" s="190">
        <f>'2A'!H59+'2B'!H59</f>
        <v>53409</v>
      </c>
      <c r="I59" s="190">
        <f>'2A'!I59+'2B'!I59</f>
        <v>7673</v>
      </c>
      <c r="J59" s="190">
        <f>'2A'!J59+'2B'!J59</f>
        <v>8611</v>
      </c>
      <c r="K59" s="190">
        <f>'2A'!K59+'2B'!K59</f>
        <v>7245</v>
      </c>
      <c r="L59" s="190">
        <f>'2A'!L59+'2B'!L59</f>
        <v>7261</v>
      </c>
      <c r="M59" s="190">
        <f>'2A'!M59+'2B'!M59</f>
        <v>6655</v>
      </c>
      <c r="N59" s="190">
        <f>'2A'!N59+'2B'!N59</f>
        <v>6772</v>
      </c>
      <c r="O59" s="190">
        <f>'2A'!O59+'2B'!O59</f>
        <v>5908</v>
      </c>
      <c r="P59" s="190">
        <f>'2A'!P59+'2B'!P59</f>
        <v>6201</v>
      </c>
      <c r="Q59" s="190">
        <f>'2A'!Q59+'2B'!Q59</f>
        <v>3990</v>
      </c>
      <c r="R59" s="190">
        <f>'2A'!R59+'2B'!R59</f>
        <v>4327</v>
      </c>
      <c r="S59" s="190">
        <f>'2A'!S59+'2B'!S59</f>
        <v>32149</v>
      </c>
      <c r="T59" s="222">
        <f>'2A'!T59+'2B'!T59</f>
        <v>38658</v>
      </c>
      <c r="U59" s="223">
        <f t="shared" si="0"/>
        <v>286095</v>
      </c>
      <c r="W59" s="36"/>
      <c r="X59" s="36"/>
    </row>
    <row r="60" spans="1:24" ht="10.5" customHeight="1" x14ac:dyDescent="0.25">
      <c r="A60" s="40"/>
      <c r="B60" s="24">
        <v>46</v>
      </c>
      <c r="C60" s="24"/>
      <c r="D60" s="24"/>
      <c r="E60" s="193">
        <f>'2A'!E60+'2B'!E60</f>
        <v>2440</v>
      </c>
      <c r="F60" s="195">
        <f>'2A'!F60+'2B'!F60</f>
        <v>2021</v>
      </c>
      <c r="G60" s="194">
        <f>'2A'!G60+'2B'!G60</f>
        <v>91649</v>
      </c>
      <c r="H60" s="194">
        <f>'2A'!H60+'2B'!H60</f>
        <v>52548</v>
      </c>
      <c r="I60" s="194">
        <f>'2A'!I60+'2B'!I60</f>
        <v>7412</v>
      </c>
      <c r="J60" s="194">
        <f>'2A'!J60+'2B'!J60</f>
        <v>8189</v>
      </c>
      <c r="K60" s="194">
        <f>'2A'!K60+'2B'!K60</f>
        <v>7182</v>
      </c>
      <c r="L60" s="194">
        <f>'2A'!L60+'2B'!L60</f>
        <v>7171</v>
      </c>
      <c r="M60" s="194">
        <f>'2A'!M60+'2B'!M60</f>
        <v>6285</v>
      </c>
      <c r="N60" s="194">
        <f>'2A'!N60+'2B'!N60</f>
        <v>6371</v>
      </c>
      <c r="O60" s="194">
        <f>'2A'!O60+'2B'!O60</f>
        <v>5899</v>
      </c>
      <c r="P60" s="194">
        <f>'2A'!P60+'2B'!P60</f>
        <v>5921</v>
      </c>
      <c r="Q60" s="194">
        <f>'2A'!Q60+'2B'!Q60</f>
        <v>3830</v>
      </c>
      <c r="R60" s="194">
        <f>'2A'!R60+'2B'!R60</f>
        <v>4060</v>
      </c>
      <c r="S60" s="194">
        <f>'2A'!S60+'2B'!S60</f>
        <v>31837</v>
      </c>
      <c r="T60" s="221">
        <f>'2A'!T60+'2B'!T60</f>
        <v>39051</v>
      </c>
      <c r="U60" s="192">
        <f t="shared" si="0"/>
        <v>281866</v>
      </c>
      <c r="W60" s="36"/>
      <c r="X60" s="36"/>
    </row>
    <row r="61" spans="1:24" ht="10.5" customHeight="1" x14ac:dyDescent="0.25">
      <c r="A61" s="37"/>
      <c r="B61" s="38">
        <v>47</v>
      </c>
      <c r="C61" s="38"/>
      <c r="D61" s="38"/>
      <c r="E61" s="189">
        <f>'2A'!E61+'2B'!E61</f>
        <v>2395</v>
      </c>
      <c r="F61" s="191">
        <f>'2A'!F61+'2B'!F61</f>
        <v>2174</v>
      </c>
      <c r="G61" s="190">
        <f>'2A'!G61+'2B'!G61</f>
        <v>88767</v>
      </c>
      <c r="H61" s="190">
        <f>'2A'!H61+'2B'!H61</f>
        <v>52213</v>
      </c>
      <c r="I61" s="190">
        <f>'2A'!I61+'2B'!I61</f>
        <v>7110</v>
      </c>
      <c r="J61" s="190">
        <f>'2A'!J61+'2B'!J61</f>
        <v>8101</v>
      </c>
      <c r="K61" s="190">
        <f>'2A'!K61+'2B'!K61</f>
        <v>7151</v>
      </c>
      <c r="L61" s="190">
        <f>'2A'!L61+'2B'!L61</f>
        <v>6860</v>
      </c>
      <c r="M61" s="190">
        <f>'2A'!M61+'2B'!M61</f>
        <v>6001</v>
      </c>
      <c r="N61" s="190">
        <f>'2A'!N61+'2B'!N61</f>
        <v>6354</v>
      </c>
      <c r="O61" s="190">
        <f>'2A'!O61+'2B'!O61</f>
        <v>5587</v>
      </c>
      <c r="P61" s="190">
        <f>'2A'!P61+'2B'!P61</f>
        <v>5771</v>
      </c>
      <c r="Q61" s="190">
        <f>'2A'!Q61+'2B'!Q61</f>
        <v>3658</v>
      </c>
      <c r="R61" s="190">
        <f>'2A'!R61+'2B'!R61</f>
        <v>4015</v>
      </c>
      <c r="S61" s="190">
        <f>'2A'!S61+'2B'!S61</f>
        <v>32103</v>
      </c>
      <c r="T61" s="222">
        <f>'2A'!T61+'2B'!T61</f>
        <v>39889</v>
      </c>
      <c r="U61" s="223">
        <f t="shared" si="0"/>
        <v>278149</v>
      </c>
      <c r="W61" s="36"/>
      <c r="X61" s="36"/>
    </row>
    <row r="62" spans="1:24" ht="10.5" customHeight="1" x14ac:dyDescent="0.25">
      <c r="A62" s="40"/>
      <c r="B62" s="24">
        <v>48</v>
      </c>
      <c r="C62" s="24"/>
      <c r="D62" s="24"/>
      <c r="E62" s="193">
        <f>'2A'!E62+'2B'!E62</f>
        <v>2566</v>
      </c>
      <c r="F62" s="195">
        <f>'2A'!F62+'2B'!F62</f>
        <v>2264</v>
      </c>
      <c r="G62" s="194">
        <f>'2A'!G62+'2B'!G62</f>
        <v>85547</v>
      </c>
      <c r="H62" s="194">
        <f>'2A'!H62+'2B'!H62</f>
        <v>50265</v>
      </c>
      <c r="I62" s="194">
        <f>'2A'!I62+'2B'!I62</f>
        <v>7085</v>
      </c>
      <c r="J62" s="194">
        <f>'2A'!J62+'2B'!J62</f>
        <v>7814</v>
      </c>
      <c r="K62" s="194">
        <f>'2A'!K62+'2B'!K62</f>
        <v>6659</v>
      </c>
      <c r="L62" s="194">
        <f>'2A'!L62+'2B'!L62</f>
        <v>6531</v>
      </c>
      <c r="M62" s="194">
        <f>'2A'!M62+'2B'!M62</f>
        <v>5768</v>
      </c>
      <c r="N62" s="194">
        <f>'2A'!N62+'2B'!N62</f>
        <v>6135</v>
      </c>
      <c r="O62" s="194">
        <f>'2A'!O62+'2B'!O62</f>
        <v>5299</v>
      </c>
      <c r="P62" s="194">
        <f>'2A'!P62+'2B'!P62</f>
        <v>5763</v>
      </c>
      <c r="Q62" s="194">
        <f>'2A'!Q62+'2B'!Q62</f>
        <v>3479</v>
      </c>
      <c r="R62" s="194">
        <f>'2A'!R62+'2B'!R62</f>
        <v>3788</v>
      </c>
      <c r="S62" s="194">
        <f>'2A'!S62+'2B'!S62</f>
        <v>32462</v>
      </c>
      <c r="T62" s="221">
        <f>'2A'!T62+'2B'!T62</f>
        <v>41179</v>
      </c>
      <c r="U62" s="192">
        <f t="shared" si="0"/>
        <v>272604</v>
      </c>
      <c r="W62" s="36"/>
      <c r="X62" s="36"/>
    </row>
    <row r="63" spans="1:24" ht="10.5" customHeight="1" x14ac:dyDescent="0.25">
      <c r="A63" s="37"/>
      <c r="B63" s="38">
        <v>49</v>
      </c>
      <c r="C63" s="38"/>
      <c r="D63" s="38"/>
      <c r="E63" s="189">
        <f>'2A'!E63+'2B'!E63</f>
        <v>2532</v>
      </c>
      <c r="F63" s="191">
        <f>'2A'!F63+'2B'!F63</f>
        <v>2148</v>
      </c>
      <c r="G63" s="190">
        <f>'2A'!G63+'2B'!G63</f>
        <v>80950</v>
      </c>
      <c r="H63" s="190">
        <f>'2A'!H63+'2B'!H63</f>
        <v>49209</v>
      </c>
      <c r="I63" s="190">
        <f>'2A'!I63+'2B'!I63</f>
        <v>6492</v>
      </c>
      <c r="J63" s="190">
        <f>'2A'!J63+'2B'!J63</f>
        <v>7409</v>
      </c>
      <c r="K63" s="190">
        <f>'2A'!K63+'2B'!K63</f>
        <v>6518</v>
      </c>
      <c r="L63" s="190">
        <f>'2A'!L63+'2B'!L63</f>
        <v>6194</v>
      </c>
      <c r="M63" s="190">
        <f>'2A'!M63+'2B'!M63</f>
        <v>5506</v>
      </c>
      <c r="N63" s="190">
        <f>'2A'!N63+'2B'!N63</f>
        <v>5771</v>
      </c>
      <c r="O63" s="190">
        <f>'2A'!O63+'2B'!O63</f>
        <v>5080</v>
      </c>
      <c r="P63" s="190">
        <f>'2A'!P63+'2B'!P63</f>
        <v>5349</v>
      </c>
      <c r="Q63" s="190">
        <f>'2A'!Q63+'2B'!Q63</f>
        <v>3299</v>
      </c>
      <c r="R63" s="190">
        <f>'2A'!R63+'2B'!R63</f>
        <v>3650</v>
      </c>
      <c r="S63" s="190">
        <f>'2A'!S63+'2B'!S63</f>
        <v>32662</v>
      </c>
      <c r="T63" s="222">
        <f>'2A'!T63+'2B'!T63</f>
        <v>42030</v>
      </c>
      <c r="U63" s="223">
        <f t="shared" si="0"/>
        <v>264799</v>
      </c>
      <c r="W63" s="36"/>
      <c r="X63" s="36"/>
    </row>
    <row r="64" spans="1:24" ht="10.5" customHeight="1" x14ac:dyDescent="0.25">
      <c r="A64" s="40"/>
      <c r="B64" s="24">
        <v>50</v>
      </c>
      <c r="C64" s="24"/>
      <c r="D64" s="24"/>
      <c r="E64" s="193">
        <f>'2A'!E64+'2B'!E64</f>
        <v>2382</v>
      </c>
      <c r="F64" s="195">
        <f>'2A'!F64+'2B'!F64</f>
        <v>2238</v>
      </c>
      <c r="G64" s="194">
        <f>'2A'!G64+'2B'!G64</f>
        <v>77928</v>
      </c>
      <c r="H64" s="194">
        <f>'2A'!H64+'2B'!H64</f>
        <v>48272</v>
      </c>
      <c r="I64" s="194">
        <f>'2A'!I64+'2B'!I64</f>
        <v>6166</v>
      </c>
      <c r="J64" s="194">
        <f>'2A'!J64+'2B'!J64</f>
        <v>7323</v>
      </c>
      <c r="K64" s="194">
        <f>'2A'!K64+'2B'!K64</f>
        <v>5854</v>
      </c>
      <c r="L64" s="194">
        <f>'2A'!L64+'2B'!L64</f>
        <v>5931</v>
      </c>
      <c r="M64" s="194">
        <f>'2A'!M64+'2B'!M64</f>
        <v>5245</v>
      </c>
      <c r="N64" s="194">
        <f>'2A'!N64+'2B'!N64</f>
        <v>5866</v>
      </c>
      <c r="O64" s="194">
        <f>'2A'!O64+'2B'!O64</f>
        <v>4870</v>
      </c>
      <c r="P64" s="194">
        <f>'2A'!P64+'2B'!P64</f>
        <v>5239</v>
      </c>
      <c r="Q64" s="194">
        <f>'2A'!Q64+'2B'!Q64</f>
        <v>3081</v>
      </c>
      <c r="R64" s="194">
        <f>'2A'!R64+'2B'!R64</f>
        <v>3618</v>
      </c>
      <c r="S64" s="194">
        <f>'2A'!S64+'2B'!S64</f>
        <v>32839</v>
      </c>
      <c r="T64" s="221">
        <f>'2A'!T64+'2B'!T64</f>
        <v>43951</v>
      </c>
      <c r="U64" s="192">
        <f t="shared" si="0"/>
        <v>260803</v>
      </c>
      <c r="W64" s="36"/>
      <c r="X64" s="36"/>
    </row>
    <row r="65" spans="1:24" ht="10.5" customHeight="1" x14ac:dyDescent="0.25">
      <c r="A65" s="37"/>
      <c r="B65" s="38">
        <v>51</v>
      </c>
      <c r="C65" s="38"/>
      <c r="D65" s="38"/>
      <c r="E65" s="189">
        <f>'2A'!E65+'2B'!E65</f>
        <v>2596</v>
      </c>
      <c r="F65" s="191">
        <f>'2A'!F65+'2B'!F65</f>
        <v>2228</v>
      </c>
      <c r="G65" s="190">
        <f>'2A'!G65+'2B'!G65</f>
        <v>73197</v>
      </c>
      <c r="H65" s="190">
        <f>'2A'!H65+'2B'!H65</f>
        <v>46194</v>
      </c>
      <c r="I65" s="190">
        <f>'2A'!I65+'2B'!I65</f>
        <v>5868</v>
      </c>
      <c r="J65" s="190">
        <f>'2A'!J65+'2B'!J65</f>
        <v>7199</v>
      </c>
      <c r="K65" s="190">
        <f>'2A'!K65+'2B'!K65</f>
        <v>5613</v>
      </c>
      <c r="L65" s="190">
        <f>'2A'!L65+'2B'!L65</f>
        <v>6066</v>
      </c>
      <c r="M65" s="190">
        <f>'2A'!M65+'2B'!M65</f>
        <v>4906</v>
      </c>
      <c r="N65" s="190">
        <f>'2A'!N65+'2B'!N65</f>
        <v>5675</v>
      </c>
      <c r="O65" s="190">
        <f>'2A'!O65+'2B'!O65</f>
        <v>4601</v>
      </c>
      <c r="P65" s="190">
        <f>'2A'!P65+'2B'!P65</f>
        <v>5324</v>
      </c>
      <c r="Q65" s="190">
        <f>'2A'!Q65+'2B'!Q65</f>
        <v>2846</v>
      </c>
      <c r="R65" s="190">
        <f>'2A'!R65+'2B'!R65</f>
        <v>3511</v>
      </c>
      <c r="S65" s="190">
        <f>'2A'!S65+'2B'!S65</f>
        <v>33227</v>
      </c>
      <c r="T65" s="222">
        <f>'2A'!T65+'2B'!T65</f>
        <v>46275</v>
      </c>
      <c r="U65" s="223">
        <f t="shared" si="0"/>
        <v>255326</v>
      </c>
      <c r="W65" s="36"/>
      <c r="X65" s="36"/>
    </row>
    <row r="66" spans="1:24" ht="10.5" customHeight="1" x14ac:dyDescent="0.25">
      <c r="A66" s="40"/>
      <c r="B66" s="24">
        <v>52</v>
      </c>
      <c r="C66" s="24"/>
      <c r="D66" s="24"/>
      <c r="E66" s="193">
        <f>'2A'!E66+'2B'!E66</f>
        <v>2485</v>
      </c>
      <c r="F66" s="195">
        <f>'2A'!F66+'2B'!F66</f>
        <v>2443</v>
      </c>
      <c r="G66" s="194">
        <f>'2A'!G66+'2B'!G66</f>
        <v>68338</v>
      </c>
      <c r="H66" s="194">
        <f>'2A'!H66+'2B'!H66</f>
        <v>43738</v>
      </c>
      <c r="I66" s="194">
        <f>'2A'!I66+'2B'!I66</f>
        <v>5779</v>
      </c>
      <c r="J66" s="194">
        <f>'2A'!J66+'2B'!J66</f>
        <v>7341</v>
      </c>
      <c r="K66" s="194">
        <f>'2A'!K66+'2B'!K66</f>
        <v>5454</v>
      </c>
      <c r="L66" s="194">
        <f>'2A'!L66+'2B'!L66</f>
        <v>5851</v>
      </c>
      <c r="M66" s="194">
        <f>'2A'!M66+'2B'!M66</f>
        <v>4789</v>
      </c>
      <c r="N66" s="194">
        <f>'2A'!N66+'2B'!N66</f>
        <v>5468</v>
      </c>
      <c r="O66" s="194">
        <f>'2A'!O66+'2B'!O66</f>
        <v>4378</v>
      </c>
      <c r="P66" s="194">
        <f>'2A'!P66+'2B'!P66</f>
        <v>5101</v>
      </c>
      <c r="Q66" s="194">
        <f>'2A'!Q66+'2B'!Q66</f>
        <v>2852</v>
      </c>
      <c r="R66" s="194">
        <f>'2A'!R66+'2B'!R66</f>
        <v>3469</v>
      </c>
      <c r="S66" s="194">
        <f>'2A'!S66+'2B'!S66</f>
        <v>33480</v>
      </c>
      <c r="T66" s="221">
        <f>'2A'!T66+'2B'!T66</f>
        <v>46008</v>
      </c>
      <c r="U66" s="192">
        <f t="shared" si="0"/>
        <v>246974</v>
      </c>
      <c r="W66" s="36"/>
      <c r="X66" s="36"/>
    </row>
    <row r="67" spans="1:24" ht="10.5" customHeight="1" x14ac:dyDescent="0.25">
      <c r="A67" s="37"/>
      <c r="B67" s="38">
        <v>53</v>
      </c>
      <c r="C67" s="38"/>
      <c r="D67" s="38"/>
      <c r="E67" s="189">
        <f>'2A'!E67+'2B'!E67</f>
        <v>2596</v>
      </c>
      <c r="F67" s="191">
        <f>'2A'!F67+'2B'!F67</f>
        <v>2689</v>
      </c>
      <c r="G67" s="190">
        <f>'2A'!G67+'2B'!G67</f>
        <v>65735</v>
      </c>
      <c r="H67" s="190">
        <f>'2A'!H67+'2B'!H67</f>
        <v>41670</v>
      </c>
      <c r="I67" s="190">
        <f>'2A'!I67+'2B'!I67</f>
        <v>5449</v>
      </c>
      <c r="J67" s="190">
        <f>'2A'!J67+'2B'!J67</f>
        <v>7325</v>
      </c>
      <c r="K67" s="190">
        <f>'2A'!K67+'2B'!K67</f>
        <v>5271</v>
      </c>
      <c r="L67" s="190">
        <f>'2A'!L67+'2B'!L67</f>
        <v>6017</v>
      </c>
      <c r="M67" s="190">
        <f>'2A'!M67+'2B'!M67</f>
        <v>4654</v>
      </c>
      <c r="N67" s="190">
        <f>'2A'!N67+'2B'!N67</f>
        <v>5338</v>
      </c>
      <c r="O67" s="190">
        <f>'2A'!O67+'2B'!O67</f>
        <v>4342</v>
      </c>
      <c r="P67" s="190">
        <f>'2A'!P67+'2B'!P67</f>
        <v>4945</v>
      </c>
      <c r="Q67" s="190">
        <f>'2A'!Q67+'2B'!Q67</f>
        <v>2773</v>
      </c>
      <c r="R67" s="190">
        <f>'2A'!R67+'2B'!R67</f>
        <v>3415</v>
      </c>
      <c r="S67" s="190">
        <f>'2A'!S67+'2B'!S67</f>
        <v>34515</v>
      </c>
      <c r="T67" s="222">
        <f>'2A'!T67+'2B'!T67</f>
        <v>44688</v>
      </c>
      <c r="U67" s="223">
        <f t="shared" si="0"/>
        <v>241422</v>
      </c>
      <c r="W67" s="36"/>
      <c r="X67" s="36"/>
    </row>
    <row r="68" spans="1:24" ht="10.5" customHeight="1" x14ac:dyDescent="0.25">
      <c r="A68" s="40"/>
      <c r="B68" s="24">
        <v>54</v>
      </c>
      <c r="C68" s="24"/>
      <c r="D68" s="24"/>
      <c r="E68" s="193">
        <f>'2A'!E68+'2B'!E68</f>
        <v>2719</v>
      </c>
      <c r="F68" s="195">
        <f>'2A'!F68+'2B'!F68</f>
        <v>3301</v>
      </c>
      <c r="G68" s="194">
        <f>'2A'!G68+'2B'!G68</f>
        <v>64055</v>
      </c>
      <c r="H68" s="194">
        <f>'2A'!H68+'2B'!H68</f>
        <v>40993</v>
      </c>
      <c r="I68" s="194">
        <f>'2A'!I68+'2B'!I68</f>
        <v>5320</v>
      </c>
      <c r="J68" s="194">
        <f>'2A'!J68+'2B'!J68</f>
        <v>6355</v>
      </c>
      <c r="K68" s="194">
        <f>'2A'!K68+'2B'!K68</f>
        <v>5018</v>
      </c>
      <c r="L68" s="194">
        <f>'2A'!L68+'2B'!L68</f>
        <v>5434</v>
      </c>
      <c r="M68" s="194">
        <f>'2A'!M68+'2B'!M68</f>
        <v>4509</v>
      </c>
      <c r="N68" s="194">
        <f>'2A'!N68+'2B'!N68</f>
        <v>5104</v>
      </c>
      <c r="O68" s="194">
        <f>'2A'!O68+'2B'!O68</f>
        <v>4153</v>
      </c>
      <c r="P68" s="194">
        <f>'2A'!P68+'2B'!P68</f>
        <v>4698</v>
      </c>
      <c r="Q68" s="194">
        <f>'2A'!Q68+'2B'!Q68</f>
        <v>2656</v>
      </c>
      <c r="R68" s="194">
        <f>'2A'!R68+'2B'!R68</f>
        <v>3175</v>
      </c>
      <c r="S68" s="194">
        <f>'2A'!S68+'2B'!S68</f>
        <v>33278</v>
      </c>
      <c r="T68" s="221">
        <f>'2A'!T68+'2B'!T68</f>
        <v>43578</v>
      </c>
      <c r="U68" s="192">
        <f t="shared" si="0"/>
        <v>234346</v>
      </c>
      <c r="W68" s="36"/>
      <c r="X68" s="36"/>
    </row>
    <row r="69" spans="1:24" ht="10.5" customHeight="1" x14ac:dyDescent="0.25">
      <c r="A69" s="37"/>
      <c r="B69" s="38">
        <v>55</v>
      </c>
      <c r="C69" s="38"/>
      <c r="D69" s="38"/>
      <c r="E69" s="189">
        <f>'2A'!E69+'2B'!E69</f>
        <v>2875</v>
      </c>
      <c r="F69" s="191">
        <f>'2A'!F69+'2B'!F69</f>
        <v>3095</v>
      </c>
      <c r="G69" s="190">
        <f>'2A'!G69+'2B'!G69</f>
        <v>61477</v>
      </c>
      <c r="H69" s="190">
        <f>'2A'!H69+'2B'!H69</f>
        <v>39681</v>
      </c>
      <c r="I69" s="190">
        <f>'2A'!I69+'2B'!I69</f>
        <v>5316</v>
      </c>
      <c r="J69" s="190">
        <f>'2A'!J69+'2B'!J69</f>
        <v>5742</v>
      </c>
      <c r="K69" s="190">
        <f>'2A'!K69+'2B'!K69</f>
        <v>4858</v>
      </c>
      <c r="L69" s="190">
        <f>'2A'!L69+'2B'!L69</f>
        <v>4916</v>
      </c>
      <c r="M69" s="190">
        <f>'2A'!M69+'2B'!M69</f>
        <v>4255</v>
      </c>
      <c r="N69" s="190">
        <f>'2A'!N69+'2B'!N69</f>
        <v>4582</v>
      </c>
      <c r="O69" s="190">
        <f>'2A'!O69+'2B'!O69</f>
        <v>3839</v>
      </c>
      <c r="P69" s="190">
        <f>'2A'!P69+'2B'!P69</f>
        <v>4514</v>
      </c>
      <c r="Q69" s="190">
        <f>'2A'!Q69+'2B'!Q69</f>
        <v>2539</v>
      </c>
      <c r="R69" s="190">
        <f>'2A'!R69+'2B'!R69</f>
        <v>3291</v>
      </c>
      <c r="S69" s="190">
        <f>'2A'!S69+'2B'!S69</f>
        <v>32611</v>
      </c>
      <c r="T69" s="222">
        <f>'2A'!T69+'2B'!T69</f>
        <v>41830</v>
      </c>
      <c r="U69" s="223">
        <f t="shared" si="0"/>
        <v>225421</v>
      </c>
      <c r="W69" s="36"/>
      <c r="X69" s="36"/>
    </row>
    <row r="70" spans="1:24" ht="10.5" customHeight="1" x14ac:dyDescent="0.25">
      <c r="A70" s="40"/>
      <c r="B70" s="24">
        <v>56</v>
      </c>
      <c r="C70" s="24"/>
      <c r="D70" s="24"/>
      <c r="E70" s="193">
        <f>'2A'!E70+'2B'!E70</f>
        <v>3088</v>
      </c>
      <c r="F70" s="195">
        <f>'2A'!F70+'2B'!F70</f>
        <v>3085</v>
      </c>
      <c r="G70" s="194">
        <f>'2A'!G70+'2B'!G70</f>
        <v>58125</v>
      </c>
      <c r="H70" s="194">
        <f>'2A'!H70+'2B'!H70</f>
        <v>37899</v>
      </c>
      <c r="I70" s="194">
        <f>'2A'!I70+'2B'!I70</f>
        <v>4822</v>
      </c>
      <c r="J70" s="194">
        <f>'2A'!J70+'2B'!J70</f>
        <v>5227</v>
      </c>
      <c r="K70" s="194">
        <f>'2A'!K70+'2B'!K70</f>
        <v>4439</v>
      </c>
      <c r="L70" s="194">
        <f>'2A'!L70+'2B'!L70</f>
        <v>4526</v>
      </c>
      <c r="M70" s="194">
        <f>'2A'!M70+'2B'!M70</f>
        <v>3963</v>
      </c>
      <c r="N70" s="194">
        <f>'2A'!N70+'2B'!N70</f>
        <v>4262</v>
      </c>
      <c r="O70" s="194">
        <f>'2A'!O70+'2B'!O70</f>
        <v>3724</v>
      </c>
      <c r="P70" s="194">
        <f>'2A'!P70+'2B'!P70</f>
        <v>4067</v>
      </c>
      <c r="Q70" s="194">
        <f>'2A'!Q70+'2B'!Q70</f>
        <v>2432</v>
      </c>
      <c r="R70" s="194">
        <f>'2A'!R70+'2B'!R70</f>
        <v>3087</v>
      </c>
      <c r="S70" s="194">
        <f>'2A'!S70+'2B'!S70</f>
        <v>31899</v>
      </c>
      <c r="T70" s="221">
        <f>'2A'!T70+'2B'!T70</f>
        <v>40314</v>
      </c>
      <c r="U70" s="192">
        <f t="shared" si="0"/>
        <v>214959</v>
      </c>
      <c r="W70" s="36"/>
      <c r="X70" s="36"/>
    </row>
    <row r="71" spans="1:24" ht="10.5" customHeight="1" x14ac:dyDescent="0.25">
      <c r="A71" s="37"/>
      <c r="B71" s="38">
        <v>57</v>
      </c>
      <c r="C71" s="38"/>
      <c r="D71" s="38"/>
      <c r="E71" s="189">
        <f>'2A'!E71+'2B'!E71</f>
        <v>3009</v>
      </c>
      <c r="F71" s="191">
        <f>'2A'!F71+'2B'!F71</f>
        <v>3115</v>
      </c>
      <c r="G71" s="190">
        <f>'2A'!G71+'2B'!G71</f>
        <v>54558</v>
      </c>
      <c r="H71" s="190">
        <f>'2A'!H71+'2B'!H71</f>
        <v>35872</v>
      </c>
      <c r="I71" s="190">
        <f>'2A'!I71+'2B'!I71</f>
        <v>4240</v>
      </c>
      <c r="J71" s="190">
        <f>'2A'!J71+'2B'!J71</f>
        <v>4456</v>
      </c>
      <c r="K71" s="190">
        <f>'2A'!K71+'2B'!K71</f>
        <v>4165</v>
      </c>
      <c r="L71" s="190">
        <f>'2A'!L71+'2B'!L71</f>
        <v>4103</v>
      </c>
      <c r="M71" s="190">
        <f>'2A'!M71+'2B'!M71</f>
        <v>3740</v>
      </c>
      <c r="N71" s="190">
        <f>'2A'!N71+'2B'!N71</f>
        <v>3977</v>
      </c>
      <c r="O71" s="190">
        <f>'2A'!O71+'2B'!O71</f>
        <v>3493</v>
      </c>
      <c r="P71" s="190">
        <f>'2A'!P71+'2B'!P71</f>
        <v>3810</v>
      </c>
      <c r="Q71" s="190">
        <f>'2A'!Q71+'2B'!Q71</f>
        <v>2373</v>
      </c>
      <c r="R71" s="190">
        <f>'2A'!R71+'2B'!R71</f>
        <v>2763</v>
      </c>
      <c r="S71" s="190">
        <f>'2A'!S71+'2B'!S71</f>
        <v>30529</v>
      </c>
      <c r="T71" s="222">
        <f>'2A'!T71+'2B'!T71</f>
        <v>37020</v>
      </c>
      <c r="U71" s="223">
        <f t="shared" si="0"/>
        <v>201223</v>
      </c>
      <c r="W71" s="36"/>
      <c r="X71" s="36"/>
    </row>
    <row r="72" spans="1:24" ht="10.5" customHeight="1" x14ac:dyDescent="0.25">
      <c r="A72" s="40"/>
      <c r="B72" s="24">
        <v>58</v>
      </c>
      <c r="C72" s="24"/>
      <c r="D72" s="24"/>
      <c r="E72" s="193">
        <f>'2A'!E72+'2B'!E72</f>
        <v>3094</v>
      </c>
      <c r="F72" s="195">
        <f>'2A'!F72+'2B'!F72</f>
        <v>2884</v>
      </c>
      <c r="G72" s="194">
        <f>'2A'!G72+'2B'!G72</f>
        <v>51530</v>
      </c>
      <c r="H72" s="194">
        <f>'2A'!H72+'2B'!H72</f>
        <v>33924</v>
      </c>
      <c r="I72" s="194">
        <f>'2A'!I72+'2B'!I72</f>
        <v>3951</v>
      </c>
      <c r="J72" s="194">
        <f>'2A'!J72+'2B'!J72</f>
        <v>4125</v>
      </c>
      <c r="K72" s="194">
        <f>'2A'!K72+'2B'!K72</f>
        <v>3893</v>
      </c>
      <c r="L72" s="194">
        <f>'2A'!L72+'2B'!L72</f>
        <v>3429</v>
      </c>
      <c r="M72" s="194">
        <f>'2A'!M72+'2B'!M72</f>
        <v>3305</v>
      </c>
      <c r="N72" s="194">
        <f>'2A'!N72+'2B'!N72</f>
        <v>3446</v>
      </c>
      <c r="O72" s="194">
        <f>'2A'!O72+'2B'!O72</f>
        <v>3297</v>
      </c>
      <c r="P72" s="194">
        <f>'2A'!P72+'2B'!P72</f>
        <v>3395</v>
      </c>
      <c r="Q72" s="194">
        <f>'2A'!Q72+'2B'!Q72</f>
        <v>2197</v>
      </c>
      <c r="R72" s="194">
        <f>'2A'!R72+'2B'!R72</f>
        <v>2591</v>
      </c>
      <c r="S72" s="194">
        <f>'2A'!S72+'2B'!S72</f>
        <v>28373</v>
      </c>
      <c r="T72" s="221">
        <f>'2A'!T72+'2B'!T72</f>
        <v>33941</v>
      </c>
      <c r="U72" s="192">
        <f t="shared" si="0"/>
        <v>187375</v>
      </c>
      <c r="W72" s="36"/>
      <c r="X72" s="36"/>
    </row>
    <row r="73" spans="1:24" ht="10.5" customHeight="1" x14ac:dyDescent="0.25">
      <c r="A73" s="37"/>
      <c r="B73" s="38">
        <v>59</v>
      </c>
      <c r="C73" s="38"/>
      <c r="D73" s="38"/>
      <c r="E73" s="189">
        <f>'2A'!E73+'2B'!E73</f>
        <v>3222</v>
      </c>
      <c r="F73" s="191">
        <f>'2A'!F73+'2B'!F73</f>
        <v>2745</v>
      </c>
      <c r="G73" s="190">
        <f>'2A'!G73+'2B'!G73</f>
        <v>49557</v>
      </c>
      <c r="H73" s="190">
        <f>'2A'!H73+'2B'!H73</f>
        <v>33177</v>
      </c>
      <c r="I73" s="190">
        <f>'2A'!I73+'2B'!I73</f>
        <v>3608</v>
      </c>
      <c r="J73" s="190">
        <f>'2A'!J73+'2B'!J73</f>
        <v>3663</v>
      </c>
      <c r="K73" s="190">
        <f>'2A'!K73+'2B'!K73</f>
        <v>3512</v>
      </c>
      <c r="L73" s="190">
        <f>'2A'!L73+'2B'!L73</f>
        <v>3193</v>
      </c>
      <c r="M73" s="190">
        <f>'2A'!M73+'2B'!M73</f>
        <v>2912</v>
      </c>
      <c r="N73" s="190">
        <f>'2A'!N73+'2B'!N73</f>
        <v>2869</v>
      </c>
      <c r="O73" s="190">
        <f>'2A'!O73+'2B'!O73</f>
        <v>2953</v>
      </c>
      <c r="P73" s="190">
        <f>'2A'!P73+'2B'!P73</f>
        <v>2937</v>
      </c>
      <c r="Q73" s="190">
        <f>'2A'!Q73+'2B'!Q73</f>
        <v>2096</v>
      </c>
      <c r="R73" s="190">
        <f>'2A'!R73+'2B'!R73</f>
        <v>2303</v>
      </c>
      <c r="S73" s="190">
        <f>'2A'!S73+'2B'!S73</f>
        <v>27506</v>
      </c>
      <c r="T73" s="222">
        <f>'2A'!T73+'2B'!T73</f>
        <v>31162</v>
      </c>
      <c r="U73" s="223">
        <f t="shared" si="0"/>
        <v>177415</v>
      </c>
      <c r="W73" s="36"/>
      <c r="X73" s="36"/>
    </row>
    <row r="74" spans="1:24" ht="10.5" customHeight="1" x14ac:dyDescent="0.25">
      <c r="A74" s="40"/>
      <c r="B74" s="24">
        <v>60</v>
      </c>
      <c r="C74" s="24"/>
      <c r="D74" s="24"/>
      <c r="E74" s="193">
        <f>'2A'!E74+'2B'!E74</f>
        <v>3136</v>
      </c>
      <c r="F74" s="195">
        <f>'2A'!F74+'2B'!F74</f>
        <v>2642</v>
      </c>
      <c r="G74" s="194">
        <f>'2A'!G74+'2B'!G74</f>
        <v>44534</v>
      </c>
      <c r="H74" s="194">
        <f>'2A'!H74+'2B'!H74</f>
        <v>30776</v>
      </c>
      <c r="I74" s="194">
        <f>'2A'!I74+'2B'!I74</f>
        <v>3284</v>
      </c>
      <c r="J74" s="194">
        <f>'2A'!J74+'2B'!J74</f>
        <v>3286</v>
      </c>
      <c r="K74" s="194">
        <f>'2A'!K74+'2B'!K74</f>
        <v>3168</v>
      </c>
      <c r="L74" s="194">
        <f>'2A'!L74+'2B'!L74</f>
        <v>2728</v>
      </c>
      <c r="M74" s="194">
        <f>'2A'!M74+'2B'!M74</f>
        <v>2684</v>
      </c>
      <c r="N74" s="194">
        <f>'2A'!N74+'2B'!N74</f>
        <v>2470</v>
      </c>
      <c r="O74" s="194">
        <f>'2A'!O74+'2B'!O74</f>
        <v>2561</v>
      </c>
      <c r="P74" s="194">
        <f>'2A'!P74+'2B'!P74</f>
        <v>2560</v>
      </c>
      <c r="Q74" s="194">
        <f>'2A'!Q74+'2B'!Q74</f>
        <v>1965</v>
      </c>
      <c r="R74" s="194">
        <f>'2A'!R74+'2B'!R74</f>
        <v>1977</v>
      </c>
      <c r="S74" s="194">
        <f>'2A'!S74+'2B'!S74</f>
        <v>24875</v>
      </c>
      <c r="T74" s="221">
        <f>'2A'!T74+'2B'!T74</f>
        <v>27942</v>
      </c>
      <c r="U74" s="192">
        <f t="shared" si="0"/>
        <v>160588</v>
      </c>
      <c r="W74" s="36"/>
      <c r="X74" s="36"/>
    </row>
    <row r="75" spans="1:24" ht="10.5" customHeight="1" x14ac:dyDescent="0.25">
      <c r="A75" s="37"/>
      <c r="B75" s="38">
        <v>61</v>
      </c>
      <c r="C75" s="38"/>
      <c r="D75" s="38"/>
      <c r="E75" s="189">
        <f>'2A'!E75+'2B'!E75</f>
        <v>2933</v>
      </c>
      <c r="F75" s="191">
        <f>'2A'!F75+'2B'!F75</f>
        <v>2470</v>
      </c>
      <c r="G75" s="190">
        <f>'2A'!G75+'2B'!G75</f>
        <v>38084</v>
      </c>
      <c r="H75" s="190">
        <f>'2A'!H75+'2B'!H75</f>
        <v>27021</v>
      </c>
      <c r="I75" s="190">
        <f>'2A'!I75+'2B'!I75</f>
        <v>3063</v>
      </c>
      <c r="J75" s="190">
        <f>'2A'!J75+'2B'!J75</f>
        <v>2843</v>
      </c>
      <c r="K75" s="190">
        <f>'2A'!K75+'2B'!K75</f>
        <v>2805</v>
      </c>
      <c r="L75" s="190">
        <f>'2A'!L75+'2B'!L75</f>
        <v>2477</v>
      </c>
      <c r="M75" s="190">
        <f>'2A'!M75+'2B'!M75</f>
        <v>2314</v>
      </c>
      <c r="N75" s="190">
        <f>'2A'!N75+'2B'!N75</f>
        <v>2260</v>
      </c>
      <c r="O75" s="190">
        <f>'2A'!O75+'2B'!O75</f>
        <v>2389</v>
      </c>
      <c r="P75" s="190">
        <f>'2A'!P75+'2B'!P75</f>
        <v>2385</v>
      </c>
      <c r="Q75" s="190">
        <f>'2A'!Q75+'2B'!Q75</f>
        <v>1791</v>
      </c>
      <c r="R75" s="190">
        <f>'2A'!R75+'2B'!R75</f>
        <v>1863</v>
      </c>
      <c r="S75" s="190">
        <f>'2A'!S75+'2B'!S75</f>
        <v>23188</v>
      </c>
      <c r="T75" s="222">
        <f>'2A'!T75+'2B'!T75</f>
        <v>24930</v>
      </c>
      <c r="U75" s="223">
        <f t="shared" si="0"/>
        <v>142816</v>
      </c>
      <c r="W75" s="36"/>
      <c r="X75" s="36"/>
    </row>
    <row r="76" spans="1:24" ht="10.5" customHeight="1" x14ac:dyDescent="0.25">
      <c r="A76" s="40"/>
      <c r="B76" s="24">
        <v>62</v>
      </c>
      <c r="C76" s="24"/>
      <c r="D76" s="24"/>
      <c r="E76" s="193">
        <f>'2A'!E76+'2B'!E76</f>
        <v>2956</v>
      </c>
      <c r="F76" s="195">
        <f>'2A'!F76+'2B'!F76</f>
        <v>2426</v>
      </c>
      <c r="G76" s="194">
        <f>'2A'!G76+'2B'!G76</f>
        <v>35489</v>
      </c>
      <c r="H76" s="194">
        <f>'2A'!H76+'2B'!H76</f>
        <v>24766</v>
      </c>
      <c r="I76" s="194">
        <f>'2A'!I76+'2B'!I76</f>
        <v>2505</v>
      </c>
      <c r="J76" s="194">
        <f>'2A'!J76+'2B'!J76</f>
        <v>2272</v>
      </c>
      <c r="K76" s="194">
        <f>'2A'!K76+'2B'!K76</f>
        <v>2589</v>
      </c>
      <c r="L76" s="194">
        <f>'2A'!L76+'2B'!L76</f>
        <v>2225</v>
      </c>
      <c r="M76" s="194">
        <f>'2A'!M76+'2B'!M76</f>
        <v>2144</v>
      </c>
      <c r="N76" s="194">
        <f>'2A'!N76+'2B'!N76</f>
        <v>1995</v>
      </c>
      <c r="O76" s="194">
        <f>'2A'!O76+'2B'!O76</f>
        <v>2138</v>
      </c>
      <c r="P76" s="194">
        <f>'2A'!P76+'2B'!P76</f>
        <v>2100</v>
      </c>
      <c r="Q76" s="194">
        <f>'2A'!Q76+'2B'!Q76</f>
        <v>1635</v>
      </c>
      <c r="R76" s="194">
        <f>'2A'!R76+'2B'!R76</f>
        <v>1697</v>
      </c>
      <c r="S76" s="194">
        <f>'2A'!S76+'2B'!S76</f>
        <v>21783</v>
      </c>
      <c r="T76" s="221">
        <f>'2A'!T76+'2B'!T76</f>
        <v>23298</v>
      </c>
      <c r="U76" s="192">
        <f t="shared" si="0"/>
        <v>132018</v>
      </c>
      <c r="W76" s="36"/>
      <c r="X76" s="36"/>
    </row>
    <row r="77" spans="1:24" ht="10.5" customHeight="1" x14ac:dyDescent="0.25">
      <c r="A77" s="37"/>
      <c r="B77" s="38">
        <v>63</v>
      </c>
      <c r="C77" s="38"/>
      <c r="D77" s="38"/>
      <c r="E77" s="189">
        <f>'2A'!E77+'2B'!E77</f>
        <v>2828</v>
      </c>
      <c r="F77" s="191">
        <f>'2A'!F77+'2B'!F77</f>
        <v>2105</v>
      </c>
      <c r="G77" s="190">
        <f>'2A'!G77+'2B'!G77</f>
        <v>32580</v>
      </c>
      <c r="H77" s="190">
        <f>'2A'!H77+'2B'!H77</f>
        <v>22717</v>
      </c>
      <c r="I77" s="190">
        <f>'2A'!I77+'2B'!I77</f>
        <v>2112</v>
      </c>
      <c r="J77" s="190">
        <f>'2A'!J77+'2B'!J77</f>
        <v>1783</v>
      </c>
      <c r="K77" s="190">
        <f>'2A'!K77+'2B'!K77</f>
        <v>2199</v>
      </c>
      <c r="L77" s="190">
        <f>'2A'!L77+'2B'!L77</f>
        <v>1761</v>
      </c>
      <c r="M77" s="190">
        <f>'2A'!M77+'2B'!M77</f>
        <v>1939</v>
      </c>
      <c r="N77" s="190">
        <f>'2A'!N77+'2B'!N77</f>
        <v>1755</v>
      </c>
      <c r="O77" s="190">
        <f>'2A'!O77+'2B'!O77</f>
        <v>1994</v>
      </c>
      <c r="P77" s="190">
        <f>'2A'!P77+'2B'!P77</f>
        <v>1829</v>
      </c>
      <c r="Q77" s="190">
        <f>'2A'!Q77+'2B'!Q77</f>
        <v>1412</v>
      </c>
      <c r="R77" s="190">
        <f>'2A'!R77+'2B'!R77</f>
        <v>1411</v>
      </c>
      <c r="S77" s="190">
        <f>'2A'!S77+'2B'!S77</f>
        <v>20117</v>
      </c>
      <c r="T77" s="222">
        <f>'2A'!T77+'2B'!T77</f>
        <v>20649</v>
      </c>
      <c r="U77" s="223">
        <f t="shared" si="0"/>
        <v>119191</v>
      </c>
      <c r="W77" s="36"/>
      <c r="X77" s="36"/>
    </row>
    <row r="78" spans="1:24" ht="10.5" customHeight="1" x14ac:dyDescent="0.25">
      <c r="A78" s="40"/>
      <c r="B78" s="24">
        <v>64</v>
      </c>
      <c r="C78" s="24"/>
      <c r="D78" s="24"/>
      <c r="E78" s="193">
        <f>'2A'!E78+'2B'!E78</f>
        <v>2823</v>
      </c>
      <c r="F78" s="195">
        <f>'2A'!F78+'2B'!F78</f>
        <v>1982</v>
      </c>
      <c r="G78" s="194">
        <f>'2A'!G78+'2B'!G78</f>
        <v>31359</v>
      </c>
      <c r="H78" s="194">
        <f>'2A'!H78+'2B'!H78</f>
        <v>21479</v>
      </c>
      <c r="I78" s="194">
        <f>'2A'!I78+'2B'!I78</f>
        <v>1941</v>
      </c>
      <c r="J78" s="194">
        <f>'2A'!J78+'2B'!J78</f>
        <v>1662</v>
      </c>
      <c r="K78" s="194">
        <f>'2A'!K78+'2B'!K78</f>
        <v>1774</v>
      </c>
      <c r="L78" s="194">
        <f>'2A'!L78+'2B'!L78</f>
        <v>1515</v>
      </c>
      <c r="M78" s="194">
        <f>'2A'!M78+'2B'!M78</f>
        <v>1643</v>
      </c>
      <c r="N78" s="194">
        <f>'2A'!N78+'2B'!N78</f>
        <v>1482</v>
      </c>
      <c r="O78" s="194">
        <f>'2A'!O78+'2B'!O78</f>
        <v>1798</v>
      </c>
      <c r="P78" s="194">
        <f>'2A'!P78+'2B'!P78</f>
        <v>1650</v>
      </c>
      <c r="Q78" s="194">
        <f>'2A'!Q78+'2B'!Q78</f>
        <v>1277</v>
      </c>
      <c r="R78" s="194">
        <f>'2A'!R78+'2B'!R78</f>
        <v>1291</v>
      </c>
      <c r="S78" s="194">
        <f>'2A'!S78+'2B'!S78</f>
        <v>18538</v>
      </c>
      <c r="T78" s="221">
        <f>'2A'!T78+'2B'!T78</f>
        <v>19068</v>
      </c>
      <c r="U78" s="192">
        <f t="shared" si="0"/>
        <v>111282</v>
      </c>
      <c r="W78" s="36"/>
      <c r="X78" s="36"/>
    </row>
    <row r="79" spans="1:24" ht="10.5" customHeight="1" x14ac:dyDescent="0.25">
      <c r="A79" s="37"/>
      <c r="B79" s="38">
        <v>65</v>
      </c>
      <c r="C79" s="38"/>
      <c r="D79" s="38"/>
      <c r="E79" s="189">
        <f>'2A'!E79+'2B'!E79</f>
        <v>2701</v>
      </c>
      <c r="F79" s="191">
        <f>'2A'!F79+'2B'!F79</f>
        <v>1941</v>
      </c>
      <c r="G79" s="190">
        <f>'2A'!G79+'2B'!G79</f>
        <v>27602</v>
      </c>
      <c r="H79" s="190">
        <f>'2A'!H79+'2B'!H79</f>
        <v>19171</v>
      </c>
      <c r="I79" s="190">
        <f>'2A'!I79+'2B'!I79</f>
        <v>1670</v>
      </c>
      <c r="J79" s="190">
        <f>'2A'!J79+'2B'!J79</f>
        <v>1341</v>
      </c>
      <c r="K79" s="190">
        <f>'2A'!K79+'2B'!K79</f>
        <v>1595</v>
      </c>
      <c r="L79" s="190">
        <f>'2A'!L79+'2B'!L79</f>
        <v>1334</v>
      </c>
      <c r="M79" s="190">
        <f>'2A'!M79+'2B'!M79</f>
        <v>1311</v>
      </c>
      <c r="N79" s="190">
        <f>'2A'!N79+'2B'!N79</f>
        <v>1155</v>
      </c>
      <c r="O79" s="190">
        <f>'2A'!O79+'2B'!O79</f>
        <v>1418</v>
      </c>
      <c r="P79" s="190">
        <f>'2A'!P79+'2B'!P79</f>
        <v>1397</v>
      </c>
      <c r="Q79" s="190">
        <f>'2A'!Q79+'2B'!Q79</f>
        <v>1048</v>
      </c>
      <c r="R79" s="190">
        <f>'2A'!R79+'2B'!R79</f>
        <v>1119</v>
      </c>
      <c r="S79" s="190">
        <f>'2A'!S79+'2B'!S79</f>
        <v>17227</v>
      </c>
      <c r="T79" s="225">
        <f>'2A'!T79+'2B'!T79</f>
        <v>16954</v>
      </c>
      <c r="U79" s="223">
        <f t="shared" ref="U79:U114" si="1">SUM(E79:T79)</f>
        <v>98984</v>
      </c>
      <c r="W79" s="36"/>
      <c r="X79" s="36"/>
    </row>
    <row r="80" spans="1:24" ht="10.5" customHeight="1" x14ac:dyDescent="0.25">
      <c r="A80" s="40"/>
      <c r="B80" s="24">
        <v>66</v>
      </c>
      <c r="C80" s="24"/>
      <c r="D80" s="24"/>
      <c r="E80" s="193">
        <f>'2A'!E80+'2B'!E80</f>
        <v>2679</v>
      </c>
      <c r="F80" s="195">
        <f>'2A'!F80+'2B'!F80</f>
        <v>1654</v>
      </c>
      <c r="G80" s="194">
        <f>'2A'!G80+'2B'!G80</f>
        <v>22695</v>
      </c>
      <c r="H80" s="194">
        <f>'2A'!H80+'2B'!H80</f>
        <v>13923</v>
      </c>
      <c r="I80" s="194">
        <f>'2A'!I80+'2B'!I80</f>
        <v>1492</v>
      </c>
      <c r="J80" s="194">
        <f>'2A'!J80+'2B'!J80</f>
        <v>1276</v>
      </c>
      <c r="K80" s="194">
        <f>'2A'!K80+'2B'!K80</f>
        <v>1347</v>
      </c>
      <c r="L80" s="194">
        <f>'2A'!L80+'2B'!L80</f>
        <v>1086</v>
      </c>
      <c r="M80" s="194">
        <f>'2A'!M80+'2B'!M80</f>
        <v>1123</v>
      </c>
      <c r="N80" s="194">
        <f>'2A'!N80+'2B'!N80</f>
        <v>992</v>
      </c>
      <c r="O80" s="194">
        <f>'2A'!O80+'2B'!O80</f>
        <v>1564</v>
      </c>
      <c r="P80" s="194">
        <f>'2A'!P80+'2B'!P80</f>
        <v>1196</v>
      </c>
      <c r="Q80" s="194">
        <f>'2A'!Q80+'2B'!Q80</f>
        <v>898</v>
      </c>
      <c r="R80" s="194">
        <f>'2A'!R80+'2B'!R80</f>
        <v>815</v>
      </c>
      <c r="S80" s="194">
        <f>'2A'!S80+'2B'!S80</f>
        <v>15301</v>
      </c>
      <c r="T80" s="224">
        <f>'2A'!T80+'2B'!T80</f>
        <v>15000</v>
      </c>
      <c r="U80" s="192">
        <f t="shared" si="1"/>
        <v>83041</v>
      </c>
      <c r="W80" s="36"/>
      <c r="X80" s="36"/>
    </row>
    <row r="81" spans="1:24" ht="10.5" customHeight="1" thickBot="1" x14ac:dyDescent="0.3">
      <c r="A81" s="41"/>
      <c r="B81" s="42">
        <v>67</v>
      </c>
      <c r="C81" s="42"/>
      <c r="D81" s="42"/>
      <c r="E81" s="226">
        <f>'2A'!E81+'2B'!E81</f>
        <v>2528</v>
      </c>
      <c r="F81" s="227">
        <f>'2A'!F81+'2B'!F81</f>
        <v>1565</v>
      </c>
      <c r="G81" s="228">
        <f>'2A'!G81+'2B'!G81</f>
        <v>17476</v>
      </c>
      <c r="H81" s="228">
        <f>'2A'!H81+'2B'!H81</f>
        <v>10547</v>
      </c>
      <c r="I81" s="228">
        <f>'2A'!I81+'2B'!I81</f>
        <v>1230</v>
      </c>
      <c r="J81" s="228">
        <f>'2A'!J81+'2B'!J81</f>
        <v>1037</v>
      </c>
      <c r="K81" s="228">
        <f>'2A'!K81+'2B'!K81</f>
        <v>1217</v>
      </c>
      <c r="L81" s="228">
        <f>'2A'!L81+'2B'!L81</f>
        <v>965</v>
      </c>
      <c r="M81" s="228">
        <f>'2A'!M81+'2B'!M81</f>
        <v>1013</v>
      </c>
      <c r="N81" s="228">
        <f>'2A'!N81+'2B'!N81</f>
        <v>842</v>
      </c>
      <c r="O81" s="228">
        <f>'2A'!O81+'2B'!O81</f>
        <v>1021</v>
      </c>
      <c r="P81" s="228">
        <f>'2A'!P81+'2B'!P81</f>
        <v>900</v>
      </c>
      <c r="Q81" s="228">
        <f>'2A'!Q81+'2B'!Q81</f>
        <v>678</v>
      </c>
      <c r="R81" s="228">
        <f>'2A'!R81+'2B'!R81</f>
        <v>617</v>
      </c>
      <c r="S81" s="228">
        <f>'2A'!S81+'2B'!S81</f>
        <v>13826</v>
      </c>
      <c r="T81" s="229">
        <f>'2A'!T81+'2B'!T81</f>
        <v>13793</v>
      </c>
      <c r="U81" s="206">
        <f t="shared" si="1"/>
        <v>69255</v>
      </c>
      <c r="W81" s="36"/>
      <c r="X81" s="36"/>
    </row>
    <row r="82" spans="1:24" ht="10.5" customHeight="1" x14ac:dyDescent="0.25">
      <c r="A82" s="43"/>
      <c r="B82" s="44">
        <v>68</v>
      </c>
      <c r="C82" s="44"/>
      <c r="D82" s="44"/>
      <c r="E82" s="185">
        <f>'2A'!E82+'2B'!E82</f>
        <v>2587</v>
      </c>
      <c r="F82" s="187">
        <f>'2A'!F82+'2B'!F82</f>
        <v>1486</v>
      </c>
      <c r="G82" s="186">
        <f>'2A'!G82+'2B'!G82</f>
        <v>15328</v>
      </c>
      <c r="H82" s="186">
        <f>'2A'!H82+'2B'!H82</f>
        <v>8919</v>
      </c>
      <c r="I82" s="186">
        <f>'2A'!I82+'2B'!I82</f>
        <v>1074</v>
      </c>
      <c r="J82" s="186">
        <f>'2A'!J82+'2B'!J82</f>
        <v>865</v>
      </c>
      <c r="K82" s="186">
        <f>'2A'!K82+'2B'!K82</f>
        <v>1120</v>
      </c>
      <c r="L82" s="186">
        <f>'2A'!L82+'2B'!L82</f>
        <v>849</v>
      </c>
      <c r="M82" s="186">
        <f>'2A'!M82+'2B'!M82</f>
        <v>886</v>
      </c>
      <c r="N82" s="186">
        <f>'2A'!N82+'2B'!N82</f>
        <v>767</v>
      </c>
      <c r="O82" s="186">
        <f>'2A'!O82+'2B'!O82</f>
        <v>941</v>
      </c>
      <c r="P82" s="186">
        <f>'2A'!P82+'2B'!P82</f>
        <v>841</v>
      </c>
      <c r="Q82" s="186">
        <f>'2A'!Q82+'2B'!Q82</f>
        <v>629</v>
      </c>
      <c r="R82" s="186">
        <f>'2A'!R82+'2B'!R82</f>
        <v>588</v>
      </c>
      <c r="S82" s="186">
        <f>'2A'!S82+'2B'!S82</f>
        <v>12438</v>
      </c>
      <c r="T82" s="221">
        <f>'2A'!T82+'2B'!T82</f>
        <v>12082</v>
      </c>
      <c r="U82" s="192">
        <f t="shared" si="1"/>
        <v>61400</v>
      </c>
      <c r="W82" s="36"/>
      <c r="X82" s="36"/>
    </row>
    <row r="83" spans="1:24" ht="10.5" customHeight="1" x14ac:dyDescent="0.25">
      <c r="A83" s="37"/>
      <c r="B83" s="38">
        <v>69</v>
      </c>
      <c r="C83" s="38"/>
      <c r="D83" s="38"/>
      <c r="E83" s="189">
        <f>'2A'!E83+'2B'!E83</f>
        <v>9682</v>
      </c>
      <c r="F83" s="191">
        <f>'2A'!F83+'2B'!F83</f>
        <v>1553</v>
      </c>
      <c r="G83" s="190">
        <f>'2A'!G83+'2B'!G83</f>
        <v>13524</v>
      </c>
      <c r="H83" s="190">
        <f>'2A'!H83+'2B'!H83</f>
        <v>8026</v>
      </c>
      <c r="I83" s="190">
        <f>'2A'!I83+'2B'!I83</f>
        <v>940</v>
      </c>
      <c r="J83" s="190">
        <f>'2A'!J83+'2B'!J83</f>
        <v>793</v>
      </c>
      <c r="K83" s="190">
        <f>'2A'!K83+'2B'!K83</f>
        <v>886</v>
      </c>
      <c r="L83" s="190">
        <f>'2A'!L83+'2B'!L83</f>
        <v>731</v>
      </c>
      <c r="M83" s="190">
        <f>'2A'!M83+'2B'!M83</f>
        <v>829</v>
      </c>
      <c r="N83" s="190">
        <f>'2A'!N83+'2B'!N83</f>
        <v>680</v>
      </c>
      <c r="O83" s="190">
        <f>'2A'!O83+'2B'!O83</f>
        <v>885</v>
      </c>
      <c r="P83" s="190">
        <f>'2A'!P83+'2B'!P83</f>
        <v>731</v>
      </c>
      <c r="Q83" s="190">
        <f>'2A'!Q83+'2B'!Q83</f>
        <v>523</v>
      </c>
      <c r="R83" s="190">
        <f>'2A'!R83+'2B'!R83</f>
        <v>514</v>
      </c>
      <c r="S83" s="190">
        <f>'2A'!S83+'2B'!S83</f>
        <v>11538</v>
      </c>
      <c r="T83" s="222">
        <f>'2A'!T83+'2B'!T83</f>
        <v>11037</v>
      </c>
      <c r="U83" s="223">
        <f t="shared" si="1"/>
        <v>62872</v>
      </c>
      <c r="W83" s="36"/>
      <c r="X83" s="36"/>
    </row>
    <row r="84" spans="1:24" ht="10.5" customHeight="1" x14ac:dyDescent="0.25">
      <c r="A84" s="40"/>
      <c r="B84" s="24">
        <v>70</v>
      </c>
      <c r="C84" s="24"/>
      <c r="D84" s="24"/>
      <c r="E84" s="193">
        <f>'2A'!E84+'2B'!E84</f>
        <v>2455</v>
      </c>
      <c r="F84" s="195">
        <f>'2A'!F84+'2B'!F84</f>
        <v>1271</v>
      </c>
      <c r="G84" s="194">
        <f>'2A'!G84+'2B'!G84</f>
        <v>10389</v>
      </c>
      <c r="H84" s="194">
        <f>'2A'!H84+'2B'!H84</f>
        <v>6747</v>
      </c>
      <c r="I84" s="194">
        <f>'2A'!I84+'2B'!I84</f>
        <v>830</v>
      </c>
      <c r="J84" s="194">
        <f>'2A'!J84+'2B'!J84</f>
        <v>658</v>
      </c>
      <c r="K84" s="194">
        <f>'2A'!K84+'2B'!K84</f>
        <v>779</v>
      </c>
      <c r="L84" s="194">
        <f>'2A'!L84+'2B'!L84</f>
        <v>566</v>
      </c>
      <c r="M84" s="194">
        <f>'2A'!M84+'2B'!M84</f>
        <v>686</v>
      </c>
      <c r="N84" s="194">
        <f>'2A'!N84+'2B'!N84</f>
        <v>561</v>
      </c>
      <c r="O84" s="194">
        <f>'2A'!O84+'2B'!O84</f>
        <v>844</v>
      </c>
      <c r="P84" s="194">
        <f>'2A'!P84+'2B'!P84</f>
        <v>605</v>
      </c>
      <c r="Q84" s="194">
        <f>'2A'!Q84+'2B'!Q84</f>
        <v>437</v>
      </c>
      <c r="R84" s="194">
        <f>'2A'!R84+'2B'!R84</f>
        <v>412</v>
      </c>
      <c r="S84" s="194">
        <f>'2A'!S84+'2B'!S84</f>
        <v>10465</v>
      </c>
      <c r="T84" s="221">
        <f>'2A'!T84+'2B'!T84</f>
        <v>9710</v>
      </c>
      <c r="U84" s="192">
        <f t="shared" si="1"/>
        <v>47415</v>
      </c>
      <c r="W84" s="36"/>
      <c r="X84" s="36"/>
    </row>
    <row r="85" spans="1:24" ht="10.5" customHeight="1" x14ac:dyDescent="0.25">
      <c r="A85" s="37"/>
      <c r="B85" s="38">
        <v>71</v>
      </c>
      <c r="C85" s="38"/>
      <c r="D85" s="38"/>
      <c r="E85" s="189">
        <f>'2A'!E85+'2B'!E85</f>
        <v>2399</v>
      </c>
      <c r="F85" s="191">
        <f>'2A'!F85+'2B'!F85</f>
        <v>1289</v>
      </c>
      <c r="G85" s="190">
        <f>'2A'!G85+'2B'!G85</f>
        <v>7124</v>
      </c>
      <c r="H85" s="190">
        <f>'2A'!H85+'2B'!H85</f>
        <v>5259</v>
      </c>
      <c r="I85" s="190">
        <f>'2A'!I85+'2B'!I85</f>
        <v>579</v>
      </c>
      <c r="J85" s="190">
        <f>'2A'!J85+'2B'!J85</f>
        <v>540</v>
      </c>
      <c r="K85" s="190">
        <f>'2A'!K85+'2B'!K85</f>
        <v>642</v>
      </c>
      <c r="L85" s="190">
        <f>'2A'!L85+'2B'!L85</f>
        <v>514</v>
      </c>
      <c r="M85" s="190">
        <f>'2A'!M85+'2B'!M85</f>
        <v>542</v>
      </c>
      <c r="N85" s="190">
        <f>'2A'!N85+'2B'!N85</f>
        <v>447</v>
      </c>
      <c r="O85" s="190">
        <f>'2A'!O85+'2B'!O85</f>
        <v>669</v>
      </c>
      <c r="P85" s="190">
        <f>'2A'!P85+'2B'!P85</f>
        <v>584</v>
      </c>
      <c r="Q85" s="190">
        <f>'2A'!Q85+'2B'!Q85</f>
        <v>407</v>
      </c>
      <c r="R85" s="190">
        <f>'2A'!R85+'2B'!R85</f>
        <v>357</v>
      </c>
      <c r="S85" s="190">
        <f>'2A'!S85+'2B'!S85</f>
        <v>9247</v>
      </c>
      <c r="T85" s="222">
        <f>'2A'!T85+'2B'!T85</f>
        <v>8801</v>
      </c>
      <c r="U85" s="223">
        <f t="shared" si="1"/>
        <v>39400</v>
      </c>
      <c r="W85" s="36"/>
      <c r="X85" s="36"/>
    </row>
    <row r="86" spans="1:24" ht="10.5" customHeight="1" x14ac:dyDescent="0.25">
      <c r="A86" s="40"/>
      <c r="B86" s="24">
        <v>72</v>
      </c>
      <c r="C86" s="24"/>
      <c r="D86" s="24"/>
      <c r="E86" s="193">
        <f>'2A'!E86+'2B'!E86</f>
        <v>2512</v>
      </c>
      <c r="F86" s="195">
        <f>'2A'!F86+'2B'!F86</f>
        <v>1107</v>
      </c>
      <c r="G86" s="194">
        <f>'2A'!G86+'2B'!G86</f>
        <v>5282</v>
      </c>
      <c r="H86" s="194">
        <f>'2A'!H86+'2B'!H86</f>
        <v>4312</v>
      </c>
      <c r="I86" s="194">
        <f>'2A'!I86+'2B'!I86</f>
        <v>309</v>
      </c>
      <c r="J86" s="194">
        <f>'2A'!J86+'2B'!J86</f>
        <v>293</v>
      </c>
      <c r="K86" s="194">
        <f>'2A'!K86+'2B'!K86</f>
        <v>519</v>
      </c>
      <c r="L86" s="194">
        <f>'2A'!L86+'2B'!L86</f>
        <v>426</v>
      </c>
      <c r="M86" s="194">
        <f>'2A'!M86+'2B'!M86</f>
        <v>525</v>
      </c>
      <c r="N86" s="194">
        <f>'2A'!N86+'2B'!N86</f>
        <v>438</v>
      </c>
      <c r="O86" s="194">
        <f>'2A'!O86+'2B'!O86</f>
        <v>566</v>
      </c>
      <c r="P86" s="194">
        <f>'2A'!P86+'2B'!P86</f>
        <v>479</v>
      </c>
      <c r="Q86" s="194">
        <f>'2A'!Q86+'2B'!Q86</f>
        <v>358</v>
      </c>
      <c r="R86" s="194">
        <f>'2A'!R86+'2B'!R86</f>
        <v>305</v>
      </c>
      <c r="S86" s="194">
        <f>'2A'!S86+'2B'!S86</f>
        <v>8298</v>
      </c>
      <c r="T86" s="221">
        <f>'2A'!T86+'2B'!T86</f>
        <v>7698</v>
      </c>
      <c r="U86" s="192">
        <f t="shared" si="1"/>
        <v>33427</v>
      </c>
      <c r="W86" s="36"/>
      <c r="X86" s="36"/>
    </row>
    <row r="87" spans="1:24" ht="10.5" customHeight="1" x14ac:dyDescent="0.25">
      <c r="A87" s="37"/>
      <c r="B87" s="38">
        <v>73</v>
      </c>
      <c r="C87" s="38"/>
      <c r="D87" s="38"/>
      <c r="E87" s="189">
        <f>'2A'!E87+'2B'!E87</f>
        <v>2353</v>
      </c>
      <c r="F87" s="191">
        <f>'2A'!F87+'2B'!F87</f>
        <v>1026</v>
      </c>
      <c r="G87" s="190">
        <f>'2A'!G87+'2B'!G87</f>
        <v>4233</v>
      </c>
      <c r="H87" s="190">
        <f>'2A'!H87+'2B'!H87</f>
        <v>3724</v>
      </c>
      <c r="I87" s="190">
        <f>'2A'!I87+'2B'!I87</f>
        <v>146</v>
      </c>
      <c r="J87" s="190">
        <f>'2A'!J87+'2B'!J87</f>
        <v>100</v>
      </c>
      <c r="K87" s="190">
        <f>'2A'!K87+'2B'!K87</f>
        <v>204</v>
      </c>
      <c r="L87" s="190">
        <f>'2A'!L87+'2B'!L87</f>
        <v>211</v>
      </c>
      <c r="M87" s="190">
        <f>'2A'!M87+'2B'!M87</f>
        <v>372</v>
      </c>
      <c r="N87" s="190">
        <f>'2A'!N87+'2B'!N87</f>
        <v>324</v>
      </c>
      <c r="O87" s="190">
        <f>'2A'!O87+'2B'!O87</f>
        <v>520</v>
      </c>
      <c r="P87" s="190">
        <f>'2A'!P87+'2B'!P87</f>
        <v>448</v>
      </c>
      <c r="Q87" s="190">
        <f>'2A'!Q87+'2B'!Q87</f>
        <v>318</v>
      </c>
      <c r="R87" s="190">
        <f>'2A'!R87+'2B'!R87</f>
        <v>252</v>
      </c>
      <c r="S87" s="190">
        <f>'2A'!S87+'2B'!S87</f>
        <v>7474</v>
      </c>
      <c r="T87" s="222">
        <f>'2A'!T87+'2B'!T87</f>
        <v>6832</v>
      </c>
      <c r="U87" s="223">
        <f t="shared" si="1"/>
        <v>28537</v>
      </c>
      <c r="W87" s="36"/>
      <c r="X87" s="36"/>
    </row>
    <row r="88" spans="1:24" ht="10.5" customHeight="1" x14ac:dyDescent="0.25">
      <c r="A88" s="40"/>
      <c r="B88" s="24">
        <v>74</v>
      </c>
      <c r="C88" s="24"/>
      <c r="D88" s="24"/>
      <c r="E88" s="193">
        <f>'2A'!E88+'2B'!E88</f>
        <v>2313</v>
      </c>
      <c r="F88" s="195">
        <f>'2A'!F88+'2B'!F88</f>
        <v>972</v>
      </c>
      <c r="G88" s="194">
        <f>'2A'!G88+'2B'!G88</f>
        <v>3826</v>
      </c>
      <c r="H88" s="194">
        <f>'2A'!H88+'2B'!H88</f>
        <v>3497</v>
      </c>
      <c r="I88" s="194">
        <f>'2A'!I88+'2B'!I88</f>
        <v>114</v>
      </c>
      <c r="J88" s="194">
        <f>'2A'!J88+'2B'!J88</f>
        <v>110</v>
      </c>
      <c r="K88" s="194">
        <f>'2A'!K88+'2B'!K88</f>
        <v>102</v>
      </c>
      <c r="L88" s="194">
        <f>'2A'!L88+'2B'!L88</f>
        <v>71</v>
      </c>
      <c r="M88" s="194">
        <f>'2A'!M88+'2B'!M88</f>
        <v>193</v>
      </c>
      <c r="N88" s="194">
        <f>'2A'!N88+'2B'!N88</f>
        <v>146</v>
      </c>
      <c r="O88" s="194">
        <f>'2A'!O88+'2B'!O88</f>
        <v>452</v>
      </c>
      <c r="P88" s="194">
        <f>'2A'!P88+'2B'!P88</f>
        <v>359</v>
      </c>
      <c r="Q88" s="194">
        <f>'2A'!Q88+'2B'!Q88</f>
        <v>277</v>
      </c>
      <c r="R88" s="194">
        <f>'2A'!R88+'2B'!R88</f>
        <v>221</v>
      </c>
      <c r="S88" s="194">
        <f>'2A'!S88+'2B'!S88</f>
        <v>6930</v>
      </c>
      <c r="T88" s="221">
        <f>'2A'!T88+'2B'!T88</f>
        <v>5715</v>
      </c>
      <c r="U88" s="192">
        <f t="shared" si="1"/>
        <v>25298</v>
      </c>
      <c r="W88" s="36"/>
      <c r="X88" s="36"/>
    </row>
    <row r="89" spans="1:24" ht="10.5" customHeight="1" x14ac:dyDescent="0.25">
      <c r="A89" s="37"/>
      <c r="B89" s="38">
        <v>75</v>
      </c>
      <c r="C89" s="38"/>
      <c r="D89" s="38"/>
      <c r="E89" s="189">
        <f>'2A'!E89+'2B'!E89</f>
        <v>2248</v>
      </c>
      <c r="F89" s="191">
        <f>'2A'!F89+'2B'!F89</f>
        <v>838</v>
      </c>
      <c r="G89" s="190">
        <f>'2A'!G89+'2B'!G89</f>
        <v>3202</v>
      </c>
      <c r="H89" s="190">
        <f>'2A'!H89+'2B'!H89</f>
        <v>3045</v>
      </c>
      <c r="I89" s="190">
        <f>'2A'!I89+'2B'!I89</f>
        <v>94</v>
      </c>
      <c r="J89" s="190">
        <f>'2A'!J89+'2B'!J89</f>
        <v>98</v>
      </c>
      <c r="K89" s="190">
        <f>'2A'!K89+'2B'!K89</f>
        <v>67</v>
      </c>
      <c r="L89" s="190">
        <f>'2A'!L89+'2B'!L89</f>
        <v>62</v>
      </c>
      <c r="M89" s="190">
        <f>'2A'!M89+'2B'!M89</f>
        <v>72</v>
      </c>
      <c r="N89" s="190">
        <f>'2A'!N89+'2B'!N89</f>
        <v>63</v>
      </c>
      <c r="O89" s="190">
        <f>'2A'!O89+'2B'!O89</f>
        <v>155</v>
      </c>
      <c r="P89" s="190">
        <f>'2A'!P89+'2B'!P89</f>
        <v>107</v>
      </c>
      <c r="Q89" s="190">
        <f>'2A'!Q89+'2B'!Q89</f>
        <v>211</v>
      </c>
      <c r="R89" s="190">
        <f>'2A'!R89+'2B'!R89</f>
        <v>179</v>
      </c>
      <c r="S89" s="190">
        <f>'2A'!S89+'2B'!S89</f>
        <v>5957</v>
      </c>
      <c r="T89" s="222">
        <f>'2A'!T89+'2B'!T89</f>
        <v>4827</v>
      </c>
      <c r="U89" s="223">
        <f t="shared" si="1"/>
        <v>21225</v>
      </c>
      <c r="W89" s="36"/>
      <c r="X89" s="36"/>
    </row>
    <row r="90" spans="1:24" ht="10.5" customHeight="1" x14ac:dyDescent="0.25">
      <c r="A90" s="40"/>
      <c r="B90" s="24">
        <v>76</v>
      </c>
      <c r="C90" s="24"/>
      <c r="D90" s="24"/>
      <c r="E90" s="193">
        <f>'2A'!E90+'2B'!E90</f>
        <v>2295</v>
      </c>
      <c r="F90" s="195">
        <f>'2A'!F90+'2B'!F90</f>
        <v>730</v>
      </c>
      <c r="G90" s="194">
        <f>'2A'!G90+'2B'!G90</f>
        <v>2684</v>
      </c>
      <c r="H90" s="194">
        <f>'2A'!H90+'2B'!H90</f>
        <v>2646</v>
      </c>
      <c r="I90" s="194">
        <f>'2A'!I90+'2B'!I90</f>
        <v>58</v>
      </c>
      <c r="J90" s="194">
        <f>'2A'!J90+'2B'!J90</f>
        <v>77</v>
      </c>
      <c r="K90" s="194">
        <f>'2A'!K90+'2B'!K90</f>
        <v>61</v>
      </c>
      <c r="L90" s="194">
        <f>'2A'!L90+'2B'!L90</f>
        <v>69</v>
      </c>
      <c r="M90" s="194">
        <f>'2A'!M90+'2B'!M90</f>
        <v>64</v>
      </c>
      <c r="N90" s="194">
        <f>'2A'!N90+'2B'!N90</f>
        <v>47</v>
      </c>
      <c r="O90" s="194">
        <f>'2A'!O90+'2B'!O90</f>
        <v>49</v>
      </c>
      <c r="P90" s="194">
        <f>'2A'!P90+'2B'!P90</f>
        <v>47</v>
      </c>
      <c r="Q90" s="194">
        <f>'2A'!Q90+'2B'!Q90</f>
        <v>106</v>
      </c>
      <c r="R90" s="194">
        <f>'2A'!R90+'2B'!R90</f>
        <v>78</v>
      </c>
      <c r="S90" s="194">
        <f>'2A'!S90+'2B'!S90</f>
        <v>5176</v>
      </c>
      <c r="T90" s="221">
        <f>'2A'!T90+'2B'!T90</f>
        <v>4373</v>
      </c>
      <c r="U90" s="192">
        <f t="shared" si="1"/>
        <v>18560</v>
      </c>
      <c r="W90" s="36"/>
      <c r="X90" s="36"/>
    </row>
    <row r="91" spans="1:24" ht="10.5" customHeight="1" x14ac:dyDescent="0.25">
      <c r="A91" s="37"/>
      <c r="B91" s="38">
        <v>77</v>
      </c>
      <c r="C91" s="38"/>
      <c r="D91" s="38"/>
      <c r="E91" s="189">
        <f>'2A'!E91+'2B'!E91</f>
        <v>2134</v>
      </c>
      <c r="F91" s="191">
        <f>'2A'!F91+'2B'!F91</f>
        <v>729</v>
      </c>
      <c r="G91" s="190">
        <f>'2A'!G91+'2B'!G91</f>
        <v>2175</v>
      </c>
      <c r="H91" s="190">
        <f>'2A'!H91+'2B'!H91</f>
        <v>2315</v>
      </c>
      <c r="I91" s="190">
        <f>'2A'!I91+'2B'!I91</f>
        <v>50</v>
      </c>
      <c r="J91" s="190">
        <f>'2A'!J91+'2B'!J91</f>
        <v>45</v>
      </c>
      <c r="K91" s="190">
        <f>'2A'!K91+'2B'!K91</f>
        <v>45</v>
      </c>
      <c r="L91" s="190">
        <f>'2A'!L91+'2B'!L91</f>
        <v>50</v>
      </c>
      <c r="M91" s="190">
        <f>'2A'!M91+'2B'!M91</f>
        <v>50</v>
      </c>
      <c r="N91" s="190">
        <f>'2A'!N91+'2B'!N91</f>
        <v>45</v>
      </c>
      <c r="O91" s="190">
        <f>'2A'!O91+'2B'!O91</f>
        <v>43</v>
      </c>
      <c r="P91" s="190">
        <f>'2A'!P91+'2B'!P91</f>
        <v>39</v>
      </c>
      <c r="Q91" s="190">
        <f>'2A'!Q91+'2B'!Q91</f>
        <v>18</v>
      </c>
      <c r="R91" s="190">
        <f>'2A'!R91+'2B'!R91</f>
        <v>16</v>
      </c>
      <c r="S91" s="190">
        <f>'2A'!S91+'2B'!S91</f>
        <v>4439</v>
      </c>
      <c r="T91" s="222">
        <f>'2A'!T91+'2B'!T91</f>
        <v>3843</v>
      </c>
      <c r="U91" s="223">
        <f t="shared" si="1"/>
        <v>16036</v>
      </c>
      <c r="W91" s="36"/>
      <c r="X91" s="36"/>
    </row>
    <row r="92" spans="1:24" ht="10.5" customHeight="1" x14ac:dyDescent="0.25">
      <c r="A92" s="40"/>
      <c r="B92" s="24">
        <v>78</v>
      </c>
      <c r="C92" s="24"/>
      <c r="D92" s="24"/>
      <c r="E92" s="193">
        <f>'2A'!E92+'2B'!E92</f>
        <v>1953</v>
      </c>
      <c r="F92" s="195">
        <f>'2A'!F92+'2B'!F92</f>
        <v>572</v>
      </c>
      <c r="G92" s="194">
        <f>'2A'!G92+'2B'!G92</f>
        <v>1863</v>
      </c>
      <c r="H92" s="194">
        <f>'2A'!H92+'2B'!H92</f>
        <v>1910</v>
      </c>
      <c r="I92" s="194">
        <f>'2A'!I92+'2B'!I92</f>
        <v>43</v>
      </c>
      <c r="J92" s="194">
        <f>'2A'!J92+'2B'!J92</f>
        <v>54</v>
      </c>
      <c r="K92" s="194">
        <f>'2A'!K92+'2B'!K92</f>
        <v>39</v>
      </c>
      <c r="L92" s="194">
        <f>'2A'!L92+'2B'!L92</f>
        <v>36</v>
      </c>
      <c r="M92" s="194">
        <f>'2A'!M92+'2B'!M92</f>
        <v>59</v>
      </c>
      <c r="N92" s="194">
        <f>'2A'!N92+'2B'!N92</f>
        <v>28</v>
      </c>
      <c r="O92" s="194">
        <f>'2A'!O92+'2B'!O92</f>
        <v>40</v>
      </c>
      <c r="P92" s="194">
        <f>'2A'!P92+'2B'!P92</f>
        <v>37</v>
      </c>
      <c r="Q92" s="194">
        <f>'2A'!Q92+'2B'!Q92</f>
        <v>20</v>
      </c>
      <c r="R92" s="194">
        <f>'2A'!R92+'2B'!R92</f>
        <v>15</v>
      </c>
      <c r="S92" s="194">
        <f>'2A'!S92+'2B'!S92</f>
        <v>3823</v>
      </c>
      <c r="T92" s="221">
        <f>'2A'!T92+'2B'!T92</f>
        <v>3152</v>
      </c>
      <c r="U92" s="192">
        <f t="shared" si="1"/>
        <v>13644</v>
      </c>
      <c r="W92" s="36"/>
      <c r="X92" s="36"/>
    </row>
    <row r="93" spans="1:24" ht="10.5" customHeight="1" x14ac:dyDescent="0.25">
      <c r="A93" s="37"/>
      <c r="B93" s="38">
        <v>79</v>
      </c>
      <c r="C93" s="38"/>
      <c r="D93" s="38"/>
      <c r="E93" s="189">
        <f>'2A'!E93+'2B'!E93</f>
        <v>1958</v>
      </c>
      <c r="F93" s="191">
        <f>'2A'!F93+'2B'!F93</f>
        <v>505</v>
      </c>
      <c r="G93" s="190">
        <f>'2A'!G93+'2B'!G93</f>
        <v>1651</v>
      </c>
      <c r="H93" s="190">
        <f>'2A'!H93+'2B'!H93</f>
        <v>1698</v>
      </c>
      <c r="I93" s="190">
        <f>'2A'!I93+'2B'!I93</f>
        <v>45</v>
      </c>
      <c r="J93" s="190">
        <f>'2A'!J93+'2B'!J93</f>
        <v>38</v>
      </c>
      <c r="K93" s="190">
        <f>'2A'!K93+'2B'!K93</f>
        <v>34</v>
      </c>
      <c r="L93" s="190">
        <f>'2A'!L93+'2B'!L93</f>
        <v>27</v>
      </c>
      <c r="M93" s="190">
        <f>'2A'!M93+'2B'!M93</f>
        <v>38</v>
      </c>
      <c r="N93" s="190">
        <f>'2A'!N93+'2B'!N93</f>
        <v>33</v>
      </c>
      <c r="O93" s="190">
        <f>'2A'!O93+'2B'!O93</f>
        <v>39</v>
      </c>
      <c r="P93" s="190">
        <f>'2A'!P93+'2B'!P93</f>
        <v>50</v>
      </c>
      <c r="Q93" s="190">
        <f>'2A'!Q93+'2B'!Q93</f>
        <v>14</v>
      </c>
      <c r="R93" s="190">
        <f>'2A'!R93+'2B'!R93</f>
        <v>9</v>
      </c>
      <c r="S93" s="190">
        <f>'2A'!S93+'2B'!S93</f>
        <v>3130</v>
      </c>
      <c r="T93" s="222">
        <f>'2A'!T93+'2B'!T93</f>
        <v>2718</v>
      </c>
      <c r="U93" s="223">
        <f t="shared" si="1"/>
        <v>11987</v>
      </c>
      <c r="W93" s="36"/>
      <c r="X93" s="36"/>
    </row>
    <row r="94" spans="1:24" ht="10.5" customHeight="1" x14ac:dyDescent="0.25">
      <c r="A94" s="40"/>
      <c r="B94" s="24">
        <v>80</v>
      </c>
      <c r="C94" s="24"/>
      <c r="D94" s="24"/>
      <c r="E94" s="193">
        <f>'2A'!E94+'2B'!E94</f>
        <v>1855</v>
      </c>
      <c r="F94" s="195">
        <f>'2A'!F94+'2B'!F94</f>
        <v>434</v>
      </c>
      <c r="G94" s="194">
        <f>'2A'!G94+'2B'!G94</f>
        <v>1317</v>
      </c>
      <c r="H94" s="194">
        <f>'2A'!H94+'2B'!H94</f>
        <v>1428</v>
      </c>
      <c r="I94" s="194">
        <f>'2A'!I94+'2B'!I94</f>
        <v>36</v>
      </c>
      <c r="J94" s="194">
        <f>'2A'!J94+'2B'!J94</f>
        <v>55</v>
      </c>
      <c r="K94" s="194">
        <f>'2A'!K94+'2B'!K94</f>
        <v>32</v>
      </c>
      <c r="L94" s="194">
        <f>'2A'!L94+'2B'!L94</f>
        <v>28</v>
      </c>
      <c r="M94" s="194">
        <f>'2A'!M94+'2B'!M94</f>
        <v>32</v>
      </c>
      <c r="N94" s="194">
        <f>'2A'!N94+'2B'!N94</f>
        <v>28</v>
      </c>
      <c r="O94" s="194">
        <f>'2A'!O94+'2B'!O94</f>
        <v>31</v>
      </c>
      <c r="P94" s="194">
        <f>'2A'!P94+'2B'!P94</f>
        <v>34</v>
      </c>
      <c r="Q94" s="194">
        <f>'2A'!Q94+'2B'!Q94</f>
        <v>9</v>
      </c>
      <c r="R94" s="194">
        <f>'2A'!R94+'2B'!R94</f>
        <v>6</v>
      </c>
      <c r="S94" s="194">
        <f>'2A'!S94+'2B'!S94</f>
        <v>2699</v>
      </c>
      <c r="T94" s="221">
        <f>'2A'!T94+'2B'!T94</f>
        <v>2380</v>
      </c>
      <c r="U94" s="192">
        <f t="shared" si="1"/>
        <v>10404</v>
      </c>
      <c r="W94" s="36"/>
      <c r="X94" s="36"/>
    </row>
    <row r="95" spans="1:24" ht="10.5" customHeight="1" x14ac:dyDescent="0.25">
      <c r="A95" s="37"/>
      <c r="B95" s="38">
        <v>81</v>
      </c>
      <c r="C95" s="38"/>
      <c r="D95" s="38"/>
      <c r="E95" s="189">
        <f>'2A'!E95+'2B'!E95</f>
        <v>1812</v>
      </c>
      <c r="F95" s="191">
        <f>'2A'!F95+'2B'!F95</f>
        <v>452</v>
      </c>
      <c r="G95" s="190">
        <f>'2A'!G95+'2B'!G95</f>
        <v>893</v>
      </c>
      <c r="H95" s="190">
        <f>'2A'!H95+'2B'!H95</f>
        <v>961</v>
      </c>
      <c r="I95" s="190">
        <f>'2A'!I95+'2B'!I95</f>
        <v>40</v>
      </c>
      <c r="J95" s="190">
        <f>'2A'!J95+'2B'!J95</f>
        <v>32</v>
      </c>
      <c r="K95" s="190">
        <f>'2A'!K95+'2B'!K95</f>
        <v>32</v>
      </c>
      <c r="L95" s="190">
        <f>'2A'!L95+'2B'!L95</f>
        <v>24</v>
      </c>
      <c r="M95" s="190">
        <f>'2A'!M95+'2B'!M95</f>
        <v>34</v>
      </c>
      <c r="N95" s="190">
        <f>'2A'!N95+'2B'!N95</f>
        <v>28</v>
      </c>
      <c r="O95" s="190">
        <f>'2A'!O95+'2B'!O95</f>
        <v>30</v>
      </c>
      <c r="P95" s="190">
        <f>'2A'!P95+'2B'!P95</f>
        <v>34</v>
      </c>
      <c r="Q95" s="190">
        <f>'2A'!Q95+'2B'!Q95</f>
        <v>7</v>
      </c>
      <c r="R95" s="190">
        <f>'2A'!R95+'2B'!R95</f>
        <v>6</v>
      </c>
      <c r="S95" s="190">
        <f>'2A'!S95+'2B'!S95</f>
        <v>2275</v>
      </c>
      <c r="T95" s="222">
        <f>'2A'!T95+'2B'!T95</f>
        <v>1947</v>
      </c>
      <c r="U95" s="223">
        <f t="shared" si="1"/>
        <v>8607</v>
      </c>
      <c r="W95" s="36"/>
      <c r="X95" s="36"/>
    </row>
    <row r="96" spans="1:24" ht="10.5" customHeight="1" x14ac:dyDescent="0.25">
      <c r="A96" s="40"/>
      <c r="B96" s="24">
        <v>82</v>
      </c>
      <c r="C96" s="24"/>
      <c r="D96" s="24"/>
      <c r="E96" s="193">
        <f>'2A'!E96+'2B'!E96</f>
        <v>1673</v>
      </c>
      <c r="F96" s="195">
        <f>'2A'!F96+'2B'!F96</f>
        <v>368</v>
      </c>
      <c r="G96" s="194">
        <f>'2A'!G96+'2B'!G96</f>
        <v>714</v>
      </c>
      <c r="H96" s="194">
        <f>'2A'!H96+'2B'!H96</f>
        <v>717</v>
      </c>
      <c r="I96" s="194">
        <f>'2A'!I96+'2B'!I96</f>
        <v>32</v>
      </c>
      <c r="J96" s="194">
        <f>'2A'!J96+'2B'!J96</f>
        <v>32</v>
      </c>
      <c r="K96" s="194">
        <f>'2A'!K96+'2B'!K96</f>
        <v>26</v>
      </c>
      <c r="L96" s="194">
        <f>'2A'!L96+'2B'!L96</f>
        <v>26</v>
      </c>
      <c r="M96" s="194">
        <f>'2A'!M96+'2B'!M96</f>
        <v>29</v>
      </c>
      <c r="N96" s="194">
        <f>'2A'!N96+'2B'!N96</f>
        <v>35</v>
      </c>
      <c r="O96" s="194">
        <f>'2A'!O96+'2B'!O96</f>
        <v>31</v>
      </c>
      <c r="P96" s="194">
        <f>'2A'!P96+'2B'!P96</f>
        <v>23</v>
      </c>
      <c r="Q96" s="194">
        <f>'2A'!Q96+'2B'!Q96</f>
        <v>6</v>
      </c>
      <c r="R96" s="194">
        <f>'2A'!R96+'2B'!R96</f>
        <v>8</v>
      </c>
      <c r="S96" s="194">
        <f>'2A'!S96+'2B'!S96</f>
        <v>1900</v>
      </c>
      <c r="T96" s="221">
        <f>'2A'!T96+'2B'!T96</f>
        <v>1604</v>
      </c>
      <c r="U96" s="192">
        <f t="shared" si="1"/>
        <v>7224</v>
      </c>
      <c r="W96" s="36"/>
      <c r="X96" s="36"/>
    </row>
    <row r="97" spans="1:24" ht="10.5" customHeight="1" x14ac:dyDescent="0.25">
      <c r="A97" s="37"/>
      <c r="B97" s="38">
        <v>83</v>
      </c>
      <c r="C97" s="38"/>
      <c r="D97" s="38"/>
      <c r="E97" s="189">
        <f>'2A'!E97+'2B'!E97</f>
        <v>1605</v>
      </c>
      <c r="F97" s="191">
        <f>'2A'!F97+'2B'!F97</f>
        <v>305</v>
      </c>
      <c r="G97" s="190">
        <f>'2A'!G97+'2B'!G97</f>
        <v>601</v>
      </c>
      <c r="H97" s="190">
        <f>'2A'!H97+'2B'!H97</f>
        <v>554</v>
      </c>
      <c r="I97" s="190">
        <f>'2A'!I97+'2B'!I97</f>
        <v>25</v>
      </c>
      <c r="J97" s="190">
        <f>'2A'!J97+'2B'!J97</f>
        <v>36</v>
      </c>
      <c r="K97" s="190">
        <f>'2A'!K97+'2B'!K97</f>
        <v>30</v>
      </c>
      <c r="L97" s="190">
        <f>'2A'!L97+'2B'!L97</f>
        <v>33</v>
      </c>
      <c r="M97" s="190">
        <f>'2A'!M97+'2B'!M97</f>
        <v>20</v>
      </c>
      <c r="N97" s="190">
        <f>'2A'!N97+'2B'!N97</f>
        <v>18</v>
      </c>
      <c r="O97" s="190">
        <f>'2A'!O97+'2B'!O97</f>
        <v>25</v>
      </c>
      <c r="P97" s="190">
        <f>'2A'!P97+'2B'!P97</f>
        <v>26</v>
      </c>
      <c r="Q97" s="190">
        <f>'2A'!Q97+'2B'!Q97</f>
        <v>7</v>
      </c>
      <c r="R97" s="190">
        <f>'2A'!R97+'2B'!R97</f>
        <v>2</v>
      </c>
      <c r="S97" s="190">
        <f>'2A'!S97+'2B'!S97</f>
        <v>1707</v>
      </c>
      <c r="T97" s="222">
        <f>'2A'!T97+'2B'!T97</f>
        <v>1368</v>
      </c>
      <c r="U97" s="223">
        <f t="shared" si="1"/>
        <v>6362</v>
      </c>
      <c r="W97" s="36"/>
      <c r="X97" s="36"/>
    </row>
    <row r="98" spans="1:24" ht="10.5" customHeight="1" x14ac:dyDescent="0.25">
      <c r="A98" s="40"/>
      <c r="B98" s="24">
        <v>84</v>
      </c>
      <c r="C98" s="24"/>
      <c r="D98" s="24"/>
      <c r="E98" s="193">
        <f>'2A'!E98+'2B'!E98</f>
        <v>1629</v>
      </c>
      <c r="F98" s="195">
        <f>'2A'!F98+'2B'!F98</f>
        <v>315</v>
      </c>
      <c r="G98" s="194">
        <f>'2A'!G98+'2B'!G98</f>
        <v>467</v>
      </c>
      <c r="H98" s="194">
        <f>'2A'!H98+'2B'!H98</f>
        <v>475</v>
      </c>
      <c r="I98" s="194">
        <f>'2A'!I98+'2B'!I98</f>
        <v>26</v>
      </c>
      <c r="J98" s="194">
        <f>'2A'!J98+'2B'!J98</f>
        <v>20</v>
      </c>
      <c r="K98" s="194">
        <f>'2A'!K98+'2B'!K98</f>
        <v>22</v>
      </c>
      <c r="L98" s="194">
        <f>'2A'!L98+'2B'!L98</f>
        <v>15</v>
      </c>
      <c r="M98" s="194">
        <f>'2A'!M98+'2B'!M98</f>
        <v>20</v>
      </c>
      <c r="N98" s="194">
        <f>'2A'!N98+'2B'!N98</f>
        <v>18</v>
      </c>
      <c r="O98" s="194">
        <f>'2A'!O98+'2B'!O98</f>
        <v>25</v>
      </c>
      <c r="P98" s="194">
        <f>'2A'!P98+'2B'!P98</f>
        <v>18</v>
      </c>
      <c r="Q98" s="194">
        <f>'2A'!Q98+'2B'!Q98</f>
        <v>3</v>
      </c>
      <c r="R98" s="194">
        <f>'2A'!R98+'2B'!R98</f>
        <v>4</v>
      </c>
      <c r="S98" s="194">
        <f>'2A'!S98+'2B'!S98</f>
        <v>1345</v>
      </c>
      <c r="T98" s="221">
        <f>'2A'!T98+'2B'!T98</f>
        <v>1159</v>
      </c>
      <c r="U98" s="192">
        <f t="shared" si="1"/>
        <v>5561</v>
      </c>
      <c r="W98" s="36"/>
      <c r="X98" s="36"/>
    </row>
    <row r="99" spans="1:24" ht="10.5" customHeight="1" x14ac:dyDescent="0.25">
      <c r="A99" s="37"/>
      <c r="B99" s="38">
        <v>85</v>
      </c>
      <c r="C99" s="38"/>
      <c r="D99" s="38"/>
      <c r="E99" s="189">
        <f>'2A'!E99+'2B'!E99</f>
        <v>1399</v>
      </c>
      <c r="F99" s="191">
        <f>'2A'!F99+'2B'!F99</f>
        <v>246</v>
      </c>
      <c r="G99" s="190">
        <f>'2A'!G99+'2B'!G99</f>
        <v>362</v>
      </c>
      <c r="H99" s="190">
        <f>'2A'!H99+'2B'!H99</f>
        <v>341</v>
      </c>
      <c r="I99" s="190">
        <f>'2A'!I99+'2B'!I99</f>
        <v>19</v>
      </c>
      <c r="J99" s="190">
        <f>'2A'!J99+'2B'!J99</f>
        <v>17</v>
      </c>
      <c r="K99" s="190">
        <f>'2A'!K99+'2B'!K99</f>
        <v>10</v>
      </c>
      <c r="L99" s="190">
        <f>'2A'!L99+'2B'!L99</f>
        <v>13</v>
      </c>
      <c r="M99" s="190">
        <f>'2A'!M99+'2B'!M99</f>
        <v>18</v>
      </c>
      <c r="N99" s="190">
        <f>'2A'!N99+'2B'!N99</f>
        <v>16</v>
      </c>
      <c r="O99" s="190">
        <f>'2A'!O99+'2B'!O99</f>
        <v>16</v>
      </c>
      <c r="P99" s="190">
        <f>'2A'!P99+'2B'!P99</f>
        <v>12</v>
      </c>
      <c r="Q99" s="190">
        <f>'2A'!Q99+'2B'!Q99</f>
        <v>5</v>
      </c>
      <c r="R99" s="190">
        <f>'2A'!R99+'2B'!R99</f>
        <v>1</v>
      </c>
      <c r="S99" s="190">
        <f>'2A'!S99+'2B'!S99</f>
        <v>1047</v>
      </c>
      <c r="T99" s="222">
        <f>'2A'!T99+'2B'!T99</f>
        <v>936</v>
      </c>
      <c r="U99" s="223">
        <f t="shared" si="1"/>
        <v>4458</v>
      </c>
      <c r="W99" s="36"/>
      <c r="X99" s="36"/>
    </row>
    <row r="100" spans="1:24" ht="10.5" customHeight="1" x14ac:dyDescent="0.25">
      <c r="A100" s="40"/>
      <c r="B100" s="24">
        <v>86</v>
      </c>
      <c r="C100" s="24"/>
      <c r="D100" s="24"/>
      <c r="E100" s="193">
        <f>'2A'!E100+'2B'!E100</f>
        <v>1483</v>
      </c>
      <c r="F100" s="195">
        <f>'2A'!F100+'2B'!F100</f>
        <v>237</v>
      </c>
      <c r="G100" s="194">
        <f>'2A'!G100+'2B'!G100</f>
        <v>276</v>
      </c>
      <c r="H100" s="194">
        <f>'2A'!H100+'2B'!H100</f>
        <v>262</v>
      </c>
      <c r="I100" s="194">
        <f>'2A'!I100+'2B'!I100</f>
        <v>16</v>
      </c>
      <c r="J100" s="194">
        <f>'2A'!J100+'2B'!J100</f>
        <v>16</v>
      </c>
      <c r="K100" s="194">
        <f>'2A'!K100+'2B'!K100</f>
        <v>16</v>
      </c>
      <c r="L100" s="194">
        <f>'2A'!L100+'2B'!L100</f>
        <v>18</v>
      </c>
      <c r="M100" s="194">
        <f>'2A'!M100+'2B'!M100</f>
        <v>17</v>
      </c>
      <c r="N100" s="194">
        <f>'2A'!N100+'2B'!N100</f>
        <v>26</v>
      </c>
      <c r="O100" s="194">
        <f>'2A'!O100+'2B'!O100</f>
        <v>13</v>
      </c>
      <c r="P100" s="194">
        <f>'2A'!P100+'2B'!P100</f>
        <v>16</v>
      </c>
      <c r="Q100" s="194">
        <f>'2A'!Q100+'2B'!Q100</f>
        <v>3</v>
      </c>
      <c r="R100" s="194">
        <f>'2A'!R100+'2B'!R100</f>
        <v>2</v>
      </c>
      <c r="S100" s="194">
        <f>'2A'!S100+'2B'!S100</f>
        <v>861</v>
      </c>
      <c r="T100" s="221">
        <f>'2A'!T100+'2B'!T100</f>
        <v>860</v>
      </c>
      <c r="U100" s="192">
        <f t="shared" si="1"/>
        <v>4122</v>
      </c>
      <c r="W100" s="36"/>
      <c r="X100" s="36"/>
    </row>
    <row r="101" spans="1:24" ht="10.5" customHeight="1" x14ac:dyDescent="0.25">
      <c r="A101" s="37"/>
      <c r="B101" s="38">
        <v>87</v>
      </c>
      <c r="C101" s="38"/>
      <c r="D101" s="38"/>
      <c r="E101" s="189">
        <f>'2A'!E101+'2B'!E101</f>
        <v>1428</v>
      </c>
      <c r="F101" s="191">
        <f>'2A'!F101+'2B'!F101</f>
        <v>187</v>
      </c>
      <c r="G101" s="190">
        <f>'2A'!G101+'2B'!G101</f>
        <v>219</v>
      </c>
      <c r="H101" s="190">
        <f>'2A'!H101+'2B'!H101</f>
        <v>187</v>
      </c>
      <c r="I101" s="190">
        <f>'2A'!I101+'2B'!I101</f>
        <v>9</v>
      </c>
      <c r="J101" s="190">
        <f>'2A'!J101+'2B'!J101</f>
        <v>14</v>
      </c>
      <c r="K101" s="190">
        <f>'2A'!K101+'2B'!K101</f>
        <v>14</v>
      </c>
      <c r="L101" s="190">
        <f>'2A'!L101+'2B'!L101</f>
        <v>13</v>
      </c>
      <c r="M101" s="190">
        <f>'2A'!M101+'2B'!M101</f>
        <v>8</v>
      </c>
      <c r="N101" s="190">
        <f>'2A'!N101+'2B'!N101</f>
        <v>15</v>
      </c>
      <c r="O101" s="190">
        <f>'2A'!O101+'2B'!O101</f>
        <v>12</v>
      </c>
      <c r="P101" s="190">
        <f>'2A'!P101+'2B'!P101</f>
        <v>13</v>
      </c>
      <c r="Q101" s="190">
        <f>'2A'!Q101+'2B'!Q101</f>
        <v>2</v>
      </c>
      <c r="R101" s="190">
        <f>'2A'!R101+'2B'!R101</f>
        <v>3</v>
      </c>
      <c r="S101" s="190">
        <f>'2A'!S101+'2B'!S101</f>
        <v>770</v>
      </c>
      <c r="T101" s="222">
        <f>'2A'!T101+'2B'!T101</f>
        <v>672</v>
      </c>
      <c r="U101" s="223">
        <f t="shared" si="1"/>
        <v>3566</v>
      </c>
      <c r="W101" s="36"/>
      <c r="X101" s="36"/>
    </row>
    <row r="102" spans="1:24" ht="10.5" customHeight="1" x14ac:dyDescent="0.25">
      <c r="A102" s="40"/>
      <c r="B102" s="24">
        <v>88</v>
      </c>
      <c r="C102" s="24"/>
      <c r="D102" s="24"/>
      <c r="E102" s="193">
        <f>'2A'!E102+'2B'!E102</f>
        <v>1435</v>
      </c>
      <c r="F102" s="195">
        <f>'2A'!F102+'2B'!F102</f>
        <v>184</v>
      </c>
      <c r="G102" s="194">
        <f>'2A'!G102+'2B'!G102</f>
        <v>195</v>
      </c>
      <c r="H102" s="194">
        <f>'2A'!H102+'2B'!H102</f>
        <v>157</v>
      </c>
      <c r="I102" s="194">
        <f>'2A'!I102+'2B'!I102</f>
        <v>17</v>
      </c>
      <c r="J102" s="194">
        <f>'2A'!J102+'2B'!J102</f>
        <v>13</v>
      </c>
      <c r="K102" s="194">
        <f>'2A'!K102+'2B'!K102</f>
        <v>11</v>
      </c>
      <c r="L102" s="194">
        <f>'2A'!L102+'2B'!L102</f>
        <v>12</v>
      </c>
      <c r="M102" s="194">
        <f>'2A'!M102+'2B'!M102</f>
        <v>3</v>
      </c>
      <c r="N102" s="194">
        <f>'2A'!N102+'2B'!N102</f>
        <v>9</v>
      </c>
      <c r="O102" s="194">
        <f>'2A'!O102+'2B'!O102</f>
        <v>11</v>
      </c>
      <c r="P102" s="194">
        <f>'2A'!P102+'2B'!P102</f>
        <v>9</v>
      </c>
      <c r="Q102" s="194">
        <f>'2A'!Q102+'2B'!Q102</f>
        <v>2</v>
      </c>
      <c r="R102" s="194">
        <f>'2A'!R102+'2B'!R102</f>
        <v>0</v>
      </c>
      <c r="S102" s="194">
        <f>'2A'!S102+'2B'!S102</f>
        <v>690</v>
      </c>
      <c r="T102" s="221">
        <f>'2A'!T102+'2B'!T102</f>
        <v>618</v>
      </c>
      <c r="U102" s="192">
        <f t="shared" si="1"/>
        <v>3366</v>
      </c>
      <c r="W102" s="36"/>
      <c r="X102" s="36"/>
    </row>
    <row r="103" spans="1:24" ht="10.5" customHeight="1" x14ac:dyDescent="0.25">
      <c r="A103" s="37"/>
      <c r="B103" s="38">
        <v>89</v>
      </c>
      <c r="C103" s="38"/>
      <c r="D103" s="38"/>
      <c r="E103" s="189">
        <f>'2A'!E103+'2B'!E103</f>
        <v>1405</v>
      </c>
      <c r="F103" s="191">
        <f>'2A'!F103+'2B'!F103</f>
        <v>193</v>
      </c>
      <c r="G103" s="190">
        <f>'2A'!G103+'2B'!G103</f>
        <v>160</v>
      </c>
      <c r="H103" s="190">
        <f>'2A'!H103+'2B'!H103</f>
        <v>165</v>
      </c>
      <c r="I103" s="190">
        <f>'2A'!I103+'2B'!I103</f>
        <v>11</v>
      </c>
      <c r="J103" s="190">
        <f>'2A'!J103+'2B'!J103</f>
        <v>4</v>
      </c>
      <c r="K103" s="190">
        <f>'2A'!K103+'2B'!K103</f>
        <v>11</v>
      </c>
      <c r="L103" s="190">
        <f>'2A'!L103+'2B'!L103</f>
        <v>10</v>
      </c>
      <c r="M103" s="190">
        <f>'2A'!M103+'2B'!M103</f>
        <v>13</v>
      </c>
      <c r="N103" s="190">
        <f>'2A'!N103+'2B'!N103</f>
        <v>8</v>
      </c>
      <c r="O103" s="190">
        <f>'2A'!O103+'2B'!O103</f>
        <v>14</v>
      </c>
      <c r="P103" s="190">
        <f>'2A'!P103+'2B'!P103</f>
        <v>6</v>
      </c>
      <c r="Q103" s="190">
        <f>'2A'!Q103+'2B'!Q103</f>
        <v>1</v>
      </c>
      <c r="R103" s="190">
        <f>'2A'!R103+'2B'!R103</f>
        <v>0</v>
      </c>
      <c r="S103" s="190">
        <f>'2A'!S103+'2B'!S103</f>
        <v>536</v>
      </c>
      <c r="T103" s="222">
        <f>'2A'!T103+'2B'!T103</f>
        <v>586</v>
      </c>
      <c r="U103" s="223">
        <f t="shared" si="1"/>
        <v>3123</v>
      </c>
      <c r="W103" s="36"/>
      <c r="X103" s="36"/>
    </row>
    <row r="104" spans="1:24" ht="10.5" customHeight="1" x14ac:dyDescent="0.25">
      <c r="A104" s="40"/>
      <c r="B104" s="24">
        <v>90</v>
      </c>
      <c r="C104" s="24"/>
      <c r="D104" s="24"/>
      <c r="E104" s="193">
        <f>'2A'!E104+'2B'!E104</f>
        <v>1186</v>
      </c>
      <c r="F104" s="195">
        <f>'2A'!F104+'2B'!F104</f>
        <v>131</v>
      </c>
      <c r="G104" s="194">
        <f>'2A'!G104+'2B'!G104</f>
        <v>110</v>
      </c>
      <c r="H104" s="194">
        <f>'2A'!H104+'2B'!H104</f>
        <v>97</v>
      </c>
      <c r="I104" s="194">
        <f>'2A'!I104+'2B'!I104</f>
        <v>4</v>
      </c>
      <c r="J104" s="194">
        <f>'2A'!J104+'2B'!J104</f>
        <v>5</v>
      </c>
      <c r="K104" s="194">
        <f>'2A'!K104+'2B'!K104</f>
        <v>5</v>
      </c>
      <c r="L104" s="194">
        <f>'2A'!L104+'2B'!L104</f>
        <v>11</v>
      </c>
      <c r="M104" s="194">
        <f>'2A'!M104+'2B'!M104</f>
        <v>4</v>
      </c>
      <c r="N104" s="194">
        <f>'2A'!N104+'2B'!N104</f>
        <v>7</v>
      </c>
      <c r="O104" s="194">
        <f>'2A'!O104+'2B'!O104</f>
        <v>7</v>
      </c>
      <c r="P104" s="194">
        <f>'2A'!P104+'2B'!P104</f>
        <v>4</v>
      </c>
      <c r="Q104" s="194">
        <f>'2A'!Q104+'2B'!Q104</f>
        <v>0</v>
      </c>
      <c r="R104" s="194">
        <f>'2A'!R104+'2B'!R104</f>
        <v>0</v>
      </c>
      <c r="S104" s="194">
        <f>'2A'!S104+'2B'!S104</f>
        <v>505</v>
      </c>
      <c r="T104" s="221">
        <f>'2A'!T104+'2B'!T104</f>
        <v>486</v>
      </c>
      <c r="U104" s="192">
        <f t="shared" si="1"/>
        <v>2562</v>
      </c>
      <c r="W104" s="36"/>
      <c r="X104" s="36"/>
    </row>
    <row r="105" spans="1:24" ht="10.5" customHeight="1" x14ac:dyDescent="0.25">
      <c r="A105" s="37"/>
      <c r="B105" s="38">
        <v>91</v>
      </c>
      <c r="C105" s="38"/>
      <c r="D105" s="38"/>
      <c r="E105" s="189">
        <f>'2A'!E105+'2B'!E105</f>
        <v>1149</v>
      </c>
      <c r="F105" s="191">
        <f>'2A'!F105+'2B'!F105</f>
        <v>111</v>
      </c>
      <c r="G105" s="190">
        <f>'2A'!G105+'2B'!G105</f>
        <v>72</v>
      </c>
      <c r="H105" s="190">
        <f>'2A'!H105+'2B'!H105</f>
        <v>62</v>
      </c>
      <c r="I105" s="190">
        <f>'2A'!I105+'2B'!I105</f>
        <v>1</v>
      </c>
      <c r="J105" s="190">
        <f>'2A'!J105+'2B'!J105</f>
        <v>5</v>
      </c>
      <c r="K105" s="190">
        <f>'2A'!K105+'2B'!K105</f>
        <v>4</v>
      </c>
      <c r="L105" s="190">
        <f>'2A'!L105+'2B'!L105</f>
        <v>5</v>
      </c>
      <c r="M105" s="190">
        <f>'2A'!M105+'2B'!M105</f>
        <v>5</v>
      </c>
      <c r="N105" s="190">
        <f>'2A'!N105+'2B'!N105</f>
        <v>7</v>
      </c>
      <c r="O105" s="190">
        <f>'2A'!O105+'2B'!O105</f>
        <v>4</v>
      </c>
      <c r="P105" s="190">
        <f>'2A'!P105+'2B'!P105</f>
        <v>4</v>
      </c>
      <c r="Q105" s="190">
        <f>'2A'!Q105+'2B'!Q105</f>
        <v>0</v>
      </c>
      <c r="R105" s="190">
        <f>'2A'!R105+'2B'!R105</f>
        <v>2</v>
      </c>
      <c r="S105" s="190">
        <f>'2A'!S105+'2B'!S105</f>
        <v>403</v>
      </c>
      <c r="T105" s="222">
        <f>'2A'!T105+'2B'!T105</f>
        <v>400</v>
      </c>
      <c r="U105" s="223">
        <f t="shared" si="1"/>
        <v>2234</v>
      </c>
      <c r="W105" s="36"/>
      <c r="X105" s="36"/>
    </row>
    <row r="106" spans="1:24" ht="10.5" customHeight="1" x14ac:dyDescent="0.25">
      <c r="A106" s="40"/>
      <c r="B106" s="24">
        <v>92</v>
      </c>
      <c r="C106" s="24"/>
      <c r="D106" s="24"/>
      <c r="E106" s="193">
        <f>'2A'!E106+'2B'!E106</f>
        <v>1109</v>
      </c>
      <c r="F106" s="195">
        <f>'2A'!F106+'2B'!F106</f>
        <v>94</v>
      </c>
      <c r="G106" s="194">
        <f>'2A'!G106+'2B'!G106</f>
        <v>55</v>
      </c>
      <c r="H106" s="194">
        <f>'2A'!H106+'2B'!H106</f>
        <v>62</v>
      </c>
      <c r="I106" s="194">
        <f>'2A'!I106+'2B'!I106</f>
        <v>2</v>
      </c>
      <c r="J106" s="194">
        <f>'2A'!J106+'2B'!J106</f>
        <v>3</v>
      </c>
      <c r="K106" s="194">
        <f>'2A'!K106+'2B'!K106</f>
        <v>1</v>
      </c>
      <c r="L106" s="194">
        <f>'2A'!L106+'2B'!L106</f>
        <v>1</v>
      </c>
      <c r="M106" s="194">
        <f>'2A'!M106+'2B'!M106</f>
        <v>5</v>
      </c>
      <c r="N106" s="194">
        <f>'2A'!N106+'2B'!N106</f>
        <v>6</v>
      </c>
      <c r="O106" s="194">
        <f>'2A'!O106+'2B'!O106</f>
        <v>4</v>
      </c>
      <c r="P106" s="194">
        <f>'2A'!P106+'2B'!P106</f>
        <v>8</v>
      </c>
      <c r="Q106" s="194">
        <f>'2A'!Q106+'2B'!Q106</f>
        <v>2</v>
      </c>
      <c r="R106" s="194">
        <f>'2A'!R106+'2B'!R106</f>
        <v>0</v>
      </c>
      <c r="S106" s="194">
        <f>'2A'!S106+'2B'!S106</f>
        <v>363</v>
      </c>
      <c r="T106" s="221">
        <f>'2A'!T106+'2B'!T106</f>
        <v>342</v>
      </c>
      <c r="U106" s="192">
        <f t="shared" si="1"/>
        <v>2057</v>
      </c>
      <c r="W106" s="36"/>
      <c r="X106" s="36"/>
    </row>
    <row r="107" spans="1:24" ht="10.5" customHeight="1" x14ac:dyDescent="0.25">
      <c r="A107" s="37"/>
      <c r="B107" s="38">
        <v>93</v>
      </c>
      <c r="C107" s="38"/>
      <c r="D107" s="38"/>
      <c r="E107" s="189">
        <f>'2A'!E107+'2B'!E107</f>
        <v>1108</v>
      </c>
      <c r="F107" s="191">
        <f>'2A'!F107+'2B'!F107</f>
        <v>94</v>
      </c>
      <c r="G107" s="190">
        <f>'2A'!G107+'2B'!G107</f>
        <v>52</v>
      </c>
      <c r="H107" s="190">
        <f>'2A'!H107+'2B'!H107</f>
        <v>38</v>
      </c>
      <c r="I107" s="190">
        <f>'2A'!I107+'2B'!I107</f>
        <v>0</v>
      </c>
      <c r="J107" s="190">
        <f>'2A'!J107+'2B'!J107</f>
        <v>2</v>
      </c>
      <c r="K107" s="190">
        <f>'2A'!K107+'2B'!K107</f>
        <v>1</v>
      </c>
      <c r="L107" s="190">
        <f>'2A'!L107+'2B'!L107</f>
        <v>4</v>
      </c>
      <c r="M107" s="190">
        <f>'2A'!M107+'2B'!M107</f>
        <v>4</v>
      </c>
      <c r="N107" s="190">
        <f>'2A'!N107+'2B'!N107</f>
        <v>2</v>
      </c>
      <c r="O107" s="190">
        <f>'2A'!O107+'2B'!O107</f>
        <v>5</v>
      </c>
      <c r="P107" s="190">
        <f>'2A'!P107+'2B'!P107</f>
        <v>2</v>
      </c>
      <c r="Q107" s="190">
        <f>'2A'!Q107+'2B'!Q107</f>
        <v>0</v>
      </c>
      <c r="R107" s="190">
        <f>'2A'!R107+'2B'!R107</f>
        <v>1</v>
      </c>
      <c r="S107" s="190">
        <f>'2A'!S107+'2B'!S107</f>
        <v>313</v>
      </c>
      <c r="T107" s="222">
        <f>'2A'!T107+'2B'!T107</f>
        <v>274</v>
      </c>
      <c r="U107" s="223">
        <f t="shared" si="1"/>
        <v>1900</v>
      </c>
      <c r="W107" s="36"/>
      <c r="X107" s="36"/>
    </row>
    <row r="108" spans="1:24" ht="10.5" customHeight="1" x14ac:dyDescent="0.25">
      <c r="A108" s="40"/>
      <c r="B108" s="24">
        <v>94</v>
      </c>
      <c r="C108" s="24"/>
      <c r="D108" s="24"/>
      <c r="E108" s="193">
        <f>'2A'!E108+'2B'!E108</f>
        <v>1001</v>
      </c>
      <c r="F108" s="195">
        <f>'2A'!F108+'2B'!F108</f>
        <v>85</v>
      </c>
      <c r="G108" s="194">
        <f>'2A'!G108+'2B'!G108</f>
        <v>45</v>
      </c>
      <c r="H108" s="194">
        <f>'2A'!H108+'2B'!H108</f>
        <v>46</v>
      </c>
      <c r="I108" s="194">
        <f>'2A'!I108+'2B'!I108</f>
        <v>1</v>
      </c>
      <c r="J108" s="194">
        <f>'2A'!J108+'2B'!J108</f>
        <v>1</v>
      </c>
      <c r="K108" s="194">
        <f>'2A'!K108+'2B'!K108</f>
        <v>0</v>
      </c>
      <c r="L108" s="194">
        <f>'2A'!L108+'2B'!L108</f>
        <v>0</v>
      </c>
      <c r="M108" s="194">
        <f>'2A'!M108+'2B'!M108</f>
        <v>1</v>
      </c>
      <c r="N108" s="194">
        <f>'2A'!N108+'2B'!N108</f>
        <v>3</v>
      </c>
      <c r="O108" s="194">
        <f>'2A'!O108+'2B'!O108</f>
        <v>2</v>
      </c>
      <c r="P108" s="194">
        <f>'2A'!P108+'2B'!P108</f>
        <v>1</v>
      </c>
      <c r="Q108" s="194">
        <f>'2A'!Q108+'2B'!Q108</f>
        <v>0</v>
      </c>
      <c r="R108" s="194">
        <f>'2A'!R108+'2B'!R108</f>
        <v>0</v>
      </c>
      <c r="S108" s="194">
        <f>'2A'!S108+'2B'!S108</f>
        <v>238</v>
      </c>
      <c r="T108" s="221">
        <f>'2A'!T108+'2B'!T108</f>
        <v>283</v>
      </c>
      <c r="U108" s="192">
        <f t="shared" si="1"/>
        <v>1707</v>
      </c>
      <c r="W108" s="36"/>
      <c r="X108" s="36"/>
    </row>
    <row r="109" spans="1:24" ht="10.5" customHeight="1" x14ac:dyDescent="0.25">
      <c r="A109" s="37"/>
      <c r="B109" s="38">
        <v>95</v>
      </c>
      <c r="C109" s="38"/>
      <c r="D109" s="38"/>
      <c r="E109" s="189">
        <f>'2A'!E109+'2B'!E109</f>
        <v>978</v>
      </c>
      <c r="F109" s="191">
        <f>'2A'!F109+'2B'!F109</f>
        <v>64</v>
      </c>
      <c r="G109" s="190">
        <f>'2A'!G109+'2B'!G109</f>
        <v>36</v>
      </c>
      <c r="H109" s="190">
        <f>'2A'!H109+'2B'!H109</f>
        <v>34</v>
      </c>
      <c r="I109" s="190">
        <f>'2A'!I109+'2B'!I109</f>
        <v>4</v>
      </c>
      <c r="J109" s="190">
        <f>'2A'!J109+'2B'!J109</f>
        <v>1</v>
      </c>
      <c r="K109" s="190">
        <f>'2A'!K109+'2B'!K109</f>
        <v>0</v>
      </c>
      <c r="L109" s="190">
        <f>'2A'!L109+'2B'!L109</f>
        <v>0</v>
      </c>
      <c r="M109" s="190">
        <f>'2A'!M109+'2B'!M109</f>
        <v>0</v>
      </c>
      <c r="N109" s="190">
        <f>'2A'!N109+'2B'!N109</f>
        <v>2</v>
      </c>
      <c r="O109" s="190">
        <f>'2A'!O109+'2B'!O109</f>
        <v>0</v>
      </c>
      <c r="P109" s="190">
        <f>'2A'!P109+'2B'!P109</f>
        <v>5</v>
      </c>
      <c r="Q109" s="190">
        <f>'2A'!Q109+'2B'!Q109</f>
        <v>1</v>
      </c>
      <c r="R109" s="190">
        <f>'2A'!R109+'2B'!R109</f>
        <v>0</v>
      </c>
      <c r="S109" s="190">
        <f>'2A'!S109+'2B'!S109</f>
        <v>193</v>
      </c>
      <c r="T109" s="222">
        <f>'2A'!T109+'2B'!T109</f>
        <v>231</v>
      </c>
      <c r="U109" s="223">
        <f t="shared" si="1"/>
        <v>1549</v>
      </c>
      <c r="W109" s="36"/>
      <c r="X109" s="36"/>
    </row>
    <row r="110" spans="1:24" ht="10.5" customHeight="1" x14ac:dyDescent="0.25">
      <c r="A110" s="40"/>
      <c r="B110" s="24">
        <v>96</v>
      </c>
      <c r="C110" s="24"/>
      <c r="D110" s="24"/>
      <c r="E110" s="193">
        <f>'2A'!E110+'2B'!E110</f>
        <v>538</v>
      </c>
      <c r="F110" s="195">
        <f>'2A'!F110+'2B'!F110</f>
        <v>44</v>
      </c>
      <c r="G110" s="194">
        <f>'2A'!G110+'2B'!G110</f>
        <v>35</v>
      </c>
      <c r="H110" s="194">
        <f>'2A'!H110+'2B'!H110</f>
        <v>23</v>
      </c>
      <c r="I110" s="194">
        <f>'2A'!I110+'2B'!I110</f>
        <v>0</v>
      </c>
      <c r="J110" s="194">
        <f>'2A'!J110+'2B'!J110</f>
        <v>2</v>
      </c>
      <c r="K110" s="194">
        <f>'2A'!K110+'2B'!K110</f>
        <v>0</v>
      </c>
      <c r="L110" s="194">
        <f>'2A'!L110+'2B'!L110</f>
        <v>0</v>
      </c>
      <c r="M110" s="194">
        <f>'2A'!M110+'2B'!M110</f>
        <v>0</v>
      </c>
      <c r="N110" s="194">
        <f>'2A'!N110+'2B'!N110</f>
        <v>0</v>
      </c>
      <c r="O110" s="194">
        <f>'2A'!O110+'2B'!O110</f>
        <v>0</v>
      </c>
      <c r="P110" s="194">
        <f>'2A'!P110+'2B'!P110</f>
        <v>1</v>
      </c>
      <c r="Q110" s="194">
        <f>'2A'!Q110+'2B'!Q110</f>
        <v>0</v>
      </c>
      <c r="R110" s="194">
        <f>'2A'!R110+'2B'!R110</f>
        <v>0</v>
      </c>
      <c r="S110" s="194">
        <f>'2A'!S110+'2B'!S110</f>
        <v>176</v>
      </c>
      <c r="T110" s="221">
        <f>'2A'!T110+'2B'!T110</f>
        <v>188</v>
      </c>
      <c r="U110" s="192">
        <f t="shared" si="1"/>
        <v>1007</v>
      </c>
      <c r="W110" s="36"/>
      <c r="X110" s="36"/>
    </row>
    <row r="111" spans="1:24" ht="10.5" customHeight="1" x14ac:dyDescent="0.25">
      <c r="A111" s="37"/>
      <c r="B111" s="38">
        <v>97</v>
      </c>
      <c r="C111" s="38"/>
      <c r="D111" s="38"/>
      <c r="E111" s="189">
        <f>'2A'!E111+'2B'!E111</f>
        <v>448</v>
      </c>
      <c r="F111" s="191">
        <f>'2A'!F111+'2B'!F111</f>
        <v>48</v>
      </c>
      <c r="G111" s="190">
        <f>'2A'!G111+'2B'!G111</f>
        <v>13</v>
      </c>
      <c r="H111" s="190">
        <f>'2A'!H111+'2B'!H111</f>
        <v>12</v>
      </c>
      <c r="I111" s="190">
        <f>'2A'!I111+'2B'!I111</f>
        <v>0</v>
      </c>
      <c r="J111" s="190">
        <f>'2A'!J111+'2B'!J111</f>
        <v>0</v>
      </c>
      <c r="K111" s="190">
        <f>'2A'!K111+'2B'!K111</f>
        <v>1</v>
      </c>
      <c r="L111" s="190">
        <f>'2A'!L111+'2B'!L111</f>
        <v>0</v>
      </c>
      <c r="M111" s="190">
        <f>'2A'!M111+'2B'!M111</f>
        <v>0</v>
      </c>
      <c r="N111" s="190">
        <f>'2A'!N111+'2B'!N111</f>
        <v>0</v>
      </c>
      <c r="O111" s="190">
        <f>'2A'!O111+'2B'!O111</f>
        <v>2</v>
      </c>
      <c r="P111" s="190">
        <f>'2A'!P111+'2B'!P111</f>
        <v>0</v>
      </c>
      <c r="Q111" s="190">
        <f>'2A'!Q111+'2B'!Q111</f>
        <v>0</v>
      </c>
      <c r="R111" s="190">
        <f>'2A'!R111+'2B'!R111</f>
        <v>0</v>
      </c>
      <c r="S111" s="190">
        <f>'2A'!S111+'2B'!S111</f>
        <v>149</v>
      </c>
      <c r="T111" s="222">
        <f>'2A'!T111+'2B'!T111</f>
        <v>205</v>
      </c>
      <c r="U111" s="223">
        <f t="shared" si="1"/>
        <v>878</v>
      </c>
      <c r="W111" s="36"/>
      <c r="X111" s="36"/>
    </row>
    <row r="112" spans="1:24" ht="10.5" customHeight="1" x14ac:dyDescent="0.25">
      <c r="A112" s="40"/>
      <c r="B112" s="24">
        <v>98</v>
      </c>
      <c r="C112" s="24"/>
      <c r="D112" s="24"/>
      <c r="E112" s="193">
        <f>'2A'!E112+'2B'!E112</f>
        <v>456</v>
      </c>
      <c r="F112" s="195">
        <f>'2A'!F112+'2B'!F112</f>
        <v>31</v>
      </c>
      <c r="G112" s="194">
        <f>'2A'!G112+'2B'!G112</f>
        <v>13</v>
      </c>
      <c r="H112" s="194">
        <f>'2A'!H112+'2B'!H112</f>
        <v>16</v>
      </c>
      <c r="I112" s="194">
        <f>'2A'!I112+'2B'!I112</f>
        <v>0</v>
      </c>
      <c r="J112" s="194">
        <f>'2A'!J112+'2B'!J112</f>
        <v>0</v>
      </c>
      <c r="K112" s="194">
        <f>'2A'!K112+'2B'!K112</f>
        <v>0</v>
      </c>
      <c r="L112" s="194">
        <f>'2A'!L112+'2B'!L112</f>
        <v>0</v>
      </c>
      <c r="M112" s="194">
        <f>'2A'!M112+'2B'!M112</f>
        <v>0</v>
      </c>
      <c r="N112" s="194">
        <f>'2A'!N112+'2B'!N112</f>
        <v>0</v>
      </c>
      <c r="O112" s="194">
        <f>'2A'!O112+'2B'!O112</f>
        <v>1</v>
      </c>
      <c r="P112" s="194">
        <f>'2A'!P112+'2B'!P112</f>
        <v>0</v>
      </c>
      <c r="Q112" s="194">
        <f>'2A'!Q112+'2B'!Q112</f>
        <v>0</v>
      </c>
      <c r="R112" s="194">
        <f>'2A'!R112+'2B'!R112</f>
        <v>0</v>
      </c>
      <c r="S112" s="194">
        <f>'2A'!S112+'2B'!S112</f>
        <v>117</v>
      </c>
      <c r="T112" s="221">
        <f>'2A'!T112+'2B'!T112</f>
        <v>118</v>
      </c>
      <c r="U112" s="192">
        <f t="shared" si="1"/>
        <v>752</v>
      </c>
      <c r="W112" s="36"/>
      <c r="X112" s="36"/>
    </row>
    <row r="113" spans="1:24" ht="10.5" customHeight="1" x14ac:dyDescent="0.25">
      <c r="A113" s="37"/>
      <c r="B113" s="38">
        <v>99</v>
      </c>
      <c r="C113" s="38"/>
      <c r="D113" s="38"/>
      <c r="E113" s="189">
        <f>'2A'!E113+'2B'!E113</f>
        <v>171</v>
      </c>
      <c r="F113" s="191">
        <f>'2A'!F113+'2B'!F113</f>
        <v>14</v>
      </c>
      <c r="G113" s="190">
        <f>'2A'!G113+'2B'!G113</f>
        <v>8</v>
      </c>
      <c r="H113" s="190">
        <f>'2A'!H113+'2B'!H113</f>
        <v>3</v>
      </c>
      <c r="I113" s="190">
        <f>'2A'!I113+'2B'!I113</f>
        <v>0</v>
      </c>
      <c r="J113" s="190">
        <f>'2A'!J113+'2B'!J113</f>
        <v>0</v>
      </c>
      <c r="K113" s="190">
        <f>'2A'!K113+'2B'!K113</f>
        <v>0</v>
      </c>
      <c r="L113" s="190">
        <f>'2A'!L113+'2B'!L113</f>
        <v>0</v>
      </c>
      <c r="M113" s="190">
        <f>'2A'!M113+'2B'!M113</f>
        <v>0</v>
      </c>
      <c r="N113" s="190">
        <f>'2A'!N113+'2B'!N113</f>
        <v>0</v>
      </c>
      <c r="O113" s="190">
        <f>'2A'!O113+'2B'!O113</f>
        <v>0</v>
      </c>
      <c r="P113" s="190">
        <f>'2A'!P113+'2B'!P113</f>
        <v>0</v>
      </c>
      <c r="Q113" s="190">
        <f>'2A'!Q113+'2B'!Q113</f>
        <v>0</v>
      </c>
      <c r="R113" s="190">
        <f>'2A'!R113+'2B'!R113</f>
        <v>0</v>
      </c>
      <c r="S113" s="190">
        <f>'2A'!S113+'2B'!S113</f>
        <v>91</v>
      </c>
      <c r="T113" s="225">
        <f>'2A'!T113+'2B'!T113</f>
        <v>135</v>
      </c>
      <c r="U113" s="223">
        <f t="shared" si="1"/>
        <v>422</v>
      </c>
      <c r="W113" s="36"/>
      <c r="X113" s="36"/>
    </row>
    <row r="114" spans="1:24" ht="10.5" customHeight="1" x14ac:dyDescent="0.25">
      <c r="A114" s="33" t="s">
        <v>53</v>
      </c>
      <c r="B114" s="24">
        <v>100</v>
      </c>
      <c r="C114" s="34" t="s">
        <v>55</v>
      </c>
      <c r="D114" s="24"/>
      <c r="E114" s="193">
        <f>'2A'!E114+'2B'!E114</f>
        <v>23</v>
      </c>
      <c r="F114" s="197">
        <f>'2A'!F114+'2B'!F114</f>
        <v>3</v>
      </c>
      <c r="G114" s="193">
        <f>'2A'!G114+'2B'!G114</f>
        <v>29</v>
      </c>
      <c r="H114" s="198">
        <f>'2A'!H114+'2B'!H114</f>
        <v>7</v>
      </c>
      <c r="I114" s="198">
        <f>'2A'!I114+'2B'!I114</f>
        <v>21</v>
      </c>
      <c r="J114" s="198">
        <f>'2A'!J114+'2B'!J114</f>
        <v>0</v>
      </c>
      <c r="K114" s="198">
        <f>'2A'!K114+'2B'!K114</f>
        <v>0</v>
      </c>
      <c r="L114" s="198">
        <f>'2A'!L114+'2B'!L114</f>
        <v>0</v>
      </c>
      <c r="M114" s="198">
        <f>'2A'!M114+'2B'!M114</f>
        <v>0</v>
      </c>
      <c r="N114" s="198">
        <f>'2A'!N114+'2B'!N114</f>
        <v>0</v>
      </c>
      <c r="O114" s="198">
        <f>'2A'!O114+'2B'!O114</f>
        <v>0</v>
      </c>
      <c r="P114" s="198">
        <f>'2A'!P114+'2B'!P114</f>
        <v>0</v>
      </c>
      <c r="Q114" s="198">
        <f>'2A'!Q114+'2B'!Q114</f>
        <v>0</v>
      </c>
      <c r="R114" s="198">
        <f>'2A'!R114+'2B'!R114</f>
        <v>1</v>
      </c>
      <c r="S114" s="198">
        <f>'2A'!S114+'2B'!S114</f>
        <v>169</v>
      </c>
      <c r="T114" s="197">
        <f>'2A'!T114+'2B'!T114</f>
        <v>236</v>
      </c>
      <c r="U114" s="192">
        <f t="shared" si="1"/>
        <v>489</v>
      </c>
      <c r="W114" s="36"/>
      <c r="X114" s="36"/>
    </row>
    <row r="115" spans="1:24" ht="10.5" customHeight="1" thickBot="1" x14ac:dyDescent="0.3">
      <c r="A115" s="409" t="s">
        <v>8</v>
      </c>
      <c r="B115" s="42"/>
      <c r="C115" s="404"/>
      <c r="D115" s="404"/>
      <c r="E115" s="405">
        <f>SUM(E14:E114)</f>
        <v>145940</v>
      </c>
      <c r="F115" s="406">
        <f t="shared" ref="F115:T115" si="2">SUM(F14:F114)</f>
        <v>95658</v>
      </c>
      <c r="G115" s="405">
        <f t="shared" si="2"/>
        <v>3701333</v>
      </c>
      <c r="H115" s="407">
        <f t="shared" si="2"/>
        <v>2098033</v>
      </c>
      <c r="I115" s="407">
        <f t="shared" si="2"/>
        <v>282734</v>
      </c>
      <c r="J115" s="407">
        <f t="shared" si="2"/>
        <v>311170</v>
      </c>
      <c r="K115" s="407">
        <f t="shared" si="2"/>
        <v>249784</v>
      </c>
      <c r="L115" s="407">
        <f t="shared" si="2"/>
        <v>264992</v>
      </c>
      <c r="M115" s="407">
        <f t="shared" si="2"/>
        <v>211323</v>
      </c>
      <c r="N115" s="407">
        <f t="shared" si="2"/>
        <v>230151</v>
      </c>
      <c r="O115" s="407">
        <f t="shared" si="2"/>
        <v>189853</v>
      </c>
      <c r="P115" s="407">
        <f t="shared" si="2"/>
        <v>209304</v>
      </c>
      <c r="Q115" s="407">
        <f t="shared" si="2"/>
        <v>124856</v>
      </c>
      <c r="R115" s="407">
        <f t="shared" si="2"/>
        <v>147112</v>
      </c>
      <c r="S115" s="407">
        <f t="shared" si="2"/>
        <v>1038768</v>
      </c>
      <c r="T115" s="406">
        <f t="shared" si="2"/>
        <v>1258034</v>
      </c>
      <c r="U115" s="408">
        <f>SUM(E115:T115)</f>
        <v>10559045</v>
      </c>
      <c r="W115" s="36"/>
      <c r="X115" s="36"/>
    </row>
    <row r="116" spans="1:24" x14ac:dyDescent="0.25">
      <c r="A116" s="44" t="s">
        <v>315</v>
      </c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W116" s="36"/>
      <c r="X116" s="36"/>
    </row>
    <row r="117" spans="1:24" ht="11.15" customHeight="1" x14ac:dyDescent="0.25">
      <c r="A117" s="46"/>
      <c r="B117" s="24"/>
      <c r="C117" s="24"/>
      <c r="D117" s="24"/>
    </row>
    <row r="118" spans="1:24" ht="9" customHeight="1" x14ac:dyDescent="0.25">
      <c r="A118" s="24"/>
      <c r="B118" s="24"/>
      <c r="C118" s="24"/>
      <c r="D118" s="24"/>
    </row>
    <row r="119" spans="1:24" ht="16.5" customHeight="1" x14ac:dyDescent="0.25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25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4" ht="9" customHeight="1" x14ac:dyDescent="0.25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4" ht="9" customHeight="1" x14ac:dyDescent="0.25">
      <c r="A122" s="24"/>
      <c r="B122" s="24"/>
      <c r="C122" s="24"/>
      <c r="D122" s="24"/>
    </row>
    <row r="123" spans="1:24" ht="9" customHeight="1" x14ac:dyDescent="0.25">
      <c r="A123" s="24"/>
      <c r="B123" s="24"/>
      <c r="C123" s="24"/>
      <c r="D123" s="24"/>
    </row>
    <row r="124" spans="1:24" ht="9" customHeight="1" x14ac:dyDescent="0.25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25">
      <c r="A125" s="24"/>
      <c r="B125" s="24"/>
      <c r="C125" s="24"/>
      <c r="D125" s="24"/>
    </row>
    <row r="126" spans="1:24" ht="9" customHeight="1" x14ac:dyDescent="0.25">
      <c r="A126" s="24"/>
      <c r="B126" s="24"/>
      <c r="C126" s="24"/>
      <c r="D126" s="24"/>
    </row>
    <row r="127" spans="1:24" ht="9" customHeight="1" x14ac:dyDescent="0.25">
      <c r="A127" s="24"/>
      <c r="B127" s="24"/>
      <c r="C127" s="24"/>
      <c r="D127" s="24"/>
      <c r="I127" s="48"/>
      <c r="K127" s="48"/>
    </row>
    <row r="128" spans="1:24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20">
    <mergeCell ref="A7:U7"/>
    <mergeCell ref="A2:U2"/>
    <mergeCell ref="A3:U3"/>
    <mergeCell ref="A4:U4"/>
    <mergeCell ref="A5:U5"/>
    <mergeCell ref="A6:U6"/>
    <mergeCell ref="A8:U8"/>
    <mergeCell ref="A9:U9"/>
    <mergeCell ref="A10:U10"/>
    <mergeCell ref="A11:D11"/>
    <mergeCell ref="E11:F11"/>
    <mergeCell ref="G11:T11"/>
    <mergeCell ref="O12:P12"/>
    <mergeCell ref="Q12:R12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scale="72" firstPageNumber="5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27CB6036F29C4BB6945A1D36AA1F6A" ma:contentTypeVersion="11" ma:contentTypeDescription="Crear nuevo documento." ma:contentTypeScope="" ma:versionID="f0a83a1def9e7b282106e54df825e043">
  <xsd:schema xmlns:xsd="http://www.w3.org/2001/XMLSchema" xmlns:xs="http://www.w3.org/2001/XMLSchema" xmlns:p="http://schemas.microsoft.com/office/2006/metadata/properties" xmlns:ns2="2fa79387-32d2-4061-9492-9ef011d20a69" xmlns:ns3="26b4d0d3-391a-4196-af65-603d84327a6b" targetNamespace="http://schemas.microsoft.com/office/2006/metadata/properties" ma:root="true" ma:fieldsID="e5557f976a9ee20ea09b9cca6a8c4e09" ns2:_="" ns3:_="">
    <xsd:import namespace="2fa79387-32d2-4061-9492-9ef011d20a69"/>
    <xsd:import namespace="26b4d0d3-391a-4196-af65-603d84327a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79387-32d2-4061-9492-9ef011d20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b4d0d3-391a-4196-af65-603d84327a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C888FDF-FAC8-4600-BB25-9694B7556BF8}"/>
</file>

<file path=customXml/itemProps2.xml><?xml version="1.0" encoding="utf-8"?>
<ds:datastoreItem xmlns:ds="http://schemas.openxmlformats.org/officeDocument/2006/customXml" ds:itemID="{077A20FE-3FF1-429B-91A1-54823A9D8706}"/>
</file>

<file path=customXml/itemProps3.xml><?xml version="1.0" encoding="utf-8"?>
<ds:datastoreItem xmlns:ds="http://schemas.openxmlformats.org/officeDocument/2006/customXml" ds:itemID="{D470D52E-0A31-4A9F-8F8D-AB51F099A8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143</vt:i4>
      </vt:variant>
    </vt:vector>
  </HeadingPairs>
  <TitlesOfParts>
    <vt:vector size="206" baseType="lpstr">
      <vt:lpstr>Portada</vt:lpstr>
      <vt:lpstr>Directorio</vt:lpstr>
      <vt:lpstr>Introduccion</vt:lpstr>
      <vt:lpstr>Índice</vt:lpstr>
      <vt:lpstr>1 Total</vt:lpstr>
      <vt:lpstr>1M.N.</vt:lpstr>
      <vt:lpstr>1M.E.</vt:lpstr>
      <vt:lpstr>1T.I.</vt:lpstr>
      <vt:lpstr>2Total</vt:lpstr>
      <vt:lpstr>2A</vt:lpstr>
      <vt:lpstr>2B</vt:lpstr>
      <vt:lpstr>2Total (G)</vt:lpstr>
      <vt:lpstr>2A (G)</vt:lpstr>
      <vt:lpstr>2B (G)</vt:lpstr>
      <vt:lpstr>3Total</vt:lpstr>
      <vt:lpstr>3A</vt:lpstr>
      <vt:lpstr>3B</vt:lpstr>
      <vt:lpstr>3Total (G)</vt:lpstr>
      <vt:lpstr>3A (G)</vt:lpstr>
      <vt:lpstr>3B (G)</vt:lpstr>
      <vt:lpstr>4Total Ind EPP</vt:lpstr>
      <vt:lpstr>4V 4_1 EPP.3</vt:lpstr>
      <vt:lpstr>4V 4_1 EPP.6</vt:lpstr>
      <vt:lpstr>4V 4_1 EPP.9</vt:lpstr>
      <vt:lpstr>4Total Ind PSA</vt:lpstr>
      <vt:lpstr>4V 4_1 PSA.3</vt:lpstr>
      <vt:lpstr>4V 4_1 PSA.6</vt:lpstr>
      <vt:lpstr>4V 4_1 PSA.9</vt:lpstr>
      <vt:lpstr>4Total Ind RPI</vt:lpstr>
      <vt:lpstr>4V 4_1 RPI.3</vt:lpstr>
      <vt:lpstr>4V 4_1 RPI.6</vt:lpstr>
      <vt:lpstr>4Total GPO EPP</vt:lpstr>
      <vt:lpstr>4VG EPP.3</vt:lpstr>
      <vt:lpstr>4VG EPP.6</vt:lpstr>
      <vt:lpstr>4Total GPO PSA</vt:lpstr>
      <vt:lpstr>4VG PSA.3</vt:lpstr>
      <vt:lpstr>4VG PSA.6</vt:lpstr>
      <vt:lpstr>4Total GPO RPI</vt:lpstr>
      <vt:lpstr>4VG RPI.3</vt:lpstr>
      <vt:lpstr>4VG RPI.6</vt:lpstr>
      <vt:lpstr>5INDIVIDUAL</vt:lpstr>
      <vt:lpstr>5GRUPO</vt:lpstr>
      <vt:lpstr>6Individual</vt:lpstr>
      <vt:lpstr>6Grupo</vt:lpstr>
      <vt:lpstr>Hoja1</vt:lpstr>
      <vt:lpstr>7 Individual</vt:lpstr>
      <vt:lpstr>7 Grupo</vt:lpstr>
      <vt:lpstr>8Individual</vt:lpstr>
      <vt:lpstr>8M.N.</vt:lpstr>
      <vt:lpstr>8M.E.</vt:lpstr>
      <vt:lpstr>8M.T.</vt:lpstr>
      <vt:lpstr>8GRUPO</vt:lpstr>
      <vt:lpstr>8GM.N.</vt:lpstr>
      <vt:lpstr>8GM.E.</vt:lpstr>
      <vt:lpstr>8GM.T.</vt:lpstr>
      <vt:lpstr>9Individual</vt:lpstr>
      <vt:lpstr>9M.N.</vt:lpstr>
      <vt:lpstr>9M.E.</vt:lpstr>
      <vt:lpstr>9M.I.</vt:lpstr>
      <vt:lpstr>9Grupo</vt:lpstr>
      <vt:lpstr>9GM.N.</vt:lpstr>
      <vt:lpstr>9GM.E.</vt:lpstr>
      <vt:lpstr>9GM.I.</vt:lpstr>
      <vt:lpstr>'1 Total'!Área_de_impresión</vt:lpstr>
      <vt:lpstr>'1M.E.'!Área_de_impresión</vt:lpstr>
      <vt:lpstr>'1M.N.'!Área_de_impresión</vt:lpstr>
      <vt:lpstr>'1T.I.'!Área_de_impresión</vt:lpstr>
      <vt:lpstr>'2A'!Área_de_impresión</vt:lpstr>
      <vt:lpstr>'2A (G)'!Área_de_impresión</vt:lpstr>
      <vt:lpstr>'2B'!Área_de_impresión</vt:lpstr>
      <vt:lpstr>'2B (G)'!Área_de_impresión</vt:lpstr>
      <vt:lpstr>'2Total'!Área_de_impresión</vt:lpstr>
      <vt:lpstr>'2Total (G)'!Área_de_impresión</vt:lpstr>
      <vt:lpstr>'3A'!Área_de_impresión</vt:lpstr>
      <vt:lpstr>'3A (G)'!Área_de_impresión</vt:lpstr>
      <vt:lpstr>'3B'!Área_de_impresión</vt:lpstr>
      <vt:lpstr>'3B (G)'!Área_de_impresión</vt:lpstr>
      <vt:lpstr>'3Total'!Área_de_impresión</vt:lpstr>
      <vt:lpstr>'4Total GPO EPP'!Área_de_impresión</vt:lpstr>
      <vt:lpstr>'4Total GPO PSA'!Área_de_impresión</vt:lpstr>
      <vt:lpstr>'4Total GPO RPI'!Área_de_impresión</vt:lpstr>
      <vt:lpstr>'4Total Ind EPP'!Área_de_impresión</vt:lpstr>
      <vt:lpstr>'4Total Ind PSA'!Área_de_impresión</vt:lpstr>
      <vt:lpstr>'4Total Ind RPI'!Área_de_impresión</vt:lpstr>
      <vt:lpstr>'4V 4_1 EPP.3'!Área_de_impresión</vt:lpstr>
      <vt:lpstr>'4V 4_1 EPP.6'!Área_de_impresión</vt:lpstr>
      <vt:lpstr>'4V 4_1 EPP.9'!Área_de_impresión</vt:lpstr>
      <vt:lpstr>'4V 4_1 PSA.3'!Área_de_impresión</vt:lpstr>
      <vt:lpstr>'4V 4_1 PSA.6'!Área_de_impresión</vt:lpstr>
      <vt:lpstr>'4V 4_1 PSA.9'!Área_de_impresión</vt:lpstr>
      <vt:lpstr>'4V 4_1 RPI.3'!Área_de_impresión</vt:lpstr>
      <vt:lpstr>'4V 4_1 RPI.6'!Área_de_impresión</vt:lpstr>
      <vt:lpstr>'4VG EPP.3'!Área_de_impresión</vt:lpstr>
      <vt:lpstr>'4VG EPP.6'!Área_de_impresión</vt:lpstr>
      <vt:lpstr>'4VG PSA.3'!Área_de_impresión</vt:lpstr>
      <vt:lpstr>'4VG PSA.6'!Área_de_impresión</vt:lpstr>
      <vt:lpstr>'4VG RPI.3'!Área_de_impresión</vt:lpstr>
      <vt:lpstr>'4VG RPI.6'!Área_de_impresión</vt:lpstr>
      <vt:lpstr>'5GRUPO'!Área_de_impresión</vt:lpstr>
      <vt:lpstr>'5INDIVIDUAL'!Área_de_impresión</vt:lpstr>
      <vt:lpstr>'6Grupo'!Área_de_impresión</vt:lpstr>
      <vt:lpstr>'6Individual'!Área_de_impresión</vt:lpstr>
      <vt:lpstr>'7 Grupo'!Área_de_impresión</vt:lpstr>
      <vt:lpstr>'7 Individual'!Área_de_impresión</vt:lpstr>
      <vt:lpstr>'8GM.E.'!Área_de_impresión</vt:lpstr>
      <vt:lpstr>'8GM.N.'!Área_de_impresión</vt:lpstr>
      <vt:lpstr>'8GM.T.'!Área_de_impresión</vt:lpstr>
      <vt:lpstr>'8GRUPO'!Área_de_impresión</vt:lpstr>
      <vt:lpstr>'8Individual'!Área_de_impresión</vt:lpstr>
      <vt:lpstr>'8M.E.'!Área_de_impresión</vt:lpstr>
      <vt:lpstr>'8M.N.'!Área_de_impresión</vt:lpstr>
      <vt:lpstr>'8M.T.'!Área_de_impresión</vt:lpstr>
      <vt:lpstr>'9GM.E.'!Área_de_impresión</vt:lpstr>
      <vt:lpstr>'9GM.I.'!Área_de_impresión</vt:lpstr>
      <vt:lpstr>'9GM.N.'!Área_de_impresión</vt:lpstr>
      <vt:lpstr>'9Grupo'!Área_de_impresión</vt:lpstr>
      <vt:lpstr>'9Individual'!Área_de_impresión</vt:lpstr>
      <vt:lpstr>'9M.E.'!Área_de_impresión</vt:lpstr>
      <vt:lpstr>'9M.I.'!Área_de_impresión</vt:lpstr>
      <vt:lpstr>'9M.N.'!Área_de_impresión</vt:lpstr>
      <vt:lpstr>Directorio!Área_de_impresión</vt:lpstr>
      <vt:lpstr>Índice!Área_de_impresión</vt:lpstr>
      <vt:lpstr>Introduccion!Área_de_impresión</vt:lpstr>
      <vt:lpstr>Portada!Área_de_impresión</vt:lpstr>
      <vt:lpstr>'6Grupo'!COPIA</vt:lpstr>
      <vt:lpstr>'6Individual'!COPIA</vt:lpstr>
      <vt:lpstr>'7 Grupo'!COPIA</vt:lpstr>
      <vt:lpstr>'7 Individual'!COPIA</vt:lpstr>
      <vt:lpstr>'1 Total'!Imprimir_área_IM</vt:lpstr>
      <vt:lpstr>'1M.E.'!Imprimir_área_IM</vt:lpstr>
      <vt:lpstr>'1M.N.'!Imprimir_área_IM</vt:lpstr>
      <vt:lpstr>'1T.I.'!Imprimir_área_IM</vt:lpstr>
      <vt:lpstr>'2A'!Imprimir_área_IM</vt:lpstr>
      <vt:lpstr>'2A (G)'!Imprimir_área_IM</vt:lpstr>
      <vt:lpstr>'2B'!Imprimir_área_IM</vt:lpstr>
      <vt:lpstr>'2B (G)'!Imprimir_área_IM</vt:lpstr>
      <vt:lpstr>'2Total'!Imprimir_área_IM</vt:lpstr>
      <vt:lpstr>'2Total (G)'!Imprimir_área_IM</vt:lpstr>
      <vt:lpstr>'3A'!Imprimir_área_IM</vt:lpstr>
      <vt:lpstr>'3A (G)'!Imprimir_área_IM</vt:lpstr>
      <vt:lpstr>'3B'!Imprimir_área_IM</vt:lpstr>
      <vt:lpstr>'3B (G)'!Imprimir_área_IM</vt:lpstr>
      <vt:lpstr>'3Total'!Imprimir_área_IM</vt:lpstr>
      <vt:lpstr>'4Total GPO EPP'!Imprimir_área_IM</vt:lpstr>
      <vt:lpstr>'4Total GPO PSA'!Imprimir_área_IM</vt:lpstr>
      <vt:lpstr>'4Total GPO RPI'!Imprimir_área_IM</vt:lpstr>
      <vt:lpstr>'4Total Ind EPP'!Imprimir_área_IM</vt:lpstr>
      <vt:lpstr>'4Total Ind PSA'!Imprimir_área_IM</vt:lpstr>
      <vt:lpstr>'4Total Ind RPI'!Imprimir_área_IM</vt:lpstr>
      <vt:lpstr>'4V 4_1 EPP.3'!Imprimir_área_IM</vt:lpstr>
      <vt:lpstr>'4V 4_1 EPP.6'!Imprimir_área_IM</vt:lpstr>
      <vt:lpstr>'4V 4_1 EPP.9'!Imprimir_área_IM</vt:lpstr>
      <vt:lpstr>'4V 4_1 PSA.3'!Imprimir_área_IM</vt:lpstr>
      <vt:lpstr>'4V 4_1 PSA.6'!Imprimir_área_IM</vt:lpstr>
      <vt:lpstr>'4V 4_1 PSA.9'!Imprimir_área_IM</vt:lpstr>
      <vt:lpstr>'4V 4_1 RPI.3'!Imprimir_área_IM</vt:lpstr>
      <vt:lpstr>'4V 4_1 RPI.6'!Imprimir_área_IM</vt:lpstr>
      <vt:lpstr>'4VG EPP.3'!Imprimir_área_IM</vt:lpstr>
      <vt:lpstr>'4VG EPP.6'!Imprimir_área_IM</vt:lpstr>
      <vt:lpstr>'4VG PSA.3'!Imprimir_área_IM</vt:lpstr>
      <vt:lpstr>'4VG PSA.6'!Imprimir_área_IM</vt:lpstr>
      <vt:lpstr>'4VG RPI.3'!Imprimir_área_IM</vt:lpstr>
      <vt:lpstr>'4VG RPI.6'!Imprimir_área_IM</vt:lpstr>
      <vt:lpstr>'5GRUPO'!Imprimir_área_IM</vt:lpstr>
      <vt:lpstr>'5INDIVIDUAL'!Imprimir_área_IM</vt:lpstr>
      <vt:lpstr>'6Grupo'!Imprimir_área_IM</vt:lpstr>
      <vt:lpstr>'6Individual'!Imprimir_área_IM</vt:lpstr>
      <vt:lpstr>'7 Grupo'!Imprimir_área_IM</vt:lpstr>
      <vt:lpstr>'7 Individual'!Imprimir_área_IM</vt:lpstr>
      <vt:lpstr>'8GM.E.'!Imprimir_área_IM</vt:lpstr>
      <vt:lpstr>'8GM.N.'!Imprimir_área_IM</vt:lpstr>
      <vt:lpstr>'8GM.T.'!Imprimir_área_IM</vt:lpstr>
      <vt:lpstr>'8GRUPO'!Imprimir_área_IM</vt:lpstr>
      <vt:lpstr>'8Individual'!Imprimir_área_IM</vt:lpstr>
      <vt:lpstr>'8M.E.'!Imprimir_área_IM</vt:lpstr>
      <vt:lpstr>'8M.N.'!Imprimir_área_IM</vt:lpstr>
      <vt:lpstr>'8M.T.'!Imprimir_área_IM</vt:lpstr>
      <vt:lpstr>'9GM.E.'!Imprimir_área_IM</vt:lpstr>
      <vt:lpstr>'9GM.I.'!Imprimir_área_IM</vt:lpstr>
      <vt:lpstr>'9GM.N.'!Imprimir_área_IM</vt:lpstr>
      <vt:lpstr>'9Grupo'!Imprimir_área_IM</vt:lpstr>
      <vt:lpstr>'9Individual'!Imprimir_área_IM</vt:lpstr>
      <vt:lpstr>'9M.E.'!Imprimir_área_IM</vt:lpstr>
      <vt:lpstr>'9M.I.'!Imprimir_área_IM</vt:lpstr>
      <vt:lpstr>'9M.N.'!Imprimir_área_IM</vt:lpstr>
      <vt:lpstr>'2A'!Títulos_a_imprimir</vt:lpstr>
      <vt:lpstr>'2A (G)'!Títulos_a_imprimir</vt:lpstr>
      <vt:lpstr>'2B'!Títulos_a_imprimir</vt:lpstr>
      <vt:lpstr>'2B (G)'!Títulos_a_imprimir</vt:lpstr>
      <vt:lpstr>'2Total'!Títulos_a_imprimir</vt:lpstr>
      <vt:lpstr>'2Total (G)'!Títulos_a_imprimir</vt:lpstr>
      <vt:lpstr>'3A'!Títulos_a_imprimir</vt:lpstr>
      <vt:lpstr>'3A (G)'!Títulos_a_imprimir</vt:lpstr>
      <vt:lpstr>'3B'!Títulos_a_imprimir</vt:lpstr>
      <vt:lpstr>'3B (G)'!Títulos_a_imprimir</vt:lpstr>
      <vt:lpstr>'3Total'!Títulos_a_imprimir</vt:lpstr>
      <vt:lpstr>'5GRUPO'!Títulos_a_imprimir</vt:lpstr>
      <vt:lpstr>'5INDIVIDUAL'!Títulos_a_imprimir</vt:lpstr>
      <vt:lpstr>'9GM.E.'!Títulos_a_imprimir</vt:lpstr>
      <vt:lpstr>'9GM.I.'!Títulos_a_imprimir</vt:lpstr>
      <vt:lpstr>'9GM.N.'!Títulos_a_imprimir</vt:lpstr>
      <vt:lpstr>'9Grupo'!Títulos_a_imprimir</vt:lpstr>
      <vt:lpstr>'9Individual'!Títulos_a_imprimir</vt:lpstr>
      <vt:lpstr>'9M.E.'!Títulos_a_imprimir</vt:lpstr>
      <vt:lpstr>'9M.I.'!Títulos_a_imprimir</vt:lpstr>
      <vt:lpstr>'9M.N.'!Títulos_a_imprimir</vt:lpstr>
    </vt:vector>
  </TitlesOfParts>
  <Company>A.M.I.S., A.C.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Rangel</dc:creator>
  <cp:lastModifiedBy>Adriana Rangel</cp:lastModifiedBy>
  <cp:lastPrinted>2020-09-07T22:31:18Z</cp:lastPrinted>
  <dcterms:created xsi:type="dcterms:W3CDTF">1998-02-06T16:19:16Z</dcterms:created>
  <dcterms:modified xsi:type="dcterms:W3CDTF">2020-09-10T18:28:21Z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0x0101006F27CB6036F29C4BB6945A1D36AA1F6A</vt:lpwstr>
  </property>
</Properties>
</file>